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120" windowWidth="18960" windowHeight="7890" tabRatio="955" firstSheet="1" activeTab="1"/>
  </bookViews>
  <sheets>
    <sheet name="RESUM_EQUIP_TÈCNIC" sheetId="6" state="hidden" r:id="rId1"/>
    <sheet name="EXPERIENCIA_REQUERIDA_PERFIL" sheetId="7" r:id="rId2"/>
    <sheet name="Valors" sheetId="5" state="hidden" r:id="rId3"/>
    <sheet name="1.Coordinador_cap_projecte" sheetId="8" r:id="rId4"/>
    <sheet name="2.Responsable_seguretat" sheetId="9" r:id="rId5"/>
    <sheet name="3.Analista .NET_Arqitecte-a" sheetId="10" r:id="rId6"/>
    <sheet name="4.Analista programador-a .NET" sheetId="11" r:id="rId7"/>
    <sheet name="5.Dissenyador-a" sheetId="12" r:id="rId8"/>
    <sheet name="6.Cap projecte junior" sheetId="13" r:id="rId9"/>
    <sheet name="7.Analista J2EE" sheetId="14" r:id="rId10"/>
    <sheet name="8.Analista programador-a J2EE" sheetId="15" r:id="rId11"/>
    <sheet name="9.Analista GIS" sheetId="16" r:id="rId12"/>
    <sheet name="10.Analista programador-a GIS" sheetId="17" r:id="rId13"/>
    <sheet name="11.A. programador-a Python" sheetId="18" r:id="rId14"/>
    <sheet name="12.Analista Python" sheetId="20" r:id="rId15"/>
    <sheet name="13.Auxiliar suport gestió" sheetId="21" r:id="rId16"/>
    <sheet name="14.Consultor-a" sheetId="22" r:id="rId17"/>
    <sheet name="15.Tecnic-a usabilitat" sheetId="23" r:id="rId18"/>
    <sheet name="16.Atenció a usuaris" sheetId="25" r:id="rId19"/>
  </sheets>
  <definedNames>
    <definedName name="OLE_LINK2" localSheetId="1">EXPERIENCIA_REQUERIDA_PERFIL!$F$2</definedName>
  </definedNames>
  <calcPr calcId="145621"/>
</workbook>
</file>

<file path=xl/calcChain.xml><?xml version="1.0" encoding="utf-8"?>
<calcChain xmlns="http://schemas.openxmlformats.org/spreadsheetml/2006/main">
  <c r="AI103" i="25" l="1"/>
  <c r="AH103" i="25"/>
  <c r="AG103" i="25"/>
  <c r="AF103" i="25"/>
  <c r="AE103" i="25"/>
  <c r="AD103" i="25"/>
  <c r="AI102" i="25"/>
  <c r="AH102" i="25"/>
  <c r="AG102" i="25"/>
  <c r="AF102" i="25"/>
  <c r="AE102" i="25"/>
  <c r="AD102" i="25"/>
  <c r="AI101" i="25"/>
  <c r="AH101" i="25"/>
  <c r="AG101" i="25"/>
  <c r="AF101" i="25"/>
  <c r="AE101" i="25"/>
  <c r="AD101" i="25"/>
  <c r="AI100" i="25"/>
  <c r="AH100" i="25"/>
  <c r="AG100" i="25"/>
  <c r="AF100" i="25"/>
  <c r="AE100" i="25"/>
  <c r="AD100" i="25"/>
  <c r="AI99" i="25"/>
  <c r="AH99" i="25"/>
  <c r="AG99" i="25"/>
  <c r="AF99" i="25"/>
  <c r="AE99" i="25"/>
  <c r="AD99" i="25"/>
  <c r="AI98" i="25"/>
  <c r="AH98" i="25"/>
  <c r="AG98" i="25"/>
  <c r="AF98" i="25"/>
  <c r="AE98" i="25"/>
  <c r="AD98" i="25"/>
  <c r="AI97" i="25"/>
  <c r="AH97" i="25"/>
  <c r="AG97" i="25"/>
  <c r="AF97" i="25"/>
  <c r="AE97" i="25"/>
  <c r="AD97" i="25"/>
  <c r="AI96" i="25"/>
  <c r="AH96" i="25"/>
  <c r="AG96" i="25"/>
  <c r="AF96" i="25"/>
  <c r="AE96" i="25"/>
  <c r="AD96" i="25"/>
  <c r="AI95" i="25"/>
  <c r="AH95" i="25"/>
  <c r="AG95" i="25"/>
  <c r="AF95" i="25"/>
  <c r="AE95" i="25"/>
  <c r="AD95" i="25"/>
  <c r="AI94" i="25"/>
  <c r="AH94" i="25"/>
  <c r="AG94" i="25"/>
  <c r="AF94" i="25"/>
  <c r="AE94" i="25"/>
  <c r="AD94" i="25"/>
  <c r="AI93" i="25"/>
  <c r="AH93" i="25"/>
  <c r="AG93" i="25"/>
  <c r="AF93" i="25"/>
  <c r="AE93" i="25"/>
  <c r="AD93" i="25"/>
  <c r="AI92" i="25"/>
  <c r="AH92" i="25"/>
  <c r="AG92" i="25"/>
  <c r="AF92" i="25"/>
  <c r="AE92" i="25"/>
  <c r="AD92" i="25"/>
  <c r="AI91" i="25"/>
  <c r="AH91" i="25"/>
  <c r="AG91" i="25"/>
  <c r="AF91" i="25"/>
  <c r="AE91" i="25"/>
  <c r="AD91" i="25"/>
  <c r="AI90" i="25"/>
  <c r="AH90" i="25"/>
  <c r="AG90" i="25"/>
  <c r="AF90" i="25"/>
  <c r="AE90" i="25"/>
  <c r="AD90" i="25"/>
  <c r="AI89" i="25"/>
  <c r="AH89" i="25"/>
  <c r="AG89" i="25"/>
  <c r="AF89" i="25"/>
  <c r="AE89" i="25"/>
  <c r="AD89" i="25"/>
  <c r="AI88" i="25"/>
  <c r="AH88" i="25"/>
  <c r="AG88" i="25"/>
  <c r="AF88" i="25"/>
  <c r="AE88" i="25"/>
  <c r="AD88" i="25"/>
  <c r="AI87" i="25"/>
  <c r="AH87" i="25"/>
  <c r="AG87" i="25"/>
  <c r="AF87" i="25"/>
  <c r="AE87" i="25"/>
  <c r="AD87" i="25"/>
  <c r="AI86" i="25"/>
  <c r="AH86" i="25"/>
  <c r="AG86" i="25"/>
  <c r="AF86" i="25"/>
  <c r="AE86" i="25"/>
  <c r="AD86" i="25"/>
  <c r="AI85" i="25"/>
  <c r="AH85" i="25"/>
  <c r="AG85" i="25"/>
  <c r="AF85" i="25"/>
  <c r="AE85" i="25"/>
  <c r="AD85" i="25"/>
  <c r="AI84" i="25"/>
  <c r="AH84" i="25"/>
  <c r="AG84" i="25"/>
  <c r="AF84" i="25"/>
  <c r="AE84" i="25"/>
  <c r="AD84" i="25"/>
  <c r="AI83" i="25"/>
  <c r="AH83" i="25"/>
  <c r="AG83" i="25"/>
  <c r="AF83" i="25"/>
  <c r="AE83" i="25"/>
  <c r="AD83" i="25"/>
  <c r="AI82" i="25"/>
  <c r="AH82" i="25"/>
  <c r="AG82" i="25"/>
  <c r="AF82" i="25"/>
  <c r="AE82" i="25"/>
  <c r="AD82" i="25"/>
  <c r="AI81" i="25"/>
  <c r="AH81" i="25"/>
  <c r="AG81" i="25"/>
  <c r="AF81" i="25"/>
  <c r="AE81" i="25"/>
  <c r="AD81" i="25"/>
  <c r="AI80" i="25"/>
  <c r="AH80" i="25"/>
  <c r="AG80" i="25"/>
  <c r="AF80" i="25"/>
  <c r="AE80" i="25"/>
  <c r="AD80" i="25"/>
  <c r="AI79" i="25"/>
  <c r="AH79" i="25"/>
  <c r="AG79" i="25"/>
  <c r="AF79" i="25"/>
  <c r="AE79" i="25"/>
  <c r="AD79" i="25"/>
  <c r="AI78" i="25"/>
  <c r="AH78" i="25"/>
  <c r="AG78" i="25"/>
  <c r="AF78" i="25"/>
  <c r="AE78" i="25"/>
  <c r="AD78" i="25"/>
  <c r="AI77" i="25"/>
  <c r="AH77" i="25"/>
  <c r="AG77" i="25"/>
  <c r="AF77" i="25"/>
  <c r="AE77" i="25"/>
  <c r="AD77" i="25"/>
  <c r="AI76" i="25"/>
  <c r="AH76" i="25"/>
  <c r="AG76" i="25"/>
  <c r="AF76" i="25"/>
  <c r="AE76" i="25"/>
  <c r="AD76" i="25"/>
  <c r="AI75" i="25"/>
  <c r="AH75" i="25"/>
  <c r="AG75" i="25"/>
  <c r="AF75" i="25"/>
  <c r="AE75" i="25"/>
  <c r="AD75" i="25"/>
  <c r="AI74" i="25"/>
  <c r="AH74" i="25"/>
  <c r="AG74" i="25"/>
  <c r="AF74" i="25"/>
  <c r="AE74" i="25"/>
  <c r="AD74" i="25"/>
  <c r="AI73" i="25"/>
  <c r="AH73" i="25"/>
  <c r="AG73" i="25"/>
  <c r="AF73" i="25"/>
  <c r="AE73" i="25"/>
  <c r="AD73" i="25"/>
  <c r="AI72" i="25"/>
  <c r="AH72" i="25"/>
  <c r="AG72" i="25"/>
  <c r="AF72" i="25"/>
  <c r="AE72" i="25"/>
  <c r="AD72" i="25"/>
  <c r="AI71" i="25"/>
  <c r="AH71" i="25"/>
  <c r="AG71" i="25"/>
  <c r="AF71" i="25"/>
  <c r="AE71" i="25"/>
  <c r="AD71" i="25"/>
  <c r="AI70" i="25"/>
  <c r="AH70" i="25"/>
  <c r="AG70" i="25"/>
  <c r="AF70" i="25"/>
  <c r="AE70" i="25"/>
  <c r="AD70" i="25"/>
  <c r="AI69" i="25"/>
  <c r="AH69" i="25"/>
  <c r="AG69" i="25"/>
  <c r="AF69" i="25"/>
  <c r="AE69" i="25"/>
  <c r="AD69" i="25"/>
  <c r="AI68" i="25"/>
  <c r="AH68" i="25"/>
  <c r="AG68" i="25"/>
  <c r="AF68" i="25"/>
  <c r="AE68" i="25"/>
  <c r="AD68" i="25"/>
  <c r="AI67" i="25"/>
  <c r="AH67" i="25"/>
  <c r="AG67" i="25"/>
  <c r="AF67" i="25"/>
  <c r="AE67" i="25"/>
  <c r="AD67" i="25"/>
  <c r="AI66" i="25"/>
  <c r="AH66" i="25"/>
  <c r="AG66" i="25"/>
  <c r="AF66" i="25"/>
  <c r="AE66" i="25"/>
  <c r="AD66" i="25"/>
  <c r="AI65" i="25"/>
  <c r="AH65" i="25"/>
  <c r="AG65" i="25"/>
  <c r="AF65" i="25"/>
  <c r="AE65" i="25"/>
  <c r="AD65" i="25"/>
  <c r="AI64" i="25"/>
  <c r="AH64" i="25"/>
  <c r="AG64" i="25"/>
  <c r="AF64" i="25"/>
  <c r="AE64" i="25"/>
  <c r="AD64" i="25"/>
  <c r="AI63" i="25"/>
  <c r="AH63" i="25"/>
  <c r="AG63" i="25"/>
  <c r="AF63" i="25"/>
  <c r="AE63" i="25"/>
  <c r="AD63" i="25"/>
  <c r="AI62" i="25"/>
  <c r="AH62" i="25"/>
  <c r="AG62" i="25"/>
  <c r="AF62" i="25"/>
  <c r="AE62" i="25"/>
  <c r="AD62" i="25"/>
  <c r="AI61" i="25"/>
  <c r="AH61" i="25"/>
  <c r="AG61" i="25"/>
  <c r="AF61" i="25"/>
  <c r="AE61" i="25"/>
  <c r="AD61" i="25"/>
  <c r="AI60" i="25"/>
  <c r="AH60" i="25"/>
  <c r="AG60" i="25"/>
  <c r="AF60" i="25"/>
  <c r="AE60" i="25"/>
  <c r="AD60" i="25"/>
  <c r="AI59" i="25"/>
  <c r="AH59" i="25"/>
  <c r="AG59" i="25"/>
  <c r="AF59" i="25"/>
  <c r="AE59" i="25"/>
  <c r="AD59" i="25"/>
  <c r="AI58" i="25"/>
  <c r="AH58" i="25"/>
  <c r="AG58" i="25"/>
  <c r="AF58" i="25"/>
  <c r="AE58" i="25"/>
  <c r="AD58" i="25"/>
  <c r="AI57" i="25"/>
  <c r="AH57" i="25"/>
  <c r="AG57" i="25"/>
  <c r="AF57" i="25"/>
  <c r="AE57" i="25"/>
  <c r="AD57" i="25"/>
  <c r="AI56" i="25"/>
  <c r="AH56" i="25"/>
  <c r="AG56" i="25"/>
  <c r="AF56" i="25"/>
  <c r="AE56" i="25"/>
  <c r="AD56" i="25"/>
  <c r="AI55" i="25"/>
  <c r="AH55" i="25"/>
  <c r="AG55" i="25"/>
  <c r="AF55" i="25"/>
  <c r="AE55" i="25"/>
  <c r="AD55" i="25"/>
  <c r="AI54" i="25"/>
  <c r="AH54" i="25"/>
  <c r="AG54" i="25"/>
  <c r="AF54" i="25"/>
  <c r="AE54" i="25"/>
  <c r="AD54" i="25"/>
  <c r="AI53" i="25"/>
  <c r="AH53" i="25"/>
  <c r="AG53" i="25"/>
  <c r="AF53" i="25"/>
  <c r="AE53" i="25"/>
  <c r="AD53" i="25"/>
  <c r="AI52" i="25"/>
  <c r="AH52" i="25"/>
  <c r="AG52" i="25"/>
  <c r="AF52" i="25"/>
  <c r="AE52" i="25"/>
  <c r="AD52" i="25"/>
  <c r="AI51" i="25"/>
  <c r="AH51" i="25"/>
  <c r="AG51" i="25"/>
  <c r="AF51" i="25"/>
  <c r="AE51" i="25"/>
  <c r="AD51" i="25"/>
  <c r="AI50" i="25"/>
  <c r="AH50" i="25"/>
  <c r="AG50" i="25"/>
  <c r="AF50" i="25"/>
  <c r="AE50" i="25"/>
  <c r="AD50" i="25"/>
  <c r="AI49" i="25"/>
  <c r="AH49" i="25"/>
  <c r="AG49" i="25"/>
  <c r="AF49" i="25"/>
  <c r="AE49" i="25"/>
  <c r="AD49" i="25"/>
  <c r="AI48" i="25"/>
  <c r="AH48" i="25"/>
  <c r="AG48" i="25"/>
  <c r="AF48" i="25"/>
  <c r="AE48" i="25"/>
  <c r="AD48" i="25"/>
  <c r="AI47" i="25"/>
  <c r="AH47" i="25"/>
  <c r="AG47" i="25"/>
  <c r="AF47" i="25"/>
  <c r="AE47" i="25"/>
  <c r="AD47" i="25"/>
  <c r="AI46" i="25"/>
  <c r="AH46" i="25"/>
  <c r="AG46" i="25"/>
  <c r="AF46" i="25"/>
  <c r="AE46" i="25"/>
  <c r="AD46" i="25"/>
  <c r="AI45" i="25"/>
  <c r="AH45" i="25"/>
  <c r="AG45" i="25"/>
  <c r="AF45" i="25"/>
  <c r="AE45" i="25"/>
  <c r="AD45" i="25"/>
  <c r="AI44" i="25"/>
  <c r="AH44" i="25"/>
  <c r="AG44" i="25"/>
  <c r="AF44" i="25"/>
  <c r="AE44" i="25"/>
  <c r="AD44" i="25"/>
  <c r="AI43" i="25"/>
  <c r="AH43" i="25"/>
  <c r="AG43" i="25"/>
  <c r="AF43" i="25"/>
  <c r="AE43" i="25"/>
  <c r="AD43" i="25"/>
  <c r="AI42" i="25"/>
  <c r="AH42" i="25"/>
  <c r="AG42" i="25"/>
  <c r="AF42" i="25"/>
  <c r="AE42" i="25"/>
  <c r="AD42" i="25"/>
  <c r="AI41" i="25"/>
  <c r="AH41" i="25"/>
  <c r="AG41" i="25"/>
  <c r="AF41" i="25"/>
  <c r="AE41" i="25"/>
  <c r="AD41" i="25"/>
  <c r="AI40" i="25"/>
  <c r="AH40" i="25"/>
  <c r="AG40" i="25"/>
  <c r="AF40" i="25"/>
  <c r="AE40" i="25"/>
  <c r="AD40" i="25"/>
  <c r="AI39" i="25"/>
  <c r="AH39" i="25"/>
  <c r="AG39" i="25"/>
  <c r="AF39" i="25"/>
  <c r="AE39" i="25"/>
  <c r="AD39" i="25"/>
  <c r="A16" i="25"/>
  <c r="A17" i="25" s="1"/>
  <c r="A18" i="25" s="1"/>
  <c r="A19" i="25" s="1"/>
  <c r="A20" i="25" s="1"/>
  <c r="A21" i="25" s="1"/>
  <c r="A22" i="25" s="1"/>
  <c r="A23" i="25" s="1"/>
  <c r="A24" i="25" s="1"/>
  <c r="A25" i="25" s="1"/>
  <c r="A26" i="25" s="1"/>
  <c r="A27" i="25" s="1"/>
  <c r="A28" i="25" s="1"/>
  <c r="A29" i="25" s="1"/>
  <c r="A30" i="25" s="1"/>
  <c r="A31" i="25" s="1"/>
  <c r="A32" i="25" s="1"/>
  <c r="A33" i="25" s="1"/>
  <c r="A34" i="25" s="1"/>
  <c r="AB14" i="25"/>
  <c r="Z14" i="25"/>
  <c r="AH34" i="25" s="1"/>
  <c r="X14" i="25"/>
  <c r="W38" i="25" s="1"/>
  <c r="Q14" i="25"/>
  <c r="Q38" i="25" s="1"/>
  <c r="M14" i="25"/>
  <c r="L14" i="25"/>
  <c r="AJ13" i="25"/>
  <c r="AI13" i="25"/>
  <c r="AI14" i="25" s="1"/>
  <c r="AH13" i="25"/>
  <c r="AH14" i="25" s="1"/>
  <c r="AG13" i="25"/>
  <c r="AG14" i="25" s="1"/>
  <c r="AF13" i="25"/>
  <c r="AF14" i="25" s="1"/>
  <c r="AE13" i="25"/>
  <c r="AE14" i="25" s="1"/>
  <c r="AC13" i="25"/>
  <c r="AA13" i="25"/>
  <c r="Y13" i="25"/>
  <c r="W13" i="25"/>
  <c r="P13" i="25"/>
  <c r="AJ12" i="25"/>
  <c r="AJ33" i="25" s="1"/>
  <c r="AI12" i="25"/>
  <c r="AH12" i="25"/>
  <c r="AG12" i="25"/>
  <c r="AF12" i="25"/>
  <c r="AE12" i="25"/>
  <c r="AI11" i="25"/>
  <c r="AH11" i="25"/>
  <c r="AG11" i="25"/>
  <c r="AF11" i="25"/>
  <c r="AE11" i="25"/>
  <c r="B10" i="25"/>
  <c r="B33" i="25" s="1"/>
  <c r="AI103" i="23"/>
  <c r="AH103" i="23"/>
  <c r="AG103" i="23"/>
  <c r="AF103" i="23"/>
  <c r="AE103" i="23"/>
  <c r="AD103" i="23"/>
  <c r="AI102" i="23"/>
  <c r="AH102" i="23"/>
  <c r="AG102" i="23"/>
  <c r="AF102" i="23"/>
  <c r="AE102" i="23"/>
  <c r="AD102" i="23"/>
  <c r="AI101" i="23"/>
  <c r="AH101" i="23"/>
  <c r="AG101" i="23"/>
  <c r="AF101" i="23"/>
  <c r="AE101" i="23"/>
  <c r="AD101" i="23"/>
  <c r="AI100" i="23"/>
  <c r="AH100" i="23"/>
  <c r="AG100" i="23"/>
  <c r="AF100" i="23"/>
  <c r="AE100" i="23"/>
  <c r="AD100" i="23"/>
  <c r="AI99" i="23"/>
  <c r="AH99" i="23"/>
  <c r="AG99" i="23"/>
  <c r="AF99" i="23"/>
  <c r="AE99" i="23"/>
  <c r="AD99" i="23"/>
  <c r="AI98" i="23"/>
  <c r="AH98" i="23"/>
  <c r="AG98" i="23"/>
  <c r="AF98" i="23"/>
  <c r="AE98" i="23"/>
  <c r="AD98" i="23"/>
  <c r="AI97" i="23"/>
  <c r="AH97" i="23"/>
  <c r="AG97" i="23"/>
  <c r="AF97" i="23"/>
  <c r="AE97" i="23"/>
  <c r="AD97" i="23"/>
  <c r="AI96" i="23"/>
  <c r="AH96" i="23"/>
  <c r="AG96" i="23"/>
  <c r="AF96" i="23"/>
  <c r="AE96" i="23"/>
  <c r="AD96" i="23"/>
  <c r="AI95" i="23"/>
  <c r="AH95" i="23"/>
  <c r="AG95" i="23"/>
  <c r="AF95" i="23"/>
  <c r="AE95" i="23"/>
  <c r="AD95" i="23"/>
  <c r="AI94" i="23"/>
  <c r="AH94" i="23"/>
  <c r="AG94" i="23"/>
  <c r="AF94" i="23"/>
  <c r="AE94" i="23"/>
  <c r="AD94" i="23"/>
  <c r="AI93" i="23"/>
  <c r="AH93" i="23"/>
  <c r="AG93" i="23"/>
  <c r="AF93" i="23"/>
  <c r="AE93" i="23"/>
  <c r="AD93" i="23"/>
  <c r="AI92" i="23"/>
  <c r="AH92" i="23"/>
  <c r="AG92" i="23"/>
  <c r="AF92" i="23"/>
  <c r="AE92" i="23"/>
  <c r="AD92" i="23"/>
  <c r="AI91" i="23"/>
  <c r="AH91" i="23"/>
  <c r="AG91" i="23"/>
  <c r="AF91" i="23"/>
  <c r="AE91" i="23"/>
  <c r="AD91" i="23"/>
  <c r="AI90" i="23"/>
  <c r="AH90" i="23"/>
  <c r="AG90" i="23"/>
  <c r="AF90" i="23"/>
  <c r="AE90" i="23"/>
  <c r="AD90" i="23"/>
  <c r="AI89" i="23"/>
  <c r="AH89" i="23"/>
  <c r="AG89" i="23"/>
  <c r="AF89" i="23"/>
  <c r="AE89" i="23"/>
  <c r="AD89" i="23"/>
  <c r="AI88" i="23"/>
  <c r="AH88" i="23"/>
  <c r="AG88" i="23"/>
  <c r="AF88" i="23"/>
  <c r="AE88" i="23"/>
  <c r="AD88" i="23"/>
  <c r="AI87" i="23"/>
  <c r="AH87" i="23"/>
  <c r="AG87" i="23"/>
  <c r="AF87" i="23"/>
  <c r="AE87" i="23"/>
  <c r="AD87" i="23"/>
  <c r="AI86" i="23"/>
  <c r="AH86" i="23"/>
  <c r="AG86" i="23"/>
  <c r="AF86" i="23"/>
  <c r="AE86" i="23"/>
  <c r="AD86" i="23"/>
  <c r="AI85" i="23"/>
  <c r="AH85" i="23"/>
  <c r="AG85" i="23"/>
  <c r="AF85" i="23"/>
  <c r="AE85" i="23"/>
  <c r="AD85" i="23"/>
  <c r="AI84" i="23"/>
  <c r="AH84" i="23"/>
  <c r="AG84" i="23"/>
  <c r="AF84" i="23"/>
  <c r="AE84" i="23"/>
  <c r="AD84" i="23"/>
  <c r="AI83" i="23"/>
  <c r="AH83" i="23"/>
  <c r="AG83" i="23"/>
  <c r="AF83" i="23"/>
  <c r="AE83" i="23"/>
  <c r="AD83" i="23"/>
  <c r="AI82" i="23"/>
  <c r="AH82" i="23"/>
  <c r="AG82" i="23"/>
  <c r="AF82" i="23"/>
  <c r="AE82" i="23"/>
  <c r="AD82" i="23"/>
  <c r="AI81" i="23"/>
  <c r="AH81" i="23"/>
  <c r="AG81" i="23"/>
  <c r="AF81" i="23"/>
  <c r="AE81" i="23"/>
  <c r="AD81" i="23"/>
  <c r="AI80" i="23"/>
  <c r="AH80" i="23"/>
  <c r="AG80" i="23"/>
  <c r="AF80" i="23"/>
  <c r="AE80" i="23"/>
  <c r="AD80" i="23"/>
  <c r="AI79" i="23"/>
  <c r="AH79" i="23"/>
  <c r="AG79" i="23"/>
  <c r="AF79" i="23"/>
  <c r="AE79" i="23"/>
  <c r="AD79" i="23"/>
  <c r="AI78" i="23"/>
  <c r="AH78" i="23"/>
  <c r="AG78" i="23"/>
  <c r="AF78" i="23"/>
  <c r="AE78" i="23"/>
  <c r="AD78" i="23"/>
  <c r="AI77" i="23"/>
  <c r="AH77" i="23"/>
  <c r="AG77" i="23"/>
  <c r="AF77" i="23"/>
  <c r="AE77" i="23"/>
  <c r="AD77" i="23"/>
  <c r="AI76" i="23"/>
  <c r="AH76" i="23"/>
  <c r="AG76" i="23"/>
  <c r="AF76" i="23"/>
  <c r="AE76" i="23"/>
  <c r="AD76" i="23"/>
  <c r="AI75" i="23"/>
  <c r="AH75" i="23"/>
  <c r="AG75" i="23"/>
  <c r="AF75" i="23"/>
  <c r="AE75" i="23"/>
  <c r="AD75" i="23"/>
  <c r="AI74" i="23"/>
  <c r="AH74" i="23"/>
  <c r="AG74" i="23"/>
  <c r="AF74" i="23"/>
  <c r="AE74" i="23"/>
  <c r="AD74" i="23"/>
  <c r="AI73" i="23"/>
  <c r="AH73" i="23"/>
  <c r="AG73" i="23"/>
  <c r="AF73" i="23"/>
  <c r="AE73" i="23"/>
  <c r="AD73" i="23"/>
  <c r="AI72" i="23"/>
  <c r="AH72" i="23"/>
  <c r="AG72" i="23"/>
  <c r="AF72" i="23"/>
  <c r="AE72" i="23"/>
  <c r="AD72" i="23"/>
  <c r="AI71" i="23"/>
  <c r="AH71" i="23"/>
  <c r="AG71" i="23"/>
  <c r="AF71" i="23"/>
  <c r="AE71" i="23"/>
  <c r="AD71" i="23"/>
  <c r="AI70" i="23"/>
  <c r="AH70" i="23"/>
  <c r="AG70" i="23"/>
  <c r="AF70" i="23"/>
  <c r="AE70" i="23"/>
  <c r="AD70" i="23"/>
  <c r="AI69" i="23"/>
  <c r="AH69" i="23"/>
  <c r="AG69" i="23"/>
  <c r="AF69" i="23"/>
  <c r="AE69" i="23"/>
  <c r="AD69" i="23"/>
  <c r="AI68" i="23"/>
  <c r="AH68" i="23"/>
  <c r="AG68" i="23"/>
  <c r="AF68" i="23"/>
  <c r="AE68" i="23"/>
  <c r="AD68" i="23"/>
  <c r="AI67" i="23"/>
  <c r="AH67" i="23"/>
  <c r="AG67" i="23"/>
  <c r="AF67" i="23"/>
  <c r="AE67" i="23"/>
  <c r="AD67" i="23"/>
  <c r="AI66" i="23"/>
  <c r="AH66" i="23"/>
  <c r="AG66" i="23"/>
  <c r="AF66" i="23"/>
  <c r="AE66" i="23"/>
  <c r="AD66" i="23"/>
  <c r="AI65" i="23"/>
  <c r="AH65" i="23"/>
  <c r="AG65" i="23"/>
  <c r="AF65" i="23"/>
  <c r="AE65" i="23"/>
  <c r="AD65" i="23"/>
  <c r="AI64" i="23"/>
  <c r="AH64" i="23"/>
  <c r="AG64" i="23"/>
  <c r="AF64" i="23"/>
  <c r="AE64" i="23"/>
  <c r="AD64" i="23"/>
  <c r="AI63" i="23"/>
  <c r="AH63" i="23"/>
  <c r="AG63" i="23"/>
  <c r="AF63" i="23"/>
  <c r="AE63" i="23"/>
  <c r="AD63" i="23"/>
  <c r="AI62" i="23"/>
  <c r="AH62" i="23"/>
  <c r="AG62" i="23"/>
  <c r="AF62" i="23"/>
  <c r="AE62" i="23"/>
  <c r="AD62" i="23"/>
  <c r="AI61" i="23"/>
  <c r="AH61" i="23"/>
  <c r="AG61" i="23"/>
  <c r="AF61" i="23"/>
  <c r="AE61" i="23"/>
  <c r="AD61" i="23"/>
  <c r="AI60" i="23"/>
  <c r="AH60" i="23"/>
  <c r="AG60" i="23"/>
  <c r="AF60" i="23"/>
  <c r="AE60" i="23"/>
  <c r="AD60" i="23"/>
  <c r="AI59" i="23"/>
  <c r="AH59" i="23"/>
  <c r="AG59" i="23"/>
  <c r="AF59" i="23"/>
  <c r="AE59" i="23"/>
  <c r="AD59" i="23"/>
  <c r="AI58" i="23"/>
  <c r="AH58" i="23"/>
  <c r="AG58" i="23"/>
  <c r="AF58" i="23"/>
  <c r="AE58" i="23"/>
  <c r="AD58" i="23"/>
  <c r="AI57" i="23"/>
  <c r="AH57" i="23"/>
  <c r="AG57" i="23"/>
  <c r="AF57" i="23"/>
  <c r="AE57" i="23"/>
  <c r="AD57" i="23"/>
  <c r="AI56" i="23"/>
  <c r="AH56" i="23"/>
  <c r="AG56" i="23"/>
  <c r="AF56" i="23"/>
  <c r="AE56" i="23"/>
  <c r="AD56" i="23"/>
  <c r="AI55" i="23"/>
  <c r="AH55" i="23"/>
  <c r="AG55" i="23"/>
  <c r="AF55" i="23"/>
  <c r="AE55" i="23"/>
  <c r="AD55" i="23"/>
  <c r="AI54" i="23"/>
  <c r="AH54" i="23"/>
  <c r="AG54" i="23"/>
  <c r="AF54" i="23"/>
  <c r="AE54" i="23"/>
  <c r="AD54" i="23"/>
  <c r="AI53" i="23"/>
  <c r="AH53" i="23"/>
  <c r="AG53" i="23"/>
  <c r="AF53" i="23"/>
  <c r="AE53" i="23"/>
  <c r="AD53" i="23"/>
  <c r="AI52" i="23"/>
  <c r="AH52" i="23"/>
  <c r="AG52" i="23"/>
  <c r="AF52" i="23"/>
  <c r="AE52" i="23"/>
  <c r="AD52" i="23"/>
  <c r="AI51" i="23"/>
  <c r="AH51" i="23"/>
  <c r="AG51" i="23"/>
  <c r="AF51" i="23"/>
  <c r="AE51" i="23"/>
  <c r="AD51" i="23"/>
  <c r="AI50" i="23"/>
  <c r="AH50" i="23"/>
  <c r="AG50" i="23"/>
  <c r="AF50" i="23"/>
  <c r="AE50" i="23"/>
  <c r="AD50" i="23"/>
  <c r="AI49" i="23"/>
  <c r="AH49" i="23"/>
  <c r="AG49" i="23"/>
  <c r="AF49" i="23"/>
  <c r="AE49" i="23"/>
  <c r="AD49" i="23"/>
  <c r="AI48" i="23"/>
  <c r="AH48" i="23"/>
  <c r="AG48" i="23"/>
  <c r="AF48" i="23"/>
  <c r="AE48" i="23"/>
  <c r="AD48" i="23"/>
  <c r="AI47" i="23"/>
  <c r="AH47" i="23"/>
  <c r="AG47" i="23"/>
  <c r="AF47" i="23"/>
  <c r="AE47" i="23"/>
  <c r="AD47" i="23"/>
  <c r="AI46" i="23"/>
  <c r="AH46" i="23"/>
  <c r="AG46" i="23"/>
  <c r="AF46" i="23"/>
  <c r="AE46" i="23"/>
  <c r="AD46" i="23"/>
  <c r="AI45" i="23"/>
  <c r="AH45" i="23"/>
  <c r="AG45" i="23"/>
  <c r="AF45" i="23"/>
  <c r="AE45" i="23"/>
  <c r="AD45" i="23"/>
  <c r="AI44" i="23"/>
  <c r="AH44" i="23"/>
  <c r="AG44" i="23"/>
  <c r="AF44" i="23"/>
  <c r="AE44" i="23"/>
  <c r="AD44" i="23"/>
  <c r="AI43" i="23"/>
  <c r="AH43" i="23"/>
  <c r="AG43" i="23"/>
  <c r="AF43" i="23"/>
  <c r="AE43" i="23"/>
  <c r="AD43" i="23"/>
  <c r="AI42" i="23"/>
  <c r="AH42" i="23"/>
  <c r="AG42" i="23"/>
  <c r="AF42" i="23"/>
  <c r="AE42" i="23"/>
  <c r="AD42" i="23"/>
  <c r="AI41" i="23"/>
  <c r="AH41" i="23"/>
  <c r="AG41" i="23"/>
  <c r="AF41" i="23"/>
  <c r="AE41" i="23"/>
  <c r="AD41" i="23"/>
  <c r="AI40" i="23"/>
  <c r="AH40" i="23"/>
  <c r="AG40" i="23"/>
  <c r="AF40" i="23"/>
  <c r="AE40" i="23"/>
  <c r="AD40" i="23"/>
  <c r="AI39" i="23"/>
  <c r="AH39" i="23"/>
  <c r="AG39" i="23"/>
  <c r="AF39" i="23"/>
  <c r="AE39" i="23"/>
  <c r="AD39" i="23"/>
  <c r="A16" i="23"/>
  <c r="A17" i="23" s="1"/>
  <c r="A18" i="23" s="1"/>
  <c r="A19" i="23" s="1"/>
  <c r="A20" i="23" s="1"/>
  <c r="A21" i="23" s="1"/>
  <c r="A22" i="23" s="1"/>
  <c r="A23" i="23" s="1"/>
  <c r="A24" i="23" s="1"/>
  <c r="A25" i="23" s="1"/>
  <c r="A26" i="23" s="1"/>
  <c r="A27" i="23" s="1"/>
  <c r="A28" i="23" s="1"/>
  <c r="A29" i="23" s="1"/>
  <c r="A30" i="23" s="1"/>
  <c r="A31" i="23" s="1"/>
  <c r="A32" i="23" s="1"/>
  <c r="A33" i="23" s="1"/>
  <c r="A34" i="23" s="1"/>
  <c r="AB14" i="23"/>
  <c r="Z14" i="23"/>
  <c r="AH34" i="23" s="1"/>
  <c r="X14" i="23"/>
  <c r="W38" i="23" s="1"/>
  <c r="Q14" i="23"/>
  <c r="Q38" i="23" s="1"/>
  <c r="M14" i="23"/>
  <c r="L14" i="23"/>
  <c r="AJ13" i="23"/>
  <c r="AI13" i="23"/>
  <c r="AI14" i="23" s="1"/>
  <c r="AH13" i="23"/>
  <c r="AH14" i="23" s="1"/>
  <c r="AG13" i="23"/>
  <c r="AG14" i="23" s="1"/>
  <c r="AF13" i="23"/>
  <c r="AF14" i="23" s="1"/>
  <c r="AE13" i="23"/>
  <c r="AE14" i="23" s="1"/>
  <c r="AC13" i="23"/>
  <c r="AA13" i="23"/>
  <c r="Y13" i="23"/>
  <c r="W13" i="23"/>
  <c r="P13" i="23"/>
  <c r="AJ12" i="23"/>
  <c r="AJ33" i="23" s="1"/>
  <c r="AI12" i="23"/>
  <c r="AH12" i="23"/>
  <c r="AG12" i="23"/>
  <c r="AF12" i="23"/>
  <c r="AE12" i="23"/>
  <c r="AI11" i="23"/>
  <c r="AH11" i="23"/>
  <c r="AG11" i="23"/>
  <c r="AF11" i="23"/>
  <c r="AE11" i="23"/>
  <c r="B10" i="23"/>
  <c r="B33" i="23" s="1"/>
  <c r="AI103" i="22"/>
  <c r="AH103" i="22"/>
  <c r="AG103" i="22"/>
  <c r="AF103" i="22"/>
  <c r="AE103" i="22"/>
  <c r="AD103" i="22"/>
  <c r="AI102" i="22"/>
  <c r="AH102" i="22"/>
  <c r="AG102" i="22"/>
  <c r="AF102" i="22"/>
  <c r="AE102" i="22"/>
  <c r="AD102" i="22"/>
  <c r="AI101" i="22"/>
  <c r="AH101" i="22"/>
  <c r="AG101" i="22"/>
  <c r="AF101" i="22"/>
  <c r="AE101" i="22"/>
  <c r="AD101" i="22"/>
  <c r="AI100" i="22"/>
  <c r="AH100" i="22"/>
  <c r="AG100" i="22"/>
  <c r="AF100" i="22"/>
  <c r="AE100" i="22"/>
  <c r="AD100" i="22"/>
  <c r="AI99" i="22"/>
  <c r="AH99" i="22"/>
  <c r="AG99" i="22"/>
  <c r="AF99" i="22"/>
  <c r="AE99" i="22"/>
  <c r="AD99" i="22"/>
  <c r="AI98" i="22"/>
  <c r="AH98" i="22"/>
  <c r="AG98" i="22"/>
  <c r="AF98" i="22"/>
  <c r="AE98" i="22"/>
  <c r="AD98" i="22"/>
  <c r="AI97" i="22"/>
  <c r="AH97" i="22"/>
  <c r="AG97" i="22"/>
  <c r="AF97" i="22"/>
  <c r="AE97" i="22"/>
  <c r="AD97" i="22"/>
  <c r="AI96" i="22"/>
  <c r="AH96" i="22"/>
  <c r="AG96" i="22"/>
  <c r="AF96" i="22"/>
  <c r="AE96" i="22"/>
  <c r="AD96" i="22"/>
  <c r="AI95" i="22"/>
  <c r="AH95" i="22"/>
  <c r="AG95" i="22"/>
  <c r="AF95" i="22"/>
  <c r="AE95" i="22"/>
  <c r="AD95" i="22"/>
  <c r="AI94" i="22"/>
  <c r="AH94" i="22"/>
  <c r="AG94" i="22"/>
  <c r="AF94" i="22"/>
  <c r="AE94" i="22"/>
  <c r="AD94" i="22"/>
  <c r="AI93" i="22"/>
  <c r="AH93" i="22"/>
  <c r="AG93" i="22"/>
  <c r="AF93" i="22"/>
  <c r="AE93" i="22"/>
  <c r="AD93" i="22"/>
  <c r="AI92" i="22"/>
  <c r="AH92" i="22"/>
  <c r="AG92" i="22"/>
  <c r="AF92" i="22"/>
  <c r="AE92" i="22"/>
  <c r="AD92" i="22"/>
  <c r="AI91" i="22"/>
  <c r="AH91" i="22"/>
  <c r="AG91" i="22"/>
  <c r="AF91" i="22"/>
  <c r="AE91" i="22"/>
  <c r="AD91" i="22"/>
  <c r="AI90" i="22"/>
  <c r="AH90" i="22"/>
  <c r="AG90" i="22"/>
  <c r="AF90" i="22"/>
  <c r="AE90" i="22"/>
  <c r="AD90" i="22"/>
  <c r="AI89" i="22"/>
  <c r="AH89" i="22"/>
  <c r="AG89" i="22"/>
  <c r="AF89" i="22"/>
  <c r="AE89" i="22"/>
  <c r="AD89" i="22"/>
  <c r="AI88" i="22"/>
  <c r="AH88" i="22"/>
  <c r="AG88" i="22"/>
  <c r="AF88" i="22"/>
  <c r="AE88" i="22"/>
  <c r="AD88" i="22"/>
  <c r="AI87" i="22"/>
  <c r="AH87" i="22"/>
  <c r="AG87" i="22"/>
  <c r="AF87" i="22"/>
  <c r="AE87" i="22"/>
  <c r="AD87" i="22"/>
  <c r="AI86" i="22"/>
  <c r="AH86" i="22"/>
  <c r="AG86" i="22"/>
  <c r="AF86" i="22"/>
  <c r="AE86" i="22"/>
  <c r="AD86" i="22"/>
  <c r="AI85" i="22"/>
  <c r="AH85" i="22"/>
  <c r="AG85" i="22"/>
  <c r="AF85" i="22"/>
  <c r="AE85" i="22"/>
  <c r="AD85" i="22"/>
  <c r="AI84" i="22"/>
  <c r="AH84" i="22"/>
  <c r="AG84" i="22"/>
  <c r="AF84" i="22"/>
  <c r="AE84" i="22"/>
  <c r="AD84" i="22"/>
  <c r="AI83" i="22"/>
  <c r="AH83" i="22"/>
  <c r="AG83" i="22"/>
  <c r="AF83" i="22"/>
  <c r="AE83" i="22"/>
  <c r="AD83" i="22"/>
  <c r="AI82" i="22"/>
  <c r="AH82" i="22"/>
  <c r="AG82" i="22"/>
  <c r="AF82" i="22"/>
  <c r="AE82" i="22"/>
  <c r="AD82" i="22"/>
  <c r="AI81" i="22"/>
  <c r="AH81" i="22"/>
  <c r="AG81" i="22"/>
  <c r="AF81" i="22"/>
  <c r="AE81" i="22"/>
  <c r="AD81" i="22"/>
  <c r="AI80" i="22"/>
  <c r="AH80" i="22"/>
  <c r="AG80" i="22"/>
  <c r="AF80" i="22"/>
  <c r="AE80" i="22"/>
  <c r="AD80" i="22"/>
  <c r="AI79" i="22"/>
  <c r="AH79" i="22"/>
  <c r="AG79" i="22"/>
  <c r="AF79" i="22"/>
  <c r="AE79" i="22"/>
  <c r="AD79" i="22"/>
  <c r="AI78" i="22"/>
  <c r="AH78" i="22"/>
  <c r="AG78" i="22"/>
  <c r="AF78" i="22"/>
  <c r="AE78" i="22"/>
  <c r="AD78" i="22"/>
  <c r="AI77" i="22"/>
  <c r="AH77" i="22"/>
  <c r="AG77" i="22"/>
  <c r="AF77" i="22"/>
  <c r="AE77" i="22"/>
  <c r="AD77" i="22"/>
  <c r="AI76" i="22"/>
  <c r="AH76" i="22"/>
  <c r="AG76" i="22"/>
  <c r="AF76" i="22"/>
  <c r="AE76" i="22"/>
  <c r="AD76" i="22"/>
  <c r="AI75" i="22"/>
  <c r="AH75" i="22"/>
  <c r="AG75" i="22"/>
  <c r="AF75" i="22"/>
  <c r="AE75" i="22"/>
  <c r="AD75" i="22"/>
  <c r="AI74" i="22"/>
  <c r="AH74" i="22"/>
  <c r="AG74" i="22"/>
  <c r="AF74" i="22"/>
  <c r="AE74" i="22"/>
  <c r="AD74" i="22"/>
  <c r="AI73" i="22"/>
  <c r="AH73" i="22"/>
  <c r="AG73" i="22"/>
  <c r="AF73" i="22"/>
  <c r="AE73" i="22"/>
  <c r="AD73" i="22"/>
  <c r="AI72" i="22"/>
  <c r="AH72" i="22"/>
  <c r="AG72" i="22"/>
  <c r="AF72" i="22"/>
  <c r="AE72" i="22"/>
  <c r="AD72" i="22"/>
  <c r="AI71" i="22"/>
  <c r="AH71" i="22"/>
  <c r="AG71" i="22"/>
  <c r="AF71" i="22"/>
  <c r="AE71" i="22"/>
  <c r="AD71" i="22"/>
  <c r="AI70" i="22"/>
  <c r="AH70" i="22"/>
  <c r="AG70" i="22"/>
  <c r="AF70" i="22"/>
  <c r="AE70" i="22"/>
  <c r="AD70" i="22"/>
  <c r="AI69" i="22"/>
  <c r="AH69" i="22"/>
  <c r="AG69" i="22"/>
  <c r="AF69" i="22"/>
  <c r="AE69" i="22"/>
  <c r="AD69" i="22"/>
  <c r="AI68" i="22"/>
  <c r="AH68" i="22"/>
  <c r="AG68" i="22"/>
  <c r="AF68" i="22"/>
  <c r="AE68" i="22"/>
  <c r="AD68" i="22"/>
  <c r="AI67" i="22"/>
  <c r="AH67" i="22"/>
  <c r="AG67" i="22"/>
  <c r="AF67" i="22"/>
  <c r="AE67" i="22"/>
  <c r="AD67" i="22"/>
  <c r="AI66" i="22"/>
  <c r="AH66" i="22"/>
  <c r="AG66" i="22"/>
  <c r="AF66" i="22"/>
  <c r="AE66" i="22"/>
  <c r="AD66" i="22"/>
  <c r="AI65" i="22"/>
  <c r="AH65" i="22"/>
  <c r="AG65" i="22"/>
  <c r="AF65" i="22"/>
  <c r="AE65" i="22"/>
  <c r="AD65" i="22"/>
  <c r="AI64" i="22"/>
  <c r="AH64" i="22"/>
  <c r="AG64" i="22"/>
  <c r="AF64" i="22"/>
  <c r="AE64" i="22"/>
  <c r="AD64" i="22"/>
  <c r="AI63" i="22"/>
  <c r="AH63" i="22"/>
  <c r="AG63" i="22"/>
  <c r="AF63" i="22"/>
  <c r="AE63" i="22"/>
  <c r="AD63" i="22"/>
  <c r="AI62" i="22"/>
  <c r="AH62" i="22"/>
  <c r="AG62" i="22"/>
  <c r="AF62" i="22"/>
  <c r="AE62" i="22"/>
  <c r="AD62" i="22"/>
  <c r="AI61" i="22"/>
  <c r="AH61" i="22"/>
  <c r="AG61" i="22"/>
  <c r="AF61" i="22"/>
  <c r="AE61" i="22"/>
  <c r="AD61" i="22"/>
  <c r="AI60" i="22"/>
  <c r="AH60" i="22"/>
  <c r="AG60" i="22"/>
  <c r="AF60" i="22"/>
  <c r="AE60" i="22"/>
  <c r="AD60" i="22"/>
  <c r="AI59" i="22"/>
  <c r="AH59" i="22"/>
  <c r="AG59" i="22"/>
  <c r="AF59" i="22"/>
  <c r="AE59" i="22"/>
  <c r="AD59" i="22"/>
  <c r="AI58" i="22"/>
  <c r="AH58" i="22"/>
  <c r="AG58" i="22"/>
  <c r="AF58" i="22"/>
  <c r="AE58" i="22"/>
  <c r="AD58" i="22"/>
  <c r="AI57" i="22"/>
  <c r="AH57" i="22"/>
  <c r="AG57" i="22"/>
  <c r="AF57" i="22"/>
  <c r="AE57" i="22"/>
  <c r="AD57" i="22"/>
  <c r="AI56" i="22"/>
  <c r="AH56" i="22"/>
  <c r="AG56" i="22"/>
  <c r="AF56" i="22"/>
  <c r="AE56" i="22"/>
  <c r="AD56" i="22"/>
  <c r="AI55" i="22"/>
  <c r="AH55" i="22"/>
  <c r="AG55" i="22"/>
  <c r="AF55" i="22"/>
  <c r="AE55" i="22"/>
  <c r="AD55" i="22"/>
  <c r="AI54" i="22"/>
  <c r="AH54" i="22"/>
  <c r="AG54" i="22"/>
  <c r="AF54" i="22"/>
  <c r="AE54" i="22"/>
  <c r="AD54" i="22"/>
  <c r="AI53" i="22"/>
  <c r="AH53" i="22"/>
  <c r="AG53" i="22"/>
  <c r="AF53" i="22"/>
  <c r="AE53" i="22"/>
  <c r="AD53" i="22"/>
  <c r="AI52" i="22"/>
  <c r="AH52" i="22"/>
  <c r="AG52" i="22"/>
  <c r="AF52" i="22"/>
  <c r="AE52" i="22"/>
  <c r="AD52" i="22"/>
  <c r="AI51" i="22"/>
  <c r="AH51" i="22"/>
  <c r="AG51" i="22"/>
  <c r="AF51" i="22"/>
  <c r="AE51" i="22"/>
  <c r="AD51" i="22"/>
  <c r="AI50" i="22"/>
  <c r="AH50" i="22"/>
  <c r="AG50" i="22"/>
  <c r="AF50" i="22"/>
  <c r="AE50" i="22"/>
  <c r="AD50" i="22"/>
  <c r="AI49" i="22"/>
  <c r="AH49" i="22"/>
  <c r="AG49" i="22"/>
  <c r="AF49" i="22"/>
  <c r="AE49" i="22"/>
  <c r="AD49" i="22"/>
  <c r="AI48" i="22"/>
  <c r="AH48" i="22"/>
  <c r="AG48" i="22"/>
  <c r="AF48" i="22"/>
  <c r="AE48" i="22"/>
  <c r="AD48" i="22"/>
  <c r="AI47" i="22"/>
  <c r="AH47" i="22"/>
  <c r="AG47" i="22"/>
  <c r="AF47" i="22"/>
  <c r="AE47" i="22"/>
  <c r="AD47" i="22"/>
  <c r="AI46" i="22"/>
  <c r="AH46" i="22"/>
  <c r="AG46" i="22"/>
  <c r="AF46" i="22"/>
  <c r="AE46" i="22"/>
  <c r="AD46" i="22"/>
  <c r="AI45" i="22"/>
  <c r="AH45" i="22"/>
  <c r="AG45" i="22"/>
  <c r="AF45" i="22"/>
  <c r="AE45" i="22"/>
  <c r="AD45" i="22"/>
  <c r="AI44" i="22"/>
  <c r="AH44" i="22"/>
  <c r="AG44" i="22"/>
  <c r="AF44" i="22"/>
  <c r="AE44" i="22"/>
  <c r="AD44" i="22"/>
  <c r="AI43" i="22"/>
  <c r="AH43" i="22"/>
  <c r="AG43" i="22"/>
  <c r="AF43" i="22"/>
  <c r="AE43" i="22"/>
  <c r="AD43" i="22"/>
  <c r="AI42" i="22"/>
  <c r="AH42" i="22"/>
  <c r="AG42" i="22"/>
  <c r="AF42" i="22"/>
  <c r="AE42" i="22"/>
  <c r="AD42" i="22"/>
  <c r="AI41" i="22"/>
  <c r="AH41" i="22"/>
  <c r="AG41" i="22"/>
  <c r="AF41" i="22"/>
  <c r="AE41" i="22"/>
  <c r="AD41" i="22"/>
  <c r="AI40" i="22"/>
  <c r="AH40" i="22"/>
  <c r="AG40" i="22"/>
  <c r="AF40" i="22"/>
  <c r="AE40" i="22"/>
  <c r="AD40" i="22"/>
  <c r="AI39" i="22"/>
  <c r="AH39" i="22"/>
  <c r="AG39" i="22"/>
  <c r="AF39" i="22"/>
  <c r="AE39" i="22"/>
  <c r="AD39" i="22"/>
  <c r="A16" i="22"/>
  <c r="A17" i="22" s="1"/>
  <c r="A18" i="22" s="1"/>
  <c r="A19" i="22" s="1"/>
  <c r="A20" i="22" s="1"/>
  <c r="A21" i="22" s="1"/>
  <c r="A22" i="22" s="1"/>
  <c r="A23" i="22" s="1"/>
  <c r="A24" i="22" s="1"/>
  <c r="A25" i="22" s="1"/>
  <c r="A26" i="22" s="1"/>
  <c r="A27" i="22" s="1"/>
  <c r="A28" i="22" s="1"/>
  <c r="A29" i="22" s="1"/>
  <c r="A30" i="22" s="1"/>
  <c r="A31" i="22" s="1"/>
  <c r="A32" i="22" s="1"/>
  <c r="A33" i="22" s="1"/>
  <c r="A34" i="22" s="1"/>
  <c r="AB14" i="22"/>
  <c r="Z14" i="22"/>
  <c r="X14" i="22"/>
  <c r="W38" i="22" s="1"/>
  <c r="Q14" i="22"/>
  <c r="Q38" i="22" s="1"/>
  <c r="M14" i="22"/>
  <c r="AE34" i="22" s="1"/>
  <c r="L14" i="22"/>
  <c r="AJ13" i="22"/>
  <c r="AI13" i="22"/>
  <c r="AI14" i="22" s="1"/>
  <c r="AH13" i="22"/>
  <c r="AH14" i="22" s="1"/>
  <c r="AG13" i="22"/>
  <c r="AG14" i="22" s="1"/>
  <c r="AF13" i="22"/>
  <c r="AF14" i="22" s="1"/>
  <c r="AE13" i="22"/>
  <c r="AE14" i="22" s="1"/>
  <c r="AC13" i="22"/>
  <c r="AA13" i="22"/>
  <c r="Y13" i="22"/>
  <c r="W13" i="22"/>
  <c r="P13" i="22"/>
  <c r="AJ12" i="22"/>
  <c r="AJ33" i="22" s="1"/>
  <c r="AI12" i="22"/>
  <c r="AH12" i="22"/>
  <c r="AG12" i="22"/>
  <c r="AF12" i="22"/>
  <c r="AE12" i="22"/>
  <c r="AI11" i="22"/>
  <c r="AH11" i="22"/>
  <c r="AG11" i="22"/>
  <c r="AF11" i="22"/>
  <c r="AE11" i="22"/>
  <c r="B10" i="22"/>
  <c r="B33" i="22" s="1"/>
  <c r="AI103" i="21"/>
  <c r="AH103" i="21"/>
  <c r="AG103" i="21"/>
  <c r="AF103" i="21"/>
  <c r="AE103" i="21"/>
  <c r="AD103" i="21"/>
  <c r="AI102" i="21"/>
  <c r="AH102" i="21"/>
  <c r="AG102" i="21"/>
  <c r="AF102" i="21"/>
  <c r="AE102" i="21"/>
  <c r="AD102" i="21"/>
  <c r="AI101" i="21"/>
  <c r="AH101" i="21"/>
  <c r="AG101" i="21"/>
  <c r="AF101" i="21"/>
  <c r="AE101" i="21"/>
  <c r="AD101" i="21"/>
  <c r="AI100" i="21"/>
  <c r="AH100" i="21"/>
  <c r="AG100" i="21"/>
  <c r="AF100" i="21"/>
  <c r="AE100" i="21"/>
  <c r="AD100" i="21"/>
  <c r="AI99" i="21"/>
  <c r="AH99" i="21"/>
  <c r="AG99" i="21"/>
  <c r="AF99" i="21"/>
  <c r="AE99" i="21"/>
  <c r="AD99" i="21"/>
  <c r="AI98" i="21"/>
  <c r="AH98" i="21"/>
  <c r="AG98" i="21"/>
  <c r="AF98" i="21"/>
  <c r="AE98" i="21"/>
  <c r="AD98" i="21"/>
  <c r="AI97" i="21"/>
  <c r="AH97" i="21"/>
  <c r="AG97" i="21"/>
  <c r="AF97" i="21"/>
  <c r="AE97" i="21"/>
  <c r="AD97" i="21"/>
  <c r="AI96" i="21"/>
  <c r="AH96" i="21"/>
  <c r="AG96" i="21"/>
  <c r="AF96" i="21"/>
  <c r="AE96" i="21"/>
  <c r="AD96" i="21"/>
  <c r="AI95" i="21"/>
  <c r="AH95" i="21"/>
  <c r="AG95" i="21"/>
  <c r="AF95" i="21"/>
  <c r="AE95" i="21"/>
  <c r="AD95" i="21"/>
  <c r="AI94" i="21"/>
  <c r="AH94" i="21"/>
  <c r="AG94" i="21"/>
  <c r="AF94" i="21"/>
  <c r="AE94" i="21"/>
  <c r="AD94" i="21"/>
  <c r="AI93" i="21"/>
  <c r="AH93" i="21"/>
  <c r="AG93" i="21"/>
  <c r="AF93" i="21"/>
  <c r="AE93" i="21"/>
  <c r="AD93" i="21"/>
  <c r="AI92" i="21"/>
  <c r="AH92" i="21"/>
  <c r="AG92" i="21"/>
  <c r="AF92" i="21"/>
  <c r="AE92" i="21"/>
  <c r="AD92" i="21"/>
  <c r="AI91" i="21"/>
  <c r="AH91" i="21"/>
  <c r="AG91" i="21"/>
  <c r="AF91" i="21"/>
  <c r="AE91" i="21"/>
  <c r="AD91" i="21"/>
  <c r="AI90" i="21"/>
  <c r="AH90" i="21"/>
  <c r="AG90" i="21"/>
  <c r="AF90" i="21"/>
  <c r="AE90" i="21"/>
  <c r="AD90" i="21"/>
  <c r="AI89" i="21"/>
  <c r="AH89" i="21"/>
  <c r="AG89" i="21"/>
  <c r="AF89" i="21"/>
  <c r="AE89" i="21"/>
  <c r="AD89" i="21"/>
  <c r="AI88" i="21"/>
  <c r="AH88" i="21"/>
  <c r="AG88" i="21"/>
  <c r="AF88" i="21"/>
  <c r="AE88" i="21"/>
  <c r="AD88" i="21"/>
  <c r="AI87" i="21"/>
  <c r="AH87" i="21"/>
  <c r="AG87" i="21"/>
  <c r="AF87" i="21"/>
  <c r="AE87" i="21"/>
  <c r="AD87" i="21"/>
  <c r="AI86" i="21"/>
  <c r="AH86" i="21"/>
  <c r="AG86" i="21"/>
  <c r="AF86" i="21"/>
  <c r="AE86" i="21"/>
  <c r="AD86" i="21"/>
  <c r="AI85" i="21"/>
  <c r="AH85" i="21"/>
  <c r="AG85" i="21"/>
  <c r="AF85" i="21"/>
  <c r="AE85" i="21"/>
  <c r="AD85" i="21"/>
  <c r="AI84" i="21"/>
  <c r="AH84" i="21"/>
  <c r="AG84" i="21"/>
  <c r="AF84" i="21"/>
  <c r="AE84" i="21"/>
  <c r="AD84" i="21"/>
  <c r="AI83" i="21"/>
  <c r="AH83" i="21"/>
  <c r="AG83" i="21"/>
  <c r="AF83" i="21"/>
  <c r="AE83" i="21"/>
  <c r="AD83" i="21"/>
  <c r="AI82" i="21"/>
  <c r="AH82" i="21"/>
  <c r="AG82" i="21"/>
  <c r="AF82" i="21"/>
  <c r="AE82" i="21"/>
  <c r="AD82" i="21"/>
  <c r="AI81" i="21"/>
  <c r="AH81" i="21"/>
  <c r="AG81" i="21"/>
  <c r="AF81" i="21"/>
  <c r="AE81" i="21"/>
  <c r="AD81" i="21"/>
  <c r="AI80" i="21"/>
  <c r="AH80" i="21"/>
  <c r="AG80" i="21"/>
  <c r="AF80" i="21"/>
  <c r="AE80" i="21"/>
  <c r="AD80" i="21"/>
  <c r="AI79" i="21"/>
  <c r="AH79" i="21"/>
  <c r="AG79" i="21"/>
  <c r="AF79" i="21"/>
  <c r="AE79" i="21"/>
  <c r="AD79" i="21"/>
  <c r="AI78" i="21"/>
  <c r="AH78" i="21"/>
  <c r="AG78" i="21"/>
  <c r="AF78" i="21"/>
  <c r="AE78" i="21"/>
  <c r="AD78" i="21"/>
  <c r="AI77" i="21"/>
  <c r="AH77" i="21"/>
  <c r="AG77" i="21"/>
  <c r="AF77" i="21"/>
  <c r="AE77" i="21"/>
  <c r="AD77" i="21"/>
  <c r="AI76" i="21"/>
  <c r="AH76" i="21"/>
  <c r="AG76" i="21"/>
  <c r="AF76" i="21"/>
  <c r="AE76" i="21"/>
  <c r="AD76" i="21"/>
  <c r="AI75" i="21"/>
  <c r="AH75" i="21"/>
  <c r="AG75" i="21"/>
  <c r="AF75" i="21"/>
  <c r="AE75" i="21"/>
  <c r="AD75" i="21"/>
  <c r="AI74" i="21"/>
  <c r="AH74" i="21"/>
  <c r="AG74" i="21"/>
  <c r="AF74" i="21"/>
  <c r="AE74" i="21"/>
  <c r="AD74" i="21"/>
  <c r="AI73" i="21"/>
  <c r="AH73" i="21"/>
  <c r="AG73" i="21"/>
  <c r="AF73" i="21"/>
  <c r="AE73" i="21"/>
  <c r="AD73" i="21"/>
  <c r="AI72" i="21"/>
  <c r="AH72" i="21"/>
  <c r="AG72" i="21"/>
  <c r="AF72" i="21"/>
  <c r="AE72" i="21"/>
  <c r="AD72" i="21"/>
  <c r="AI71" i="21"/>
  <c r="AH71" i="21"/>
  <c r="AG71" i="21"/>
  <c r="AF71" i="21"/>
  <c r="AE71" i="21"/>
  <c r="AD71" i="21"/>
  <c r="AI70" i="21"/>
  <c r="AH70" i="21"/>
  <c r="AG70" i="21"/>
  <c r="AF70" i="21"/>
  <c r="AE70" i="21"/>
  <c r="AD70" i="21"/>
  <c r="AI69" i="21"/>
  <c r="AH69" i="21"/>
  <c r="AG69" i="21"/>
  <c r="AF69" i="21"/>
  <c r="AE69" i="21"/>
  <c r="AD69" i="21"/>
  <c r="AI68" i="21"/>
  <c r="AH68" i="21"/>
  <c r="AG68" i="21"/>
  <c r="AF68" i="21"/>
  <c r="AE68" i="21"/>
  <c r="AD68" i="21"/>
  <c r="AI67" i="21"/>
  <c r="AH67" i="21"/>
  <c r="AG67" i="21"/>
  <c r="AF67" i="21"/>
  <c r="AE67" i="21"/>
  <c r="AD67" i="21"/>
  <c r="AI66" i="21"/>
  <c r="AH66" i="21"/>
  <c r="AG66" i="21"/>
  <c r="AF66" i="21"/>
  <c r="AE66" i="21"/>
  <c r="AD66" i="21"/>
  <c r="AI65" i="21"/>
  <c r="AH65" i="21"/>
  <c r="AG65" i="21"/>
  <c r="AF65" i="21"/>
  <c r="AE65" i="21"/>
  <c r="AD65" i="21"/>
  <c r="AI64" i="21"/>
  <c r="AH64" i="21"/>
  <c r="AG64" i="21"/>
  <c r="AF64" i="21"/>
  <c r="AE64" i="21"/>
  <c r="AD64" i="21"/>
  <c r="AI63" i="21"/>
  <c r="AH63" i="21"/>
  <c r="AG63" i="21"/>
  <c r="AF63" i="21"/>
  <c r="AE63" i="21"/>
  <c r="AD63" i="21"/>
  <c r="AI62" i="21"/>
  <c r="AH62" i="21"/>
  <c r="AG62" i="21"/>
  <c r="AF62" i="21"/>
  <c r="AE62" i="21"/>
  <c r="AD62" i="21"/>
  <c r="AI61" i="21"/>
  <c r="AH61" i="21"/>
  <c r="AG61" i="21"/>
  <c r="AF61" i="21"/>
  <c r="AE61" i="21"/>
  <c r="AD61" i="21"/>
  <c r="AI60" i="21"/>
  <c r="AH60" i="21"/>
  <c r="AG60" i="21"/>
  <c r="AF60" i="21"/>
  <c r="AE60" i="21"/>
  <c r="AD60" i="21"/>
  <c r="AI59" i="21"/>
  <c r="AH59" i="21"/>
  <c r="AG59" i="21"/>
  <c r="AF59" i="21"/>
  <c r="AE59" i="21"/>
  <c r="AD59" i="21"/>
  <c r="AI58" i="21"/>
  <c r="AH58" i="21"/>
  <c r="AG58" i="21"/>
  <c r="AF58" i="21"/>
  <c r="AE58" i="21"/>
  <c r="AD58" i="21"/>
  <c r="AI57" i="21"/>
  <c r="AH57" i="21"/>
  <c r="AG57" i="21"/>
  <c r="AF57" i="21"/>
  <c r="AE57" i="21"/>
  <c r="AD57" i="21"/>
  <c r="AI56" i="21"/>
  <c r="AH56" i="21"/>
  <c r="AG56" i="21"/>
  <c r="AF56" i="21"/>
  <c r="AE56" i="21"/>
  <c r="AD56" i="21"/>
  <c r="AI55" i="21"/>
  <c r="AH55" i="21"/>
  <c r="AG55" i="21"/>
  <c r="AF55" i="21"/>
  <c r="AE55" i="21"/>
  <c r="AD55" i="21"/>
  <c r="AI54" i="21"/>
  <c r="AH54" i="21"/>
  <c r="AG54" i="21"/>
  <c r="AF54" i="21"/>
  <c r="AE54" i="21"/>
  <c r="AD54" i="21"/>
  <c r="AI53" i="21"/>
  <c r="AH53" i="21"/>
  <c r="AG53" i="21"/>
  <c r="AF53" i="21"/>
  <c r="AE53" i="21"/>
  <c r="AD53" i="21"/>
  <c r="AI52" i="21"/>
  <c r="AH52" i="21"/>
  <c r="AG52" i="21"/>
  <c r="AF52" i="21"/>
  <c r="AE52" i="21"/>
  <c r="AD52" i="21"/>
  <c r="AI51" i="21"/>
  <c r="AH51" i="21"/>
  <c r="AG51" i="21"/>
  <c r="AF51" i="21"/>
  <c r="AE51" i="21"/>
  <c r="AD51" i="21"/>
  <c r="AI50" i="21"/>
  <c r="AH50" i="21"/>
  <c r="AG50" i="21"/>
  <c r="AF50" i="21"/>
  <c r="AE50" i="21"/>
  <c r="AD50" i="21"/>
  <c r="AI49" i="21"/>
  <c r="AH49" i="21"/>
  <c r="AG49" i="21"/>
  <c r="AF49" i="21"/>
  <c r="AE49" i="21"/>
  <c r="AD49" i="21"/>
  <c r="AI48" i="21"/>
  <c r="AH48" i="21"/>
  <c r="AG48" i="21"/>
  <c r="AF48" i="21"/>
  <c r="AE48" i="21"/>
  <c r="AD48" i="21"/>
  <c r="AI47" i="21"/>
  <c r="AH47" i="21"/>
  <c r="AG47" i="21"/>
  <c r="AF47" i="21"/>
  <c r="AE47" i="21"/>
  <c r="AD47" i="21"/>
  <c r="AI46" i="21"/>
  <c r="AH46" i="21"/>
  <c r="AG46" i="21"/>
  <c r="AF46" i="21"/>
  <c r="AE46" i="21"/>
  <c r="AD46" i="21"/>
  <c r="AI45" i="21"/>
  <c r="AH45" i="21"/>
  <c r="AG45" i="21"/>
  <c r="AF45" i="21"/>
  <c r="AE45" i="21"/>
  <c r="AD45" i="21"/>
  <c r="AI44" i="21"/>
  <c r="AH44" i="21"/>
  <c r="AG44" i="21"/>
  <c r="AF44" i="21"/>
  <c r="AE44" i="21"/>
  <c r="AD44" i="21"/>
  <c r="AI43" i="21"/>
  <c r="AH43" i="21"/>
  <c r="AG43" i="21"/>
  <c r="AF43" i="21"/>
  <c r="AE43" i="21"/>
  <c r="AD43" i="21"/>
  <c r="AI42" i="21"/>
  <c r="AH42" i="21"/>
  <c r="AG42" i="21"/>
  <c r="AF42" i="21"/>
  <c r="AE42" i="21"/>
  <c r="AD42" i="21"/>
  <c r="AI41" i="21"/>
  <c r="AH41" i="21"/>
  <c r="AG41" i="21"/>
  <c r="AF41" i="21"/>
  <c r="AE41" i="21"/>
  <c r="AD41" i="21"/>
  <c r="AI40" i="21"/>
  <c r="AH40" i="21"/>
  <c r="AG40" i="21"/>
  <c r="AF40" i="21"/>
  <c r="AE40" i="21"/>
  <c r="AD40" i="21"/>
  <c r="AI39" i="21"/>
  <c r="AH39" i="21"/>
  <c r="AG39" i="21"/>
  <c r="AF39" i="21"/>
  <c r="AE39" i="21"/>
  <c r="AD39" i="21"/>
  <c r="A17" i="21"/>
  <c r="A18" i="21" s="1"/>
  <c r="A19" i="21" s="1"/>
  <c r="A20" i="21" s="1"/>
  <c r="A21" i="21" s="1"/>
  <c r="A22" i="21" s="1"/>
  <c r="A23" i="21" s="1"/>
  <c r="A24" i="21" s="1"/>
  <c r="A25" i="21" s="1"/>
  <c r="A26" i="21" s="1"/>
  <c r="A27" i="21" s="1"/>
  <c r="A28" i="21" s="1"/>
  <c r="A29" i="21" s="1"/>
  <c r="A30" i="21" s="1"/>
  <c r="A31" i="21" s="1"/>
  <c r="A32" i="21" s="1"/>
  <c r="A33" i="21" s="1"/>
  <c r="A34" i="21" s="1"/>
  <c r="A16" i="21"/>
  <c r="AB14" i="21"/>
  <c r="Z14" i="21"/>
  <c r="AH34" i="21" s="1"/>
  <c r="X14" i="21"/>
  <c r="W38" i="21" s="1"/>
  <c r="Q14" i="21"/>
  <c r="Q38" i="21" s="1"/>
  <c r="M14" i="21"/>
  <c r="L14" i="21"/>
  <c r="AJ13" i="21"/>
  <c r="AI13" i="21"/>
  <c r="AI21" i="21" s="1"/>
  <c r="AH13" i="21"/>
  <c r="AH14" i="21" s="1"/>
  <c r="AG13" i="21"/>
  <c r="AG14" i="21" s="1"/>
  <c r="AF13" i="21"/>
  <c r="AF14" i="21" s="1"/>
  <c r="AE13" i="21"/>
  <c r="AE14" i="21" s="1"/>
  <c r="AC13" i="21"/>
  <c r="AA13" i="21"/>
  <c r="Y13" i="21"/>
  <c r="W13" i="21"/>
  <c r="P13" i="21"/>
  <c r="AJ12" i="21"/>
  <c r="AJ33" i="21" s="1"/>
  <c r="AI12" i="21"/>
  <c r="AH12" i="21"/>
  <c r="AG12" i="21"/>
  <c r="AF12" i="21"/>
  <c r="AE12" i="21"/>
  <c r="AI11" i="21"/>
  <c r="AH11" i="21"/>
  <c r="AG11" i="21"/>
  <c r="AF11" i="21"/>
  <c r="AE11" i="21"/>
  <c r="B10" i="21"/>
  <c r="B33" i="21" s="1"/>
  <c r="AI103" i="20"/>
  <c r="AH103" i="20"/>
  <c r="AG103" i="20"/>
  <c r="AF103" i="20"/>
  <c r="AE103" i="20"/>
  <c r="AD103" i="20"/>
  <c r="AI102" i="20"/>
  <c r="AH102" i="20"/>
  <c r="AG102" i="20"/>
  <c r="AF102" i="20"/>
  <c r="AE102" i="20"/>
  <c r="AD102" i="20"/>
  <c r="AI101" i="20"/>
  <c r="AH101" i="20"/>
  <c r="AG101" i="20"/>
  <c r="AF101" i="20"/>
  <c r="AE101" i="20"/>
  <c r="AD101" i="20"/>
  <c r="AI100" i="20"/>
  <c r="AH100" i="20"/>
  <c r="AG100" i="20"/>
  <c r="AF100" i="20"/>
  <c r="AE100" i="20"/>
  <c r="AD100" i="20"/>
  <c r="AI99" i="20"/>
  <c r="AH99" i="20"/>
  <c r="AG99" i="20"/>
  <c r="AF99" i="20"/>
  <c r="AE99" i="20"/>
  <c r="AD99" i="20"/>
  <c r="AI98" i="20"/>
  <c r="AH98" i="20"/>
  <c r="AG98" i="20"/>
  <c r="AF98" i="20"/>
  <c r="AE98" i="20"/>
  <c r="AD98" i="20"/>
  <c r="AI97" i="20"/>
  <c r="AH97" i="20"/>
  <c r="AG97" i="20"/>
  <c r="AF97" i="20"/>
  <c r="AE97" i="20"/>
  <c r="AD97" i="20"/>
  <c r="AI96" i="20"/>
  <c r="AH96" i="20"/>
  <c r="AG96" i="20"/>
  <c r="AF96" i="20"/>
  <c r="AE96" i="20"/>
  <c r="AD96" i="20"/>
  <c r="AI95" i="20"/>
  <c r="AH95" i="20"/>
  <c r="AG95" i="20"/>
  <c r="AF95" i="20"/>
  <c r="AE95" i="20"/>
  <c r="AD95" i="20"/>
  <c r="AI94" i="20"/>
  <c r="AH94" i="20"/>
  <c r="AG94" i="20"/>
  <c r="AF94" i="20"/>
  <c r="AE94" i="20"/>
  <c r="AD94" i="20"/>
  <c r="AI93" i="20"/>
  <c r="AH93" i="20"/>
  <c r="AG93" i="20"/>
  <c r="AF93" i="20"/>
  <c r="AE93" i="20"/>
  <c r="AD93" i="20"/>
  <c r="AI92" i="20"/>
  <c r="AH92" i="20"/>
  <c r="AG92" i="20"/>
  <c r="AF92" i="20"/>
  <c r="AE92" i="20"/>
  <c r="AD92" i="20"/>
  <c r="AI91" i="20"/>
  <c r="AH91" i="20"/>
  <c r="AG91" i="20"/>
  <c r="AF91" i="20"/>
  <c r="AE91" i="20"/>
  <c r="AD91" i="20"/>
  <c r="AI90" i="20"/>
  <c r="AH90" i="20"/>
  <c r="AG90" i="20"/>
  <c r="AF90" i="20"/>
  <c r="AE90" i="20"/>
  <c r="AD90" i="20"/>
  <c r="AI89" i="20"/>
  <c r="AH89" i="20"/>
  <c r="AG89" i="20"/>
  <c r="AF89" i="20"/>
  <c r="AE89" i="20"/>
  <c r="AD89" i="20"/>
  <c r="AI88" i="20"/>
  <c r="AH88" i="20"/>
  <c r="AG88" i="20"/>
  <c r="AF88" i="20"/>
  <c r="AE88" i="20"/>
  <c r="AD88" i="20"/>
  <c r="AI87" i="20"/>
  <c r="AH87" i="20"/>
  <c r="AG87" i="20"/>
  <c r="AF87" i="20"/>
  <c r="AE87" i="20"/>
  <c r="AD87" i="20"/>
  <c r="AI86" i="20"/>
  <c r="AH86" i="20"/>
  <c r="AG86" i="20"/>
  <c r="AF86" i="20"/>
  <c r="AE86" i="20"/>
  <c r="AD86" i="20"/>
  <c r="AI85" i="20"/>
  <c r="AH85" i="20"/>
  <c r="AG85" i="20"/>
  <c r="AF85" i="20"/>
  <c r="AE85" i="20"/>
  <c r="AD85" i="20"/>
  <c r="AI84" i="20"/>
  <c r="AH84" i="20"/>
  <c r="AG84" i="20"/>
  <c r="AF84" i="20"/>
  <c r="AE84" i="20"/>
  <c r="AD84" i="20"/>
  <c r="AI83" i="20"/>
  <c r="AH83" i="20"/>
  <c r="AG83" i="20"/>
  <c r="AF83" i="20"/>
  <c r="AE83" i="20"/>
  <c r="AD83" i="20"/>
  <c r="AI82" i="20"/>
  <c r="AH82" i="20"/>
  <c r="AG82" i="20"/>
  <c r="AF82" i="20"/>
  <c r="AE82" i="20"/>
  <c r="AD82" i="20"/>
  <c r="AI81" i="20"/>
  <c r="AH81" i="20"/>
  <c r="AG81" i="20"/>
  <c r="AF81" i="20"/>
  <c r="AE81" i="20"/>
  <c r="AD81" i="20"/>
  <c r="AI80" i="20"/>
  <c r="AH80" i="20"/>
  <c r="AG80" i="20"/>
  <c r="AF80" i="20"/>
  <c r="AE80" i="20"/>
  <c r="AD80" i="20"/>
  <c r="AI79" i="20"/>
  <c r="AH79" i="20"/>
  <c r="AG79" i="20"/>
  <c r="AF79" i="20"/>
  <c r="AE79" i="20"/>
  <c r="AD79" i="20"/>
  <c r="AI78" i="20"/>
  <c r="AH78" i="20"/>
  <c r="AG78" i="20"/>
  <c r="AF78" i="20"/>
  <c r="AE78" i="20"/>
  <c r="AD78" i="20"/>
  <c r="AI77" i="20"/>
  <c r="AH77" i="20"/>
  <c r="AG77" i="20"/>
  <c r="AF77" i="20"/>
  <c r="AE77" i="20"/>
  <c r="AD77" i="20"/>
  <c r="AI76" i="20"/>
  <c r="AH76" i="20"/>
  <c r="AG76" i="20"/>
  <c r="AF76" i="20"/>
  <c r="AE76" i="20"/>
  <c r="AD76" i="20"/>
  <c r="AI75" i="20"/>
  <c r="AH75" i="20"/>
  <c r="AG75" i="20"/>
  <c r="AF75" i="20"/>
  <c r="AE75" i="20"/>
  <c r="AD75" i="20"/>
  <c r="AI74" i="20"/>
  <c r="AH74" i="20"/>
  <c r="AG74" i="20"/>
  <c r="AF74" i="20"/>
  <c r="AE74" i="20"/>
  <c r="AD74" i="20"/>
  <c r="AI73" i="20"/>
  <c r="AH73" i="20"/>
  <c r="AG73" i="20"/>
  <c r="AF73" i="20"/>
  <c r="AE73" i="20"/>
  <c r="AD73" i="20"/>
  <c r="AI72" i="20"/>
  <c r="AH72" i="20"/>
  <c r="AG72" i="20"/>
  <c r="AF72" i="20"/>
  <c r="AE72" i="20"/>
  <c r="AD72" i="20"/>
  <c r="AI71" i="20"/>
  <c r="AH71" i="20"/>
  <c r="AG71" i="20"/>
  <c r="AF71" i="20"/>
  <c r="AE71" i="20"/>
  <c r="AD71" i="20"/>
  <c r="AI70" i="20"/>
  <c r="AH70" i="20"/>
  <c r="AG70" i="20"/>
  <c r="AF70" i="20"/>
  <c r="AE70" i="20"/>
  <c r="AD70" i="20"/>
  <c r="AI69" i="20"/>
  <c r="AH69" i="20"/>
  <c r="AG69" i="20"/>
  <c r="AF69" i="20"/>
  <c r="AE69" i="20"/>
  <c r="AD69" i="20"/>
  <c r="AI68" i="20"/>
  <c r="AH68" i="20"/>
  <c r="AG68" i="20"/>
  <c r="AF68" i="20"/>
  <c r="AE68" i="20"/>
  <c r="AD68" i="20"/>
  <c r="AI67" i="20"/>
  <c r="AH67" i="20"/>
  <c r="AG67" i="20"/>
  <c r="AF67" i="20"/>
  <c r="AE67" i="20"/>
  <c r="AD67" i="20"/>
  <c r="AI66" i="20"/>
  <c r="AH66" i="20"/>
  <c r="AG66" i="20"/>
  <c r="AF66" i="20"/>
  <c r="AE66" i="20"/>
  <c r="AD66" i="20"/>
  <c r="AI65" i="20"/>
  <c r="AH65" i="20"/>
  <c r="AG65" i="20"/>
  <c r="AF65" i="20"/>
  <c r="AE65" i="20"/>
  <c r="AD65" i="20"/>
  <c r="AI64" i="20"/>
  <c r="AH64" i="20"/>
  <c r="AG64" i="20"/>
  <c r="AF64" i="20"/>
  <c r="AE64" i="20"/>
  <c r="AD64" i="20"/>
  <c r="AI63" i="20"/>
  <c r="AH63" i="20"/>
  <c r="AG63" i="20"/>
  <c r="AF63" i="20"/>
  <c r="AE63" i="20"/>
  <c r="AD63" i="20"/>
  <c r="AI62" i="20"/>
  <c r="AH62" i="20"/>
  <c r="AG62" i="20"/>
  <c r="AF62" i="20"/>
  <c r="AE62" i="20"/>
  <c r="AD62" i="20"/>
  <c r="AI61" i="20"/>
  <c r="AH61" i="20"/>
  <c r="AG61" i="20"/>
  <c r="AF61" i="20"/>
  <c r="AE61" i="20"/>
  <c r="AD61" i="20"/>
  <c r="AI60" i="20"/>
  <c r="AH60" i="20"/>
  <c r="AG60" i="20"/>
  <c r="AF60" i="20"/>
  <c r="AE60" i="20"/>
  <c r="AD60" i="20"/>
  <c r="AI59" i="20"/>
  <c r="AH59" i="20"/>
  <c r="AG59" i="20"/>
  <c r="AF59" i="20"/>
  <c r="AE59" i="20"/>
  <c r="AD59" i="20"/>
  <c r="AI58" i="20"/>
  <c r="AH58" i="20"/>
  <c r="AG58" i="20"/>
  <c r="AF58" i="20"/>
  <c r="AE58" i="20"/>
  <c r="AD58" i="20"/>
  <c r="AI57" i="20"/>
  <c r="AH57" i="20"/>
  <c r="AG57" i="20"/>
  <c r="AF57" i="20"/>
  <c r="AE57" i="20"/>
  <c r="AD57" i="20"/>
  <c r="AI56" i="20"/>
  <c r="AH56" i="20"/>
  <c r="AG56" i="20"/>
  <c r="AF56" i="20"/>
  <c r="AE56" i="20"/>
  <c r="AD56" i="20"/>
  <c r="AI55" i="20"/>
  <c r="AH55" i="20"/>
  <c r="AG55" i="20"/>
  <c r="AF55" i="20"/>
  <c r="AE55" i="20"/>
  <c r="AD55" i="20"/>
  <c r="AI54" i="20"/>
  <c r="AH54" i="20"/>
  <c r="AG54" i="20"/>
  <c r="AF54" i="20"/>
  <c r="AE54" i="20"/>
  <c r="AD54" i="20"/>
  <c r="AI53" i="20"/>
  <c r="AH53" i="20"/>
  <c r="AG53" i="20"/>
  <c r="AF53" i="20"/>
  <c r="AE53" i="20"/>
  <c r="AD53" i="20"/>
  <c r="AI52" i="20"/>
  <c r="AH52" i="20"/>
  <c r="AG52" i="20"/>
  <c r="AF52" i="20"/>
  <c r="AE52" i="20"/>
  <c r="AD52" i="20"/>
  <c r="AI51" i="20"/>
  <c r="AH51" i="20"/>
  <c r="AG51" i="20"/>
  <c r="AF51" i="20"/>
  <c r="AE51" i="20"/>
  <c r="AD51" i="20"/>
  <c r="AI50" i="20"/>
  <c r="AH50" i="20"/>
  <c r="AG50" i="20"/>
  <c r="AF50" i="20"/>
  <c r="AE50" i="20"/>
  <c r="AD50" i="20"/>
  <c r="AI49" i="20"/>
  <c r="AH49" i="20"/>
  <c r="AG49" i="20"/>
  <c r="AF49" i="20"/>
  <c r="AE49" i="20"/>
  <c r="AD49" i="20"/>
  <c r="AI48" i="20"/>
  <c r="AH48" i="20"/>
  <c r="AG48" i="20"/>
  <c r="AF48" i="20"/>
  <c r="AE48" i="20"/>
  <c r="AD48" i="20"/>
  <c r="AI47" i="20"/>
  <c r="AH47" i="20"/>
  <c r="AG47" i="20"/>
  <c r="AF47" i="20"/>
  <c r="AE47" i="20"/>
  <c r="AD47" i="20"/>
  <c r="AI46" i="20"/>
  <c r="AH46" i="20"/>
  <c r="AG46" i="20"/>
  <c r="AF46" i="20"/>
  <c r="AE46" i="20"/>
  <c r="AD46" i="20"/>
  <c r="AI45" i="20"/>
  <c r="AH45" i="20"/>
  <c r="AG45" i="20"/>
  <c r="AF45" i="20"/>
  <c r="AE45" i="20"/>
  <c r="AD45" i="20"/>
  <c r="AI44" i="20"/>
  <c r="AH44" i="20"/>
  <c r="AG44" i="20"/>
  <c r="AF44" i="20"/>
  <c r="AE44" i="20"/>
  <c r="AD44" i="20"/>
  <c r="AI43" i="20"/>
  <c r="AH43" i="20"/>
  <c r="AG43" i="20"/>
  <c r="AF43" i="20"/>
  <c r="AE43" i="20"/>
  <c r="AD43" i="20"/>
  <c r="AI42" i="20"/>
  <c r="AH42" i="20"/>
  <c r="AG42" i="20"/>
  <c r="AF42" i="20"/>
  <c r="AE42" i="20"/>
  <c r="AD42" i="20"/>
  <c r="AI41" i="20"/>
  <c r="AH41" i="20"/>
  <c r="AG41" i="20"/>
  <c r="AF41" i="20"/>
  <c r="AE41" i="20"/>
  <c r="AD41" i="20"/>
  <c r="AI40" i="20"/>
  <c r="AH40" i="20"/>
  <c r="AG40" i="20"/>
  <c r="AF40" i="20"/>
  <c r="AE40" i="20"/>
  <c r="AD40" i="20"/>
  <c r="AI39" i="20"/>
  <c r="AH39" i="20"/>
  <c r="AG39" i="20"/>
  <c r="AF39" i="20"/>
  <c r="AE39" i="20"/>
  <c r="AD39" i="20"/>
  <c r="A16" i="20"/>
  <c r="A17" i="20" s="1"/>
  <c r="A18" i="20" s="1"/>
  <c r="A19" i="20" s="1"/>
  <c r="A20" i="20" s="1"/>
  <c r="A21" i="20" s="1"/>
  <c r="A22" i="20" s="1"/>
  <c r="A23" i="20" s="1"/>
  <c r="A24" i="20" s="1"/>
  <c r="A25" i="20" s="1"/>
  <c r="A26" i="20" s="1"/>
  <c r="A27" i="20" s="1"/>
  <c r="A28" i="20" s="1"/>
  <c r="A29" i="20" s="1"/>
  <c r="A30" i="20" s="1"/>
  <c r="A31" i="20" s="1"/>
  <c r="A32" i="20" s="1"/>
  <c r="A33" i="20" s="1"/>
  <c r="A34" i="20" s="1"/>
  <c r="AB14" i="20"/>
  <c r="AI34" i="20" s="1"/>
  <c r="Z14" i="20"/>
  <c r="X14" i="20"/>
  <c r="W38" i="20" s="1"/>
  <c r="Q14" i="20"/>
  <c r="Q38" i="20" s="1"/>
  <c r="M14" i="20"/>
  <c r="AE34" i="20" s="1"/>
  <c r="L14" i="20"/>
  <c r="AJ13" i="20"/>
  <c r="AI13" i="20"/>
  <c r="AI14" i="20" s="1"/>
  <c r="AH13" i="20"/>
  <c r="AH14" i="20" s="1"/>
  <c r="AG13" i="20"/>
  <c r="AG14" i="20" s="1"/>
  <c r="AF13" i="20"/>
  <c r="AF14" i="20" s="1"/>
  <c r="AE13" i="20"/>
  <c r="AC13" i="20"/>
  <c r="AA13" i="20"/>
  <c r="Y13" i="20"/>
  <c r="W13" i="20"/>
  <c r="P13" i="20"/>
  <c r="AJ12" i="20"/>
  <c r="AJ33" i="20" s="1"/>
  <c r="AI12" i="20"/>
  <c r="AH12" i="20"/>
  <c r="AG12" i="20"/>
  <c r="AF12" i="20"/>
  <c r="AE12" i="20"/>
  <c r="AI11" i="20"/>
  <c r="AH11" i="20"/>
  <c r="AG11" i="20"/>
  <c r="AF11" i="20"/>
  <c r="AE11" i="20"/>
  <c r="B10" i="20"/>
  <c r="B33" i="20" s="1"/>
  <c r="AI103" i="18"/>
  <c r="AH103" i="18"/>
  <c r="AG103" i="18"/>
  <c r="AF103" i="18"/>
  <c r="AE103" i="18"/>
  <c r="AD103" i="18"/>
  <c r="AI102" i="18"/>
  <c r="AH102" i="18"/>
  <c r="AG102" i="18"/>
  <c r="AF102" i="18"/>
  <c r="AE102" i="18"/>
  <c r="AD102" i="18"/>
  <c r="AI101" i="18"/>
  <c r="AH101" i="18"/>
  <c r="AG101" i="18"/>
  <c r="AF101" i="18"/>
  <c r="AE101" i="18"/>
  <c r="AD101" i="18"/>
  <c r="AI100" i="18"/>
  <c r="AH100" i="18"/>
  <c r="AG100" i="18"/>
  <c r="AF100" i="18"/>
  <c r="AE100" i="18"/>
  <c r="AD100" i="18"/>
  <c r="AI99" i="18"/>
  <c r="AH99" i="18"/>
  <c r="AG99" i="18"/>
  <c r="AF99" i="18"/>
  <c r="AE99" i="18"/>
  <c r="AD99" i="18"/>
  <c r="AI98" i="18"/>
  <c r="AH98" i="18"/>
  <c r="AG98" i="18"/>
  <c r="AF98" i="18"/>
  <c r="AE98" i="18"/>
  <c r="AD98" i="18"/>
  <c r="AI97" i="18"/>
  <c r="AH97" i="18"/>
  <c r="AG97" i="18"/>
  <c r="AF97" i="18"/>
  <c r="AE97" i="18"/>
  <c r="AD97" i="18"/>
  <c r="AI96" i="18"/>
  <c r="AH96" i="18"/>
  <c r="AG96" i="18"/>
  <c r="AF96" i="18"/>
  <c r="AE96" i="18"/>
  <c r="AD96" i="18"/>
  <c r="AI95" i="18"/>
  <c r="AH95" i="18"/>
  <c r="AG95" i="18"/>
  <c r="AF95" i="18"/>
  <c r="AE95" i="18"/>
  <c r="AD95" i="18"/>
  <c r="AI94" i="18"/>
  <c r="AH94" i="18"/>
  <c r="AG94" i="18"/>
  <c r="AF94" i="18"/>
  <c r="AE94" i="18"/>
  <c r="AD94" i="18"/>
  <c r="AI93" i="18"/>
  <c r="AH93" i="18"/>
  <c r="AG93" i="18"/>
  <c r="AF93" i="18"/>
  <c r="AE93" i="18"/>
  <c r="AD93" i="18"/>
  <c r="AI92" i="18"/>
  <c r="AH92" i="18"/>
  <c r="AG92" i="18"/>
  <c r="AF92" i="18"/>
  <c r="AE92" i="18"/>
  <c r="AD92" i="18"/>
  <c r="AI91" i="18"/>
  <c r="AH91" i="18"/>
  <c r="AG91" i="18"/>
  <c r="AF91" i="18"/>
  <c r="AE91" i="18"/>
  <c r="AD91" i="18"/>
  <c r="AI90" i="18"/>
  <c r="AH90" i="18"/>
  <c r="AG90" i="18"/>
  <c r="AF90" i="18"/>
  <c r="AE90" i="18"/>
  <c r="AD90" i="18"/>
  <c r="AI89" i="18"/>
  <c r="AH89" i="18"/>
  <c r="AG89" i="18"/>
  <c r="AF89" i="18"/>
  <c r="AE89" i="18"/>
  <c r="AD89" i="18"/>
  <c r="AI88" i="18"/>
  <c r="AH88" i="18"/>
  <c r="AG88" i="18"/>
  <c r="AF88" i="18"/>
  <c r="AE88" i="18"/>
  <c r="AD88" i="18"/>
  <c r="AI87" i="18"/>
  <c r="AH87" i="18"/>
  <c r="AG87" i="18"/>
  <c r="AF87" i="18"/>
  <c r="AE87" i="18"/>
  <c r="AD87" i="18"/>
  <c r="AI86" i="18"/>
  <c r="AH86" i="18"/>
  <c r="AG86" i="18"/>
  <c r="AF86" i="18"/>
  <c r="AE86" i="18"/>
  <c r="AD86" i="18"/>
  <c r="AI85" i="18"/>
  <c r="AH85" i="18"/>
  <c r="AG85" i="18"/>
  <c r="AF85" i="18"/>
  <c r="AE85" i="18"/>
  <c r="AD85" i="18"/>
  <c r="AI84" i="18"/>
  <c r="AH84" i="18"/>
  <c r="AG84" i="18"/>
  <c r="AF84" i="18"/>
  <c r="AE84" i="18"/>
  <c r="AD84" i="18"/>
  <c r="AI83" i="18"/>
  <c r="AH83" i="18"/>
  <c r="AG83" i="18"/>
  <c r="AF83" i="18"/>
  <c r="AE83" i="18"/>
  <c r="AD83" i="18"/>
  <c r="AI82" i="18"/>
  <c r="AH82" i="18"/>
  <c r="AG82" i="18"/>
  <c r="AF82" i="18"/>
  <c r="AE82" i="18"/>
  <c r="AD82" i="18"/>
  <c r="AI81" i="18"/>
  <c r="AH81" i="18"/>
  <c r="AG81" i="18"/>
  <c r="AF81" i="18"/>
  <c r="AE81" i="18"/>
  <c r="AD81" i="18"/>
  <c r="AI80" i="18"/>
  <c r="AH80" i="18"/>
  <c r="AG80" i="18"/>
  <c r="AF80" i="18"/>
  <c r="AE80" i="18"/>
  <c r="AD80" i="18"/>
  <c r="AI79" i="18"/>
  <c r="AH79" i="18"/>
  <c r="AG79" i="18"/>
  <c r="AF79" i="18"/>
  <c r="AE79" i="18"/>
  <c r="AD79" i="18"/>
  <c r="AI78" i="18"/>
  <c r="AH78" i="18"/>
  <c r="AG78" i="18"/>
  <c r="AF78" i="18"/>
  <c r="AE78" i="18"/>
  <c r="AD78" i="18"/>
  <c r="AI77" i="18"/>
  <c r="AH77" i="18"/>
  <c r="AG77" i="18"/>
  <c r="AF77" i="18"/>
  <c r="AE77" i="18"/>
  <c r="AD77" i="18"/>
  <c r="AI76" i="18"/>
  <c r="AH76" i="18"/>
  <c r="AG76" i="18"/>
  <c r="AF76" i="18"/>
  <c r="AE76" i="18"/>
  <c r="AD76" i="18"/>
  <c r="AI75" i="18"/>
  <c r="AH75" i="18"/>
  <c r="AG75" i="18"/>
  <c r="AF75" i="18"/>
  <c r="AE75" i="18"/>
  <c r="AD75" i="18"/>
  <c r="AI74" i="18"/>
  <c r="AH74" i="18"/>
  <c r="AG74" i="18"/>
  <c r="AF74" i="18"/>
  <c r="AE74" i="18"/>
  <c r="AD74" i="18"/>
  <c r="AI73" i="18"/>
  <c r="AH73" i="18"/>
  <c r="AG73" i="18"/>
  <c r="AF73" i="18"/>
  <c r="AE73" i="18"/>
  <c r="AD73" i="18"/>
  <c r="AI72" i="18"/>
  <c r="AH72" i="18"/>
  <c r="AG72" i="18"/>
  <c r="AF72" i="18"/>
  <c r="AE72" i="18"/>
  <c r="AD72" i="18"/>
  <c r="AI71" i="18"/>
  <c r="AH71" i="18"/>
  <c r="AG71" i="18"/>
  <c r="AF71" i="18"/>
  <c r="AE71" i="18"/>
  <c r="AD71" i="18"/>
  <c r="AI70" i="18"/>
  <c r="AH70" i="18"/>
  <c r="AG70" i="18"/>
  <c r="AF70" i="18"/>
  <c r="AE70" i="18"/>
  <c r="AD70" i="18"/>
  <c r="AI69" i="18"/>
  <c r="AH69" i="18"/>
  <c r="AG69" i="18"/>
  <c r="AF69" i="18"/>
  <c r="AE69" i="18"/>
  <c r="AD69" i="18"/>
  <c r="AI68" i="18"/>
  <c r="AH68" i="18"/>
  <c r="AG68" i="18"/>
  <c r="AF68" i="18"/>
  <c r="AE68" i="18"/>
  <c r="AD68" i="18"/>
  <c r="AI67" i="18"/>
  <c r="AH67" i="18"/>
  <c r="AG67" i="18"/>
  <c r="AF67" i="18"/>
  <c r="AE67" i="18"/>
  <c r="AD67" i="18"/>
  <c r="AI66" i="18"/>
  <c r="AH66" i="18"/>
  <c r="AG66" i="18"/>
  <c r="AF66" i="18"/>
  <c r="AE66" i="18"/>
  <c r="AD66" i="18"/>
  <c r="AI65" i="18"/>
  <c r="AH65" i="18"/>
  <c r="AG65" i="18"/>
  <c r="AF65" i="18"/>
  <c r="AE65" i="18"/>
  <c r="AD65" i="18"/>
  <c r="AI64" i="18"/>
  <c r="AH64" i="18"/>
  <c r="AG64" i="18"/>
  <c r="AF64" i="18"/>
  <c r="AE64" i="18"/>
  <c r="AD64" i="18"/>
  <c r="AI63" i="18"/>
  <c r="AH63" i="18"/>
  <c r="AG63" i="18"/>
  <c r="AF63" i="18"/>
  <c r="AE63" i="18"/>
  <c r="AD63" i="18"/>
  <c r="AI62" i="18"/>
  <c r="AH62" i="18"/>
  <c r="AG62" i="18"/>
  <c r="AF62" i="18"/>
  <c r="AE62" i="18"/>
  <c r="AD62" i="18"/>
  <c r="AI61" i="18"/>
  <c r="AH61" i="18"/>
  <c r="AG61" i="18"/>
  <c r="AF61" i="18"/>
  <c r="AE61" i="18"/>
  <c r="AD61" i="18"/>
  <c r="AI60" i="18"/>
  <c r="AH60" i="18"/>
  <c r="AG60" i="18"/>
  <c r="AF60" i="18"/>
  <c r="AE60" i="18"/>
  <c r="AD60" i="18"/>
  <c r="AI59" i="18"/>
  <c r="AH59" i="18"/>
  <c r="AG59" i="18"/>
  <c r="AF59" i="18"/>
  <c r="AE59" i="18"/>
  <c r="AD59" i="18"/>
  <c r="AI58" i="18"/>
  <c r="AH58" i="18"/>
  <c r="AG58" i="18"/>
  <c r="AF58" i="18"/>
  <c r="AE58" i="18"/>
  <c r="AD58" i="18"/>
  <c r="AI57" i="18"/>
  <c r="AH57" i="18"/>
  <c r="AG57" i="18"/>
  <c r="AF57" i="18"/>
  <c r="AE57" i="18"/>
  <c r="AD57" i="18"/>
  <c r="AI56" i="18"/>
  <c r="AH56" i="18"/>
  <c r="AG56" i="18"/>
  <c r="AF56" i="18"/>
  <c r="AE56" i="18"/>
  <c r="AD56" i="18"/>
  <c r="AI55" i="18"/>
  <c r="AH55" i="18"/>
  <c r="AG55" i="18"/>
  <c r="AF55" i="18"/>
  <c r="AE55" i="18"/>
  <c r="AD55" i="18"/>
  <c r="AI54" i="18"/>
  <c r="AH54" i="18"/>
  <c r="AG54" i="18"/>
  <c r="AF54" i="18"/>
  <c r="AE54" i="18"/>
  <c r="AD54" i="18"/>
  <c r="AI53" i="18"/>
  <c r="AH53" i="18"/>
  <c r="AG53" i="18"/>
  <c r="AF53" i="18"/>
  <c r="AE53" i="18"/>
  <c r="AD53" i="18"/>
  <c r="AI52" i="18"/>
  <c r="AH52" i="18"/>
  <c r="AG52" i="18"/>
  <c r="AF52" i="18"/>
  <c r="AE52" i="18"/>
  <c r="AD52" i="18"/>
  <c r="AI51" i="18"/>
  <c r="AH51" i="18"/>
  <c r="AG51" i="18"/>
  <c r="AF51" i="18"/>
  <c r="AE51" i="18"/>
  <c r="AD51" i="18"/>
  <c r="AI50" i="18"/>
  <c r="AH50" i="18"/>
  <c r="AG50" i="18"/>
  <c r="AF50" i="18"/>
  <c r="AE50" i="18"/>
  <c r="AD50" i="18"/>
  <c r="AI49" i="18"/>
  <c r="AH49" i="18"/>
  <c r="AG49" i="18"/>
  <c r="AF49" i="18"/>
  <c r="AE49" i="18"/>
  <c r="AD49" i="18"/>
  <c r="AI48" i="18"/>
  <c r="AH48" i="18"/>
  <c r="AG48" i="18"/>
  <c r="AF48" i="18"/>
  <c r="AE48" i="18"/>
  <c r="AD48" i="18"/>
  <c r="AI47" i="18"/>
  <c r="AH47" i="18"/>
  <c r="AG47" i="18"/>
  <c r="AF47" i="18"/>
  <c r="AE47" i="18"/>
  <c r="AD47" i="18"/>
  <c r="AI46" i="18"/>
  <c r="AH46" i="18"/>
  <c r="AG46" i="18"/>
  <c r="AF46" i="18"/>
  <c r="AE46" i="18"/>
  <c r="AD46" i="18"/>
  <c r="AI45" i="18"/>
  <c r="AH45" i="18"/>
  <c r="AG45" i="18"/>
  <c r="AF45" i="18"/>
  <c r="AE45" i="18"/>
  <c r="AD45" i="18"/>
  <c r="AI44" i="18"/>
  <c r="AH44" i="18"/>
  <c r="AG44" i="18"/>
  <c r="AF44" i="18"/>
  <c r="AE44" i="18"/>
  <c r="AD44" i="18"/>
  <c r="AI43" i="18"/>
  <c r="AH43" i="18"/>
  <c r="AG43" i="18"/>
  <c r="AF43" i="18"/>
  <c r="AE43" i="18"/>
  <c r="AD43" i="18"/>
  <c r="AI42" i="18"/>
  <c r="AH42" i="18"/>
  <c r="AG42" i="18"/>
  <c r="AF42" i="18"/>
  <c r="AE42" i="18"/>
  <c r="AD42" i="18"/>
  <c r="AI41" i="18"/>
  <c r="AH41" i="18"/>
  <c r="AG41" i="18"/>
  <c r="AF41" i="18"/>
  <c r="AE41" i="18"/>
  <c r="AD41" i="18"/>
  <c r="AI40" i="18"/>
  <c r="AH40" i="18"/>
  <c r="AG40" i="18"/>
  <c r="AF40" i="18"/>
  <c r="AE40" i="18"/>
  <c r="AD40" i="18"/>
  <c r="AI39" i="18"/>
  <c r="AH39" i="18"/>
  <c r="AG39" i="18"/>
  <c r="AF39" i="18"/>
  <c r="AE39" i="18"/>
  <c r="AD39" i="18"/>
  <c r="A16" i="18"/>
  <c r="A17" i="18" s="1"/>
  <c r="A18" i="18" s="1"/>
  <c r="A19" i="18" s="1"/>
  <c r="A20" i="18" s="1"/>
  <c r="A21" i="18" s="1"/>
  <c r="A22" i="18" s="1"/>
  <c r="A23" i="18" s="1"/>
  <c r="A24" i="18" s="1"/>
  <c r="A25" i="18" s="1"/>
  <c r="A26" i="18" s="1"/>
  <c r="A27" i="18" s="1"/>
  <c r="A28" i="18" s="1"/>
  <c r="A29" i="18" s="1"/>
  <c r="A30" i="18" s="1"/>
  <c r="A31" i="18" s="1"/>
  <c r="A32" i="18" s="1"/>
  <c r="A33" i="18" s="1"/>
  <c r="A34" i="18" s="1"/>
  <c r="AB14" i="18"/>
  <c r="AI34" i="18" s="1"/>
  <c r="Z14" i="18"/>
  <c r="X14" i="18"/>
  <c r="W38" i="18" s="1"/>
  <c r="Q14" i="18"/>
  <c r="Q38" i="18" s="1"/>
  <c r="M14" i="18"/>
  <c r="AE34" i="18" s="1"/>
  <c r="L14" i="18"/>
  <c r="AJ13" i="18"/>
  <c r="AI13" i="18"/>
  <c r="AI14" i="18" s="1"/>
  <c r="AH13" i="18"/>
  <c r="AH14" i="18" s="1"/>
  <c r="AG13" i="18"/>
  <c r="AG14" i="18" s="1"/>
  <c r="AF13" i="18"/>
  <c r="AF14" i="18" s="1"/>
  <c r="AE13" i="18"/>
  <c r="AC13" i="18"/>
  <c r="AA13" i="18"/>
  <c r="Y13" i="18"/>
  <c r="W13" i="18"/>
  <c r="P13" i="18"/>
  <c r="AJ12" i="18"/>
  <c r="AJ33" i="18" s="1"/>
  <c r="AI12" i="18"/>
  <c r="AH12" i="18"/>
  <c r="AG12" i="18"/>
  <c r="AF12" i="18"/>
  <c r="AE12" i="18"/>
  <c r="AI11" i="18"/>
  <c r="AH11" i="18"/>
  <c r="AG11" i="18"/>
  <c r="AF11" i="18"/>
  <c r="AE11" i="18"/>
  <c r="B10" i="18"/>
  <c r="B33" i="18" s="1"/>
  <c r="AI103" i="17"/>
  <c r="AH103" i="17"/>
  <c r="AG103" i="17"/>
  <c r="AF103" i="17"/>
  <c r="AE103" i="17"/>
  <c r="AD103" i="17"/>
  <c r="AI102" i="17"/>
  <c r="AH102" i="17"/>
  <c r="AG102" i="17"/>
  <c r="AF102" i="17"/>
  <c r="AE102" i="17"/>
  <c r="AD102" i="17"/>
  <c r="AI101" i="17"/>
  <c r="AH101" i="17"/>
  <c r="AG101" i="17"/>
  <c r="AF101" i="17"/>
  <c r="AE101" i="17"/>
  <c r="AD101" i="17"/>
  <c r="AI100" i="17"/>
  <c r="AH100" i="17"/>
  <c r="AG100" i="17"/>
  <c r="AF100" i="17"/>
  <c r="AE100" i="17"/>
  <c r="AD100" i="17"/>
  <c r="AI99" i="17"/>
  <c r="AH99" i="17"/>
  <c r="AG99" i="17"/>
  <c r="AF99" i="17"/>
  <c r="AE99" i="17"/>
  <c r="AD99" i="17"/>
  <c r="AI98" i="17"/>
  <c r="AH98" i="17"/>
  <c r="AG98" i="17"/>
  <c r="AF98" i="17"/>
  <c r="AE98" i="17"/>
  <c r="AD98" i="17"/>
  <c r="AI97" i="17"/>
  <c r="AH97" i="17"/>
  <c r="AG97" i="17"/>
  <c r="AF97" i="17"/>
  <c r="AE97" i="17"/>
  <c r="AD97" i="17"/>
  <c r="AI96" i="17"/>
  <c r="AH96" i="17"/>
  <c r="AG96" i="17"/>
  <c r="AF96" i="17"/>
  <c r="AE96" i="17"/>
  <c r="AD96" i="17"/>
  <c r="AI95" i="17"/>
  <c r="AH95" i="17"/>
  <c r="AG95" i="17"/>
  <c r="AF95" i="17"/>
  <c r="AE95" i="17"/>
  <c r="AD95" i="17"/>
  <c r="AI94" i="17"/>
  <c r="AH94" i="17"/>
  <c r="AG94" i="17"/>
  <c r="AF94" i="17"/>
  <c r="AE94" i="17"/>
  <c r="AD94" i="17"/>
  <c r="AI93" i="17"/>
  <c r="AH93" i="17"/>
  <c r="AG93" i="17"/>
  <c r="AF93" i="17"/>
  <c r="AE93" i="17"/>
  <c r="AD93" i="17"/>
  <c r="AI92" i="17"/>
  <c r="AH92" i="17"/>
  <c r="AG92" i="17"/>
  <c r="AF92" i="17"/>
  <c r="AE92" i="17"/>
  <c r="AD92" i="17"/>
  <c r="AI91" i="17"/>
  <c r="AH91" i="17"/>
  <c r="AG91" i="17"/>
  <c r="AF91" i="17"/>
  <c r="AE91" i="17"/>
  <c r="AD91" i="17"/>
  <c r="AI90" i="17"/>
  <c r="AH90" i="17"/>
  <c r="AG90" i="17"/>
  <c r="AF90" i="17"/>
  <c r="AE90" i="17"/>
  <c r="AD90" i="17"/>
  <c r="AI89" i="17"/>
  <c r="AH89" i="17"/>
  <c r="AG89" i="17"/>
  <c r="AF89" i="17"/>
  <c r="AE89" i="17"/>
  <c r="AD89" i="17"/>
  <c r="AI88" i="17"/>
  <c r="AH88" i="17"/>
  <c r="AG88" i="17"/>
  <c r="AF88" i="17"/>
  <c r="AE88" i="17"/>
  <c r="AD88" i="17"/>
  <c r="AI87" i="17"/>
  <c r="AH87" i="17"/>
  <c r="AG87" i="17"/>
  <c r="AF87" i="17"/>
  <c r="AE87" i="17"/>
  <c r="AD87" i="17"/>
  <c r="AI86" i="17"/>
  <c r="AH86" i="17"/>
  <c r="AG86" i="17"/>
  <c r="AF86" i="17"/>
  <c r="AE86" i="17"/>
  <c r="AD86" i="17"/>
  <c r="AI85" i="17"/>
  <c r="AH85" i="17"/>
  <c r="AG85" i="17"/>
  <c r="AF85" i="17"/>
  <c r="AE85" i="17"/>
  <c r="AD85" i="17"/>
  <c r="AI84" i="17"/>
  <c r="AH84" i="17"/>
  <c r="AG84" i="17"/>
  <c r="AF84" i="17"/>
  <c r="AE84" i="17"/>
  <c r="AD84" i="17"/>
  <c r="AI83" i="17"/>
  <c r="AH83" i="17"/>
  <c r="AG83" i="17"/>
  <c r="AF83" i="17"/>
  <c r="AE83" i="17"/>
  <c r="AD83" i="17"/>
  <c r="AI82" i="17"/>
  <c r="AH82" i="17"/>
  <c r="AG82" i="17"/>
  <c r="AF82" i="17"/>
  <c r="AE82" i="17"/>
  <c r="AD82" i="17"/>
  <c r="AI81" i="17"/>
  <c r="AH81" i="17"/>
  <c r="AG81" i="17"/>
  <c r="AF81" i="17"/>
  <c r="AE81" i="17"/>
  <c r="AD81" i="17"/>
  <c r="AI80" i="17"/>
  <c r="AH80" i="17"/>
  <c r="AG80" i="17"/>
  <c r="AF80" i="17"/>
  <c r="AE80" i="17"/>
  <c r="AD80" i="17"/>
  <c r="AI79" i="17"/>
  <c r="AH79" i="17"/>
  <c r="AG79" i="17"/>
  <c r="AF79" i="17"/>
  <c r="AE79" i="17"/>
  <c r="AD79" i="17"/>
  <c r="AI78" i="17"/>
  <c r="AH78" i="17"/>
  <c r="AG78" i="17"/>
  <c r="AF78" i="17"/>
  <c r="AE78" i="17"/>
  <c r="AD78" i="17"/>
  <c r="AI77" i="17"/>
  <c r="AH77" i="17"/>
  <c r="AG77" i="17"/>
  <c r="AF77" i="17"/>
  <c r="AE77" i="17"/>
  <c r="AD77" i="17"/>
  <c r="AI76" i="17"/>
  <c r="AH76" i="17"/>
  <c r="AG76" i="17"/>
  <c r="AF76" i="17"/>
  <c r="AE76" i="17"/>
  <c r="AD76" i="17"/>
  <c r="AI75" i="17"/>
  <c r="AH75" i="17"/>
  <c r="AG75" i="17"/>
  <c r="AF75" i="17"/>
  <c r="AE75" i="17"/>
  <c r="AD75" i="17"/>
  <c r="AI74" i="17"/>
  <c r="AH74" i="17"/>
  <c r="AG74" i="17"/>
  <c r="AF74" i="17"/>
  <c r="AE74" i="17"/>
  <c r="AD74" i="17"/>
  <c r="AI73" i="17"/>
  <c r="AH73" i="17"/>
  <c r="AG73" i="17"/>
  <c r="AF73" i="17"/>
  <c r="AE73" i="17"/>
  <c r="AD73" i="17"/>
  <c r="AI72" i="17"/>
  <c r="AH72" i="17"/>
  <c r="AG72" i="17"/>
  <c r="AF72" i="17"/>
  <c r="AE72" i="17"/>
  <c r="AD72" i="17"/>
  <c r="AI71" i="17"/>
  <c r="AH71" i="17"/>
  <c r="AG71" i="17"/>
  <c r="AF71" i="17"/>
  <c r="AE71" i="17"/>
  <c r="AD71" i="17"/>
  <c r="AI70" i="17"/>
  <c r="AH70" i="17"/>
  <c r="AG70" i="17"/>
  <c r="AF70" i="17"/>
  <c r="AE70" i="17"/>
  <c r="AD70" i="17"/>
  <c r="AI69" i="17"/>
  <c r="AH69" i="17"/>
  <c r="AG69" i="17"/>
  <c r="AF69" i="17"/>
  <c r="AE69" i="17"/>
  <c r="AD69" i="17"/>
  <c r="AI68" i="17"/>
  <c r="AH68" i="17"/>
  <c r="AG68" i="17"/>
  <c r="AF68" i="17"/>
  <c r="AE68" i="17"/>
  <c r="AD68" i="17"/>
  <c r="AI67" i="17"/>
  <c r="AH67" i="17"/>
  <c r="AG67" i="17"/>
  <c r="AF67" i="17"/>
  <c r="AE67" i="17"/>
  <c r="AD67" i="17"/>
  <c r="AI66" i="17"/>
  <c r="AH66" i="17"/>
  <c r="AG66" i="17"/>
  <c r="AF66" i="17"/>
  <c r="AE66" i="17"/>
  <c r="AD66" i="17"/>
  <c r="AI65" i="17"/>
  <c r="AH65" i="17"/>
  <c r="AG65" i="17"/>
  <c r="AF65" i="17"/>
  <c r="AE65" i="17"/>
  <c r="AD65" i="17"/>
  <c r="AI64" i="17"/>
  <c r="AH64" i="17"/>
  <c r="AG64" i="17"/>
  <c r="AF64" i="17"/>
  <c r="AE64" i="17"/>
  <c r="AD64" i="17"/>
  <c r="AI63" i="17"/>
  <c r="AH63" i="17"/>
  <c r="AG63" i="17"/>
  <c r="AF63" i="17"/>
  <c r="AE63" i="17"/>
  <c r="AD63" i="17"/>
  <c r="AI62" i="17"/>
  <c r="AH62" i="17"/>
  <c r="AG62" i="17"/>
  <c r="AF62" i="17"/>
  <c r="AE62" i="17"/>
  <c r="AD62" i="17"/>
  <c r="AI61" i="17"/>
  <c r="AH61" i="17"/>
  <c r="AG61" i="17"/>
  <c r="AF61" i="17"/>
  <c r="AE61" i="17"/>
  <c r="AD61" i="17"/>
  <c r="AI60" i="17"/>
  <c r="AH60" i="17"/>
  <c r="AG60" i="17"/>
  <c r="AF60" i="17"/>
  <c r="AE60" i="17"/>
  <c r="AD60" i="17"/>
  <c r="AI59" i="17"/>
  <c r="AH59" i="17"/>
  <c r="AG59" i="17"/>
  <c r="AF59" i="17"/>
  <c r="AE59" i="17"/>
  <c r="AD59" i="17"/>
  <c r="AI58" i="17"/>
  <c r="AH58" i="17"/>
  <c r="AG58" i="17"/>
  <c r="AF58" i="17"/>
  <c r="AE58" i="17"/>
  <c r="AD58" i="17"/>
  <c r="AI57" i="17"/>
  <c r="AH57" i="17"/>
  <c r="AG57" i="17"/>
  <c r="AF57" i="17"/>
  <c r="AE57" i="17"/>
  <c r="AD57" i="17"/>
  <c r="AI56" i="17"/>
  <c r="AH56" i="17"/>
  <c r="AG56" i="17"/>
  <c r="AF56" i="17"/>
  <c r="AE56" i="17"/>
  <c r="AD56" i="17"/>
  <c r="AI55" i="17"/>
  <c r="AH55" i="17"/>
  <c r="AG55" i="17"/>
  <c r="AF55" i="17"/>
  <c r="AE55" i="17"/>
  <c r="AD55" i="17"/>
  <c r="AI54" i="17"/>
  <c r="AH54" i="17"/>
  <c r="AG54" i="17"/>
  <c r="AF54" i="17"/>
  <c r="AE54" i="17"/>
  <c r="AD54" i="17"/>
  <c r="AI53" i="17"/>
  <c r="AH53" i="17"/>
  <c r="AG53" i="17"/>
  <c r="AF53" i="17"/>
  <c r="AE53" i="17"/>
  <c r="AD53" i="17"/>
  <c r="AI52" i="17"/>
  <c r="AH52" i="17"/>
  <c r="AG52" i="17"/>
  <c r="AF52" i="17"/>
  <c r="AE52" i="17"/>
  <c r="AD52" i="17"/>
  <c r="AI51" i="17"/>
  <c r="AH51" i="17"/>
  <c r="AG51" i="17"/>
  <c r="AF51" i="17"/>
  <c r="AE51" i="17"/>
  <c r="AD51" i="17"/>
  <c r="AI50" i="17"/>
  <c r="AH50" i="17"/>
  <c r="AG50" i="17"/>
  <c r="AF50" i="17"/>
  <c r="AE50" i="17"/>
  <c r="AD50" i="17"/>
  <c r="AI49" i="17"/>
  <c r="AH49" i="17"/>
  <c r="AG49" i="17"/>
  <c r="AF49" i="17"/>
  <c r="AE49" i="17"/>
  <c r="AD49" i="17"/>
  <c r="AI48" i="17"/>
  <c r="AH48" i="17"/>
  <c r="AG48" i="17"/>
  <c r="AF48" i="17"/>
  <c r="AE48" i="17"/>
  <c r="AD48" i="17"/>
  <c r="AI47" i="17"/>
  <c r="AH47" i="17"/>
  <c r="AG47" i="17"/>
  <c r="AF47" i="17"/>
  <c r="AE47" i="17"/>
  <c r="AD47" i="17"/>
  <c r="AI46" i="17"/>
  <c r="AH46" i="17"/>
  <c r="AG46" i="17"/>
  <c r="AF46" i="17"/>
  <c r="AE46" i="17"/>
  <c r="AD46" i="17"/>
  <c r="AI45" i="17"/>
  <c r="AH45" i="17"/>
  <c r="AG45" i="17"/>
  <c r="AF45" i="17"/>
  <c r="AE45" i="17"/>
  <c r="AD45" i="17"/>
  <c r="AI44" i="17"/>
  <c r="AH44" i="17"/>
  <c r="AG44" i="17"/>
  <c r="AF44" i="17"/>
  <c r="AE44" i="17"/>
  <c r="AD44" i="17"/>
  <c r="AI43" i="17"/>
  <c r="AH43" i="17"/>
  <c r="AG43" i="17"/>
  <c r="AF43" i="17"/>
  <c r="AE43" i="17"/>
  <c r="AD43" i="17"/>
  <c r="AI42" i="17"/>
  <c r="AH42" i="17"/>
  <c r="AG42" i="17"/>
  <c r="AF42" i="17"/>
  <c r="AE42" i="17"/>
  <c r="AD42" i="17"/>
  <c r="AI41" i="17"/>
  <c r="AH41" i="17"/>
  <c r="AG41" i="17"/>
  <c r="AF41" i="17"/>
  <c r="AE41" i="17"/>
  <c r="AD41" i="17"/>
  <c r="AI40" i="17"/>
  <c r="AH40" i="17"/>
  <c r="AG40" i="17"/>
  <c r="AF40" i="17"/>
  <c r="AE40" i="17"/>
  <c r="AD40" i="17"/>
  <c r="AI39" i="17"/>
  <c r="AH39" i="17"/>
  <c r="AG39" i="17"/>
  <c r="AF39" i="17"/>
  <c r="AE39" i="17"/>
  <c r="AD39" i="17"/>
  <c r="A16" i="17"/>
  <c r="A17" i="17" s="1"/>
  <c r="A18" i="17" s="1"/>
  <c r="A19" i="17" s="1"/>
  <c r="A20" i="17" s="1"/>
  <c r="A21" i="17" s="1"/>
  <c r="A22" i="17" s="1"/>
  <c r="A23" i="17" s="1"/>
  <c r="A24" i="17" s="1"/>
  <c r="A25" i="17" s="1"/>
  <c r="A26" i="17" s="1"/>
  <c r="A27" i="17" s="1"/>
  <c r="A28" i="17" s="1"/>
  <c r="A29" i="17" s="1"/>
  <c r="A30" i="17" s="1"/>
  <c r="A31" i="17" s="1"/>
  <c r="A32" i="17" s="1"/>
  <c r="A33" i="17" s="1"/>
  <c r="A34" i="17" s="1"/>
  <c r="AB14" i="17"/>
  <c r="Z14" i="17"/>
  <c r="X14" i="17"/>
  <c r="W38" i="17" s="1"/>
  <c r="Q14" i="17"/>
  <c r="Q38" i="17" s="1"/>
  <c r="M14" i="17"/>
  <c r="AE34" i="17" s="1"/>
  <c r="L14" i="17"/>
  <c r="AJ13" i="17"/>
  <c r="AI13" i="17"/>
  <c r="AI14" i="17" s="1"/>
  <c r="AH13" i="17"/>
  <c r="AH14" i="17" s="1"/>
  <c r="AG13" i="17"/>
  <c r="AG14" i="17" s="1"/>
  <c r="AF13" i="17"/>
  <c r="AF14" i="17" s="1"/>
  <c r="AE13" i="17"/>
  <c r="AC13" i="17"/>
  <c r="AA13" i="17"/>
  <c r="Y13" i="17"/>
  <c r="W13" i="17"/>
  <c r="P13" i="17"/>
  <c r="AJ12" i="17"/>
  <c r="AJ33" i="17" s="1"/>
  <c r="AI12" i="17"/>
  <c r="AH12" i="17"/>
  <c r="AG12" i="17"/>
  <c r="AF12" i="17"/>
  <c r="AE12" i="17"/>
  <c r="AI11" i="17"/>
  <c r="AH11" i="17"/>
  <c r="AG11" i="17"/>
  <c r="AF11" i="17"/>
  <c r="AE11" i="17"/>
  <c r="B10" i="17"/>
  <c r="B33" i="17" s="1"/>
  <c r="AE34" i="25" l="1"/>
  <c r="AI34" i="25"/>
  <c r="AE34" i="23"/>
  <c r="AI34" i="23"/>
  <c r="AI34" i="22"/>
  <c r="AH34" i="22"/>
  <c r="AE34" i="21"/>
  <c r="AI34" i="21"/>
  <c r="AB16" i="21"/>
  <c r="AH17" i="21"/>
  <c r="AB18" i="21"/>
  <c r="AI19" i="21"/>
  <c r="Z22" i="21"/>
  <c r="AJ14" i="21"/>
  <c r="B16" i="21"/>
  <c r="AJ16" i="21"/>
  <c r="AI17" i="21"/>
  <c r="AJ18" i="21"/>
  <c r="M20" i="21"/>
  <c r="AD21" i="21" s="1"/>
  <c r="AB22" i="21"/>
  <c r="AH15" i="21"/>
  <c r="M16" i="21"/>
  <c r="AD17" i="21" s="1"/>
  <c r="M18" i="21"/>
  <c r="AD19" i="21" s="1"/>
  <c r="AE19" i="21"/>
  <c r="Z20" i="21"/>
  <c r="AI15" i="21"/>
  <c r="Z16" i="21"/>
  <c r="AE17" i="21"/>
  <c r="Z18" i="21"/>
  <c r="AH19" i="21"/>
  <c r="AB20" i="21"/>
  <c r="AE14" i="20"/>
  <c r="AJ14" i="20"/>
  <c r="AH34" i="20"/>
  <c r="AH34" i="18"/>
  <c r="AE14" i="18"/>
  <c r="AJ14" i="18"/>
  <c r="AH34" i="17"/>
  <c r="AI34" i="17"/>
  <c r="AE14" i="17"/>
  <c r="Q15" i="25"/>
  <c r="AH15" i="25"/>
  <c r="B16" i="25"/>
  <c r="Z16" i="25"/>
  <c r="AF16" i="25"/>
  <c r="AJ16" i="25"/>
  <c r="Q17" i="25"/>
  <c r="AH17" i="25"/>
  <c r="B18" i="25"/>
  <c r="Z18" i="25"/>
  <c r="AF18" i="25"/>
  <c r="AJ18" i="25"/>
  <c r="Q19" i="25"/>
  <c r="AH19" i="25"/>
  <c r="B20" i="25"/>
  <c r="Z20" i="25"/>
  <c r="AF20" i="25"/>
  <c r="AJ20" i="25"/>
  <c r="Q21" i="25"/>
  <c r="AH21" i="25"/>
  <c r="B22" i="25"/>
  <c r="Z22" i="25"/>
  <c r="AF22" i="25"/>
  <c r="AJ22" i="25"/>
  <c r="Q23" i="25"/>
  <c r="AH23" i="25"/>
  <c r="B24" i="25"/>
  <c r="Z24" i="25"/>
  <c r="AF24" i="25"/>
  <c r="AJ24" i="25"/>
  <c r="Q25" i="25"/>
  <c r="AH25" i="25"/>
  <c r="B26" i="25"/>
  <c r="Z26" i="25"/>
  <c r="AF26" i="25"/>
  <c r="AJ26" i="25"/>
  <c r="Q27" i="25"/>
  <c r="AH27" i="25"/>
  <c r="B28" i="25"/>
  <c r="Z28" i="25"/>
  <c r="AF28" i="25"/>
  <c r="AJ28" i="25"/>
  <c r="Q29" i="25"/>
  <c r="AH29" i="25"/>
  <c r="B30" i="25"/>
  <c r="Z30" i="25"/>
  <c r="AF30" i="25"/>
  <c r="AJ30" i="25"/>
  <c r="Q31" i="25"/>
  <c r="AH31" i="25"/>
  <c r="B32" i="25"/>
  <c r="Z32" i="25"/>
  <c r="AF32" i="25"/>
  <c r="AJ32" i="25"/>
  <c r="Q33" i="25"/>
  <c r="AH33" i="25"/>
  <c r="B34" i="25"/>
  <c r="Z34" i="25"/>
  <c r="AF34" i="25"/>
  <c r="AJ34" i="25"/>
  <c r="X38" i="25"/>
  <c r="AJ14" i="25"/>
  <c r="X15" i="25"/>
  <c r="AI15" i="25"/>
  <c r="M16" i="25"/>
  <c r="AD17" i="25" s="1"/>
  <c r="AB16" i="25"/>
  <c r="AG16" i="25"/>
  <c r="X17" i="25"/>
  <c r="AE17" i="25"/>
  <c r="AI17" i="25"/>
  <c r="M18" i="25"/>
  <c r="AD19" i="25" s="1"/>
  <c r="AB18" i="25"/>
  <c r="AG18" i="25"/>
  <c r="X19" i="25"/>
  <c r="AE19" i="25"/>
  <c r="AI19" i="25"/>
  <c r="M20" i="25"/>
  <c r="AD21" i="25" s="1"/>
  <c r="AB20" i="25"/>
  <c r="AG20" i="25"/>
  <c r="X21" i="25"/>
  <c r="AE21" i="25"/>
  <c r="AI21" i="25"/>
  <c r="M22" i="25"/>
  <c r="AD23" i="25" s="1"/>
  <c r="AB22" i="25"/>
  <c r="AG22" i="25"/>
  <c r="X23" i="25"/>
  <c r="AE23" i="25"/>
  <c r="AI23" i="25"/>
  <c r="M24" i="25"/>
  <c r="AD25" i="25" s="1"/>
  <c r="AB24" i="25"/>
  <c r="AG24" i="25"/>
  <c r="X25" i="25"/>
  <c r="AE25" i="25"/>
  <c r="AI25" i="25"/>
  <c r="M26" i="25"/>
  <c r="AD27" i="25" s="1"/>
  <c r="AB26" i="25"/>
  <c r="AG26" i="25"/>
  <c r="X27" i="25"/>
  <c r="AE27" i="25"/>
  <c r="AI27" i="25"/>
  <c r="M28" i="25"/>
  <c r="AD29" i="25" s="1"/>
  <c r="AB28" i="25"/>
  <c r="AG28" i="25"/>
  <c r="X29" i="25"/>
  <c r="AE29" i="25"/>
  <c r="AI29" i="25"/>
  <c r="M30" i="25"/>
  <c r="AD31" i="25" s="1"/>
  <c r="AB30" i="25"/>
  <c r="AG30" i="25"/>
  <c r="X31" i="25"/>
  <c r="AE31" i="25"/>
  <c r="AI31" i="25"/>
  <c r="M32" i="25"/>
  <c r="AD33" i="25" s="1"/>
  <c r="AB32" i="25"/>
  <c r="AG32" i="25"/>
  <c r="X33" i="25"/>
  <c r="AE33" i="25"/>
  <c r="AI33" i="25"/>
  <c r="M34" i="25"/>
  <c r="AB34" i="25"/>
  <c r="AG34" i="25"/>
  <c r="P38" i="25"/>
  <c r="Y38" i="25"/>
  <c r="B15" i="25"/>
  <c r="Z15" i="25"/>
  <c r="AF15" i="25"/>
  <c r="AJ15" i="25"/>
  <c r="Q16" i="25"/>
  <c r="AH16" i="25"/>
  <c r="B17" i="25"/>
  <c r="Z17" i="25"/>
  <c r="AF17" i="25"/>
  <c r="AJ17" i="25"/>
  <c r="Q18" i="25"/>
  <c r="AH18" i="25"/>
  <c r="B19" i="25"/>
  <c r="Z19" i="25"/>
  <c r="AF19" i="25"/>
  <c r="AJ19" i="25"/>
  <c r="Q20" i="25"/>
  <c r="AH20" i="25"/>
  <c r="B21" i="25"/>
  <c r="Z21" i="25"/>
  <c r="AF21" i="25"/>
  <c r="AJ21" i="25"/>
  <c r="Q22" i="25"/>
  <c r="AH22" i="25"/>
  <c r="B23" i="25"/>
  <c r="Z23" i="25"/>
  <c r="AF23" i="25"/>
  <c r="AJ23" i="25"/>
  <c r="Q24" i="25"/>
  <c r="AH24" i="25"/>
  <c r="B25" i="25"/>
  <c r="Z25" i="25"/>
  <c r="AF25" i="25"/>
  <c r="AJ25" i="25"/>
  <c r="Q26" i="25"/>
  <c r="AH26" i="25"/>
  <c r="B27" i="25"/>
  <c r="Z27" i="25"/>
  <c r="AF27" i="25"/>
  <c r="AJ27" i="25"/>
  <c r="Q28" i="25"/>
  <c r="AH28" i="25"/>
  <c r="B29" i="25"/>
  <c r="Z29" i="25"/>
  <c r="AF29" i="25"/>
  <c r="AJ29" i="25"/>
  <c r="Q30" i="25"/>
  <c r="AH30" i="25"/>
  <c r="B31" i="25"/>
  <c r="Z31" i="25"/>
  <c r="AF31" i="25"/>
  <c r="AJ31" i="25"/>
  <c r="Q32" i="25"/>
  <c r="AH32" i="25"/>
  <c r="Z33" i="25"/>
  <c r="AF33" i="25"/>
  <c r="Q34" i="25"/>
  <c r="M15" i="25"/>
  <c r="AD16" i="25" s="1"/>
  <c r="AB15" i="25"/>
  <c r="AG15" i="25"/>
  <c r="X16" i="25"/>
  <c r="AE16" i="25"/>
  <c r="AI16" i="25"/>
  <c r="M17" i="25"/>
  <c r="AD18" i="25" s="1"/>
  <c r="AB17" i="25"/>
  <c r="AG17" i="25"/>
  <c r="X18" i="25"/>
  <c r="AE18" i="25"/>
  <c r="AI18" i="25"/>
  <c r="M19" i="25"/>
  <c r="AD20" i="25" s="1"/>
  <c r="AB19" i="25"/>
  <c r="AG19" i="25"/>
  <c r="X20" i="25"/>
  <c r="AE20" i="25"/>
  <c r="AI20" i="25"/>
  <c r="M21" i="25"/>
  <c r="AD22" i="25" s="1"/>
  <c r="AB21" i="25"/>
  <c r="AG21" i="25"/>
  <c r="X22" i="25"/>
  <c r="AE22" i="25"/>
  <c r="AI22" i="25"/>
  <c r="M23" i="25"/>
  <c r="AD24" i="25" s="1"/>
  <c r="AB23" i="25"/>
  <c r="AG23" i="25"/>
  <c r="X24" i="25"/>
  <c r="AE24" i="25"/>
  <c r="AI24" i="25"/>
  <c r="M25" i="25"/>
  <c r="AD26" i="25" s="1"/>
  <c r="AB25" i="25"/>
  <c r="AG25" i="25"/>
  <c r="X26" i="25"/>
  <c r="AE26" i="25"/>
  <c r="AI26" i="25"/>
  <c r="M27" i="25"/>
  <c r="AD28" i="25" s="1"/>
  <c r="AB27" i="25"/>
  <c r="AG27" i="25"/>
  <c r="X28" i="25"/>
  <c r="AE28" i="25"/>
  <c r="AI28" i="25"/>
  <c r="M29" i="25"/>
  <c r="AD30" i="25" s="1"/>
  <c r="AB29" i="25"/>
  <c r="AG29" i="25"/>
  <c r="X30" i="25"/>
  <c r="AE30" i="25"/>
  <c r="AI30" i="25"/>
  <c r="M31" i="25"/>
  <c r="AD32" i="25" s="1"/>
  <c r="AB31" i="25"/>
  <c r="AG31" i="25"/>
  <c r="X32" i="25"/>
  <c r="AE32" i="25"/>
  <c r="AI32" i="25"/>
  <c r="M33" i="25"/>
  <c r="AD34" i="25" s="1"/>
  <c r="AB33" i="25"/>
  <c r="AG33" i="25"/>
  <c r="X34" i="25"/>
  <c r="Q15" i="23"/>
  <c r="AH15" i="23"/>
  <c r="B16" i="23"/>
  <c r="Z16" i="23"/>
  <c r="AF16" i="23"/>
  <c r="AJ16" i="23"/>
  <c r="Q17" i="23"/>
  <c r="AH17" i="23"/>
  <c r="B18" i="23"/>
  <c r="Z18" i="23"/>
  <c r="AF18" i="23"/>
  <c r="AJ18" i="23"/>
  <c r="Q19" i="23"/>
  <c r="AH19" i="23"/>
  <c r="B20" i="23"/>
  <c r="Z20" i="23"/>
  <c r="AF20" i="23"/>
  <c r="AJ20" i="23"/>
  <c r="Q21" i="23"/>
  <c r="AH21" i="23"/>
  <c r="B22" i="23"/>
  <c r="Z22" i="23"/>
  <c r="AF22" i="23"/>
  <c r="AJ22" i="23"/>
  <c r="Q23" i="23"/>
  <c r="AH23" i="23"/>
  <c r="B24" i="23"/>
  <c r="Z24" i="23"/>
  <c r="AF24" i="23"/>
  <c r="AJ24" i="23"/>
  <c r="Q25" i="23"/>
  <c r="AH25" i="23"/>
  <c r="B26" i="23"/>
  <c r="Z26" i="23"/>
  <c r="AF26" i="23"/>
  <c r="AJ26" i="23"/>
  <c r="Q27" i="23"/>
  <c r="AH27" i="23"/>
  <c r="B28" i="23"/>
  <c r="Z28" i="23"/>
  <c r="AF28" i="23"/>
  <c r="AJ28" i="23"/>
  <c r="Q29" i="23"/>
  <c r="AH29" i="23"/>
  <c r="B30" i="23"/>
  <c r="Z30" i="23"/>
  <c r="AF30" i="23"/>
  <c r="AJ30" i="23"/>
  <c r="Q31" i="23"/>
  <c r="AH31" i="23"/>
  <c r="B32" i="23"/>
  <c r="Z32" i="23"/>
  <c r="AF32" i="23"/>
  <c r="AJ32" i="23"/>
  <c r="Q33" i="23"/>
  <c r="AH33" i="23"/>
  <c r="B34" i="23"/>
  <c r="Z34" i="23"/>
  <c r="AF34" i="23"/>
  <c r="AJ34" i="23"/>
  <c r="X38" i="23"/>
  <c r="AJ14" i="23"/>
  <c r="X15" i="23"/>
  <c r="AI15" i="23"/>
  <c r="M16" i="23"/>
  <c r="AD17" i="23" s="1"/>
  <c r="AB16" i="23"/>
  <c r="AG16" i="23"/>
  <c r="X17" i="23"/>
  <c r="AE17" i="23"/>
  <c r="AI17" i="23"/>
  <c r="M18" i="23"/>
  <c r="AD19" i="23" s="1"/>
  <c r="AB18" i="23"/>
  <c r="AG18" i="23"/>
  <c r="X19" i="23"/>
  <c r="AE19" i="23"/>
  <c r="AI19" i="23"/>
  <c r="M20" i="23"/>
  <c r="AD21" i="23" s="1"/>
  <c r="AB20" i="23"/>
  <c r="AG20" i="23"/>
  <c r="X21" i="23"/>
  <c r="AE21" i="23"/>
  <c r="AI21" i="23"/>
  <c r="M22" i="23"/>
  <c r="AD23" i="23" s="1"/>
  <c r="AB22" i="23"/>
  <c r="AG22" i="23"/>
  <c r="X23" i="23"/>
  <c r="AE23" i="23"/>
  <c r="AI23" i="23"/>
  <c r="M24" i="23"/>
  <c r="AD25" i="23" s="1"/>
  <c r="AB24" i="23"/>
  <c r="AG24" i="23"/>
  <c r="X25" i="23"/>
  <c r="AE25" i="23"/>
  <c r="AI25" i="23"/>
  <c r="M26" i="23"/>
  <c r="AD27" i="23" s="1"/>
  <c r="AB26" i="23"/>
  <c r="AG26" i="23"/>
  <c r="X27" i="23"/>
  <c r="AE27" i="23"/>
  <c r="AI27" i="23"/>
  <c r="M28" i="23"/>
  <c r="AD29" i="23" s="1"/>
  <c r="AB28" i="23"/>
  <c r="AG28" i="23"/>
  <c r="X29" i="23"/>
  <c r="AE29" i="23"/>
  <c r="AI29" i="23"/>
  <c r="M30" i="23"/>
  <c r="AD31" i="23" s="1"/>
  <c r="AB30" i="23"/>
  <c r="AG30" i="23"/>
  <c r="X31" i="23"/>
  <c r="AE31" i="23"/>
  <c r="AI31" i="23"/>
  <c r="M32" i="23"/>
  <c r="AD33" i="23" s="1"/>
  <c r="AB32" i="23"/>
  <c r="AG32" i="23"/>
  <c r="X33" i="23"/>
  <c r="AE33" i="23"/>
  <c r="AI33" i="23"/>
  <c r="M34" i="23"/>
  <c r="AB34" i="23"/>
  <c r="AG34" i="23"/>
  <c r="P38" i="23"/>
  <c r="Y38" i="23"/>
  <c r="B15" i="23"/>
  <c r="Z15" i="23"/>
  <c r="AF15" i="23"/>
  <c r="AJ15" i="23"/>
  <c r="Q16" i="23"/>
  <c r="AH16" i="23"/>
  <c r="B17" i="23"/>
  <c r="Z17" i="23"/>
  <c r="AF17" i="23"/>
  <c r="AJ17" i="23"/>
  <c r="Q18" i="23"/>
  <c r="AH18" i="23"/>
  <c r="B19" i="23"/>
  <c r="Z19" i="23"/>
  <c r="AF19" i="23"/>
  <c r="AJ19" i="23"/>
  <c r="Q20" i="23"/>
  <c r="AH20" i="23"/>
  <c r="B21" i="23"/>
  <c r="Z21" i="23"/>
  <c r="AF21" i="23"/>
  <c r="AJ21" i="23"/>
  <c r="Q22" i="23"/>
  <c r="AH22" i="23"/>
  <c r="B23" i="23"/>
  <c r="Z23" i="23"/>
  <c r="AF23" i="23"/>
  <c r="AJ23" i="23"/>
  <c r="Q24" i="23"/>
  <c r="AH24" i="23"/>
  <c r="B25" i="23"/>
  <c r="Z25" i="23"/>
  <c r="AF25" i="23"/>
  <c r="AJ25" i="23"/>
  <c r="Q26" i="23"/>
  <c r="AH26" i="23"/>
  <c r="B27" i="23"/>
  <c r="Z27" i="23"/>
  <c r="AF27" i="23"/>
  <c r="AJ27" i="23"/>
  <c r="Q28" i="23"/>
  <c r="AH28" i="23"/>
  <c r="B29" i="23"/>
  <c r="Z29" i="23"/>
  <c r="AF29" i="23"/>
  <c r="AJ29" i="23"/>
  <c r="Q30" i="23"/>
  <c r="AH30" i="23"/>
  <c r="B31" i="23"/>
  <c r="Z31" i="23"/>
  <c r="AF31" i="23"/>
  <c r="AJ31" i="23"/>
  <c r="Q32" i="23"/>
  <c r="AH32" i="23"/>
  <c r="Z33" i="23"/>
  <c r="AF33" i="23"/>
  <c r="Q34" i="23"/>
  <c r="M15" i="23"/>
  <c r="AD16" i="23" s="1"/>
  <c r="AB15" i="23"/>
  <c r="AG15" i="23"/>
  <c r="X16" i="23"/>
  <c r="AE16" i="23"/>
  <c r="AI16" i="23"/>
  <c r="M17" i="23"/>
  <c r="AD18" i="23" s="1"/>
  <c r="AB17" i="23"/>
  <c r="AG17" i="23"/>
  <c r="X18" i="23"/>
  <c r="AE18" i="23"/>
  <c r="AI18" i="23"/>
  <c r="M19" i="23"/>
  <c r="AD20" i="23" s="1"/>
  <c r="AB19" i="23"/>
  <c r="AG19" i="23"/>
  <c r="X20" i="23"/>
  <c r="AE20" i="23"/>
  <c r="AI20" i="23"/>
  <c r="M21" i="23"/>
  <c r="AD22" i="23" s="1"/>
  <c r="AB21" i="23"/>
  <c r="AG21" i="23"/>
  <c r="X22" i="23"/>
  <c r="AE22" i="23"/>
  <c r="AI22" i="23"/>
  <c r="M23" i="23"/>
  <c r="AD24" i="23" s="1"/>
  <c r="AB23" i="23"/>
  <c r="AG23" i="23"/>
  <c r="X24" i="23"/>
  <c r="AE24" i="23"/>
  <c r="AI24" i="23"/>
  <c r="M25" i="23"/>
  <c r="AD26" i="23" s="1"/>
  <c r="AB25" i="23"/>
  <c r="AG25" i="23"/>
  <c r="X26" i="23"/>
  <c r="AE26" i="23"/>
  <c r="AI26" i="23"/>
  <c r="M27" i="23"/>
  <c r="AD28" i="23" s="1"/>
  <c r="AB27" i="23"/>
  <c r="AG27" i="23"/>
  <c r="X28" i="23"/>
  <c r="AE28" i="23"/>
  <c r="AI28" i="23"/>
  <c r="M29" i="23"/>
  <c r="AD30" i="23" s="1"/>
  <c r="AB29" i="23"/>
  <c r="AG29" i="23"/>
  <c r="X30" i="23"/>
  <c r="AE30" i="23"/>
  <c r="AI30" i="23"/>
  <c r="M31" i="23"/>
  <c r="AD32" i="23" s="1"/>
  <c r="AB31" i="23"/>
  <c r="AG31" i="23"/>
  <c r="X32" i="23"/>
  <c r="AE32" i="23"/>
  <c r="AI32" i="23"/>
  <c r="M33" i="23"/>
  <c r="AD34" i="23" s="1"/>
  <c r="AB33" i="23"/>
  <c r="AG33" i="23"/>
  <c r="X34" i="23"/>
  <c r="Q15" i="22"/>
  <c r="AH15" i="22"/>
  <c r="B16" i="22"/>
  <c r="Z16" i="22"/>
  <c r="AF16" i="22"/>
  <c r="AJ16" i="22"/>
  <c r="Q17" i="22"/>
  <c r="AH17" i="22"/>
  <c r="B18" i="22"/>
  <c r="Z18" i="22"/>
  <c r="AF18" i="22"/>
  <c r="AJ18" i="22"/>
  <c r="Q19" i="22"/>
  <c r="AH19" i="22"/>
  <c r="B20" i="22"/>
  <c r="Z20" i="22"/>
  <c r="AF20" i="22"/>
  <c r="AJ20" i="22"/>
  <c r="Q21" i="22"/>
  <c r="AH21" i="22"/>
  <c r="B22" i="22"/>
  <c r="Z22" i="22"/>
  <c r="AF22" i="22"/>
  <c r="AJ22" i="22"/>
  <c r="Q23" i="22"/>
  <c r="AH23" i="22"/>
  <c r="B24" i="22"/>
  <c r="Z24" i="22"/>
  <c r="AF24" i="22"/>
  <c r="AJ24" i="22"/>
  <c r="Q25" i="22"/>
  <c r="AH25" i="22"/>
  <c r="B26" i="22"/>
  <c r="Z26" i="22"/>
  <c r="AF26" i="22"/>
  <c r="AJ26" i="22"/>
  <c r="Q27" i="22"/>
  <c r="AH27" i="22"/>
  <c r="B28" i="22"/>
  <c r="Z28" i="22"/>
  <c r="AF28" i="22"/>
  <c r="AJ28" i="22"/>
  <c r="Q29" i="22"/>
  <c r="AH29" i="22"/>
  <c r="B30" i="22"/>
  <c r="Z30" i="22"/>
  <c r="AF30" i="22"/>
  <c r="AJ30" i="22"/>
  <c r="Q31" i="22"/>
  <c r="AH31" i="22"/>
  <c r="B32" i="22"/>
  <c r="Z32" i="22"/>
  <c r="AF32" i="22"/>
  <c r="AJ32" i="22"/>
  <c r="Q33" i="22"/>
  <c r="AH33" i="22"/>
  <c r="B34" i="22"/>
  <c r="Z34" i="22"/>
  <c r="AF34" i="22"/>
  <c r="AJ34" i="22"/>
  <c r="X38" i="22"/>
  <c r="AJ14" i="22"/>
  <c r="X15" i="22"/>
  <c r="AI15" i="22"/>
  <c r="M16" i="22"/>
  <c r="AD17" i="22" s="1"/>
  <c r="AB16" i="22"/>
  <c r="AG16" i="22"/>
  <c r="X17" i="22"/>
  <c r="AE17" i="22"/>
  <c r="AI17" i="22"/>
  <c r="M18" i="22"/>
  <c r="AD19" i="22" s="1"/>
  <c r="AB18" i="22"/>
  <c r="AG18" i="22"/>
  <c r="X19" i="22"/>
  <c r="AE19" i="22"/>
  <c r="AI19" i="22"/>
  <c r="M20" i="22"/>
  <c r="AD21" i="22" s="1"/>
  <c r="AB20" i="22"/>
  <c r="AG20" i="22"/>
  <c r="X21" i="22"/>
  <c r="AE21" i="22"/>
  <c r="AI21" i="22"/>
  <c r="M22" i="22"/>
  <c r="AD23" i="22" s="1"/>
  <c r="AB22" i="22"/>
  <c r="AG22" i="22"/>
  <c r="X23" i="22"/>
  <c r="AE23" i="22"/>
  <c r="AI23" i="22"/>
  <c r="M24" i="22"/>
  <c r="AD25" i="22" s="1"/>
  <c r="AB24" i="22"/>
  <c r="AG24" i="22"/>
  <c r="X25" i="22"/>
  <c r="AE25" i="22"/>
  <c r="AI25" i="22"/>
  <c r="M26" i="22"/>
  <c r="AD27" i="22" s="1"/>
  <c r="AB26" i="22"/>
  <c r="AG26" i="22"/>
  <c r="X27" i="22"/>
  <c r="AE27" i="22"/>
  <c r="AI27" i="22"/>
  <c r="M28" i="22"/>
  <c r="AD29" i="22" s="1"/>
  <c r="AB28" i="22"/>
  <c r="AG28" i="22"/>
  <c r="X29" i="22"/>
  <c r="AE29" i="22"/>
  <c r="AI29" i="22"/>
  <c r="M30" i="22"/>
  <c r="AD31" i="22" s="1"/>
  <c r="AB30" i="22"/>
  <c r="AG30" i="22"/>
  <c r="X31" i="22"/>
  <c r="AE31" i="22"/>
  <c r="AI31" i="22"/>
  <c r="M32" i="22"/>
  <c r="AD33" i="22" s="1"/>
  <c r="AB32" i="22"/>
  <c r="AG32" i="22"/>
  <c r="X33" i="22"/>
  <c r="AE33" i="22"/>
  <c r="AI33" i="22"/>
  <c r="M34" i="22"/>
  <c r="AB34" i="22"/>
  <c r="AG34" i="22"/>
  <c r="P38" i="22"/>
  <c r="Y38" i="22"/>
  <c r="B15" i="22"/>
  <c r="Z15" i="22"/>
  <c r="AF15" i="22"/>
  <c r="AJ15" i="22"/>
  <c r="Q16" i="22"/>
  <c r="AH16" i="22"/>
  <c r="B17" i="22"/>
  <c r="Z17" i="22"/>
  <c r="AF17" i="22"/>
  <c r="AJ17" i="22"/>
  <c r="Q18" i="22"/>
  <c r="AH18" i="22"/>
  <c r="B19" i="22"/>
  <c r="Z19" i="22"/>
  <c r="AF19" i="22"/>
  <c r="AJ19" i="22"/>
  <c r="Q20" i="22"/>
  <c r="AH20" i="22"/>
  <c r="B21" i="22"/>
  <c r="Z21" i="22"/>
  <c r="AF21" i="22"/>
  <c r="AJ21" i="22"/>
  <c r="Q22" i="22"/>
  <c r="AH22" i="22"/>
  <c r="B23" i="22"/>
  <c r="Z23" i="22"/>
  <c r="AF23" i="22"/>
  <c r="AJ23" i="22"/>
  <c r="Q24" i="22"/>
  <c r="AH24" i="22"/>
  <c r="B25" i="22"/>
  <c r="Z25" i="22"/>
  <c r="AF25" i="22"/>
  <c r="AJ25" i="22"/>
  <c r="Q26" i="22"/>
  <c r="AH26" i="22"/>
  <c r="B27" i="22"/>
  <c r="Z27" i="22"/>
  <c r="AF27" i="22"/>
  <c r="AJ27" i="22"/>
  <c r="Q28" i="22"/>
  <c r="AH28" i="22"/>
  <c r="B29" i="22"/>
  <c r="Z29" i="22"/>
  <c r="AF29" i="22"/>
  <c r="AJ29" i="22"/>
  <c r="Q30" i="22"/>
  <c r="AH30" i="22"/>
  <c r="B31" i="22"/>
  <c r="Z31" i="22"/>
  <c r="AF31" i="22"/>
  <c r="AJ31" i="22"/>
  <c r="Q32" i="22"/>
  <c r="AH32" i="22"/>
  <c r="Z33" i="22"/>
  <c r="AF33" i="22"/>
  <c r="Q34" i="22"/>
  <c r="M15" i="22"/>
  <c r="AD16" i="22" s="1"/>
  <c r="AB15" i="22"/>
  <c r="AG15" i="22"/>
  <c r="X16" i="22"/>
  <c r="AE16" i="22"/>
  <c r="AI16" i="22"/>
  <c r="M17" i="22"/>
  <c r="AD18" i="22" s="1"/>
  <c r="AB17" i="22"/>
  <c r="AG17" i="22"/>
  <c r="X18" i="22"/>
  <c r="AE18" i="22"/>
  <c r="AI18" i="22"/>
  <c r="M19" i="22"/>
  <c r="AD20" i="22" s="1"/>
  <c r="AB19" i="22"/>
  <c r="AG19" i="22"/>
  <c r="X20" i="22"/>
  <c r="AE20" i="22"/>
  <c r="AI20" i="22"/>
  <c r="M21" i="22"/>
  <c r="AD22" i="22" s="1"/>
  <c r="AB21" i="22"/>
  <c r="AG21" i="22"/>
  <c r="X22" i="22"/>
  <c r="AE22" i="22"/>
  <c r="AI22" i="22"/>
  <c r="M23" i="22"/>
  <c r="AD24" i="22" s="1"/>
  <c r="AB23" i="22"/>
  <c r="AG23" i="22"/>
  <c r="X24" i="22"/>
  <c r="AE24" i="22"/>
  <c r="AI24" i="22"/>
  <c r="M25" i="22"/>
  <c r="AD26" i="22" s="1"/>
  <c r="AB25" i="22"/>
  <c r="AG25" i="22"/>
  <c r="X26" i="22"/>
  <c r="AE26" i="22"/>
  <c r="AI26" i="22"/>
  <c r="M27" i="22"/>
  <c r="AD28" i="22" s="1"/>
  <c r="AB27" i="22"/>
  <c r="AG27" i="22"/>
  <c r="X28" i="22"/>
  <c r="AE28" i="22"/>
  <c r="AI28" i="22"/>
  <c r="M29" i="22"/>
  <c r="AD30" i="22" s="1"/>
  <c r="AB29" i="22"/>
  <c r="AG29" i="22"/>
  <c r="X30" i="22"/>
  <c r="AE30" i="22"/>
  <c r="AI30" i="22"/>
  <c r="M31" i="22"/>
  <c r="AD32" i="22" s="1"/>
  <c r="AB31" i="22"/>
  <c r="AG31" i="22"/>
  <c r="X32" i="22"/>
  <c r="AE32" i="22"/>
  <c r="AI32" i="22"/>
  <c r="M33" i="22"/>
  <c r="AD34" i="22" s="1"/>
  <c r="AB33" i="22"/>
  <c r="AG33" i="22"/>
  <c r="X34" i="22"/>
  <c r="AI14" i="21"/>
  <c r="Q15" i="21"/>
  <c r="AF16" i="21"/>
  <c r="Q17" i="21"/>
  <c r="B18" i="21"/>
  <c r="AF18" i="21"/>
  <c r="Q19" i="21"/>
  <c r="B20" i="21"/>
  <c r="AF20" i="21"/>
  <c r="AJ20" i="21"/>
  <c r="Q21" i="21"/>
  <c r="AH21" i="21"/>
  <c r="B22" i="21"/>
  <c r="AF22" i="21"/>
  <c r="AJ22" i="21"/>
  <c r="Q23" i="21"/>
  <c r="AH23" i="21"/>
  <c r="B24" i="21"/>
  <c r="Z24" i="21"/>
  <c r="AF24" i="21"/>
  <c r="AJ24" i="21"/>
  <c r="Q25" i="21"/>
  <c r="AH25" i="21"/>
  <c r="B26" i="21"/>
  <c r="Z26" i="21"/>
  <c r="AF26" i="21"/>
  <c r="AJ26" i="21"/>
  <c r="Q27" i="21"/>
  <c r="AH27" i="21"/>
  <c r="B28" i="21"/>
  <c r="Z28" i="21"/>
  <c r="AF28" i="21"/>
  <c r="AJ28" i="21"/>
  <c r="Q29" i="21"/>
  <c r="AH29" i="21"/>
  <c r="B30" i="21"/>
  <c r="Z30" i="21"/>
  <c r="AF30" i="21"/>
  <c r="AJ30" i="21"/>
  <c r="Q31" i="21"/>
  <c r="AH31" i="21"/>
  <c r="B32" i="21"/>
  <c r="Z32" i="21"/>
  <c r="AF32" i="21"/>
  <c r="AJ32" i="21"/>
  <c r="Q33" i="21"/>
  <c r="AH33" i="21"/>
  <c r="B34" i="21"/>
  <c r="Z34" i="21"/>
  <c r="AF34" i="21"/>
  <c r="AJ34" i="21"/>
  <c r="X38" i="21"/>
  <c r="X17" i="21"/>
  <c r="AG18" i="21"/>
  <c r="X19" i="21"/>
  <c r="AG20" i="21"/>
  <c r="X21" i="21"/>
  <c r="AE21" i="21"/>
  <c r="M22" i="21"/>
  <c r="AD23" i="21" s="1"/>
  <c r="AG22" i="21"/>
  <c r="X23" i="21"/>
  <c r="AE23" i="21"/>
  <c r="AI23" i="21"/>
  <c r="M24" i="21"/>
  <c r="AD25" i="21" s="1"/>
  <c r="AB24" i="21"/>
  <c r="AG24" i="21"/>
  <c r="X25" i="21"/>
  <c r="AE25" i="21"/>
  <c r="AI25" i="21"/>
  <c r="M26" i="21"/>
  <c r="AD27" i="21" s="1"/>
  <c r="AB26" i="21"/>
  <c r="AG26" i="21"/>
  <c r="X27" i="21"/>
  <c r="AE27" i="21"/>
  <c r="AI27" i="21"/>
  <c r="M28" i="21"/>
  <c r="AD29" i="21" s="1"/>
  <c r="AB28" i="21"/>
  <c r="AG28" i="21"/>
  <c r="X29" i="21"/>
  <c r="AE29" i="21"/>
  <c r="AI29" i="21"/>
  <c r="M30" i="21"/>
  <c r="AD31" i="21" s="1"/>
  <c r="AB30" i="21"/>
  <c r="AG30" i="21"/>
  <c r="X31" i="21"/>
  <c r="AE31" i="21"/>
  <c r="AI31" i="21"/>
  <c r="M32" i="21"/>
  <c r="AD33" i="21" s="1"/>
  <c r="AB32" i="21"/>
  <c r="AG32" i="21"/>
  <c r="X33" i="21"/>
  <c r="AE33" i="21"/>
  <c r="AI33" i="21"/>
  <c r="M34" i="21"/>
  <c r="AB34" i="21"/>
  <c r="AG34" i="21"/>
  <c r="P38" i="21"/>
  <c r="Y38" i="21"/>
  <c r="AG16" i="21"/>
  <c r="B15" i="21"/>
  <c r="Z15" i="21"/>
  <c r="AF15" i="21"/>
  <c r="AJ15" i="21"/>
  <c r="Q16" i="21"/>
  <c r="AH16" i="21"/>
  <c r="B17" i="21"/>
  <c r="Z17" i="21"/>
  <c r="AF17" i="21"/>
  <c r="AJ17" i="21"/>
  <c r="Q18" i="21"/>
  <c r="AH18" i="21"/>
  <c r="B19" i="21"/>
  <c r="Z19" i="21"/>
  <c r="AF19" i="21"/>
  <c r="AJ19" i="21"/>
  <c r="Q20" i="21"/>
  <c r="AH20" i="21"/>
  <c r="B21" i="21"/>
  <c r="Z21" i="21"/>
  <c r="AF21" i="21"/>
  <c r="AJ21" i="21"/>
  <c r="Q22" i="21"/>
  <c r="AH22" i="21"/>
  <c r="B23" i="21"/>
  <c r="Z23" i="21"/>
  <c r="AF23" i="21"/>
  <c r="AJ23" i="21"/>
  <c r="Q24" i="21"/>
  <c r="AH24" i="21"/>
  <c r="B25" i="21"/>
  <c r="Z25" i="21"/>
  <c r="AF25" i="21"/>
  <c r="AJ25" i="21"/>
  <c r="Q26" i="21"/>
  <c r="AH26" i="21"/>
  <c r="B27" i="21"/>
  <c r="Z27" i="21"/>
  <c r="AF27" i="21"/>
  <c r="AJ27" i="21"/>
  <c r="Q28" i="21"/>
  <c r="AH28" i="21"/>
  <c r="B29" i="21"/>
  <c r="Z29" i="21"/>
  <c r="AF29" i="21"/>
  <c r="AJ29" i="21"/>
  <c r="Q30" i="21"/>
  <c r="AH30" i="21"/>
  <c r="B31" i="21"/>
  <c r="Z31" i="21"/>
  <c r="AF31" i="21"/>
  <c r="AJ31" i="21"/>
  <c r="Q32" i="21"/>
  <c r="AH32" i="21"/>
  <c r="Z33" i="21"/>
  <c r="AF33" i="21"/>
  <c r="Q34" i="21"/>
  <c r="X15" i="21"/>
  <c r="M15" i="21"/>
  <c r="AB15" i="21"/>
  <c r="AG15" i="21"/>
  <c r="X16" i="21"/>
  <c r="AE16" i="21"/>
  <c r="AI16" i="21"/>
  <c r="M17" i="21"/>
  <c r="AD18" i="21" s="1"/>
  <c r="AB17" i="21"/>
  <c r="AG17" i="21"/>
  <c r="X18" i="21"/>
  <c r="AE18" i="21"/>
  <c r="AI18" i="21"/>
  <c r="M19" i="21"/>
  <c r="AD20" i="21" s="1"/>
  <c r="AB19" i="21"/>
  <c r="AG19" i="21"/>
  <c r="X20" i="21"/>
  <c r="AE20" i="21"/>
  <c r="AI20" i="21"/>
  <c r="M21" i="21"/>
  <c r="AD22" i="21" s="1"/>
  <c r="AB21" i="21"/>
  <c r="AG21" i="21"/>
  <c r="X22" i="21"/>
  <c r="AE22" i="21"/>
  <c r="AI22" i="21"/>
  <c r="M23" i="21"/>
  <c r="AD24" i="21" s="1"/>
  <c r="AB23" i="21"/>
  <c r="AG23" i="21"/>
  <c r="X24" i="21"/>
  <c r="AE24" i="21"/>
  <c r="AI24" i="21"/>
  <c r="M25" i="21"/>
  <c r="AD26" i="21" s="1"/>
  <c r="AB25" i="21"/>
  <c r="AG25" i="21"/>
  <c r="X26" i="21"/>
  <c r="AE26" i="21"/>
  <c r="AI26" i="21"/>
  <c r="M27" i="21"/>
  <c r="AD28" i="21" s="1"/>
  <c r="AB27" i="21"/>
  <c r="AG27" i="21"/>
  <c r="X28" i="21"/>
  <c r="AE28" i="21"/>
  <c r="AI28" i="21"/>
  <c r="M29" i="21"/>
  <c r="AD30" i="21" s="1"/>
  <c r="AB29" i="21"/>
  <c r="AG29" i="21"/>
  <c r="X30" i="21"/>
  <c r="AE30" i="21"/>
  <c r="AI30" i="21"/>
  <c r="M31" i="21"/>
  <c r="AD32" i="21" s="1"/>
  <c r="AB31" i="21"/>
  <c r="AG31" i="21"/>
  <c r="X32" i="21"/>
  <c r="AE32" i="21"/>
  <c r="AI32" i="21"/>
  <c r="M33" i="21"/>
  <c r="AD34" i="21" s="1"/>
  <c r="AB33" i="21"/>
  <c r="AG33" i="21"/>
  <c r="X34" i="21"/>
  <c r="AB19" i="20"/>
  <c r="Q15" i="20"/>
  <c r="AH15" i="20"/>
  <c r="B16" i="20"/>
  <c r="Z16" i="20"/>
  <c r="AF16" i="20"/>
  <c r="AJ16" i="20"/>
  <c r="Q17" i="20"/>
  <c r="AH17" i="20"/>
  <c r="B18" i="20"/>
  <c r="Z18" i="20"/>
  <c r="AF18" i="20"/>
  <c r="AJ18" i="20"/>
  <c r="Q19" i="20"/>
  <c r="AH19" i="20"/>
  <c r="B20" i="20"/>
  <c r="Z20" i="20"/>
  <c r="AF20" i="20"/>
  <c r="AJ20" i="20"/>
  <c r="Q21" i="20"/>
  <c r="AH21" i="20"/>
  <c r="B22" i="20"/>
  <c r="Z22" i="20"/>
  <c r="AF22" i="20"/>
  <c r="AJ22" i="20"/>
  <c r="Q23" i="20"/>
  <c r="AH23" i="20"/>
  <c r="B24" i="20"/>
  <c r="Z24" i="20"/>
  <c r="AF24" i="20"/>
  <c r="AJ24" i="20"/>
  <c r="Q25" i="20"/>
  <c r="AH25" i="20"/>
  <c r="B26" i="20"/>
  <c r="Z26" i="20"/>
  <c r="AF26" i="20"/>
  <c r="AJ26" i="20"/>
  <c r="Q27" i="20"/>
  <c r="AH27" i="20"/>
  <c r="B28" i="20"/>
  <c r="Z28" i="20"/>
  <c r="AF28" i="20"/>
  <c r="AJ28" i="20"/>
  <c r="Q29" i="20"/>
  <c r="AH29" i="20"/>
  <c r="B30" i="20"/>
  <c r="Z30" i="20"/>
  <c r="AF30" i="20"/>
  <c r="AJ30" i="20"/>
  <c r="Q31" i="20"/>
  <c r="AH31" i="20"/>
  <c r="B32" i="20"/>
  <c r="Z32" i="20"/>
  <c r="AF32" i="20"/>
  <c r="AJ32" i="20"/>
  <c r="Q33" i="20"/>
  <c r="AH33" i="20"/>
  <c r="B34" i="20"/>
  <c r="Z34" i="20"/>
  <c r="AF34" i="20"/>
  <c r="AJ34" i="20"/>
  <c r="X38" i="20"/>
  <c r="X15" i="20"/>
  <c r="AI15" i="20"/>
  <c r="M16" i="20"/>
  <c r="AD17" i="20" s="1"/>
  <c r="AB16" i="20"/>
  <c r="AG16" i="20"/>
  <c r="X17" i="20"/>
  <c r="AE17" i="20"/>
  <c r="AI17" i="20"/>
  <c r="M18" i="20"/>
  <c r="AD19" i="20" s="1"/>
  <c r="AB18" i="20"/>
  <c r="AG18" i="20"/>
  <c r="AE19" i="20"/>
  <c r="AI19" i="20"/>
  <c r="M20" i="20"/>
  <c r="AD21" i="20" s="1"/>
  <c r="AB20" i="20"/>
  <c r="AG20" i="20"/>
  <c r="X21" i="20"/>
  <c r="AE21" i="20"/>
  <c r="AI21" i="20"/>
  <c r="M22" i="20"/>
  <c r="AD23" i="20" s="1"/>
  <c r="AB22" i="20"/>
  <c r="AG22" i="20"/>
  <c r="X23" i="20"/>
  <c r="AE23" i="20"/>
  <c r="AI23" i="20"/>
  <c r="M24" i="20"/>
  <c r="AD25" i="20" s="1"/>
  <c r="AB24" i="20"/>
  <c r="AG24" i="20"/>
  <c r="X25" i="20"/>
  <c r="AE25" i="20"/>
  <c r="AI25" i="20"/>
  <c r="M26" i="20"/>
  <c r="AD27" i="20" s="1"/>
  <c r="AB26" i="20"/>
  <c r="AG26" i="20"/>
  <c r="X27" i="20"/>
  <c r="AE27" i="20"/>
  <c r="AI27" i="20"/>
  <c r="M28" i="20"/>
  <c r="AD29" i="20" s="1"/>
  <c r="AB28" i="20"/>
  <c r="AG28" i="20"/>
  <c r="X29" i="20"/>
  <c r="AE29" i="20"/>
  <c r="AI29" i="20"/>
  <c r="M30" i="20"/>
  <c r="AD31" i="20" s="1"/>
  <c r="AB30" i="20"/>
  <c r="AG30" i="20"/>
  <c r="X31" i="20"/>
  <c r="AE31" i="20"/>
  <c r="AI31" i="20"/>
  <c r="M32" i="20"/>
  <c r="AD33" i="20" s="1"/>
  <c r="AB32" i="20"/>
  <c r="AG32" i="20"/>
  <c r="X33" i="20"/>
  <c r="AE33" i="20"/>
  <c r="AI33" i="20"/>
  <c r="M34" i="20"/>
  <c r="AB34" i="20"/>
  <c r="AG34" i="20"/>
  <c r="P38" i="20"/>
  <c r="Y38" i="20"/>
  <c r="X19" i="20"/>
  <c r="B15" i="20"/>
  <c r="Z15" i="20"/>
  <c r="AF15" i="20"/>
  <c r="AJ15" i="20"/>
  <c r="Q16" i="20"/>
  <c r="AH16" i="20"/>
  <c r="B17" i="20"/>
  <c r="Z17" i="20"/>
  <c r="AF17" i="20"/>
  <c r="AJ17" i="20"/>
  <c r="Q18" i="20"/>
  <c r="AH18" i="20"/>
  <c r="B19" i="20"/>
  <c r="Z19" i="20"/>
  <c r="AF19" i="20"/>
  <c r="AJ19" i="20"/>
  <c r="Q20" i="20"/>
  <c r="AH20" i="20"/>
  <c r="B21" i="20"/>
  <c r="Z21" i="20"/>
  <c r="AF21" i="20"/>
  <c r="AJ21" i="20"/>
  <c r="Q22" i="20"/>
  <c r="AH22" i="20"/>
  <c r="B23" i="20"/>
  <c r="Z23" i="20"/>
  <c r="AF23" i="20"/>
  <c r="AJ23" i="20"/>
  <c r="Q24" i="20"/>
  <c r="AH24" i="20"/>
  <c r="B25" i="20"/>
  <c r="Z25" i="20"/>
  <c r="AF25" i="20"/>
  <c r="AJ25" i="20"/>
  <c r="Q26" i="20"/>
  <c r="AH26" i="20"/>
  <c r="B27" i="20"/>
  <c r="Z27" i="20"/>
  <c r="AF27" i="20"/>
  <c r="AJ27" i="20"/>
  <c r="Q28" i="20"/>
  <c r="AH28" i="20"/>
  <c r="B29" i="20"/>
  <c r="Z29" i="20"/>
  <c r="AF29" i="20"/>
  <c r="AJ29" i="20"/>
  <c r="Q30" i="20"/>
  <c r="AH30" i="20"/>
  <c r="B31" i="20"/>
  <c r="Z31" i="20"/>
  <c r="AF31" i="20"/>
  <c r="AJ31" i="20"/>
  <c r="Q32" i="20"/>
  <c r="AH32" i="20"/>
  <c r="Z33" i="20"/>
  <c r="AF33" i="20"/>
  <c r="Q34" i="20"/>
  <c r="M15" i="20"/>
  <c r="AD16" i="20" s="1"/>
  <c r="AB15" i="20"/>
  <c r="AG15" i="20"/>
  <c r="X16" i="20"/>
  <c r="AE16" i="20"/>
  <c r="AI16" i="20"/>
  <c r="M17" i="20"/>
  <c r="AD18" i="20" s="1"/>
  <c r="AB17" i="20"/>
  <c r="AG17" i="20"/>
  <c r="X18" i="20"/>
  <c r="AE18" i="20"/>
  <c r="AI18" i="20"/>
  <c r="M19" i="20"/>
  <c r="AD20" i="20" s="1"/>
  <c r="AG19" i="20"/>
  <c r="X20" i="20"/>
  <c r="AE20" i="20"/>
  <c r="AI20" i="20"/>
  <c r="M21" i="20"/>
  <c r="AD22" i="20" s="1"/>
  <c r="AB21" i="20"/>
  <c r="AG21" i="20"/>
  <c r="X22" i="20"/>
  <c r="AE22" i="20"/>
  <c r="AI22" i="20"/>
  <c r="M23" i="20"/>
  <c r="AD24" i="20" s="1"/>
  <c r="AB23" i="20"/>
  <c r="AG23" i="20"/>
  <c r="X24" i="20"/>
  <c r="AE24" i="20"/>
  <c r="AI24" i="20"/>
  <c r="M25" i="20"/>
  <c r="AD26" i="20" s="1"/>
  <c r="AB25" i="20"/>
  <c r="AG25" i="20"/>
  <c r="X26" i="20"/>
  <c r="AE26" i="20"/>
  <c r="AI26" i="20"/>
  <c r="M27" i="20"/>
  <c r="AD28" i="20" s="1"/>
  <c r="AB27" i="20"/>
  <c r="AG27" i="20"/>
  <c r="X28" i="20"/>
  <c r="AE28" i="20"/>
  <c r="AI28" i="20"/>
  <c r="M29" i="20"/>
  <c r="AD30" i="20" s="1"/>
  <c r="AB29" i="20"/>
  <c r="AG29" i="20"/>
  <c r="X30" i="20"/>
  <c r="AE30" i="20"/>
  <c r="AI30" i="20"/>
  <c r="M31" i="20"/>
  <c r="AD32" i="20" s="1"/>
  <c r="AB31" i="20"/>
  <c r="AG31" i="20"/>
  <c r="X32" i="20"/>
  <c r="AE32" i="20"/>
  <c r="AI32" i="20"/>
  <c r="M33" i="20"/>
  <c r="AD34" i="20" s="1"/>
  <c r="AB33" i="20"/>
  <c r="AG33" i="20"/>
  <c r="X34" i="20"/>
  <c r="M15" i="18"/>
  <c r="AD16" i="18" s="1"/>
  <c r="AG15" i="18"/>
  <c r="M17" i="18"/>
  <c r="AD18" i="18" s="1"/>
  <c r="Q15" i="18"/>
  <c r="AD15" i="18" s="1"/>
  <c r="AH15" i="18"/>
  <c r="B16" i="18"/>
  <c r="Z16" i="18"/>
  <c r="AF16" i="18"/>
  <c r="AJ16" i="18"/>
  <c r="Q17" i="18"/>
  <c r="AH17" i="18"/>
  <c r="B18" i="18"/>
  <c r="Z18" i="18"/>
  <c r="AF18" i="18"/>
  <c r="AJ18" i="18"/>
  <c r="Q19" i="18"/>
  <c r="AH19" i="18"/>
  <c r="B20" i="18"/>
  <c r="Z20" i="18"/>
  <c r="AF20" i="18"/>
  <c r="AJ20" i="18"/>
  <c r="Q21" i="18"/>
  <c r="AH21" i="18"/>
  <c r="B22" i="18"/>
  <c r="Z22" i="18"/>
  <c r="AF22" i="18"/>
  <c r="AJ22" i="18"/>
  <c r="Q23" i="18"/>
  <c r="AH23" i="18"/>
  <c r="B24" i="18"/>
  <c r="Z24" i="18"/>
  <c r="AF24" i="18"/>
  <c r="AJ24" i="18"/>
  <c r="Q25" i="18"/>
  <c r="AH25" i="18"/>
  <c r="B26" i="18"/>
  <c r="Z26" i="18"/>
  <c r="AF26" i="18"/>
  <c r="AJ26" i="18"/>
  <c r="Q27" i="18"/>
  <c r="AH27" i="18"/>
  <c r="B28" i="18"/>
  <c r="Z28" i="18"/>
  <c r="AF28" i="18"/>
  <c r="AJ28" i="18"/>
  <c r="Q29" i="18"/>
  <c r="AH29" i="18"/>
  <c r="B30" i="18"/>
  <c r="Z30" i="18"/>
  <c r="AF30" i="18"/>
  <c r="AJ30" i="18"/>
  <c r="Q31" i="18"/>
  <c r="AH31" i="18"/>
  <c r="B32" i="18"/>
  <c r="Z32" i="18"/>
  <c r="AF32" i="18"/>
  <c r="AJ32" i="18"/>
  <c r="Q33" i="18"/>
  <c r="AH33" i="18"/>
  <c r="B34" i="18"/>
  <c r="Z34" i="18"/>
  <c r="AF34" i="18"/>
  <c r="AJ34" i="18"/>
  <c r="X38" i="18"/>
  <c r="X15" i="18"/>
  <c r="AI15" i="18"/>
  <c r="M16" i="18"/>
  <c r="AD17" i="18" s="1"/>
  <c r="AB16" i="18"/>
  <c r="AG16" i="18"/>
  <c r="X17" i="18"/>
  <c r="AE17" i="18"/>
  <c r="M18" i="18"/>
  <c r="AD19" i="18" s="1"/>
  <c r="AB18" i="18"/>
  <c r="AG18" i="18"/>
  <c r="X19" i="18"/>
  <c r="AE19" i="18"/>
  <c r="AI19" i="18"/>
  <c r="M20" i="18"/>
  <c r="AD21" i="18" s="1"/>
  <c r="AB20" i="18"/>
  <c r="AG20" i="18"/>
  <c r="X21" i="18"/>
  <c r="AE21" i="18"/>
  <c r="AI21" i="18"/>
  <c r="M22" i="18"/>
  <c r="AD23" i="18" s="1"/>
  <c r="AB22" i="18"/>
  <c r="AG22" i="18"/>
  <c r="X23" i="18"/>
  <c r="AE23" i="18"/>
  <c r="AI23" i="18"/>
  <c r="M24" i="18"/>
  <c r="AD25" i="18" s="1"/>
  <c r="AB24" i="18"/>
  <c r="AG24" i="18"/>
  <c r="X25" i="18"/>
  <c r="AE25" i="18"/>
  <c r="AI25" i="18"/>
  <c r="M26" i="18"/>
  <c r="AD27" i="18" s="1"/>
  <c r="AB26" i="18"/>
  <c r="AG26" i="18"/>
  <c r="X27" i="18"/>
  <c r="AE27" i="18"/>
  <c r="AI27" i="18"/>
  <c r="M28" i="18"/>
  <c r="AD29" i="18" s="1"/>
  <c r="AB28" i="18"/>
  <c r="AG28" i="18"/>
  <c r="X29" i="18"/>
  <c r="AE29" i="18"/>
  <c r="AI29" i="18"/>
  <c r="M30" i="18"/>
  <c r="AD31" i="18" s="1"/>
  <c r="AB30" i="18"/>
  <c r="AG30" i="18"/>
  <c r="X31" i="18"/>
  <c r="AE31" i="18"/>
  <c r="AI31" i="18"/>
  <c r="M32" i="18"/>
  <c r="AD33" i="18" s="1"/>
  <c r="AB32" i="18"/>
  <c r="AG32" i="18"/>
  <c r="X33" i="18"/>
  <c r="AE33" i="18"/>
  <c r="AI33" i="18"/>
  <c r="M34" i="18"/>
  <c r="AB34" i="18"/>
  <c r="AG34" i="18"/>
  <c r="P38" i="18"/>
  <c r="Y38" i="18"/>
  <c r="AE15" i="18"/>
  <c r="AI17" i="18"/>
  <c r="B15" i="18"/>
  <c r="Z15" i="18"/>
  <c r="AF15" i="18"/>
  <c r="AJ15" i="18"/>
  <c r="Q16" i="18"/>
  <c r="AH16" i="18"/>
  <c r="B17" i="18"/>
  <c r="Z17" i="18"/>
  <c r="AF17" i="18"/>
  <c r="AJ17" i="18"/>
  <c r="Q18" i="18"/>
  <c r="AH18" i="18"/>
  <c r="B19" i="18"/>
  <c r="Z19" i="18"/>
  <c r="AF19" i="18"/>
  <c r="AJ19" i="18"/>
  <c r="Q20" i="18"/>
  <c r="AH20" i="18"/>
  <c r="B21" i="18"/>
  <c r="Z21" i="18"/>
  <c r="AF21" i="18"/>
  <c r="AJ21" i="18"/>
  <c r="Q22" i="18"/>
  <c r="AH22" i="18"/>
  <c r="B23" i="18"/>
  <c r="Z23" i="18"/>
  <c r="AF23" i="18"/>
  <c r="AJ23" i="18"/>
  <c r="Q24" i="18"/>
  <c r="AH24" i="18"/>
  <c r="B25" i="18"/>
  <c r="Z25" i="18"/>
  <c r="AF25" i="18"/>
  <c r="AJ25" i="18"/>
  <c r="Q26" i="18"/>
  <c r="AH26" i="18"/>
  <c r="B27" i="18"/>
  <c r="Z27" i="18"/>
  <c r="AF27" i="18"/>
  <c r="AJ27" i="18"/>
  <c r="Q28" i="18"/>
  <c r="AH28" i="18"/>
  <c r="B29" i="18"/>
  <c r="Z29" i="18"/>
  <c r="AF29" i="18"/>
  <c r="AJ29" i="18"/>
  <c r="Q30" i="18"/>
  <c r="AH30" i="18"/>
  <c r="B31" i="18"/>
  <c r="Z31" i="18"/>
  <c r="AF31" i="18"/>
  <c r="AJ31" i="18"/>
  <c r="Q32" i="18"/>
  <c r="AH32" i="18"/>
  <c r="Z33" i="18"/>
  <c r="AF33" i="18"/>
  <c r="Q34" i="18"/>
  <c r="AB15" i="18"/>
  <c r="X16" i="18"/>
  <c r="AE16" i="18"/>
  <c r="AI16" i="18"/>
  <c r="AB17" i="18"/>
  <c r="AG17" i="18"/>
  <c r="X18" i="18"/>
  <c r="AE18" i="18"/>
  <c r="AI18" i="18"/>
  <c r="M19" i="18"/>
  <c r="AD20" i="18" s="1"/>
  <c r="AB19" i="18"/>
  <c r="AG19" i="18"/>
  <c r="X20" i="18"/>
  <c r="AE20" i="18"/>
  <c r="AI20" i="18"/>
  <c r="M21" i="18"/>
  <c r="AD22" i="18" s="1"/>
  <c r="AB21" i="18"/>
  <c r="AG21" i="18"/>
  <c r="X22" i="18"/>
  <c r="AE22" i="18"/>
  <c r="AI22" i="18"/>
  <c r="M23" i="18"/>
  <c r="AD24" i="18" s="1"/>
  <c r="AB23" i="18"/>
  <c r="AG23" i="18"/>
  <c r="X24" i="18"/>
  <c r="AE24" i="18"/>
  <c r="AI24" i="18"/>
  <c r="M25" i="18"/>
  <c r="AD26" i="18" s="1"/>
  <c r="AB25" i="18"/>
  <c r="AG25" i="18"/>
  <c r="X26" i="18"/>
  <c r="AE26" i="18"/>
  <c r="AI26" i="18"/>
  <c r="M27" i="18"/>
  <c r="AD28" i="18" s="1"/>
  <c r="AB27" i="18"/>
  <c r="AG27" i="18"/>
  <c r="X28" i="18"/>
  <c r="AE28" i="18"/>
  <c r="AI28" i="18"/>
  <c r="M29" i="18"/>
  <c r="AD30" i="18" s="1"/>
  <c r="AB29" i="18"/>
  <c r="AG29" i="18"/>
  <c r="X30" i="18"/>
  <c r="AE30" i="18"/>
  <c r="AI30" i="18"/>
  <c r="M31" i="18"/>
  <c r="AD32" i="18" s="1"/>
  <c r="AB31" i="18"/>
  <c r="AG31" i="18"/>
  <c r="X32" i="18"/>
  <c r="AE32" i="18"/>
  <c r="AI32" i="18"/>
  <c r="M33" i="18"/>
  <c r="AD34" i="18" s="1"/>
  <c r="AB33" i="18"/>
  <c r="AG33" i="18"/>
  <c r="X34" i="18"/>
  <c r="Q15" i="17"/>
  <c r="AH15" i="17"/>
  <c r="B16" i="17"/>
  <c r="Z16" i="17"/>
  <c r="AF16" i="17"/>
  <c r="AJ16" i="17"/>
  <c r="Q17" i="17"/>
  <c r="AH17" i="17"/>
  <c r="B18" i="17"/>
  <c r="Z18" i="17"/>
  <c r="AF18" i="17"/>
  <c r="AJ18" i="17"/>
  <c r="Q19" i="17"/>
  <c r="AH19" i="17"/>
  <c r="B20" i="17"/>
  <c r="Z20" i="17"/>
  <c r="AF20" i="17"/>
  <c r="AJ20" i="17"/>
  <c r="Q21" i="17"/>
  <c r="AH21" i="17"/>
  <c r="B22" i="17"/>
  <c r="Z22" i="17"/>
  <c r="AF22" i="17"/>
  <c r="AJ22" i="17"/>
  <c r="Q23" i="17"/>
  <c r="AH23" i="17"/>
  <c r="B24" i="17"/>
  <c r="Z24" i="17"/>
  <c r="AF24" i="17"/>
  <c r="AJ24" i="17"/>
  <c r="Q25" i="17"/>
  <c r="AH25" i="17"/>
  <c r="B26" i="17"/>
  <c r="Z26" i="17"/>
  <c r="AF26" i="17"/>
  <c r="AJ26" i="17"/>
  <c r="Q27" i="17"/>
  <c r="AH27" i="17"/>
  <c r="B28" i="17"/>
  <c r="Z28" i="17"/>
  <c r="AF28" i="17"/>
  <c r="AJ28" i="17"/>
  <c r="Q29" i="17"/>
  <c r="AH29" i="17"/>
  <c r="B30" i="17"/>
  <c r="Z30" i="17"/>
  <c r="AF30" i="17"/>
  <c r="AJ30" i="17"/>
  <c r="Q31" i="17"/>
  <c r="AH31" i="17"/>
  <c r="B32" i="17"/>
  <c r="Z32" i="17"/>
  <c r="AF32" i="17"/>
  <c r="AJ32" i="17"/>
  <c r="Q33" i="17"/>
  <c r="AH33" i="17"/>
  <c r="B34" i="17"/>
  <c r="Z34" i="17"/>
  <c r="AF34" i="17"/>
  <c r="AJ34" i="17"/>
  <c r="X38" i="17"/>
  <c r="AJ14" i="17"/>
  <c r="X15" i="17"/>
  <c r="AI15" i="17"/>
  <c r="M16" i="17"/>
  <c r="AD17" i="17" s="1"/>
  <c r="AB16" i="17"/>
  <c r="AG16" i="17"/>
  <c r="X17" i="17"/>
  <c r="AE17" i="17"/>
  <c r="AI17" i="17"/>
  <c r="M18" i="17"/>
  <c r="AD19" i="17" s="1"/>
  <c r="AB18" i="17"/>
  <c r="AG18" i="17"/>
  <c r="X19" i="17"/>
  <c r="AE19" i="17"/>
  <c r="AI19" i="17"/>
  <c r="M20" i="17"/>
  <c r="AD21" i="17" s="1"/>
  <c r="AB20" i="17"/>
  <c r="AG20" i="17"/>
  <c r="X21" i="17"/>
  <c r="AE21" i="17"/>
  <c r="AI21" i="17"/>
  <c r="M22" i="17"/>
  <c r="AD23" i="17" s="1"/>
  <c r="AB22" i="17"/>
  <c r="AG22" i="17"/>
  <c r="X23" i="17"/>
  <c r="AE23" i="17"/>
  <c r="AI23" i="17"/>
  <c r="M24" i="17"/>
  <c r="AD25" i="17" s="1"/>
  <c r="AB24" i="17"/>
  <c r="AG24" i="17"/>
  <c r="X25" i="17"/>
  <c r="AE25" i="17"/>
  <c r="AI25" i="17"/>
  <c r="M26" i="17"/>
  <c r="AD27" i="17" s="1"/>
  <c r="AB26" i="17"/>
  <c r="AG26" i="17"/>
  <c r="X27" i="17"/>
  <c r="AE27" i="17"/>
  <c r="AI27" i="17"/>
  <c r="M28" i="17"/>
  <c r="AD29" i="17" s="1"/>
  <c r="AB28" i="17"/>
  <c r="AG28" i="17"/>
  <c r="X29" i="17"/>
  <c r="AE29" i="17"/>
  <c r="AI29" i="17"/>
  <c r="M30" i="17"/>
  <c r="AD31" i="17" s="1"/>
  <c r="AB30" i="17"/>
  <c r="AG30" i="17"/>
  <c r="X31" i="17"/>
  <c r="AE31" i="17"/>
  <c r="AI31" i="17"/>
  <c r="M32" i="17"/>
  <c r="AD33" i="17" s="1"/>
  <c r="AB32" i="17"/>
  <c r="AG32" i="17"/>
  <c r="X33" i="17"/>
  <c r="AE33" i="17"/>
  <c r="AI33" i="17"/>
  <c r="M34" i="17"/>
  <c r="AB34" i="17"/>
  <c r="AG34" i="17"/>
  <c r="P38" i="17"/>
  <c r="Y38" i="17"/>
  <c r="B15" i="17"/>
  <c r="Z15" i="17"/>
  <c r="AF15" i="17"/>
  <c r="AJ15" i="17"/>
  <c r="Q16" i="17"/>
  <c r="AH16" i="17"/>
  <c r="B17" i="17"/>
  <c r="Z17" i="17"/>
  <c r="AF17" i="17"/>
  <c r="AJ17" i="17"/>
  <c r="Q18" i="17"/>
  <c r="AH18" i="17"/>
  <c r="B19" i="17"/>
  <c r="Z19" i="17"/>
  <c r="AF19" i="17"/>
  <c r="AJ19" i="17"/>
  <c r="Q20" i="17"/>
  <c r="AH20" i="17"/>
  <c r="B21" i="17"/>
  <c r="Z21" i="17"/>
  <c r="AF21" i="17"/>
  <c r="AJ21" i="17"/>
  <c r="Q22" i="17"/>
  <c r="AH22" i="17"/>
  <c r="B23" i="17"/>
  <c r="Z23" i="17"/>
  <c r="AF23" i="17"/>
  <c r="AJ23" i="17"/>
  <c r="Q24" i="17"/>
  <c r="AH24" i="17"/>
  <c r="B25" i="17"/>
  <c r="Z25" i="17"/>
  <c r="AF25" i="17"/>
  <c r="AJ25" i="17"/>
  <c r="Q26" i="17"/>
  <c r="AH26" i="17"/>
  <c r="B27" i="17"/>
  <c r="Z27" i="17"/>
  <c r="AF27" i="17"/>
  <c r="AJ27" i="17"/>
  <c r="Q28" i="17"/>
  <c r="AH28" i="17"/>
  <c r="B29" i="17"/>
  <c r="Z29" i="17"/>
  <c r="AF29" i="17"/>
  <c r="AJ29" i="17"/>
  <c r="Q30" i="17"/>
  <c r="AH30" i="17"/>
  <c r="B31" i="17"/>
  <c r="Z31" i="17"/>
  <c r="AF31" i="17"/>
  <c r="AJ31" i="17"/>
  <c r="Q32" i="17"/>
  <c r="AH32" i="17"/>
  <c r="Z33" i="17"/>
  <c r="AF33" i="17"/>
  <c r="Q34" i="17"/>
  <c r="M15" i="17"/>
  <c r="AD16" i="17" s="1"/>
  <c r="AB15" i="17"/>
  <c r="AG15" i="17"/>
  <c r="X16" i="17"/>
  <c r="AE16" i="17"/>
  <c r="AI16" i="17"/>
  <c r="M17" i="17"/>
  <c r="AD18" i="17" s="1"/>
  <c r="AB17" i="17"/>
  <c r="AG17" i="17"/>
  <c r="X18" i="17"/>
  <c r="AE18" i="17"/>
  <c r="AI18" i="17"/>
  <c r="M19" i="17"/>
  <c r="AD20" i="17" s="1"/>
  <c r="AB19" i="17"/>
  <c r="AG19" i="17"/>
  <c r="X20" i="17"/>
  <c r="AE20" i="17"/>
  <c r="AI20" i="17"/>
  <c r="M21" i="17"/>
  <c r="AD22" i="17" s="1"/>
  <c r="AB21" i="17"/>
  <c r="AG21" i="17"/>
  <c r="X22" i="17"/>
  <c r="AE22" i="17"/>
  <c r="AI22" i="17"/>
  <c r="M23" i="17"/>
  <c r="AD24" i="17" s="1"/>
  <c r="AB23" i="17"/>
  <c r="AG23" i="17"/>
  <c r="X24" i="17"/>
  <c r="AE24" i="17"/>
  <c r="AI24" i="17"/>
  <c r="M25" i="17"/>
  <c r="AD26" i="17" s="1"/>
  <c r="AB25" i="17"/>
  <c r="AG25" i="17"/>
  <c r="X26" i="17"/>
  <c r="AE26" i="17"/>
  <c r="AI26" i="17"/>
  <c r="M27" i="17"/>
  <c r="AD28" i="17" s="1"/>
  <c r="AB27" i="17"/>
  <c r="AG27" i="17"/>
  <c r="X28" i="17"/>
  <c r="AE28" i="17"/>
  <c r="AI28" i="17"/>
  <c r="M29" i="17"/>
  <c r="AD30" i="17" s="1"/>
  <c r="AB29" i="17"/>
  <c r="AG29" i="17"/>
  <c r="X30" i="17"/>
  <c r="AE30" i="17"/>
  <c r="AI30" i="17"/>
  <c r="M31" i="17"/>
  <c r="AD32" i="17" s="1"/>
  <c r="AB31" i="17"/>
  <c r="AG31" i="17"/>
  <c r="X32" i="17"/>
  <c r="AE32" i="17"/>
  <c r="AI32" i="17"/>
  <c r="M33" i="17"/>
  <c r="AD34" i="17" s="1"/>
  <c r="AB33" i="17"/>
  <c r="AG33" i="17"/>
  <c r="X34" i="17"/>
  <c r="AI35" i="21" l="1"/>
  <c r="AI36" i="21" s="1"/>
  <c r="AH35" i="21"/>
  <c r="AH36" i="21" s="1"/>
  <c r="AH35" i="25"/>
  <c r="AH36" i="25" s="1"/>
  <c r="AI35" i="25"/>
  <c r="AI36" i="25" s="1"/>
  <c r="AD15" i="25"/>
  <c r="AJ35" i="25"/>
  <c r="AJ36" i="25"/>
  <c r="AE15" i="25"/>
  <c r="AE35" i="25" s="1"/>
  <c r="AE36" i="25" s="1"/>
  <c r="AG35" i="25"/>
  <c r="AG36" i="25" s="1"/>
  <c r="AF35" i="25"/>
  <c r="AF36" i="25" s="1"/>
  <c r="AH35" i="23"/>
  <c r="AH36" i="23" s="1"/>
  <c r="AI35" i="23"/>
  <c r="AI36" i="23" s="1"/>
  <c r="AD15" i="23"/>
  <c r="AG35" i="23"/>
  <c r="AG36" i="23" s="1"/>
  <c r="AJ35" i="23"/>
  <c r="AJ36" i="23"/>
  <c r="AE15" i="23"/>
  <c r="AE35" i="23" s="1"/>
  <c r="AE36" i="23" s="1"/>
  <c r="AF35" i="23"/>
  <c r="AF36" i="23" s="1"/>
  <c r="AH35" i="22"/>
  <c r="AH36" i="22" s="1"/>
  <c r="AI35" i="22"/>
  <c r="AI36" i="22" s="1"/>
  <c r="AD15" i="22"/>
  <c r="AJ35" i="22"/>
  <c r="AJ36" i="22"/>
  <c r="AE15" i="22"/>
  <c r="AE35" i="22" s="1"/>
  <c r="AE36" i="22" s="1"/>
  <c r="AG35" i="22"/>
  <c r="AG36" i="22" s="1"/>
  <c r="AF35" i="22"/>
  <c r="AF36" i="22" s="1"/>
  <c r="AD16" i="21"/>
  <c r="AE15" i="21"/>
  <c r="AE35" i="21" s="1"/>
  <c r="AE36" i="21" s="1"/>
  <c r="AD15" i="21"/>
  <c r="AG35" i="21"/>
  <c r="AG36" i="21" s="1"/>
  <c r="AJ35" i="21"/>
  <c r="AJ36" i="21"/>
  <c r="AF35" i="21"/>
  <c r="AF36" i="21" s="1"/>
  <c r="AD15" i="20"/>
  <c r="AI35" i="20"/>
  <c r="AI36" i="20" s="1"/>
  <c r="AG35" i="20"/>
  <c r="AG36" i="20" s="1"/>
  <c r="AJ35" i="20"/>
  <c r="AJ36" i="20"/>
  <c r="AE15" i="20"/>
  <c r="AE35" i="20" s="1"/>
  <c r="AE36" i="20" s="1"/>
  <c r="AF35" i="20"/>
  <c r="AF36" i="20" s="1"/>
  <c r="AH35" i="20"/>
  <c r="AH36" i="20" s="1"/>
  <c r="AJ35" i="18"/>
  <c r="AJ36" i="18"/>
  <c r="AI35" i="18"/>
  <c r="AI36" i="18" s="1"/>
  <c r="AF35" i="18"/>
  <c r="AF36" i="18" s="1"/>
  <c r="AE35" i="18"/>
  <c r="AE36" i="18" s="1"/>
  <c r="AH35" i="18"/>
  <c r="AH36" i="18" s="1"/>
  <c r="AG35" i="18"/>
  <c r="AG36" i="18" s="1"/>
  <c r="AH35" i="17"/>
  <c r="AH36" i="17" s="1"/>
  <c r="AI35" i="17"/>
  <c r="AI36" i="17" s="1"/>
  <c r="AD15" i="17"/>
  <c r="AJ35" i="17"/>
  <c r="AJ36" i="17"/>
  <c r="AE15" i="17"/>
  <c r="AE35" i="17" s="1"/>
  <c r="AE36" i="17" s="1"/>
  <c r="AG35" i="17"/>
  <c r="AG36" i="17" s="1"/>
  <c r="AF35" i="17"/>
  <c r="AF36" i="17" s="1"/>
  <c r="AI103" i="16" l="1"/>
  <c r="AH103" i="16"/>
  <c r="AG103" i="16"/>
  <c r="AF103" i="16"/>
  <c r="AE103" i="16"/>
  <c r="AD103" i="16"/>
  <c r="AI102" i="16"/>
  <c r="AH102" i="16"/>
  <c r="AG102" i="16"/>
  <c r="AF102" i="16"/>
  <c r="AE102" i="16"/>
  <c r="AD102" i="16"/>
  <c r="AI101" i="16"/>
  <c r="AH101" i="16"/>
  <c r="AG101" i="16"/>
  <c r="AF101" i="16"/>
  <c r="AE101" i="16"/>
  <c r="AD101" i="16"/>
  <c r="AI100" i="16"/>
  <c r="AH100" i="16"/>
  <c r="AG100" i="16"/>
  <c r="AF100" i="16"/>
  <c r="AE100" i="16"/>
  <c r="AD100" i="16"/>
  <c r="AI99" i="16"/>
  <c r="AH99" i="16"/>
  <c r="AG99" i="16"/>
  <c r="AF99" i="16"/>
  <c r="AE99" i="16"/>
  <c r="AD99" i="16"/>
  <c r="AI98" i="16"/>
  <c r="AH98" i="16"/>
  <c r="AG98" i="16"/>
  <c r="AF98" i="16"/>
  <c r="AE98" i="16"/>
  <c r="AD98" i="16"/>
  <c r="AI97" i="16"/>
  <c r="AH97" i="16"/>
  <c r="AG97" i="16"/>
  <c r="AF97" i="16"/>
  <c r="AE97" i="16"/>
  <c r="AD97" i="16"/>
  <c r="AI96" i="16"/>
  <c r="AH96" i="16"/>
  <c r="AG96" i="16"/>
  <c r="AF96" i="16"/>
  <c r="AE96" i="16"/>
  <c r="AD96" i="16"/>
  <c r="AI95" i="16"/>
  <c r="AH95" i="16"/>
  <c r="AG95" i="16"/>
  <c r="AF95" i="16"/>
  <c r="AE95" i="16"/>
  <c r="AD95" i="16"/>
  <c r="AI94" i="16"/>
  <c r="AH94" i="16"/>
  <c r="AG94" i="16"/>
  <c r="AF94" i="16"/>
  <c r="AE94" i="16"/>
  <c r="AD94" i="16"/>
  <c r="AI93" i="16"/>
  <c r="AH93" i="16"/>
  <c r="AG93" i="16"/>
  <c r="AF93" i="16"/>
  <c r="AE93" i="16"/>
  <c r="AD93" i="16"/>
  <c r="AI92" i="16"/>
  <c r="AH92" i="16"/>
  <c r="AG92" i="16"/>
  <c r="AF92" i="16"/>
  <c r="AE92" i="16"/>
  <c r="AD92" i="16"/>
  <c r="AI91" i="16"/>
  <c r="AH91" i="16"/>
  <c r="AG91" i="16"/>
  <c r="AF91" i="16"/>
  <c r="AE91" i="16"/>
  <c r="AD91" i="16"/>
  <c r="AI90" i="16"/>
  <c r="AH90" i="16"/>
  <c r="AG90" i="16"/>
  <c r="AF90" i="16"/>
  <c r="AE90" i="16"/>
  <c r="AD90" i="16"/>
  <c r="AI89" i="16"/>
  <c r="AH89" i="16"/>
  <c r="AG89" i="16"/>
  <c r="AF89" i="16"/>
  <c r="AE89" i="16"/>
  <c r="AD89" i="16"/>
  <c r="AI88" i="16"/>
  <c r="AH88" i="16"/>
  <c r="AG88" i="16"/>
  <c r="AF88" i="16"/>
  <c r="AE88" i="16"/>
  <c r="AD88" i="16"/>
  <c r="AI87" i="16"/>
  <c r="AH87" i="16"/>
  <c r="AG87" i="16"/>
  <c r="AF87" i="16"/>
  <c r="AE87" i="16"/>
  <c r="AD87" i="16"/>
  <c r="AI86" i="16"/>
  <c r="AH86" i="16"/>
  <c r="AG86" i="16"/>
  <c r="AF86" i="16"/>
  <c r="AE86" i="16"/>
  <c r="AD86" i="16"/>
  <c r="AI85" i="16"/>
  <c r="AH85" i="16"/>
  <c r="AG85" i="16"/>
  <c r="AF85" i="16"/>
  <c r="AE85" i="16"/>
  <c r="AD85" i="16"/>
  <c r="AI84" i="16"/>
  <c r="AH84" i="16"/>
  <c r="AG84" i="16"/>
  <c r="AF84" i="16"/>
  <c r="AE84" i="16"/>
  <c r="AD84" i="16"/>
  <c r="AI83" i="16"/>
  <c r="AH83" i="16"/>
  <c r="AG83" i="16"/>
  <c r="AF83" i="16"/>
  <c r="AE83" i="16"/>
  <c r="AD83" i="16"/>
  <c r="AI82" i="16"/>
  <c r="AH82" i="16"/>
  <c r="AG82" i="16"/>
  <c r="AF82" i="16"/>
  <c r="AE82" i="16"/>
  <c r="AD82" i="16"/>
  <c r="AI81" i="16"/>
  <c r="AH81" i="16"/>
  <c r="AG81" i="16"/>
  <c r="AF81" i="16"/>
  <c r="AE81" i="16"/>
  <c r="AD81" i="16"/>
  <c r="AI80" i="16"/>
  <c r="AH80" i="16"/>
  <c r="AG80" i="16"/>
  <c r="AF80" i="16"/>
  <c r="AE80" i="16"/>
  <c r="AD80" i="16"/>
  <c r="AI79" i="16"/>
  <c r="AH79" i="16"/>
  <c r="AG79" i="16"/>
  <c r="AF79" i="16"/>
  <c r="AE79" i="16"/>
  <c r="AD79" i="16"/>
  <c r="AI78" i="16"/>
  <c r="AH78" i="16"/>
  <c r="AG78" i="16"/>
  <c r="AF78" i="16"/>
  <c r="AE78" i="16"/>
  <c r="AD78" i="16"/>
  <c r="AI77" i="16"/>
  <c r="AH77" i="16"/>
  <c r="AG77" i="16"/>
  <c r="AF77" i="16"/>
  <c r="AE77" i="16"/>
  <c r="AD77" i="16"/>
  <c r="AI76" i="16"/>
  <c r="AH76" i="16"/>
  <c r="AG76" i="16"/>
  <c r="AF76" i="16"/>
  <c r="AE76" i="16"/>
  <c r="AD76" i="16"/>
  <c r="AI75" i="16"/>
  <c r="AH75" i="16"/>
  <c r="AG75" i="16"/>
  <c r="AF75" i="16"/>
  <c r="AE75" i="16"/>
  <c r="AD75" i="16"/>
  <c r="AI74" i="16"/>
  <c r="AH74" i="16"/>
  <c r="AG74" i="16"/>
  <c r="AF74" i="16"/>
  <c r="AE74" i="16"/>
  <c r="AD74" i="16"/>
  <c r="AI73" i="16"/>
  <c r="AH73" i="16"/>
  <c r="AG73" i="16"/>
  <c r="AF73" i="16"/>
  <c r="AE73" i="16"/>
  <c r="AD73" i="16"/>
  <c r="AI72" i="16"/>
  <c r="AH72" i="16"/>
  <c r="AG72" i="16"/>
  <c r="AF72" i="16"/>
  <c r="AE72" i="16"/>
  <c r="AD72" i="16"/>
  <c r="AI71" i="16"/>
  <c r="AH71" i="16"/>
  <c r="AG71" i="16"/>
  <c r="AF71" i="16"/>
  <c r="AE71" i="16"/>
  <c r="AD71" i="16"/>
  <c r="AI70" i="16"/>
  <c r="AH70" i="16"/>
  <c r="AG70" i="16"/>
  <c r="AF70" i="16"/>
  <c r="AE70" i="16"/>
  <c r="AD70" i="16"/>
  <c r="AI69" i="16"/>
  <c r="AH69" i="16"/>
  <c r="AG69" i="16"/>
  <c r="AF69" i="16"/>
  <c r="AE69" i="16"/>
  <c r="AD69" i="16"/>
  <c r="AI68" i="16"/>
  <c r="AH68" i="16"/>
  <c r="AG68" i="16"/>
  <c r="AF68" i="16"/>
  <c r="AE68" i="16"/>
  <c r="AD68" i="16"/>
  <c r="AI67" i="16"/>
  <c r="AH67" i="16"/>
  <c r="AG67" i="16"/>
  <c r="AF67" i="16"/>
  <c r="AE67" i="16"/>
  <c r="AD67" i="16"/>
  <c r="AI66" i="16"/>
  <c r="AH66" i="16"/>
  <c r="AG66" i="16"/>
  <c r="AF66" i="16"/>
  <c r="AE66" i="16"/>
  <c r="AD66" i="16"/>
  <c r="AI65" i="16"/>
  <c r="AH65" i="16"/>
  <c r="AG65" i="16"/>
  <c r="AF65" i="16"/>
  <c r="AE65" i="16"/>
  <c r="AD65" i="16"/>
  <c r="AI64" i="16"/>
  <c r="AH64" i="16"/>
  <c r="AG64" i="16"/>
  <c r="AF64" i="16"/>
  <c r="AE64" i="16"/>
  <c r="AD64" i="16"/>
  <c r="AI63" i="16"/>
  <c r="AH63" i="16"/>
  <c r="AG63" i="16"/>
  <c r="AF63" i="16"/>
  <c r="AE63" i="16"/>
  <c r="AD63" i="16"/>
  <c r="AI62" i="16"/>
  <c r="AH62" i="16"/>
  <c r="AG62" i="16"/>
  <c r="AF62" i="16"/>
  <c r="AE62" i="16"/>
  <c r="AD62" i="16"/>
  <c r="AI61" i="16"/>
  <c r="AH61" i="16"/>
  <c r="AG61" i="16"/>
  <c r="AF61" i="16"/>
  <c r="AE61" i="16"/>
  <c r="AD61" i="16"/>
  <c r="AI60" i="16"/>
  <c r="AH60" i="16"/>
  <c r="AG60" i="16"/>
  <c r="AF60" i="16"/>
  <c r="AE60" i="16"/>
  <c r="AD60" i="16"/>
  <c r="AI59" i="16"/>
  <c r="AH59" i="16"/>
  <c r="AG59" i="16"/>
  <c r="AF59" i="16"/>
  <c r="AE59" i="16"/>
  <c r="AD59" i="16"/>
  <c r="AI58" i="16"/>
  <c r="AH58" i="16"/>
  <c r="AG58" i="16"/>
  <c r="AF58" i="16"/>
  <c r="AE58" i="16"/>
  <c r="AD58" i="16"/>
  <c r="AI57" i="16"/>
  <c r="AH57" i="16"/>
  <c r="AG57" i="16"/>
  <c r="AF57" i="16"/>
  <c r="AE57" i="16"/>
  <c r="AD57" i="16"/>
  <c r="AI56" i="16"/>
  <c r="AH56" i="16"/>
  <c r="AG56" i="16"/>
  <c r="AF56" i="16"/>
  <c r="AE56" i="16"/>
  <c r="AD56" i="16"/>
  <c r="AI55" i="16"/>
  <c r="AH55" i="16"/>
  <c r="AG55" i="16"/>
  <c r="AF55" i="16"/>
  <c r="AE55" i="16"/>
  <c r="AD55" i="16"/>
  <c r="AI54" i="16"/>
  <c r="AH54" i="16"/>
  <c r="AG54" i="16"/>
  <c r="AF54" i="16"/>
  <c r="AE54" i="16"/>
  <c r="AD54" i="16"/>
  <c r="AI53" i="16"/>
  <c r="AH53" i="16"/>
  <c r="AG53" i="16"/>
  <c r="AF53" i="16"/>
  <c r="AE53" i="16"/>
  <c r="AD53" i="16"/>
  <c r="AI52" i="16"/>
  <c r="AH52" i="16"/>
  <c r="AG52" i="16"/>
  <c r="AF52" i="16"/>
  <c r="AE52" i="16"/>
  <c r="AD52" i="16"/>
  <c r="AI51" i="16"/>
  <c r="AH51" i="16"/>
  <c r="AG51" i="16"/>
  <c r="AF51" i="16"/>
  <c r="AE51" i="16"/>
  <c r="AD51" i="16"/>
  <c r="AI50" i="16"/>
  <c r="AH50" i="16"/>
  <c r="AG50" i="16"/>
  <c r="AF50" i="16"/>
  <c r="AE50" i="16"/>
  <c r="AD50" i="16"/>
  <c r="AI49" i="16"/>
  <c r="AH49" i="16"/>
  <c r="AG49" i="16"/>
  <c r="AF49" i="16"/>
  <c r="AE49" i="16"/>
  <c r="AD49" i="16"/>
  <c r="AI48" i="16"/>
  <c r="AH48" i="16"/>
  <c r="AG48" i="16"/>
  <c r="AF48" i="16"/>
  <c r="AE48" i="16"/>
  <c r="AD48" i="16"/>
  <c r="AI47" i="16"/>
  <c r="AH47" i="16"/>
  <c r="AG47" i="16"/>
  <c r="AF47" i="16"/>
  <c r="AE47" i="16"/>
  <c r="AD47" i="16"/>
  <c r="AI46" i="16"/>
  <c r="AH46" i="16"/>
  <c r="AG46" i="16"/>
  <c r="AF46" i="16"/>
  <c r="AE46" i="16"/>
  <c r="AD46" i="16"/>
  <c r="AI45" i="16"/>
  <c r="AH45" i="16"/>
  <c r="AG45" i="16"/>
  <c r="AF45" i="16"/>
  <c r="AE45" i="16"/>
  <c r="AD45" i="16"/>
  <c r="AI44" i="16"/>
  <c r="AH44" i="16"/>
  <c r="AG44" i="16"/>
  <c r="AF44" i="16"/>
  <c r="AE44" i="16"/>
  <c r="AD44" i="16"/>
  <c r="AI43" i="16"/>
  <c r="AH43" i="16"/>
  <c r="AG43" i="16"/>
  <c r="AF43" i="16"/>
  <c r="AE43" i="16"/>
  <c r="AD43" i="16"/>
  <c r="AI42" i="16"/>
  <c r="AH42" i="16"/>
  <c r="AG42" i="16"/>
  <c r="AF42" i="16"/>
  <c r="AE42" i="16"/>
  <c r="AD42" i="16"/>
  <c r="AI41" i="16"/>
  <c r="AH41" i="16"/>
  <c r="AG41" i="16"/>
  <c r="AF41" i="16"/>
  <c r="AE41" i="16"/>
  <c r="AD41" i="16"/>
  <c r="AI40" i="16"/>
  <c r="AH40" i="16"/>
  <c r="AG40" i="16"/>
  <c r="AF40" i="16"/>
  <c r="AE40" i="16"/>
  <c r="AD40" i="16"/>
  <c r="AI39" i="16"/>
  <c r="AH39" i="16"/>
  <c r="AG39" i="16"/>
  <c r="AF39" i="16"/>
  <c r="AE39" i="16"/>
  <c r="AD39" i="16"/>
  <c r="A16" i="16"/>
  <c r="A17" i="16" s="1"/>
  <c r="A18" i="16" s="1"/>
  <c r="A19" i="16" s="1"/>
  <c r="A20" i="16" s="1"/>
  <c r="A21" i="16" s="1"/>
  <c r="A22" i="16" s="1"/>
  <c r="A23" i="16" s="1"/>
  <c r="A24" i="16" s="1"/>
  <c r="A25" i="16" s="1"/>
  <c r="A26" i="16" s="1"/>
  <c r="A27" i="16" s="1"/>
  <c r="A28" i="16" s="1"/>
  <c r="A29" i="16" s="1"/>
  <c r="A30" i="16" s="1"/>
  <c r="A31" i="16" s="1"/>
  <c r="A32" i="16" s="1"/>
  <c r="A33" i="16" s="1"/>
  <c r="A34" i="16" s="1"/>
  <c r="AB14" i="16"/>
  <c r="Z14" i="16"/>
  <c r="X14" i="16"/>
  <c r="W38" i="16" s="1"/>
  <c r="Q14" i="16"/>
  <c r="Q38" i="16" s="1"/>
  <c r="M14" i="16"/>
  <c r="L14" i="16"/>
  <c r="AJ13" i="16"/>
  <c r="AI13" i="16"/>
  <c r="AI14" i="16" s="1"/>
  <c r="AH13" i="16"/>
  <c r="AH14" i="16" s="1"/>
  <c r="AG13" i="16"/>
  <c r="AG14" i="16" s="1"/>
  <c r="AF13" i="16"/>
  <c r="AF14" i="16" s="1"/>
  <c r="AE13" i="16"/>
  <c r="AC13" i="16"/>
  <c r="AA13" i="16"/>
  <c r="Y13" i="16"/>
  <c r="W13" i="16"/>
  <c r="P13" i="16"/>
  <c r="AJ12" i="16"/>
  <c r="AJ33" i="16" s="1"/>
  <c r="AI12" i="16"/>
  <c r="AH12" i="16"/>
  <c r="AG12" i="16"/>
  <c r="AF12" i="16"/>
  <c r="AE12" i="16"/>
  <c r="AI11" i="16"/>
  <c r="AH11" i="16"/>
  <c r="AG11" i="16"/>
  <c r="AF11" i="16"/>
  <c r="AE11" i="16"/>
  <c r="B10" i="16"/>
  <c r="B33" i="16" s="1"/>
  <c r="AI103" i="15"/>
  <c r="AH103" i="15"/>
  <c r="AG103" i="15"/>
  <c r="AF103" i="15"/>
  <c r="AE103" i="15"/>
  <c r="AD103" i="15"/>
  <c r="AI102" i="15"/>
  <c r="AH102" i="15"/>
  <c r="AG102" i="15"/>
  <c r="AF102" i="15"/>
  <c r="AE102" i="15"/>
  <c r="AD102" i="15"/>
  <c r="AI101" i="15"/>
  <c r="AH101" i="15"/>
  <c r="AG101" i="15"/>
  <c r="AF101" i="15"/>
  <c r="AE101" i="15"/>
  <c r="AD101" i="15"/>
  <c r="AI100" i="15"/>
  <c r="AH100" i="15"/>
  <c r="AG100" i="15"/>
  <c r="AF100" i="15"/>
  <c r="AE100" i="15"/>
  <c r="AD100" i="15"/>
  <c r="AI99" i="15"/>
  <c r="AH99" i="15"/>
  <c r="AG99" i="15"/>
  <c r="AF99" i="15"/>
  <c r="AE99" i="15"/>
  <c r="AD99" i="15"/>
  <c r="AI98" i="15"/>
  <c r="AH98" i="15"/>
  <c r="AG98" i="15"/>
  <c r="AF98" i="15"/>
  <c r="AE98" i="15"/>
  <c r="AD98" i="15"/>
  <c r="AI97" i="15"/>
  <c r="AH97" i="15"/>
  <c r="AG97" i="15"/>
  <c r="AF97" i="15"/>
  <c r="AE97" i="15"/>
  <c r="AD97" i="15"/>
  <c r="AI96" i="15"/>
  <c r="AH96" i="15"/>
  <c r="AG96" i="15"/>
  <c r="AF96" i="15"/>
  <c r="AE96" i="15"/>
  <c r="AD96" i="15"/>
  <c r="AI95" i="15"/>
  <c r="AH95" i="15"/>
  <c r="AG95" i="15"/>
  <c r="AF95" i="15"/>
  <c r="AE95" i="15"/>
  <c r="AD95" i="15"/>
  <c r="AI94" i="15"/>
  <c r="AH94" i="15"/>
  <c r="AG94" i="15"/>
  <c r="AF94" i="15"/>
  <c r="AE94" i="15"/>
  <c r="AD94" i="15"/>
  <c r="AI93" i="15"/>
  <c r="AH93" i="15"/>
  <c r="AG93" i="15"/>
  <c r="AF93" i="15"/>
  <c r="AE93" i="15"/>
  <c r="AD93" i="15"/>
  <c r="AI92" i="15"/>
  <c r="AH92" i="15"/>
  <c r="AG92" i="15"/>
  <c r="AF92" i="15"/>
  <c r="AE92" i="15"/>
  <c r="AD92" i="15"/>
  <c r="AI91" i="15"/>
  <c r="AH91" i="15"/>
  <c r="AG91" i="15"/>
  <c r="AF91" i="15"/>
  <c r="AE91" i="15"/>
  <c r="AD91" i="15"/>
  <c r="AI90" i="15"/>
  <c r="AH90" i="15"/>
  <c r="AG90" i="15"/>
  <c r="AF90" i="15"/>
  <c r="AE90" i="15"/>
  <c r="AD90" i="15"/>
  <c r="AI89" i="15"/>
  <c r="AH89" i="15"/>
  <c r="AG89" i="15"/>
  <c r="AF89" i="15"/>
  <c r="AE89" i="15"/>
  <c r="AD89" i="15"/>
  <c r="AI88" i="15"/>
  <c r="AH88" i="15"/>
  <c r="AG88" i="15"/>
  <c r="AF88" i="15"/>
  <c r="AE88" i="15"/>
  <c r="AD88" i="15"/>
  <c r="AI87" i="15"/>
  <c r="AH87" i="15"/>
  <c r="AG87" i="15"/>
  <c r="AF87" i="15"/>
  <c r="AE87" i="15"/>
  <c r="AD87" i="15"/>
  <c r="AI86" i="15"/>
  <c r="AH86" i="15"/>
  <c r="AG86" i="15"/>
  <c r="AF86" i="15"/>
  <c r="AE86" i="15"/>
  <c r="AD86" i="15"/>
  <c r="AI85" i="15"/>
  <c r="AH85" i="15"/>
  <c r="AG85" i="15"/>
  <c r="AF85" i="15"/>
  <c r="AE85" i="15"/>
  <c r="AD85" i="15"/>
  <c r="AI84" i="15"/>
  <c r="AH84" i="15"/>
  <c r="AG84" i="15"/>
  <c r="AF84" i="15"/>
  <c r="AE84" i="15"/>
  <c r="AD84" i="15"/>
  <c r="AI83" i="15"/>
  <c r="AH83" i="15"/>
  <c r="AG83" i="15"/>
  <c r="AF83" i="15"/>
  <c r="AE83" i="15"/>
  <c r="AD83" i="15"/>
  <c r="AI82" i="15"/>
  <c r="AH82" i="15"/>
  <c r="AG82" i="15"/>
  <c r="AF82" i="15"/>
  <c r="AE82" i="15"/>
  <c r="AD82" i="15"/>
  <c r="AI81" i="15"/>
  <c r="AH81" i="15"/>
  <c r="AG81" i="15"/>
  <c r="AF81" i="15"/>
  <c r="AE81" i="15"/>
  <c r="AD81" i="15"/>
  <c r="AI80" i="15"/>
  <c r="AH80" i="15"/>
  <c r="AG80" i="15"/>
  <c r="AF80" i="15"/>
  <c r="AE80" i="15"/>
  <c r="AD80" i="15"/>
  <c r="AI79" i="15"/>
  <c r="AH79" i="15"/>
  <c r="AG79" i="15"/>
  <c r="AF79" i="15"/>
  <c r="AE79" i="15"/>
  <c r="AD79" i="15"/>
  <c r="AI78" i="15"/>
  <c r="AH78" i="15"/>
  <c r="AG78" i="15"/>
  <c r="AF78" i="15"/>
  <c r="AE78" i="15"/>
  <c r="AD78" i="15"/>
  <c r="AI77" i="15"/>
  <c r="AH77" i="15"/>
  <c r="AG77" i="15"/>
  <c r="AF77" i="15"/>
  <c r="AE77" i="15"/>
  <c r="AD77" i="15"/>
  <c r="AI76" i="15"/>
  <c r="AH76" i="15"/>
  <c r="AG76" i="15"/>
  <c r="AF76" i="15"/>
  <c r="AE76" i="15"/>
  <c r="AD76" i="15"/>
  <c r="AI75" i="15"/>
  <c r="AH75" i="15"/>
  <c r="AG75" i="15"/>
  <c r="AF75" i="15"/>
  <c r="AE75" i="15"/>
  <c r="AD75" i="15"/>
  <c r="AI74" i="15"/>
  <c r="AH74" i="15"/>
  <c r="AG74" i="15"/>
  <c r="AF74" i="15"/>
  <c r="AE74" i="15"/>
  <c r="AD74" i="15"/>
  <c r="AI73" i="15"/>
  <c r="AH73" i="15"/>
  <c r="AG73" i="15"/>
  <c r="AF73" i="15"/>
  <c r="AE73" i="15"/>
  <c r="AD73" i="15"/>
  <c r="AI72" i="15"/>
  <c r="AH72" i="15"/>
  <c r="AG72" i="15"/>
  <c r="AF72" i="15"/>
  <c r="AE72" i="15"/>
  <c r="AD72" i="15"/>
  <c r="AI71" i="15"/>
  <c r="AH71" i="15"/>
  <c r="AG71" i="15"/>
  <c r="AF71" i="15"/>
  <c r="AE71" i="15"/>
  <c r="AD71" i="15"/>
  <c r="AI70" i="15"/>
  <c r="AH70" i="15"/>
  <c r="AG70" i="15"/>
  <c r="AF70" i="15"/>
  <c r="AE70" i="15"/>
  <c r="AD70" i="15"/>
  <c r="AI69" i="15"/>
  <c r="AH69" i="15"/>
  <c r="AG69" i="15"/>
  <c r="AF69" i="15"/>
  <c r="AE69" i="15"/>
  <c r="AD69" i="15"/>
  <c r="AI68" i="15"/>
  <c r="AH68" i="15"/>
  <c r="AG68" i="15"/>
  <c r="AF68" i="15"/>
  <c r="AE68" i="15"/>
  <c r="AD68" i="15"/>
  <c r="AI67" i="15"/>
  <c r="AH67" i="15"/>
  <c r="AG67" i="15"/>
  <c r="AF67" i="15"/>
  <c r="AE67" i="15"/>
  <c r="AD67" i="15"/>
  <c r="AI66" i="15"/>
  <c r="AH66" i="15"/>
  <c r="AG66" i="15"/>
  <c r="AF66" i="15"/>
  <c r="AE66" i="15"/>
  <c r="AD66" i="15"/>
  <c r="AI65" i="15"/>
  <c r="AH65" i="15"/>
  <c r="AG65" i="15"/>
  <c r="AF65" i="15"/>
  <c r="AE65" i="15"/>
  <c r="AD65" i="15"/>
  <c r="AI64" i="15"/>
  <c r="AH64" i="15"/>
  <c r="AG64" i="15"/>
  <c r="AF64" i="15"/>
  <c r="AE64" i="15"/>
  <c r="AD64" i="15"/>
  <c r="AI63" i="15"/>
  <c r="AH63" i="15"/>
  <c r="AG63" i="15"/>
  <c r="AF63" i="15"/>
  <c r="AE63" i="15"/>
  <c r="AD63" i="15"/>
  <c r="AI62" i="15"/>
  <c r="AH62" i="15"/>
  <c r="AG62" i="15"/>
  <c r="AF62" i="15"/>
  <c r="AE62" i="15"/>
  <c r="AD62" i="15"/>
  <c r="AI61" i="15"/>
  <c r="AH61" i="15"/>
  <c r="AG61" i="15"/>
  <c r="AF61" i="15"/>
  <c r="AE61" i="15"/>
  <c r="AD61" i="15"/>
  <c r="AI60" i="15"/>
  <c r="AH60" i="15"/>
  <c r="AG60" i="15"/>
  <c r="AF60" i="15"/>
  <c r="AE60" i="15"/>
  <c r="AD60" i="15"/>
  <c r="AI59" i="15"/>
  <c r="AH59" i="15"/>
  <c r="AG59" i="15"/>
  <c r="AF59" i="15"/>
  <c r="AE59" i="15"/>
  <c r="AD59" i="15"/>
  <c r="AI58" i="15"/>
  <c r="AH58" i="15"/>
  <c r="AG58" i="15"/>
  <c r="AF58" i="15"/>
  <c r="AE58" i="15"/>
  <c r="AD58" i="15"/>
  <c r="AI57" i="15"/>
  <c r="AH57" i="15"/>
  <c r="AG57" i="15"/>
  <c r="AF57" i="15"/>
  <c r="AE57" i="15"/>
  <c r="AD57" i="15"/>
  <c r="AI56" i="15"/>
  <c r="AH56" i="15"/>
  <c r="AG56" i="15"/>
  <c r="AF56" i="15"/>
  <c r="AE56" i="15"/>
  <c r="AD56" i="15"/>
  <c r="AI55" i="15"/>
  <c r="AH55" i="15"/>
  <c r="AG55" i="15"/>
  <c r="AF55" i="15"/>
  <c r="AE55" i="15"/>
  <c r="AD55" i="15"/>
  <c r="AI54" i="15"/>
  <c r="AH54" i="15"/>
  <c r="AG54" i="15"/>
  <c r="AF54" i="15"/>
  <c r="AE54" i="15"/>
  <c r="AD54" i="15"/>
  <c r="AI53" i="15"/>
  <c r="AH53" i="15"/>
  <c r="AG53" i="15"/>
  <c r="AF53" i="15"/>
  <c r="AE53" i="15"/>
  <c r="AD53" i="15"/>
  <c r="AI52" i="15"/>
  <c r="AH52" i="15"/>
  <c r="AG52" i="15"/>
  <c r="AF52" i="15"/>
  <c r="AE52" i="15"/>
  <c r="AD52" i="15"/>
  <c r="AI51" i="15"/>
  <c r="AH51" i="15"/>
  <c r="AG51" i="15"/>
  <c r="AF51" i="15"/>
  <c r="AE51" i="15"/>
  <c r="AD51" i="15"/>
  <c r="AI50" i="15"/>
  <c r="AH50" i="15"/>
  <c r="AG50" i="15"/>
  <c r="AF50" i="15"/>
  <c r="AE50" i="15"/>
  <c r="AD50" i="15"/>
  <c r="AI49" i="15"/>
  <c r="AH49" i="15"/>
  <c r="AG49" i="15"/>
  <c r="AF49" i="15"/>
  <c r="AE49" i="15"/>
  <c r="AD49" i="15"/>
  <c r="AI48" i="15"/>
  <c r="AH48" i="15"/>
  <c r="AG48" i="15"/>
  <c r="AF48" i="15"/>
  <c r="AE48" i="15"/>
  <c r="AD48" i="15"/>
  <c r="AI47" i="15"/>
  <c r="AH47" i="15"/>
  <c r="AG47" i="15"/>
  <c r="AF47" i="15"/>
  <c r="AE47" i="15"/>
  <c r="AD47" i="15"/>
  <c r="AI46" i="15"/>
  <c r="AH46" i="15"/>
  <c r="AG46" i="15"/>
  <c r="AF46" i="15"/>
  <c r="AE46" i="15"/>
  <c r="AD46" i="15"/>
  <c r="AI45" i="15"/>
  <c r="AH45" i="15"/>
  <c r="AG45" i="15"/>
  <c r="AF45" i="15"/>
  <c r="AE45" i="15"/>
  <c r="AD45" i="15"/>
  <c r="AI44" i="15"/>
  <c r="AH44" i="15"/>
  <c r="AG44" i="15"/>
  <c r="AF44" i="15"/>
  <c r="AE44" i="15"/>
  <c r="AD44" i="15"/>
  <c r="AI43" i="15"/>
  <c r="AH43" i="15"/>
  <c r="AG43" i="15"/>
  <c r="AF43" i="15"/>
  <c r="AE43" i="15"/>
  <c r="AD43" i="15"/>
  <c r="AI42" i="15"/>
  <c r="AH42" i="15"/>
  <c r="AG42" i="15"/>
  <c r="AF42" i="15"/>
  <c r="AE42" i="15"/>
  <c r="AD42" i="15"/>
  <c r="AI41" i="15"/>
  <c r="AH41" i="15"/>
  <c r="AG41" i="15"/>
  <c r="AF41" i="15"/>
  <c r="AE41" i="15"/>
  <c r="AD41" i="15"/>
  <c r="AI40" i="15"/>
  <c r="AH40" i="15"/>
  <c r="AG40" i="15"/>
  <c r="AF40" i="15"/>
  <c r="AE40" i="15"/>
  <c r="AD40" i="15"/>
  <c r="AI39" i="15"/>
  <c r="AH39" i="15"/>
  <c r="AG39" i="15"/>
  <c r="AF39" i="15"/>
  <c r="AE39" i="15"/>
  <c r="AD39" i="15"/>
  <c r="A16" i="15"/>
  <c r="A17" i="15" s="1"/>
  <c r="A18" i="15" s="1"/>
  <c r="A19" i="15" s="1"/>
  <c r="A20" i="15" s="1"/>
  <c r="A21" i="15" s="1"/>
  <c r="A22" i="15" s="1"/>
  <c r="A23" i="15" s="1"/>
  <c r="A24" i="15" s="1"/>
  <c r="A25" i="15" s="1"/>
  <c r="A26" i="15" s="1"/>
  <c r="A27" i="15" s="1"/>
  <c r="A28" i="15" s="1"/>
  <c r="A29" i="15" s="1"/>
  <c r="A30" i="15" s="1"/>
  <c r="A31" i="15" s="1"/>
  <c r="A32" i="15" s="1"/>
  <c r="A33" i="15" s="1"/>
  <c r="A34" i="15" s="1"/>
  <c r="AB14" i="15"/>
  <c r="Z14" i="15"/>
  <c r="X14" i="15"/>
  <c r="W38" i="15" s="1"/>
  <c r="Q14" i="15"/>
  <c r="Q38" i="15" s="1"/>
  <c r="M14" i="15"/>
  <c r="L14" i="15"/>
  <c r="AJ13" i="15"/>
  <c r="AI13" i="15"/>
  <c r="AI14" i="15" s="1"/>
  <c r="AH13" i="15"/>
  <c r="AH14" i="15" s="1"/>
  <c r="AG13" i="15"/>
  <c r="AG14" i="15" s="1"/>
  <c r="AF13" i="15"/>
  <c r="AF14" i="15" s="1"/>
  <c r="AE13" i="15"/>
  <c r="AC13" i="15"/>
  <c r="AA13" i="15"/>
  <c r="Y13" i="15"/>
  <c r="W13" i="15"/>
  <c r="P13" i="15"/>
  <c r="AJ12" i="15"/>
  <c r="AJ33" i="15" s="1"/>
  <c r="AI12" i="15"/>
  <c r="AH12" i="15"/>
  <c r="AG12" i="15"/>
  <c r="AF12" i="15"/>
  <c r="AE12" i="15"/>
  <c r="AI11" i="15"/>
  <c r="AH11" i="15"/>
  <c r="AG11" i="15"/>
  <c r="AF11" i="15"/>
  <c r="AE11" i="15"/>
  <c r="B10" i="15"/>
  <c r="B33" i="15" s="1"/>
  <c r="AI103" i="14"/>
  <c r="AH103" i="14"/>
  <c r="AG103" i="14"/>
  <c r="AF103" i="14"/>
  <c r="AE103" i="14"/>
  <c r="AD103" i="14"/>
  <c r="AI102" i="14"/>
  <c r="AH102" i="14"/>
  <c r="AG102" i="14"/>
  <c r="AF102" i="14"/>
  <c r="AE102" i="14"/>
  <c r="AD102" i="14"/>
  <c r="AI101" i="14"/>
  <c r="AH101" i="14"/>
  <c r="AG101" i="14"/>
  <c r="AF101" i="14"/>
  <c r="AE101" i="14"/>
  <c r="AD101" i="14"/>
  <c r="AI100" i="14"/>
  <c r="AH100" i="14"/>
  <c r="AG100" i="14"/>
  <c r="AF100" i="14"/>
  <c r="AE100" i="14"/>
  <c r="AD100" i="14"/>
  <c r="AI99" i="14"/>
  <c r="AH99" i="14"/>
  <c r="AG99" i="14"/>
  <c r="AF99" i="14"/>
  <c r="AE99" i="14"/>
  <c r="AD99" i="14"/>
  <c r="AI98" i="14"/>
  <c r="AH98" i="14"/>
  <c r="AG98" i="14"/>
  <c r="AF98" i="14"/>
  <c r="AE98" i="14"/>
  <c r="AD98" i="14"/>
  <c r="AI97" i="14"/>
  <c r="AH97" i="14"/>
  <c r="AG97" i="14"/>
  <c r="AF97" i="14"/>
  <c r="AE97" i="14"/>
  <c r="AD97" i="14"/>
  <c r="AI96" i="14"/>
  <c r="AH96" i="14"/>
  <c r="AG96" i="14"/>
  <c r="AF96" i="14"/>
  <c r="AE96" i="14"/>
  <c r="AD96" i="14"/>
  <c r="AI95" i="14"/>
  <c r="AH95" i="14"/>
  <c r="AG95" i="14"/>
  <c r="AF95" i="14"/>
  <c r="AE95" i="14"/>
  <c r="AD95" i="14"/>
  <c r="AI94" i="14"/>
  <c r="AH94" i="14"/>
  <c r="AG94" i="14"/>
  <c r="AF94" i="14"/>
  <c r="AE94" i="14"/>
  <c r="AD94" i="14"/>
  <c r="AI93" i="14"/>
  <c r="AH93" i="14"/>
  <c r="AG93" i="14"/>
  <c r="AF93" i="14"/>
  <c r="AE93" i="14"/>
  <c r="AD93" i="14"/>
  <c r="AI92" i="14"/>
  <c r="AH92" i="14"/>
  <c r="AG92" i="14"/>
  <c r="AF92" i="14"/>
  <c r="AE92" i="14"/>
  <c r="AD92" i="14"/>
  <c r="AI91" i="14"/>
  <c r="AH91" i="14"/>
  <c r="AG91" i="14"/>
  <c r="AF91" i="14"/>
  <c r="AE91" i="14"/>
  <c r="AD91" i="14"/>
  <c r="AI90" i="14"/>
  <c r="AH90" i="14"/>
  <c r="AG90" i="14"/>
  <c r="AF90" i="14"/>
  <c r="AE90" i="14"/>
  <c r="AD90" i="14"/>
  <c r="AI89" i="14"/>
  <c r="AH89" i="14"/>
  <c r="AG89" i="14"/>
  <c r="AF89" i="14"/>
  <c r="AE89" i="14"/>
  <c r="AD89" i="14"/>
  <c r="AI88" i="14"/>
  <c r="AH88" i="14"/>
  <c r="AG88" i="14"/>
  <c r="AF88" i="14"/>
  <c r="AE88" i="14"/>
  <c r="AD88" i="14"/>
  <c r="AI87" i="14"/>
  <c r="AH87" i="14"/>
  <c r="AG87" i="14"/>
  <c r="AF87" i="14"/>
  <c r="AE87" i="14"/>
  <c r="AD87" i="14"/>
  <c r="AI86" i="14"/>
  <c r="AH86" i="14"/>
  <c r="AG86" i="14"/>
  <c r="AF86" i="14"/>
  <c r="AE86" i="14"/>
  <c r="AD86" i="14"/>
  <c r="AI85" i="14"/>
  <c r="AH85" i="14"/>
  <c r="AG85" i="14"/>
  <c r="AF85" i="14"/>
  <c r="AE85" i="14"/>
  <c r="AD85" i="14"/>
  <c r="AI84" i="14"/>
  <c r="AH84" i="14"/>
  <c r="AG84" i="14"/>
  <c r="AF84" i="14"/>
  <c r="AE84" i="14"/>
  <c r="AD84" i="14"/>
  <c r="AI83" i="14"/>
  <c r="AH83" i="14"/>
  <c r="AG83" i="14"/>
  <c r="AF83" i="14"/>
  <c r="AE83" i="14"/>
  <c r="AD83" i="14"/>
  <c r="AI82" i="14"/>
  <c r="AH82" i="14"/>
  <c r="AG82" i="14"/>
  <c r="AF82" i="14"/>
  <c r="AE82" i="14"/>
  <c r="AD82" i="14"/>
  <c r="AI81" i="14"/>
  <c r="AH81" i="14"/>
  <c r="AG81" i="14"/>
  <c r="AF81" i="14"/>
  <c r="AE81" i="14"/>
  <c r="AD81" i="14"/>
  <c r="AI80" i="14"/>
  <c r="AH80" i="14"/>
  <c r="AG80" i="14"/>
  <c r="AF80" i="14"/>
  <c r="AE80" i="14"/>
  <c r="AD80" i="14"/>
  <c r="AI79" i="14"/>
  <c r="AH79" i="14"/>
  <c r="AG79" i="14"/>
  <c r="AF79" i="14"/>
  <c r="AE79" i="14"/>
  <c r="AD79" i="14"/>
  <c r="AI78" i="14"/>
  <c r="AH78" i="14"/>
  <c r="AG78" i="14"/>
  <c r="AF78" i="14"/>
  <c r="AE78" i="14"/>
  <c r="AD78" i="14"/>
  <c r="AI77" i="14"/>
  <c r="AH77" i="14"/>
  <c r="AG77" i="14"/>
  <c r="AF77" i="14"/>
  <c r="AE77" i="14"/>
  <c r="AD77" i="14"/>
  <c r="AI76" i="14"/>
  <c r="AH76" i="14"/>
  <c r="AG76" i="14"/>
  <c r="AF76" i="14"/>
  <c r="AE76" i="14"/>
  <c r="AD76" i="14"/>
  <c r="AI75" i="14"/>
  <c r="AH75" i="14"/>
  <c r="AG75" i="14"/>
  <c r="AF75" i="14"/>
  <c r="AE75" i="14"/>
  <c r="AD75" i="14"/>
  <c r="AI74" i="14"/>
  <c r="AH74" i="14"/>
  <c r="AG74" i="14"/>
  <c r="AF74" i="14"/>
  <c r="AE74" i="14"/>
  <c r="AD74" i="14"/>
  <c r="AI73" i="14"/>
  <c r="AH73" i="14"/>
  <c r="AG73" i="14"/>
  <c r="AF73" i="14"/>
  <c r="AE73" i="14"/>
  <c r="AD73" i="14"/>
  <c r="AI72" i="14"/>
  <c r="AH72" i="14"/>
  <c r="AG72" i="14"/>
  <c r="AF72" i="14"/>
  <c r="AE72" i="14"/>
  <c r="AD72" i="14"/>
  <c r="AI71" i="14"/>
  <c r="AH71" i="14"/>
  <c r="AG71" i="14"/>
  <c r="AF71" i="14"/>
  <c r="AE71" i="14"/>
  <c r="AD71" i="14"/>
  <c r="AI70" i="14"/>
  <c r="AH70" i="14"/>
  <c r="AG70" i="14"/>
  <c r="AF70" i="14"/>
  <c r="AE70" i="14"/>
  <c r="AD70" i="14"/>
  <c r="AI69" i="14"/>
  <c r="AH69" i="14"/>
  <c r="AG69" i="14"/>
  <c r="AF69" i="14"/>
  <c r="AE69" i="14"/>
  <c r="AD69" i="14"/>
  <c r="AI68" i="14"/>
  <c r="AH68" i="14"/>
  <c r="AG68" i="14"/>
  <c r="AF68" i="14"/>
  <c r="AE68" i="14"/>
  <c r="AD68" i="14"/>
  <c r="AI67" i="14"/>
  <c r="AH67" i="14"/>
  <c r="AG67" i="14"/>
  <c r="AF67" i="14"/>
  <c r="AE67" i="14"/>
  <c r="AD67" i="14"/>
  <c r="AI66" i="14"/>
  <c r="AH66" i="14"/>
  <c r="AG66" i="14"/>
  <c r="AF66" i="14"/>
  <c r="AE66" i="14"/>
  <c r="AD66" i="14"/>
  <c r="AI65" i="14"/>
  <c r="AH65" i="14"/>
  <c r="AG65" i="14"/>
  <c r="AF65" i="14"/>
  <c r="AE65" i="14"/>
  <c r="AD65" i="14"/>
  <c r="AI64" i="14"/>
  <c r="AH64" i="14"/>
  <c r="AG64" i="14"/>
  <c r="AF64" i="14"/>
  <c r="AE64" i="14"/>
  <c r="AD64" i="14"/>
  <c r="AI63" i="14"/>
  <c r="AH63" i="14"/>
  <c r="AG63" i="14"/>
  <c r="AF63" i="14"/>
  <c r="AE63" i="14"/>
  <c r="AD63" i="14"/>
  <c r="AI62" i="14"/>
  <c r="AH62" i="14"/>
  <c r="AG62" i="14"/>
  <c r="AF62" i="14"/>
  <c r="AE62" i="14"/>
  <c r="AD62" i="14"/>
  <c r="AI61" i="14"/>
  <c r="AH61" i="14"/>
  <c r="AG61" i="14"/>
  <c r="AF61" i="14"/>
  <c r="AE61" i="14"/>
  <c r="AD61" i="14"/>
  <c r="AI60" i="14"/>
  <c r="AH60" i="14"/>
  <c r="AG60" i="14"/>
  <c r="AF60" i="14"/>
  <c r="AE60" i="14"/>
  <c r="AD60" i="14"/>
  <c r="AI59" i="14"/>
  <c r="AH59" i="14"/>
  <c r="AG59" i="14"/>
  <c r="AF59" i="14"/>
  <c r="AE59" i="14"/>
  <c r="AD59" i="14"/>
  <c r="AI58" i="14"/>
  <c r="AH58" i="14"/>
  <c r="AG58" i="14"/>
  <c r="AF58" i="14"/>
  <c r="AE58" i="14"/>
  <c r="AD58" i="14"/>
  <c r="AI57" i="14"/>
  <c r="AH57" i="14"/>
  <c r="AG57" i="14"/>
  <c r="AF57" i="14"/>
  <c r="AE57" i="14"/>
  <c r="AD57" i="14"/>
  <c r="AI56" i="14"/>
  <c r="AH56" i="14"/>
  <c r="AG56" i="14"/>
  <c r="AF56" i="14"/>
  <c r="AE56" i="14"/>
  <c r="AD56" i="14"/>
  <c r="AI55" i="14"/>
  <c r="AH55" i="14"/>
  <c r="AG55" i="14"/>
  <c r="AF55" i="14"/>
  <c r="AE55" i="14"/>
  <c r="AD55" i="14"/>
  <c r="AI54" i="14"/>
  <c r="AH54" i="14"/>
  <c r="AG54" i="14"/>
  <c r="AF54" i="14"/>
  <c r="AE54" i="14"/>
  <c r="AD54" i="14"/>
  <c r="AI53" i="14"/>
  <c r="AH53" i="14"/>
  <c r="AG53" i="14"/>
  <c r="AF53" i="14"/>
  <c r="AE53" i="14"/>
  <c r="AD53" i="14"/>
  <c r="AI52" i="14"/>
  <c r="AH52" i="14"/>
  <c r="AG52" i="14"/>
  <c r="AF52" i="14"/>
  <c r="AE52" i="14"/>
  <c r="AD52" i="14"/>
  <c r="AI51" i="14"/>
  <c r="AH51" i="14"/>
  <c r="AG51" i="14"/>
  <c r="AF51" i="14"/>
  <c r="AE51" i="14"/>
  <c r="AD51" i="14"/>
  <c r="AI50" i="14"/>
  <c r="AH50" i="14"/>
  <c r="AG50" i="14"/>
  <c r="AF50" i="14"/>
  <c r="AE50" i="14"/>
  <c r="AD50" i="14"/>
  <c r="AI49" i="14"/>
  <c r="AH49" i="14"/>
  <c r="AG49" i="14"/>
  <c r="AF49" i="14"/>
  <c r="AE49" i="14"/>
  <c r="AD49" i="14"/>
  <c r="AI48" i="14"/>
  <c r="AH48" i="14"/>
  <c r="AG48" i="14"/>
  <c r="AF48" i="14"/>
  <c r="AE48" i="14"/>
  <c r="AD48" i="14"/>
  <c r="AI47" i="14"/>
  <c r="AH47" i="14"/>
  <c r="AG47" i="14"/>
  <c r="AF47" i="14"/>
  <c r="AE47" i="14"/>
  <c r="AD47" i="14"/>
  <c r="AI46" i="14"/>
  <c r="AH46" i="14"/>
  <c r="AG46" i="14"/>
  <c r="AF46" i="14"/>
  <c r="AE46" i="14"/>
  <c r="AD46" i="14"/>
  <c r="AI45" i="14"/>
  <c r="AH45" i="14"/>
  <c r="AG45" i="14"/>
  <c r="AF45" i="14"/>
  <c r="AE45" i="14"/>
  <c r="AD45" i="14"/>
  <c r="AI44" i="14"/>
  <c r="AH44" i="14"/>
  <c r="AG44" i="14"/>
  <c r="AF44" i="14"/>
  <c r="AE44" i="14"/>
  <c r="AD44" i="14"/>
  <c r="AI43" i="14"/>
  <c r="AH43" i="14"/>
  <c r="AG43" i="14"/>
  <c r="AF43" i="14"/>
  <c r="AE43" i="14"/>
  <c r="AD43" i="14"/>
  <c r="AI42" i="14"/>
  <c r="AH42" i="14"/>
  <c r="AG42" i="14"/>
  <c r="AF42" i="14"/>
  <c r="AE42" i="14"/>
  <c r="AD42" i="14"/>
  <c r="AI41" i="14"/>
  <c r="AH41" i="14"/>
  <c r="AG41" i="14"/>
  <c r="AF41" i="14"/>
  <c r="AE41" i="14"/>
  <c r="AD41" i="14"/>
  <c r="AI40" i="14"/>
  <c r="AH40" i="14"/>
  <c r="AG40" i="14"/>
  <c r="AF40" i="14"/>
  <c r="AE40" i="14"/>
  <c r="AD40" i="14"/>
  <c r="AI39" i="14"/>
  <c r="AH39" i="14"/>
  <c r="AG39" i="14"/>
  <c r="AF39" i="14"/>
  <c r="AE39" i="14"/>
  <c r="AD39" i="14"/>
  <c r="A16" i="14"/>
  <c r="A17" i="14" s="1"/>
  <c r="A18" i="14" s="1"/>
  <c r="A19" i="14" s="1"/>
  <c r="A20" i="14" s="1"/>
  <c r="A21" i="14" s="1"/>
  <c r="A22" i="14" s="1"/>
  <c r="A23" i="14" s="1"/>
  <c r="A24" i="14" s="1"/>
  <c r="A25" i="14" s="1"/>
  <c r="A26" i="14" s="1"/>
  <c r="A27" i="14" s="1"/>
  <c r="A28" i="14" s="1"/>
  <c r="A29" i="14" s="1"/>
  <c r="A30" i="14" s="1"/>
  <c r="A31" i="14" s="1"/>
  <c r="A32" i="14" s="1"/>
  <c r="A33" i="14" s="1"/>
  <c r="A34" i="14" s="1"/>
  <c r="AB14" i="14"/>
  <c r="Z14" i="14"/>
  <c r="X14" i="14"/>
  <c r="W38" i="14" s="1"/>
  <c r="Q14" i="14"/>
  <c r="Q38" i="14" s="1"/>
  <c r="M14" i="14"/>
  <c r="L14" i="14"/>
  <c r="AJ13" i="14"/>
  <c r="AI13" i="14"/>
  <c r="AI14" i="14" s="1"/>
  <c r="AH13" i="14"/>
  <c r="AH14" i="14" s="1"/>
  <c r="AG13" i="14"/>
  <c r="AG14" i="14" s="1"/>
  <c r="AF13" i="14"/>
  <c r="AF14" i="14" s="1"/>
  <c r="AE13" i="14"/>
  <c r="AC13" i="14"/>
  <c r="AA13" i="14"/>
  <c r="Y13" i="14"/>
  <c r="W13" i="14"/>
  <c r="P13" i="14"/>
  <c r="AJ12" i="14"/>
  <c r="AJ33" i="14" s="1"/>
  <c r="AI12" i="14"/>
  <c r="AH12" i="14"/>
  <c r="AG12" i="14"/>
  <c r="AF12" i="14"/>
  <c r="AE12" i="14"/>
  <c r="AI11" i="14"/>
  <c r="AH11" i="14"/>
  <c r="AG11" i="14"/>
  <c r="AF11" i="14"/>
  <c r="AE11" i="14"/>
  <c r="B10" i="14"/>
  <c r="B33" i="14" s="1"/>
  <c r="AI103" i="13"/>
  <c r="AH103" i="13"/>
  <c r="AG103" i="13"/>
  <c r="AF103" i="13"/>
  <c r="AE103" i="13"/>
  <c r="AD103" i="13"/>
  <c r="AI102" i="13"/>
  <c r="AH102" i="13"/>
  <c r="AG102" i="13"/>
  <c r="AF102" i="13"/>
  <c r="AE102" i="13"/>
  <c r="AD102" i="13"/>
  <c r="AI101" i="13"/>
  <c r="AH101" i="13"/>
  <c r="AG101" i="13"/>
  <c r="AF101" i="13"/>
  <c r="AE101" i="13"/>
  <c r="AD101" i="13"/>
  <c r="AI100" i="13"/>
  <c r="AH100" i="13"/>
  <c r="AG100" i="13"/>
  <c r="AF100" i="13"/>
  <c r="AE100" i="13"/>
  <c r="AD100" i="13"/>
  <c r="AI99" i="13"/>
  <c r="AH99" i="13"/>
  <c r="AG99" i="13"/>
  <c r="AF99" i="13"/>
  <c r="AE99" i="13"/>
  <c r="AD99" i="13"/>
  <c r="AI98" i="13"/>
  <c r="AH98" i="13"/>
  <c r="AG98" i="13"/>
  <c r="AF98" i="13"/>
  <c r="AE98" i="13"/>
  <c r="AD98" i="13"/>
  <c r="AI97" i="13"/>
  <c r="AH97" i="13"/>
  <c r="AG97" i="13"/>
  <c r="AF97" i="13"/>
  <c r="AE97" i="13"/>
  <c r="AD97" i="13"/>
  <c r="AI96" i="13"/>
  <c r="AH96" i="13"/>
  <c r="AG96" i="13"/>
  <c r="AF96" i="13"/>
  <c r="AE96" i="13"/>
  <c r="AD96" i="13"/>
  <c r="AI95" i="13"/>
  <c r="AH95" i="13"/>
  <c r="AG95" i="13"/>
  <c r="AF95" i="13"/>
  <c r="AE95" i="13"/>
  <c r="AD95" i="13"/>
  <c r="AI94" i="13"/>
  <c r="AH94" i="13"/>
  <c r="AG94" i="13"/>
  <c r="AF94" i="13"/>
  <c r="AE94" i="13"/>
  <c r="AD94" i="13"/>
  <c r="AI93" i="13"/>
  <c r="AH93" i="13"/>
  <c r="AG93" i="13"/>
  <c r="AF93" i="13"/>
  <c r="AE93" i="13"/>
  <c r="AD93" i="13"/>
  <c r="AI92" i="13"/>
  <c r="AH92" i="13"/>
  <c r="AG92" i="13"/>
  <c r="AF92" i="13"/>
  <c r="AE92" i="13"/>
  <c r="AD92" i="13"/>
  <c r="AI91" i="13"/>
  <c r="AH91" i="13"/>
  <c r="AG91" i="13"/>
  <c r="AF91" i="13"/>
  <c r="AE91" i="13"/>
  <c r="AD91" i="13"/>
  <c r="AI90" i="13"/>
  <c r="AH90" i="13"/>
  <c r="AG90" i="13"/>
  <c r="AF90" i="13"/>
  <c r="AE90" i="13"/>
  <c r="AD90" i="13"/>
  <c r="AI89" i="13"/>
  <c r="AH89" i="13"/>
  <c r="AG89" i="13"/>
  <c r="AF89" i="13"/>
  <c r="AE89" i="13"/>
  <c r="AD89" i="13"/>
  <c r="AI88" i="13"/>
  <c r="AH88" i="13"/>
  <c r="AG88" i="13"/>
  <c r="AF88" i="13"/>
  <c r="AE88" i="13"/>
  <c r="AD88" i="13"/>
  <c r="AI87" i="13"/>
  <c r="AH87" i="13"/>
  <c r="AG87" i="13"/>
  <c r="AF87" i="13"/>
  <c r="AE87" i="13"/>
  <c r="AD87" i="13"/>
  <c r="AI86" i="13"/>
  <c r="AH86" i="13"/>
  <c r="AG86" i="13"/>
  <c r="AF86" i="13"/>
  <c r="AE86" i="13"/>
  <c r="AD86" i="13"/>
  <c r="AI85" i="13"/>
  <c r="AH85" i="13"/>
  <c r="AG85" i="13"/>
  <c r="AF85" i="13"/>
  <c r="AE85" i="13"/>
  <c r="AD85" i="13"/>
  <c r="AI84" i="13"/>
  <c r="AH84" i="13"/>
  <c r="AG84" i="13"/>
  <c r="AF84" i="13"/>
  <c r="AE84" i="13"/>
  <c r="AD84" i="13"/>
  <c r="AI83" i="13"/>
  <c r="AH83" i="13"/>
  <c r="AG83" i="13"/>
  <c r="AF83" i="13"/>
  <c r="AE83" i="13"/>
  <c r="AD83" i="13"/>
  <c r="AI82" i="13"/>
  <c r="AH82" i="13"/>
  <c r="AG82" i="13"/>
  <c r="AF82" i="13"/>
  <c r="AE82" i="13"/>
  <c r="AD82" i="13"/>
  <c r="AI81" i="13"/>
  <c r="AH81" i="13"/>
  <c r="AG81" i="13"/>
  <c r="AF81" i="13"/>
  <c r="AE81" i="13"/>
  <c r="AD81" i="13"/>
  <c r="AI80" i="13"/>
  <c r="AH80" i="13"/>
  <c r="AG80" i="13"/>
  <c r="AF80" i="13"/>
  <c r="AE80" i="13"/>
  <c r="AD80" i="13"/>
  <c r="AI79" i="13"/>
  <c r="AH79" i="13"/>
  <c r="AG79" i="13"/>
  <c r="AF79" i="13"/>
  <c r="AE79" i="13"/>
  <c r="AD79" i="13"/>
  <c r="AI78" i="13"/>
  <c r="AH78" i="13"/>
  <c r="AG78" i="13"/>
  <c r="AF78" i="13"/>
  <c r="AE78" i="13"/>
  <c r="AD78" i="13"/>
  <c r="AI77" i="13"/>
  <c r="AH77" i="13"/>
  <c r="AG77" i="13"/>
  <c r="AF77" i="13"/>
  <c r="AE77" i="13"/>
  <c r="AD77" i="13"/>
  <c r="AI76" i="13"/>
  <c r="AH76" i="13"/>
  <c r="AG76" i="13"/>
  <c r="AF76" i="13"/>
  <c r="AE76" i="13"/>
  <c r="AD76" i="13"/>
  <c r="AI75" i="13"/>
  <c r="AH75" i="13"/>
  <c r="AG75" i="13"/>
  <c r="AF75" i="13"/>
  <c r="AE75" i="13"/>
  <c r="AD75" i="13"/>
  <c r="AI74" i="13"/>
  <c r="AH74" i="13"/>
  <c r="AG74" i="13"/>
  <c r="AF74" i="13"/>
  <c r="AE74" i="13"/>
  <c r="AD74" i="13"/>
  <c r="AI73" i="13"/>
  <c r="AH73" i="13"/>
  <c r="AG73" i="13"/>
  <c r="AF73" i="13"/>
  <c r="AE73" i="13"/>
  <c r="AD73" i="13"/>
  <c r="AI72" i="13"/>
  <c r="AH72" i="13"/>
  <c r="AG72" i="13"/>
  <c r="AF72" i="13"/>
  <c r="AE72" i="13"/>
  <c r="AD72" i="13"/>
  <c r="AI71" i="13"/>
  <c r="AH71" i="13"/>
  <c r="AG71" i="13"/>
  <c r="AF71" i="13"/>
  <c r="AE71" i="13"/>
  <c r="AD71" i="13"/>
  <c r="AI70" i="13"/>
  <c r="AH70" i="13"/>
  <c r="AG70" i="13"/>
  <c r="AF70" i="13"/>
  <c r="AE70" i="13"/>
  <c r="AD70" i="13"/>
  <c r="AI69" i="13"/>
  <c r="AH69" i="13"/>
  <c r="AG69" i="13"/>
  <c r="AF69" i="13"/>
  <c r="AE69" i="13"/>
  <c r="AD69" i="13"/>
  <c r="AI68" i="13"/>
  <c r="AH68" i="13"/>
  <c r="AG68" i="13"/>
  <c r="AF68" i="13"/>
  <c r="AE68" i="13"/>
  <c r="AD68" i="13"/>
  <c r="AI67" i="13"/>
  <c r="AH67" i="13"/>
  <c r="AG67" i="13"/>
  <c r="AF67" i="13"/>
  <c r="AE67" i="13"/>
  <c r="AD67" i="13"/>
  <c r="AI66" i="13"/>
  <c r="AH66" i="13"/>
  <c r="AG66" i="13"/>
  <c r="AF66" i="13"/>
  <c r="AE66" i="13"/>
  <c r="AD66" i="13"/>
  <c r="AI65" i="13"/>
  <c r="AH65" i="13"/>
  <c r="AG65" i="13"/>
  <c r="AF65" i="13"/>
  <c r="AE65" i="13"/>
  <c r="AD65" i="13"/>
  <c r="AI64" i="13"/>
  <c r="AH64" i="13"/>
  <c r="AG64" i="13"/>
  <c r="AF64" i="13"/>
  <c r="AE64" i="13"/>
  <c r="AD64" i="13"/>
  <c r="AI63" i="13"/>
  <c r="AH63" i="13"/>
  <c r="AG63" i="13"/>
  <c r="AF63" i="13"/>
  <c r="AE63" i="13"/>
  <c r="AD63" i="13"/>
  <c r="AI62" i="13"/>
  <c r="AH62" i="13"/>
  <c r="AG62" i="13"/>
  <c r="AF62" i="13"/>
  <c r="AE62" i="13"/>
  <c r="AD62" i="13"/>
  <c r="AI61" i="13"/>
  <c r="AH61" i="13"/>
  <c r="AG61" i="13"/>
  <c r="AF61" i="13"/>
  <c r="AE61" i="13"/>
  <c r="AD61" i="13"/>
  <c r="AI60" i="13"/>
  <c r="AH60" i="13"/>
  <c r="AG60" i="13"/>
  <c r="AF60" i="13"/>
  <c r="AE60" i="13"/>
  <c r="AD60" i="13"/>
  <c r="AI59" i="13"/>
  <c r="AH59" i="13"/>
  <c r="AG59" i="13"/>
  <c r="AF59" i="13"/>
  <c r="AE59" i="13"/>
  <c r="AD59" i="13"/>
  <c r="AI58" i="13"/>
  <c r="AH58" i="13"/>
  <c r="AG58" i="13"/>
  <c r="AF58" i="13"/>
  <c r="AE58" i="13"/>
  <c r="AD58" i="13"/>
  <c r="AI57" i="13"/>
  <c r="AH57" i="13"/>
  <c r="AG57" i="13"/>
  <c r="AF57" i="13"/>
  <c r="AE57" i="13"/>
  <c r="AD57" i="13"/>
  <c r="AI56" i="13"/>
  <c r="AH56" i="13"/>
  <c r="AG56" i="13"/>
  <c r="AF56" i="13"/>
  <c r="AE56" i="13"/>
  <c r="AD56" i="13"/>
  <c r="AI55" i="13"/>
  <c r="AH55" i="13"/>
  <c r="AG55" i="13"/>
  <c r="AF55" i="13"/>
  <c r="AE55" i="13"/>
  <c r="AD55" i="13"/>
  <c r="AI54" i="13"/>
  <c r="AH54" i="13"/>
  <c r="AG54" i="13"/>
  <c r="AF54" i="13"/>
  <c r="AE54" i="13"/>
  <c r="AD54" i="13"/>
  <c r="AI53" i="13"/>
  <c r="AH53" i="13"/>
  <c r="AG53" i="13"/>
  <c r="AF53" i="13"/>
  <c r="AE53" i="13"/>
  <c r="AD53" i="13"/>
  <c r="AI52" i="13"/>
  <c r="AH52" i="13"/>
  <c r="AG52" i="13"/>
  <c r="AF52" i="13"/>
  <c r="AE52" i="13"/>
  <c r="AD52" i="13"/>
  <c r="AI51" i="13"/>
  <c r="AH51" i="13"/>
  <c r="AG51" i="13"/>
  <c r="AF51" i="13"/>
  <c r="AE51" i="13"/>
  <c r="AD51" i="13"/>
  <c r="AI50" i="13"/>
  <c r="AH50" i="13"/>
  <c r="AG50" i="13"/>
  <c r="AF50" i="13"/>
  <c r="AE50" i="13"/>
  <c r="AD50" i="13"/>
  <c r="AI49" i="13"/>
  <c r="AH49" i="13"/>
  <c r="AG49" i="13"/>
  <c r="AF49" i="13"/>
  <c r="AE49" i="13"/>
  <c r="AD49" i="13"/>
  <c r="AI48" i="13"/>
  <c r="AH48" i="13"/>
  <c r="AG48" i="13"/>
  <c r="AF48" i="13"/>
  <c r="AE48" i="13"/>
  <c r="AD48" i="13"/>
  <c r="AI47" i="13"/>
  <c r="AH47" i="13"/>
  <c r="AG47" i="13"/>
  <c r="AF47" i="13"/>
  <c r="AE47" i="13"/>
  <c r="AD47" i="13"/>
  <c r="AI46" i="13"/>
  <c r="AH46" i="13"/>
  <c r="AG46" i="13"/>
  <c r="AF46" i="13"/>
  <c r="AE46" i="13"/>
  <c r="AD46" i="13"/>
  <c r="AI45" i="13"/>
  <c r="AH45" i="13"/>
  <c r="AG45" i="13"/>
  <c r="AF45" i="13"/>
  <c r="AE45" i="13"/>
  <c r="AD45" i="13"/>
  <c r="AI44" i="13"/>
  <c r="AH44" i="13"/>
  <c r="AG44" i="13"/>
  <c r="AF44" i="13"/>
  <c r="AE44" i="13"/>
  <c r="AD44" i="13"/>
  <c r="AI43" i="13"/>
  <c r="AH43" i="13"/>
  <c r="AG43" i="13"/>
  <c r="AF43" i="13"/>
  <c r="AE43" i="13"/>
  <c r="AD43" i="13"/>
  <c r="AI42" i="13"/>
  <c r="AH42" i="13"/>
  <c r="AG42" i="13"/>
  <c r="AF42" i="13"/>
  <c r="AE42" i="13"/>
  <c r="AD42" i="13"/>
  <c r="AI41" i="13"/>
  <c r="AH41" i="13"/>
  <c r="AG41" i="13"/>
  <c r="AF41" i="13"/>
  <c r="AE41" i="13"/>
  <c r="AD41" i="13"/>
  <c r="AI40" i="13"/>
  <c r="AH40" i="13"/>
  <c r="AG40" i="13"/>
  <c r="AF40" i="13"/>
  <c r="AE40" i="13"/>
  <c r="AD40" i="13"/>
  <c r="AI39" i="13"/>
  <c r="AH39" i="13"/>
  <c r="AG39" i="13"/>
  <c r="AF39" i="13"/>
  <c r="AE39" i="13"/>
  <c r="AD39" i="13"/>
  <c r="A16" i="13"/>
  <c r="A17" i="13" s="1"/>
  <c r="A18" i="13" s="1"/>
  <c r="A19" i="13" s="1"/>
  <c r="A20" i="13" s="1"/>
  <c r="A21" i="13" s="1"/>
  <c r="A22" i="13" s="1"/>
  <c r="A23" i="13" s="1"/>
  <c r="A24" i="13" s="1"/>
  <c r="A25" i="13" s="1"/>
  <c r="A26" i="13" s="1"/>
  <c r="A27" i="13" s="1"/>
  <c r="A28" i="13" s="1"/>
  <c r="A29" i="13" s="1"/>
  <c r="A30" i="13" s="1"/>
  <c r="A31" i="13" s="1"/>
  <c r="A32" i="13" s="1"/>
  <c r="A33" i="13" s="1"/>
  <c r="A34" i="13" s="1"/>
  <c r="AB14" i="13"/>
  <c r="Z14" i="13"/>
  <c r="X14" i="13"/>
  <c r="W38" i="13" s="1"/>
  <c r="Q14" i="13"/>
  <c r="Q38" i="13" s="1"/>
  <c r="M14" i="13"/>
  <c r="L14" i="13"/>
  <c r="AJ13" i="13"/>
  <c r="AI13" i="13"/>
  <c r="AI14" i="13" s="1"/>
  <c r="AH13" i="13"/>
  <c r="AH14" i="13" s="1"/>
  <c r="AG13" i="13"/>
  <c r="AG14" i="13" s="1"/>
  <c r="AF13" i="13"/>
  <c r="AF14" i="13" s="1"/>
  <c r="AE13" i="13"/>
  <c r="AC13" i="13"/>
  <c r="AA13" i="13"/>
  <c r="Y13" i="13"/>
  <c r="W13" i="13"/>
  <c r="P13" i="13"/>
  <c r="AJ12" i="13"/>
  <c r="AJ33" i="13" s="1"/>
  <c r="AI12" i="13"/>
  <c r="AH12" i="13"/>
  <c r="AG12" i="13"/>
  <c r="AF12" i="13"/>
  <c r="AE12" i="13"/>
  <c r="AI11" i="13"/>
  <c r="AH11" i="13"/>
  <c r="AG11" i="13"/>
  <c r="AF11" i="13"/>
  <c r="AE11" i="13"/>
  <c r="B10" i="13"/>
  <c r="B33" i="13" s="1"/>
  <c r="AI103" i="12"/>
  <c r="AH103" i="12"/>
  <c r="AG103" i="12"/>
  <c r="AF103" i="12"/>
  <c r="AE103" i="12"/>
  <c r="AD103" i="12"/>
  <c r="AI102" i="12"/>
  <c r="AH102" i="12"/>
  <c r="AG102" i="12"/>
  <c r="AF102" i="12"/>
  <c r="AE102" i="12"/>
  <c r="AD102" i="12"/>
  <c r="AI101" i="12"/>
  <c r="AH101" i="12"/>
  <c r="AG101" i="12"/>
  <c r="AF101" i="12"/>
  <c r="AE101" i="12"/>
  <c r="AD101" i="12"/>
  <c r="AI100" i="12"/>
  <c r="AH100" i="12"/>
  <c r="AG100" i="12"/>
  <c r="AF100" i="12"/>
  <c r="AE100" i="12"/>
  <c r="AD100" i="12"/>
  <c r="AI99" i="12"/>
  <c r="AH99" i="12"/>
  <c r="AG99" i="12"/>
  <c r="AF99" i="12"/>
  <c r="AE99" i="12"/>
  <c r="AD99" i="12"/>
  <c r="AI98" i="12"/>
  <c r="AH98" i="12"/>
  <c r="AG98" i="12"/>
  <c r="AF98" i="12"/>
  <c r="AE98" i="12"/>
  <c r="AD98" i="12"/>
  <c r="AI97" i="12"/>
  <c r="AH97" i="12"/>
  <c r="AG97" i="12"/>
  <c r="AF97" i="12"/>
  <c r="AE97" i="12"/>
  <c r="AD97" i="12"/>
  <c r="AI96" i="12"/>
  <c r="AH96" i="12"/>
  <c r="AG96" i="12"/>
  <c r="AF96" i="12"/>
  <c r="AE96" i="12"/>
  <c r="AD96" i="12"/>
  <c r="AI95" i="12"/>
  <c r="AH95" i="12"/>
  <c r="AG95" i="12"/>
  <c r="AF95" i="12"/>
  <c r="AE95" i="12"/>
  <c r="AD95" i="12"/>
  <c r="AI94" i="12"/>
  <c r="AH94" i="12"/>
  <c r="AG94" i="12"/>
  <c r="AF94" i="12"/>
  <c r="AE94" i="12"/>
  <c r="AD94" i="12"/>
  <c r="AI93" i="12"/>
  <c r="AH93" i="12"/>
  <c r="AG93" i="12"/>
  <c r="AF93" i="12"/>
  <c r="AE93" i="12"/>
  <c r="AD93" i="12"/>
  <c r="AI92" i="12"/>
  <c r="AH92" i="12"/>
  <c r="AG92" i="12"/>
  <c r="AF92" i="12"/>
  <c r="AE92" i="12"/>
  <c r="AD92" i="12"/>
  <c r="AI91" i="12"/>
  <c r="AH91" i="12"/>
  <c r="AG91" i="12"/>
  <c r="AF91" i="12"/>
  <c r="AE91" i="12"/>
  <c r="AD91" i="12"/>
  <c r="AI90" i="12"/>
  <c r="AH90" i="12"/>
  <c r="AG90" i="12"/>
  <c r="AF90" i="12"/>
  <c r="AE90" i="12"/>
  <c r="AD90" i="12"/>
  <c r="AI89" i="12"/>
  <c r="AH89" i="12"/>
  <c r="AG89" i="12"/>
  <c r="AF89" i="12"/>
  <c r="AE89" i="12"/>
  <c r="AD89" i="12"/>
  <c r="AI88" i="12"/>
  <c r="AH88" i="12"/>
  <c r="AG88" i="12"/>
  <c r="AF88" i="12"/>
  <c r="AE88" i="12"/>
  <c r="AD88" i="12"/>
  <c r="AI87" i="12"/>
  <c r="AH87" i="12"/>
  <c r="AG87" i="12"/>
  <c r="AF87" i="12"/>
  <c r="AE87" i="12"/>
  <c r="AD87" i="12"/>
  <c r="AI86" i="12"/>
  <c r="AH86" i="12"/>
  <c r="AG86" i="12"/>
  <c r="AF86" i="12"/>
  <c r="AE86" i="12"/>
  <c r="AD86" i="12"/>
  <c r="AI85" i="12"/>
  <c r="AH85" i="12"/>
  <c r="AG85" i="12"/>
  <c r="AF85" i="12"/>
  <c r="AE85" i="12"/>
  <c r="AD85" i="12"/>
  <c r="AI84" i="12"/>
  <c r="AH84" i="12"/>
  <c r="AG84" i="12"/>
  <c r="AF84" i="12"/>
  <c r="AE84" i="12"/>
  <c r="AD84" i="12"/>
  <c r="AI83" i="12"/>
  <c r="AH83" i="12"/>
  <c r="AG83" i="12"/>
  <c r="AF83" i="12"/>
  <c r="AE83" i="12"/>
  <c r="AD83" i="12"/>
  <c r="AI82" i="12"/>
  <c r="AH82" i="12"/>
  <c r="AG82" i="12"/>
  <c r="AF82" i="12"/>
  <c r="AE82" i="12"/>
  <c r="AD82" i="12"/>
  <c r="AI81" i="12"/>
  <c r="AH81" i="12"/>
  <c r="AG81" i="12"/>
  <c r="AF81" i="12"/>
  <c r="AE81" i="12"/>
  <c r="AD81" i="12"/>
  <c r="AI80" i="12"/>
  <c r="AH80" i="12"/>
  <c r="AG80" i="12"/>
  <c r="AF80" i="12"/>
  <c r="AE80" i="12"/>
  <c r="AD80" i="12"/>
  <c r="AI79" i="12"/>
  <c r="AH79" i="12"/>
  <c r="AG79" i="12"/>
  <c r="AF79" i="12"/>
  <c r="AE79" i="12"/>
  <c r="AD79" i="12"/>
  <c r="AI78" i="12"/>
  <c r="AH78" i="12"/>
  <c r="AG78" i="12"/>
  <c r="AF78" i="12"/>
  <c r="AE78" i="12"/>
  <c r="AD78" i="12"/>
  <c r="AI77" i="12"/>
  <c r="AH77" i="12"/>
  <c r="AG77" i="12"/>
  <c r="AF77" i="12"/>
  <c r="AE77" i="12"/>
  <c r="AD77" i="12"/>
  <c r="AI76" i="12"/>
  <c r="AH76" i="12"/>
  <c r="AG76" i="12"/>
  <c r="AF76" i="12"/>
  <c r="AE76" i="12"/>
  <c r="AD76" i="12"/>
  <c r="AI75" i="12"/>
  <c r="AH75" i="12"/>
  <c r="AG75" i="12"/>
  <c r="AF75" i="12"/>
  <c r="AE75" i="12"/>
  <c r="AD75" i="12"/>
  <c r="AI74" i="12"/>
  <c r="AH74" i="12"/>
  <c r="AG74" i="12"/>
  <c r="AF74" i="12"/>
  <c r="AE74" i="12"/>
  <c r="AD74" i="12"/>
  <c r="AI73" i="12"/>
  <c r="AH73" i="12"/>
  <c r="AG73" i="12"/>
  <c r="AF73" i="12"/>
  <c r="AE73" i="12"/>
  <c r="AD73" i="12"/>
  <c r="AI72" i="12"/>
  <c r="AH72" i="12"/>
  <c r="AG72" i="12"/>
  <c r="AF72" i="12"/>
  <c r="AE72" i="12"/>
  <c r="AD72" i="12"/>
  <c r="AI71" i="12"/>
  <c r="AH71" i="12"/>
  <c r="AG71" i="12"/>
  <c r="AF71" i="12"/>
  <c r="AE71" i="12"/>
  <c r="AD71" i="12"/>
  <c r="AI70" i="12"/>
  <c r="AH70" i="12"/>
  <c r="AG70" i="12"/>
  <c r="AF70" i="12"/>
  <c r="AE70" i="12"/>
  <c r="AD70" i="12"/>
  <c r="AI69" i="12"/>
  <c r="AH69" i="12"/>
  <c r="AG69" i="12"/>
  <c r="AF69" i="12"/>
  <c r="AE69" i="12"/>
  <c r="AD69" i="12"/>
  <c r="AI68" i="12"/>
  <c r="AH68" i="12"/>
  <c r="AG68" i="12"/>
  <c r="AF68" i="12"/>
  <c r="AE68" i="12"/>
  <c r="AD68" i="12"/>
  <c r="AI67" i="12"/>
  <c r="AH67" i="12"/>
  <c r="AG67" i="12"/>
  <c r="AF67" i="12"/>
  <c r="AE67" i="12"/>
  <c r="AD67" i="12"/>
  <c r="AI66" i="12"/>
  <c r="AH66" i="12"/>
  <c r="AG66" i="12"/>
  <c r="AF66" i="12"/>
  <c r="AE66" i="12"/>
  <c r="AD66" i="12"/>
  <c r="AI65" i="12"/>
  <c r="AH65" i="12"/>
  <c r="AG65" i="12"/>
  <c r="AF65" i="12"/>
  <c r="AE65" i="12"/>
  <c r="AD65" i="12"/>
  <c r="AI64" i="12"/>
  <c r="AH64" i="12"/>
  <c r="AG64" i="12"/>
  <c r="AF64" i="12"/>
  <c r="AE64" i="12"/>
  <c r="AD64" i="12"/>
  <c r="AI63" i="12"/>
  <c r="AH63" i="12"/>
  <c r="AG63" i="12"/>
  <c r="AF63" i="12"/>
  <c r="AE63" i="12"/>
  <c r="AD63" i="12"/>
  <c r="AI62" i="12"/>
  <c r="AH62" i="12"/>
  <c r="AG62" i="12"/>
  <c r="AF62" i="12"/>
  <c r="AE62" i="12"/>
  <c r="AD62" i="12"/>
  <c r="AI61" i="12"/>
  <c r="AH61" i="12"/>
  <c r="AG61" i="12"/>
  <c r="AF61" i="12"/>
  <c r="AE61" i="12"/>
  <c r="AD61" i="12"/>
  <c r="AI60" i="12"/>
  <c r="AH60" i="12"/>
  <c r="AG60" i="12"/>
  <c r="AF60" i="12"/>
  <c r="AE60" i="12"/>
  <c r="AD60" i="12"/>
  <c r="AI59" i="12"/>
  <c r="AH59" i="12"/>
  <c r="AG59" i="12"/>
  <c r="AF59" i="12"/>
  <c r="AE59" i="12"/>
  <c r="AD59" i="12"/>
  <c r="AI58" i="12"/>
  <c r="AH58" i="12"/>
  <c r="AG58" i="12"/>
  <c r="AF58" i="12"/>
  <c r="AE58" i="12"/>
  <c r="AD58" i="12"/>
  <c r="AI57" i="12"/>
  <c r="AH57" i="12"/>
  <c r="AG57" i="12"/>
  <c r="AF57" i="12"/>
  <c r="AE57" i="12"/>
  <c r="AD57" i="12"/>
  <c r="AI56" i="12"/>
  <c r="AH56" i="12"/>
  <c r="AG56" i="12"/>
  <c r="AF56" i="12"/>
  <c r="AE56" i="12"/>
  <c r="AD56" i="12"/>
  <c r="AI55" i="12"/>
  <c r="AH55" i="12"/>
  <c r="AG55" i="12"/>
  <c r="AF55" i="12"/>
  <c r="AE55" i="12"/>
  <c r="AD55" i="12"/>
  <c r="AI54" i="12"/>
  <c r="AH54" i="12"/>
  <c r="AG54" i="12"/>
  <c r="AF54" i="12"/>
  <c r="AE54" i="12"/>
  <c r="AD54" i="12"/>
  <c r="AI53" i="12"/>
  <c r="AH53" i="12"/>
  <c r="AG53" i="12"/>
  <c r="AF53" i="12"/>
  <c r="AE53" i="12"/>
  <c r="AD53" i="12"/>
  <c r="AI52" i="12"/>
  <c r="AH52" i="12"/>
  <c r="AG52" i="12"/>
  <c r="AF52" i="12"/>
  <c r="AE52" i="12"/>
  <c r="AD52" i="12"/>
  <c r="AI51" i="12"/>
  <c r="AH51" i="12"/>
  <c r="AG51" i="12"/>
  <c r="AF51" i="12"/>
  <c r="AE51" i="12"/>
  <c r="AD51" i="12"/>
  <c r="AI50" i="12"/>
  <c r="AH50" i="12"/>
  <c r="AG50" i="12"/>
  <c r="AF50" i="12"/>
  <c r="AE50" i="12"/>
  <c r="AD50" i="12"/>
  <c r="AI49" i="12"/>
  <c r="AH49" i="12"/>
  <c r="AG49" i="12"/>
  <c r="AF49" i="12"/>
  <c r="AE49" i="12"/>
  <c r="AD49" i="12"/>
  <c r="AI48" i="12"/>
  <c r="AH48" i="12"/>
  <c r="AG48" i="12"/>
  <c r="AF48" i="12"/>
  <c r="AE48" i="12"/>
  <c r="AD48" i="12"/>
  <c r="AI47" i="12"/>
  <c r="AH47" i="12"/>
  <c r="AG47" i="12"/>
  <c r="AF47" i="12"/>
  <c r="AE47" i="12"/>
  <c r="AD47" i="12"/>
  <c r="AI46" i="12"/>
  <c r="AH46" i="12"/>
  <c r="AG46" i="12"/>
  <c r="AF46" i="12"/>
  <c r="AE46" i="12"/>
  <c r="AD46" i="12"/>
  <c r="AI45" i="12"/>
  <c r="AH45" i="12"/>
  <c r="AG45" i="12"/>
  <c r="AF45" i="12"/>
  <c r="AE45" i="12"/>
  <c r="AD45" i="12"/>
  <c r="AI44" i="12"/>
  <c r="AH44" i="12"/>
  <c r="AG44" i="12"/>
  <c r="AF44" i="12"/>
  <c r="AE44" i="12"/>
  <c r="AD44" i="12"/>
  <c r="AI43" i="12"/>
  <c r="AH43" i="12"/>
  <c r="AG43" i="12"/>
  <c r="AF43" i="12"/>
  <c r="AE43" i="12"/>
  <c r="AD43" i="12"/>
  <c r="AI42" i="12"/>
  <c r="AH42" i="12"/>
  <c r="AG42" i="12"/>
  <c r="AF42" i="12"/>
  <c r="AE42" i="12"/>
  <c r="AD42" i="12"/>
  <c r="AI41" i="12"/>
  <c r="AH41" i="12"/>
  <c r="AG41" i="12"/>
  <c r="AF41" i="12"/>
  <c r="AE41" i="12"/>
  <c r="AD41" i="12"/>
  <c r="AI40" i="12"/>
  <c r="AH40" i="12"/>
  <c r="AG40" i="12"/>
  <c r="AF40" i="12"/>
  <c r="AE40" i="12"/>
  <c r="AD40" i="12"/>
  <c r="AI39" i="12"/>
  <c r="AH39" i="12"/>
  <c r="AG39" i="12"/>
  <c r="AF39" i="12"/>
  <c r="AE39" i="12"/>
  <c r="AD39" i="12"/>
  <c r="A16" i="12"/>
  <c r="A17" i="12" s="1"/>
  <c r="A18" i="12" s="1"/>
  <c r="A19" i="12" s="1"/>
  <c r="A20" i="12" s="1"/>
  <c r="A21" i="12" s="1"/>
  <c r="A22" i="12" s="1"/>
  <c r="A23" i="12" s="1"/>
  <c r="A24" i="12" s="1"/>
  <c r="A25" i="12" s="1"/>
  <c r="A26" i="12" s="1"/>
  <c r="A27" i="12" s="1"/>
  <c r="A28" i="12" s="1"/>
  <c r="A29" i="12" s="1"/>
  <c r="A30" i="12" s="1"/>
  <c r="A31" i="12" s="1"/>
  <c r="A32" i="12" s="1"/>
  <c r="A33" i="12" s="1"/>
  <c r="A34" i="12" s="1"/>
  <c r="AB14" i="12"/>
  <c r="Z14" i="12"/>
  <c r="X14" i="12"/>
  <c r="W38" i="12" s="1"/>
  <c r="Q14" i="12"/>
  <c r="Q38" i="12" s="1"/>
  <c r="M14" i="12"/>
  <c r="L14" i="12"/>
  <c r="AJ13" i="12"/>
  <c r="AI13" i="12"/>
  <c r="AI14" i="12" s="1"/>
  <c r="AH13" i="12"/>
  <c r="AH14" i="12" s="1"/>
  <c r="AG13" i="12"/>
  <c r="AG14" i="12" s="1"/>
  <c r="AF13" i="12"/>
  <c r="AF14" i="12" s="1"/>
  <c r="AE13" i="12"/>
  <c r="AC13" i="12"/>
  <c r="AA13" i="12"/>
  <c r="Y13" i="12"/>
  <c r="W13" i="12"/>
  <c r="P13" i="12"/>
  <c r="AJ12" i="12"/>
  <c r="AJ33" i="12" s="1"/>
  <c r="AI12" i="12"/>
  <c r="AH12" i="12"/>
  <c r="AG12" i="12"/>
  <c r="AF12" i="12"/>
  <c r="AE12" i="12"/>
  <c r="AI11" i="12"/>
  <c r="AH11" i="12"/>
  <c r="AG11" i="12"/>
  <c r="AF11" i="12"/>
  <c r="AE11" i="12"/>
  <c r="B10" i="12"/>
  <c r="B33" i="12" s="1"/>
  <c r="AI103" i="11"/>
  <c r="AH103" i="11"/>
  <c r="AG103" i="11"/>
  <c r="AF103" i="11"/>
  <c r="AE103" i="11"/>
  <c r="AD103" i="11"/>
  <c r="AI102" i="11"/>
  <c r="AH102" i="11"/>
  <c r="AG102" i="11"/>
  <c r="AF102" i="11"/>
  <c r="AE102" i="11"/>
  <c r="AD102" i="11"/>
  <c r="AI101" i="11"/>
  <c r="AH101" i="11"/>
  <c r="AG101" i="11"/>
  <c r="AF101" i="11"/>
  <c r="AE101" i="11"/>
  <c r="AD101" i="11"/>
  <c r="AI100" i="11"/>
  <c r="AH100" i="11"/>
  <c r="AG100" i="11"/>
  <c r="AF100" i="11"/>
  <c r="AE100" i="11"/>
  <c r="AD100" i="11"/>
  <c r="AI99" i="11"/>
  <c r="AH99" i="11"/>
  <c r="AG99" i="11"/>
  <c r="AF99" i="11"/>
  <c r="AE99" i="11"/>
  <c r="AD99" i="11"/>
  <c r="AI98" i="11"/>
  <c r="AH98" i="11"/>
  <c r="AG98" i="11"/>
  <c r="AF98" i="11"/>
  <c r="AE98" i="11"/>
  <c r="AD98" i="11"/>
  <c r="AI97" i="11"/>
  <c r="AH97" i="11"/>
  <c r="AG97" i="11"/>
  <c r="AF97" i="11"/>
  <c r="AE97" i="11"/>
  <c r="AD97" i="11"/>
  <c r="AI96" i="11"/>
  <c r="AH96" i="11"/>
  <c r="AG96" i="11"/>
  <c r="AF96" i="11"/>
  <c r="AE96" i="11"/>
  <c r="AD96" i="11"/>
  <c r="AI95" i="11"/>
  <c r="AH95" i="11"/>
  <c r="AG95" i="11"/>
  <c r="AF95" i="11"/>
  <c r="AE95" i="11"/>
  <c r="AD95" i="11"/>
  <c r="AI94" i="11"/>
  <c r="AH94" i="11"/>
  <c r="AG94" i="11"/>
  <c r="AF94" i="11"/>
  <c r="AE94" i="11"/>
  <c r="AD94" i="11"/>
  <c r="AI93" i="11"/>
  <c r="AH93" i="11"/>
  <c r="AG93" i="11"/>
  <c r="AF93" i="11"/>
  <c r="AE93" i="11"/>
  <c r="AD93" i="11"/>
  <c r="AI92" i="11"/>
  <c r="AH92" i="11"/>
  <c r="AG92" i="11"/>
  <c r="AF92" i="11"/>
  <c r="AE92" i="11"/>
  <c r="AD92" i="11"/>
  <c r="AI91" i="11"/>
  <c r="AH91" i="11"/>
  <c r="AG91" i="11"/>
  <c r="AF91" i="11"/>
  <c r="AE91" i="11"/>
  <c r="AD91" i="11"/>
  <c r="AI90" i="11"/>
  <c r="AH90" i="11"/>
  <c r="AG90" i="11"/>
  <c r="AF90" i="11"/>
  <c r="AE90" i="11"/>
  <c r="AD90" i="11"/>
  <c r="AI89" i="11"/>
  <c r="AH89" i="11"/>
  <c r="AG89" i="11"/>
  <c r="AF89" i="11"/>
  <c r="AE89" i="11"/>
  <c r="AD89" i="11"/>
  <c r="AI88" i="11"/>
  <c r="AH88" i="11"/>
  <c r="AG88" i="11"/>
  <c r="AF88" i="11"/>
  <c r="AE88" i="11"/>
  <c r="AD88" i="11"/>
  <c r="AI87" i="11"/>
  <c r="AH87" i="11"/>
  <c r="AG87" i="11"/>
  <c r="AF87" i="11"/>
  <c r="AE87" i="11"/>
  <c r="AD87" i="11"/>
  <c r="AI86" i="11"/>
  <c r="AH86" i="11"/>
  <c r="AG86" i="11"/>
  <c r="AF86" i="11"/>
  <c r="AE86" i="11"/>
  <c r="AD86" i="11"/>
  <c r="AI85" i="11"/>
  <c r="AH85" i="11"/>
  <c r="AG85" i="11"/>
  <c r="AF85" i="11"/>
  <c r="AE85" i="11"/>
  <c r="AD85" i="11"/>
  <c r="AI84" i="11"/>
  <c r="AH84" i="11"/>
  <c r="AG84" i="11"/>
  <c r="AF84" i="11"/>
  <c r="AE84" i="11"/>
  <c r="AD84" i="11"/>
  <c r="AI83" i="11"/>
  <c r="AH83" i="11"/>
  <c r="AG83" i="11"/>
  <c r="AF83" i="11"/>
  <c r="AE83" i="11"/>
  <c r="AD83" i="11"/>
  <c r="AI82" i="11"/>
  <c r="AH82" i="11"/>
  <c r="AG82" i="11"/>
  <c r="AF82" i="11"/>
  <c r="AE82" i="11"/>
  <c r="AD82" i="11"/>
  <c r="AI81" i="11"/>
  <c r="AH81" i="11"/>
  <c r="AG81" i="11"/>
  <c r="AF81" i="11"/>
  <c r="AE81" i="11"/>
  <c r="AD81" i="11"/>
  <c r="AI80" i="11"/>
  <c r="AH80" i="11"/>
  <c r="AG80" i="11"/>
  <c r="AF80" i="11"/>
  <c r="AE80" i="11"/>
  <c r="AD80" i="11"/>
  <c r="AI79" i="11"/>
  <c r="AH79" i="11"/>
  <c r="AG79" i="11"/>
  <c r="AF79" i="11"/>
  <c r="AE79" i="11"/>
  <c r="AD79" i="11"/>
  <c r="AI78" i="11"/>
  <c r="AH78" i="11"/>
  <c r="AG78" i="11"/>
  <c r="AF78" i="11"/>
  <c r="AE78" i="11"/>
  <c r="AD78" i="11"/>
  <c r="AI77" i="11"/>
  <c r="AH77" i="11"/>
  <c r="AG77" i="11"/>
  <c r="AF77" i="11"/>
  <c r="AE77" i="11"/>
  <c r="AD77" i="11"/>
  <c r="AI76" i="11"/>
  <c r="AH76" i="11"/>
  <c r="AG76" i="11"/>
  <c r="AF76" i="11"/>
  <c r="AE76" i="11"/>
  <c r="AD76" i="11"/>
  <c r="AI75" i="11"/>
  <c r="AH75" i="11"/>
  <c r="AG75" i="11"/>
  <c r="AF75" i="11"/>
  <c r="AE75" i="11"/>
  <c r="AD75" i="11"/>
  <c r="AI74" i="11"/>
  <c r="AH74" i="11"/>
  <c r="AG74" i="11"/>
  <c r="AF74" i="11"/>
  <c r="AE74" i="11"/>
  <c r="AD74" i="11"/>
  <c r="AI73" i="11"/>
  <c r="AH73" i="11"/>
  <c r="AG73" i="11"/>
  <c r="AF73" i="11"/>
  <c r="AE73" i="11"/>
  <c r="AD73" i="11"/>
  <c r="AI72" i="11"/>
  <c r="AH72" i="11"/>
  <c r="AG72" i="11"/>
  <c r="AF72" i="11"/>
  <c r="AE72" i="11"/>
  <c r="AD72" i="11"/>
  <c r="AI71" i="11"/>
  <c r="AH71" i="11"/>
  <c r="AG71" i="11"/>
  <c r="AF71" i="11"/>
  <c r="AE71" i="11"/>
  <c r="AD71" i="11"/>
  <c r="AI70" i="11"/>
  <c r="AH70" i="11"/>
  <c r="AG70" i="11"/>
  <c r="AF70" i="11"/>
  <c r="AE70" i="11"/>
  <c r="AD70" i="11"/>
  <c r="AI69" i="11"/>
  <c r="AH69" i="11"/>
  <c r="AG69" i="11"/>
  <c r="AF69" i="11"/>
  <c r="AE69" i="11"/>
  <c r="AD69" i="11"/>
  <c r="AI68" i="11"/>
  <c r="AH68" i="11"/>
  <c r="AG68" i="11"/>
  <c r="AF68" i="11"/>
  <c r="AE68" i="11"/>
  <c r="AD68" i="11"/>
  <c r="AI67" i="11"/>
  <c r="AH67" i="11"/>
  <c r="AG67" i="11"/>
  <c r="AF67" i="11"/>
  <c r="AE67" i="11"/>
  <c r="AD67" i="11"/>
  <c r="AI66" i="11"/>
  <c r="AH66" i="11"/>
  <c r="AG66" i="11"/>
  <c r="AF66" i="11"/>
  <c r="AE66" i="11"/>
  <c r="AD66" i="11"/>
  <c r="AI65" i="11"/>
  <c r="AH65" i="11"/>
  <c r="AG65" i="11"/>
  <c r="AF65" i="11"/>
  <c r="AE65" i="11"/>
  <c r="AD65" i="11"/>
  <c r="AI64" i="11"/>
  <c r="AH64" i="11"/>
  <c r="AG64" i="11"/>
  <c r="AF64" i="11"/>
  <c r="AE64" i="11"/>
  <c r="AD64" i="11"/>
  <c r="AI63" i="11"/>
  <c r="AH63" i="11"/>
  <c r="AG63" i="11"/>
  <c r="AF63" i="11"/>
  <c r="AE63" i="11"/>
  <c r="AD63" i="11"/>
  <c r="AI62" i="11"/>
  <c r="AH62" i="11"/>
  <c r="AG62" i="11"/>
  <c r="AF62" i="11"/>
  <c r="AE62" i="11"/>
  <c r="AD62" i="11"/>
  <c r="AI61" i="11"/>
  <c r="AH61" i="11"/>
  <c r="AG61" i="11"/>
  <c r="AF61" i="11"/>
  <c r="AE61" i="11"/>
  <c r="AD61" i="11"/>
  <c r="AI60" i="11"/>
  <c r="AH60" i="11"/>
  <c r="AG60" i="11"/>
  <c r="AF60" i="11"/>
  <c r="AE60" i="11"/>
  <c r="AD60" i="11"/>
  <c r="AI59" i="11"/>
  <c r="AH59" i="11"/>
  <c r="AG59" i="11"/>
  <c r="AF59" i="11"/>
  <c r="AE59" i="11"/>
  <c r="AD59" i="11"/>
  <c r="AI58" i="11"/>
  <c r="AH58" i="11"/>
  <c r="AG58" i="11"/>
  <c r="AF58" i="11"/>
  <c r="AE58" i="11"/>
  <c r="AD58" i="11"/>
  <c r="AI57" i="11"/>
  <c r="AH57" i="11"/>
  <c r="AG57" i="11"/>
  <c r="AF57" i="11"/>
  <c r="AE57" i="11"/>
  <c r="AD57" i="11"/>
  <c r="AI56" i="11"/>
  <c r="AH56" i="11"/>
  <c r="AG56" i="11"/>
  <c r="AF56" i="11"/>
  <c r="AE56" i="11"/>
  <c r="AD56" i="11"/>
  <c r="AI55" i="11"/>
  <c r="AH55" i="11"/>
  <c r="AG55" i="11"/>
  <c r="AF55" i="11"/>
  <c r="AE55" i="11"/>
  <c r="AD55" i="11"/>
  <c r="AI54" i="11"/>
  <c r="AH54" i="11"/>
  <c r="AG54" i="11"/>
  <c r="AF54" i="11"/>
  <c r="AE54" i="11"/>
  <c r="AD54" i="11"/>
  <c r="AI53" i="11"/>
  <c r="AH53" i="11"/>
  <c r="AG53" i="11"/>
  <c r="AF53" i="11"/>
  <c r="AE53" i="11"/>
  <c r="AD53" i="11"/>
  <c r="AI52" i="11"/>
  <c r="AH52" i="11"/>
  <c r="AG52" i="11"/>
  <c r="AF52" i="11"/>
  <c r="AE52" i="11"/>
  <c r="AD52" i="11"/>
  <c r="AI51" i="11"/>
  <c r="AH51" i="11"/>
  <c r="AG51" i="11"/>
  <c r="AF51" i="11"/>
  <c r="AE51" i="11"/>
  <c r="AD51" i="11"/>
  <c r="AI50" i="11"/>
  <c r="AH50" i="11"/>
  <c r="AG50" i="11"/>
  <c r="AF50" i="11"/>
  <c r="AE50" i="11"/>
  <c r="AD50" i="11"/>
  <c r="AI49" i="11"/>
  <c r="AH49" i="11"/>
  <c r="AG49" i="11"/>
  <c r="AF49" i="11"/>
  <c r="AE49" i="11"/>
  <c r="AD49" i="11"/>
  <c r="AI48" i="11"/>
  <c r="AH48" i="11"/>
  <c r="AG48" i="11"/>
  <c r="AF48" i="11"/>
  <c r="AE48" i="11"/>
  <c r="AD48" i="11"/>
  <c r="AI47" i="11"/>
  <c r="AH47" i="11"/>
  <c r="AG47" i="11"/>
  <c r="AF47" i="11"/>
  <c r="AE47" i="11"/>
  <c r="AD47" i="11"/>
  <c r="AI46" i="11"/>
  <c r="AH46" i="11"/>
  <c r="AG46" i="11"/>
  <c r="AF46" i="11"/>
  <c r="AE46" i="11"/>
  <c r="AD46" i="11"/>
  <c r="AI45" i="11"/>
  <c r="AH45" i="11"/>
  <c r="AG45" i="11"/>
  <c r="AF45" i="11"/>
  <c r="AE45" i="11"/>
  <c r="AD45" i="11"/>
  <c r="AI44" i="11"/>
  <c r="AH44" i="11"/>
  <c r="AG44" i="11"/>
  <c r="AF44" i="11"/>
  <c r="AE44" i="11"/>
  <c r="AD44" i="11"/>
  <c r="AI43" i="11"/>
  <c r="AH43" i="11"/>
  <c r="AG43" i="11"/>
  <c r="AF43" i="11"/>
  <c r="AE43" i="11"/>
  <c r="AD43" i="11"/>
  <c r="AI42" i="11"/>
  <c r="AH42" i="11"/>
  <c r="AG42" i="11"/>
  <c r="AF42" i="11"/>
  <c r="AE42" i="11"/>
  <c r="AD42" i="11"/>
  <c r="AI41" i="11"/>
  <c r="AH41" i="11"/>
  <c r="AG41" i="11"/>
  <c r="AF41" i="11"/>
  <c r="AE41" i="11"/>
  <c r="AD41" i="11"/>
  <c r="AI40" i="11"/>
  <c r="AH40" i="11"/>
  <c r="AG40" i="11"/>
  <c r="AF40" i="11"/>
  <c r="AE40" i="11"/>
  <c r="AD40" i="11"/>
  <c r="AI39" i="11"/>
  <c r="AH39" i="11"/>
  <c r="AG39" i="11"/>
  <c r="AF39" i="11"/>
  <c r="AE39" i="11"/>
  <c r="AD39" i="11"/>
  <c r="A16" i="1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B14" i="11"/>
  <c r="Z14" i="11"/>
  <c r="X14" i="11"/>
  <c r="W38" i="11" s="1"/>
  <c r="Q14" i="11"/>
  <c r="Q38" i="11" s="1"/>
  <c r="M14" i="11"/>
  <c r="L14" i="11"/>
  <c r="AJ13" i="11"/>
  <c r="AI13" i="11"/>
  <c r="AI14" i="11" s="1"/>
  <c r="AH13" i="11"/>
  <c r="AG13" i="11"/>
  <c r="AF13" i="11"/>
  <c r="AF14" i="11" s="1"/>
  <c r="AE13" i="11"/>
  <c r="AC13" i="11"/>
  <c r="AA13" i="11"/>
  <c r="Y13" i="11"/>
  <c r="W13" i="11"/>
  <c r="P13" i="11"/>
  <c r="AJ12" i="11"/>
  <c r="AJ33" i="11" s="1"/>
  <c r="AI12" i="11"/>
  <c r="AH12" i="11"/>
  <c r="AG12" i="11"/>
  <c r="AF12" i="11"/>
  <c r="AE12" i="11"/>
  <c r="AI11" i="11"/>
  <c r="AH11" i="11"/>
  <c r="AG11" i="11"/>
  <c r="AF11" i="11"/>
  <c r="AE11" i="11"/>
  <c r="B10" i="11"/>
  <c r="B33" i="11" s="1"/>
  <c r="AI103" i="10"/>
  <c r="AH103" i="10"/>
  <c r="AG103" i="10"/>
  <c r="AF103" i="10"/>
  <c r="AE103" i="10"/>
  <c r="AD103" i="10"/>
  <c r="AI102" i="10"/>
  <c r="AH102" i="10"/>
  <c r="AG102" i="10"/>
  <c r="AF102" i="10"/>
  <c r="AE102" i="10"/>
  <c r="AD102" i="10"/>
  <c r="AI101" i="10"/>
  <c r="AH101" i="10"/>
  <c r="AG101" i="10"/>
  <c r="AF101" i="10"/>
  <c r="AE101" i="10"/>
  <c r="AD101" i="10"/>
  <c r="AI100" i="10"/>
  <c r="AH100" i="10"/>
  <c r="AG100" i="10"/>
  <c r="AF100" i="10"/>
  <c r="AE100" i="10"/>
  <c r="AD100" i="10"/>
  <c r="AI99" i="10"/>
  <c r="AH99" i="10"/>
  <c r="AG99" i="10"/>
  <c r="AF99" i="10"/>
  <c r="AE99" i="10"/>
  <c r="AD99" i="10"/>
  <c r="AI98" i="10"/>
  <c r="AH98" i="10"/>
  <c r="AG98" i="10"/>
  <c r="AF98" i="10"/>
  <c r="AE98" i="10"/>
  <c r="AD98" i="10"/>
  <c r="AI97" i="10"/>
  <c r="AH97" i="10"/>
  <c r="AG97" i="10"/>
  <c r="AF97" i="10"/>
  <c r="AE97" i="10"/>
  <c r="AD97" i="10"/>
  <c r="AI96" i="10"/>
  <c r="AH96" i="10"/>
  <c r="AG96" i="10"/>
  <c r="AF96" i="10"/>
  <c r="AE96" i="10"/>
  <c r="AD96" i="10"/>
  <c r="AI95" i="10"/>
  <c r="AH95" i="10"/>
  <c r="AG95" i="10"/>
  <c r="AF95" i="10"/>
  <c r="AE95" i="10"/>
  <c r="AD95" i="10"/>
  <c r="AI94" i="10"/>
  <c r="AH94" i="10"/>
  <c r="AG94" i="10"/>
  <c r="AF94" i="10"/>
  <c r="AE94" i="10"/>
  <c r="AD94" i="10"/>
  <c r="AI93" i="10"/>
  <c r="AH93" i="10"/>
  <c r="AG93" i="10"/>
  <c r="AF93" i="10"/>
  <c r="AE93" i="10"/>
  <c r="AD93" i="10"/>
  <c r="AI92" i="10"/>
  <c r="AH92" i="10"/>
  <c r="AG92" i="10"/>
  <c r="AF92" i="10"/>
  <c r="AE92" i="10"/>
  <c r="AD92" i="10"/>
  <c r="AI91" i="10"/>
  <c r="AH91" i="10"/>
  <c r="AG91" i="10"/>
  <c r="AF91" i="10"/>
  <c r="AE91" i="10"/>
  <c r="AD91" i="10"/>
  <c r="AI90" i="10"/>
  <c r="AH90" i="10"/>
  <c r="AG90" i="10"/>
  <c r="AF90" i="10"/>
  <c r="AE90" i="10"/>
  <c r="AD90" i="10"/>
  <c r="AI89" i="10"/>
  <c r="AH89" i="10"/>
  <c r="AG89" i="10"/>
  <c r="AF89" i="10"/>
  <c r="AE89" i="10"/>
  <c r="AD89" i="10"/>
  <c r="AI88" i="10"/>
  <c r="AH88" i="10"/>
  <c r="AG88" i="10"/>
  <c r="AF88" i="10"/>
  <c r="AE88" i="10"/>
  <c r="AD88" i="10"/>
  <c r="AI87" i="10"/>
  <c r="AH87" i="10"/>
  <c r="AG87" i="10"/>
  <c r="AF87" i="10"/>
  <c r="AE87" i="10"/>
  <c r="AD87" i="10"/>
  <c r="AI86" i="10"/>
  <c r="AH86" i="10"/>
  <c r="AG86" i="10"/>
  <c r="AF86" i="10"/>
  <c r="AE86" i="10"/>
  <c r="AD86" i="10"/>
  <c r="AI85" i="10"/>
  <c r="AH85" i="10"/>
  <c r="AG85" i="10"/>
  <c r="AF85" i="10"/>
  <c r="AE85" i="10"/>
  <c r="AD85" i="10"/>
  <c r="AI84" i="10"/>
  <c r="AH84" i="10"/>
  <c r="AG84" i="10"/>
  <c r="AF84" i="10"/>
  <c r="AE84" i="10"/>
  <c r="AD84" i="10"/>
  <c r="AI83" i="10"/>
  <c r="AH83" i="10"/>
  <c r="AG83" i="10"/>
  <c r="AF83" i="10"/>
  <c r="AE83" i="10"/>
  <c r="AD83" i="10"/>
  <c r="AI82" i="10"/>
  <c r="AH82" i="10"/>
  <c r="AG82" i="10"/>
  <c r="AF82" i="10"/>
  <c r="AE82" i="10"/>
  <c r="AD82" i="10"/>
  <c r="AI81" i="10"/>
  <c r="AH81" i="10"/>
  <c r="AG81" i="10"/>
  <c r="AF81" i="10"/>
  <c r="AE81" i="10"/>
  <c r="AD81" i="10"/>
  <c r="AI80" i="10"/>
  <c r="AH80" i="10"/>
  <c r="AG80" i="10"/>
  <c r="AF80" i="10"/>
  <c r="AE80" i="10"/>
  <c r="AD80" i="10"/>
  <c r="AI79" i="10"/>
  <c r="AH79" i="10"/>
  <c r="AG79" i="10"/>
  <c r="AF79" i="10"/>
  <c r="AE79" i="10"/>
  <c r="AD79" i="10"/>
  <c r="AI78" i="10"/>
  <c r="AH78" i="10"/>
  <c r="AG78" i="10"/>
  <c r="AF78" i="10"/>
  <c r="AE78" i="10"/>
  <c r="AD78" i="10"/>
  <c r="AI77" i="10"/>
  <c r="AH77" i="10"/>
  <c r="AG77" i="10"/>
  <c r="AF77" i="10"/>
  <c r="AE77" i="10"/>
  <c r="AD77" i="10"/>
  <c r="AI76" i="10"/>
  <c r="AH76" i="10"/>
  <c r="AG76" i="10"/>
  <c r="AF76" i="10"/>
  <c r="AE76" i="10"/>
  <c r="AD76" i="10"/>
  <c r="AI75" i="10"/>
  <c r="AH75" i="10"/>
  <c r="AG75" i="10"/>
  <c r="AF75" i="10"/>
  <c r="AE75" i="10"/>
  <c r="AD75" i="10"/>
  <c r="AI74" i="10"/>
  <c r="AH74" i="10"/>
  <c r="AG74" i="10"/>
  <c r="AF74" i="10"/>
  <c r="AE74" i="10"/>
  <c r="AD74" i="10"/>
  <c r="AI73" i="10"/>
  <c r="AH73" i="10"/>
  <c r="AG73" i="10"/>
  <c r="AF73" i="10"/>
  <c r="AE73" i="10"/>
  <c r="AD73" i="10"/>
  <c r="AI72" i="10"/>
  <c r="AH72" i="10"/>
  <c r="AG72" i="10"/>
  <c r="AF72" i="10"/>
  <c r="AE72" i="10"/>
  <c r="AD72" i="10"/>
  <c r="AI71" i="10"/>
  <c r="AH71" i="10"/>
  <c r="AG71" i="10"/>
  <c r="AF71" i="10"/>
  <c r="AE71" i="10"/>
  <c r="AD71" i="10"/>
  <c r="AI70" i="10"/>
  <c r="AH70" i="10"/>
  <c r="AG70" i="10"/>
  <c r="AF70" i="10"/>
  <c r="AE70" i="10"/>
  <c r="AD70" i="10"/>
  <c r="AI69" i="10"/>
  <c r="AH69" i="10"/>
  <c r="AG69" i="10"/>
  <c r="AF69" i="10"/>
  <c r="AE69" i="10"/>
  <c r="AD69" i="10"/>
  <c r="AI68" i="10"/>
  <c r="AH68" i="10"/>
  <c r="AG68" i="10"/>
  <c r="AF68" i="10"/>
  <c r="AE68" i="10"/>
  <c r="AD68" i="10"/>
  <c r="AI67" i="10"/>
  <c r="AH67" i="10"/>
  <c r="AG67" i="10"/>
  <c r="AF67" i="10"/>
  <c r="AE67" i="10"/>
  <c r="AD67" i="10"/>
  <c r="AI66" i="10"/>
  <c r="AH66" i="10"/>
  <c r="AG66" i="10"/>
  <c r="AF66" i="10"/>
  <c r="AE66" i="10"/>
  <c r="AD66" i="10"/>
  <c r="AI65" i="10"/>
  <c r="AH65" i="10"/>
  <c r="AG65" i="10"/>
  <c r="AF65" i="10"/>
  <c r="AE65" i="10"/>
  <c r="AD65" i="10"/>
  <c r="AI64" i="10"/>
  <c r="AH64" i="10"/>
  <c r="AG64" i="10"/>
  <c r="AF64" i="10"/>
  <c r="AE64" i="10"/>
  <c r="AD64" i="10"/>
  <c r="AI63" i="10"/>
  <c r="AH63" i="10"/>
  <c r="AG63" i="10"/>
  <c r="AF63" i="10"/>
  <c r="AE63" i="10"/>
  <c r="AD63" i="10"/>
  <c r="AI62" i="10"/>
  <c r="AH62" i="10"/>
  <c r="AG62" i="10"/>
  <c r="AF62" i="10"/>
  <c r="AE62" i="10"/>
  <c r="AD62" i="10"/>
  <c r="AI61" i="10"/>
  <c r="AH61" i="10"/>
  <c r="AG61" i="10"/>
  <c r="AF61" i="10"/>
  <c r="AE61" i="10"/>
  <c r="AD61" i="10"/>
  <c r="AI60" i="10"/>
  <c r="AH60" i="10"/>
  <c r="AG60" i="10"/>
  <c r="AF60" i="10"/>
  <c r="AE60" i="10"/>
  <c r="AD60" i="10"/>
  <c r="AI59" i="10"/>
  <c r="AH59" i="10"/>
  <c r="AG59" i="10"/>
  <c r="AF59" i="10"/>
  <c r="AE59" i="10"/>
  <c r="AD59" i="10"/>
  <c r="AI58" i="10"/>
  <c r="AH58" i="10"/>
  <c r="AG58" i="10"/>
  <c r="AF58" i="10"/>
  <c r="AE58" i="10"/>
  <c r="AD58" i="10"/>
  <c r="AI57" i="10"/>
  <c r="AH57" i="10"/>
  <c r="AG57" i="10"/>
  <c r="AF57" i="10"/>
  <c r="AE57" i="10"/>
  <c r="AD57" i="10"/>
  <c r="AI56" i="10"/>
  <c r="AH56" i="10"/>
  <c r="AG56" i="10"/>
  <c r="AF56" i="10"/>
  <c r="AE56" i="10"/>
  <c r="AD56" i="10"/>
  <c r="AI55" i="10"/>
  <c r="AH55" i="10"/>
  <c r="AG55" i="10"/>
  <c r="AF55" i="10"/>
  <c r="AE55" i="10"/>
  <c r="AD55" i="10"/>
  <c r="AI54" i="10"/>
  <c r="AH54" i="10"/>
  <c r="AG54" i="10"/>
  <c r="AF54" i="10"/>
  <c r="AE54" i="10"/>
  <c r="AD54" i="10"/>
  <c r="AI53" i="10"/>
  <c r="AH53" i="10"/>
  <c r="AG53" i="10"/>
  <c r="AF53" i="10"/>
  <c r="AE53" i="10"/>
  <c r="AD53" i="10"/>
  <c r="AI52" i="10"/>
  <c r="AH52" i="10"/>
  <c r="AG52" i="10"/>
  <c r="AF52" i="10"/>
  <c r="AE52" i="10"/>
  <c r="AD52" i="10"/>
  <c r="AI51" i="10"/>
  <c r="AH51" i="10"/>
  <c r="AG51" i="10"/>
  <c r="AF51" i="10"/>
  <c r="AE51" i="10"/>
  <c r="AD51" i="10"/>
  <c r="AI50" i="10"/>
  <c r="AH50" i="10"/>
  <c r="AG50" i="10"/>
  <c r="AF50" i="10"/>
  <c r="AE50" i="10"/>
  <c r="AD50" i="10"/>
  <c r="AI49" i="10"/>
  <c r="AH49" i="10"/>
  <c r="AG49" i="10"/>
  <c r="AF49" i="10"/>
  <c r="AE49" i="10"/>
  <c r="AD49" i="10"/>
  <c r="AI48" i="10"/>
  <c r="AH48" i="10"/>
  <c r="AG48" i="10"/>
  <c r="AF48" i="10"/>
  <c r="AE48" i="10"/>
  <c r="AD48" i="10"/>
  <c r="AI47" i="10"/>
  <c r="AH47" i="10"/>
  <c r="AG47" i="10"/>
  <c r="AF47" i="10"/>
  <c r="AE47" i="10"/>
  <c r="AD47" i="10"/>
  <c r="AI46" i="10"/>
  <c r="AH46" i="10"/>
  <c r="AG46" i="10"/>
  <c r="AF46" i="10"/>
  <c r="AE46" i="10"/>
  <c r="AD46" i="10"/>
  <c r="AI45" i="10"/>
  <c r="AH45" i="10"/>
  <c r="AG45" i="10"/>
  <c r="AF45" i="10"/>
  <c r="AE45" i="10"/>
  <c r="AD45" i="10"/>
  <c r="AI44" i="10"/>
  <c r="AH44" i="10"/>
  <c r="AG44" i="10"/>
  <c r="AF44" i="10"/>
  <c r="AE44" i="10"/>
  <c r="AD44" i="10"/>
  <c r="AI43" i="10"/>
  <c r="AH43" i="10"/>
  <c r="AG43" i="10"/>
  <c r="AF43" i="10"/>
  <c r="AE43" i="10"/>
  <c r="AD43" i="10"/>
  <c r="AI42" i="10"/>
  <c r="AH42" i="10"/>
  <c r="AG42" i="10"/>
  <c r="AF42" i="10"/>
  <c r="AE42" i="10"/>
  <c r="AD42" i="10"/>
  <c r="AI41" i="10"/>
  <c r="AH41" i="10"/>
  <c r="AG41" i="10"/>
  <c r="AF41" i="10"/>
  <c r="AE41" i="10"/>
  <c r="AD41" i="10"/>
  <c r="AI40" i="10"/>
  <c r="AH40" i="10"/>
  <c r="AG40" i="10"/>
  <c r="AF40" i="10"/>
  <c r="AE40" i="10"/>
  <c r="AD40" i="10"/>
  <c r="AI39" i="10"/>
  <c r="AH39" i="10"/>
  <c r="AG39" i="10"/>
  <c r="AF39" i="10"/>
  <c r="AE39" i="10"/>
  <c r="AD39" i="10"/>
  <c r="A16" i="10"/>
  <c r="A17" i="10" s="1"/>
  <c r="A18" i="10" s="1"/>
  <c r="A19" i="10" s="1"/>
  <c r="A20" i="10" s="1"/>
  <c r="A21" i="10" s="1"/>
  <c r="A22" i="10" s="1"/>
  <c r="A23" i="10" s="1"/>
  <c r="A24" i="10" s="1"/>
  <c r="A25" i="10" s="1"/>
  <c r="A26" i="10" s="1"/>
  <c r="A27" i="10" s="1"/>
  <c r="A28" i="10" s="1"/>
  <c r="A29" i="10" s="1"/>
  <c r="A30" i="10" s="1"/>
  <c r="A31" i="10" s="1"/>
  <c r="A32" i="10" s="1"/>
  <c r="A33" i="10" s="1"/>
  <c r="A34" i="10" s="1"/>
  <c r="AB14" i="10"/>
  <c r="AB25" i="10" s="1"/>
  <c r="Z14" i="10"/>
  <c r="X14" i="10"/>
  <c r="Q14" i="10"/>
  <c r="Q38" i="10" s="1"/>
  <c r="M14" i="10"/>
  <c r="M24" i="10" s="1"/>
  <c r="AD25" i="10" s="1"/>
  <c r="L14" i="10"/>
  <c r="AJ13" i="10"/>
  <c r="AI13" i="10"/>
  <c r="AI14" i="10" s="1"/>
  <c r="AH13" i="10"/>
  <c r="AH14" i="10" s="1"/>
  <c r="AG13" i="10"/>
  <c r="AG14" i="10" s="1"/>
  <c r="AF13" i="10"/>
  <c r="AE13" i="10"/>
  <c r="AC13" i="10"/>
  <c r="AA13" i="10"/>
  <c r="Y13" i="10"/>
  <c r="W13" i="10"/>
  <c r="P13" i="10"/>
  <c r="AJ12" i="10"/>
  <c r="AJ33" i="10" s="1"/>
  <c r="AI12" i="10"/>
  <c r="AH12" i="10"/>
  <c r="AG12" i="10"/>
  <c r="AF12" i="10"/>
  <c r="AE12" i="10"/>
  <c r="AI11" i="10"/>
  <c r="AH11" i="10"/>
  <c r="AG11" i="10"/>
  <c r="AF11" i="10"/>
  <c r="AE11" i="10"/>
  <c r="B10" i="10"/>
  <c r="AI103" i="9"/>
  <c r="AH103" i="9"/>
  <c r="AG103" i="9"/>
  <c r="AF103" i="9"/>
  <c r="AE103" i="9"/>
  <c r="AD103" i="9"/>
  <c r="AI102" i="9"/>
  <c r="AH102" i="9"/>
  <c r="AG102" i="9"/>
  <c r="AF102" i="9"/>
  <c r="AE102" i="9"/>
  <c r="AD102" i="9"/>
  <c r="AI101" i="9"/>
  <c r="AH101" i="9"/>
  <c r="AG101" i="9"/>
  <c r="AF101" i="9"/>
  <c r="AE101" i="9"/>
  <c r="AD101" i="9"/>
  <c r="AI100" i="9"/>
  <c r="AH100" i="9"/>
  <c r="AG100" i="9"/>
  <c r="AF100" i="9"/>
  <c r="AE100" i="9"/>
  <c r="AD100" i="9"/>
  <c r="AI99" i="9"/>
  <c r="AH99" i="9"/>
  <c r="AG99" i="9"/>
  <c r="AF99" i="9"/>
  <c r="AE99" i="9"/>
  <c r="AD99" i="9"/>
  <c r="AI98" i="9"/>
  <c r="AH98" i="9"/>
  <c r="AG98" i="9"/>
  <c r="AF98" i="9"/>
  <c r="AE98" i="9"/>
  <c r="AD98" i="9"/>
  <c r="AI97" i="9"/>
  <c r="AH97" i="9"/>
  <c r="AG97" i="9"/>
  <c r="AF97" i="9"/>
  <c r="AE97" i="9"/>
  <c r="AD97" i="9"/>
  <c r="AI96" i="9"/>
  <c r="AH96" i="9"/>
  <c r="AG96" i="9"/>
  <c r="AF96" i="9"/>
  <c r="AE96" i="9"/>
  <c r="AD96" i="9"/>
  <c r="AI95" i="9"/>
  <c r="AH95" i="9"/>
  <c r="AG95" i="9"/>
  <c r="AF95" i="9"/>
  <c r="AE95" i="9"/>
  <c r="AD95" i="9"/>
  <c r="AI94" i="9"/>
  <c r="AH94" i="9"/>
  <c r="AG94" i="9"/>
  <c r="AF94" i="9"/>
  <c r="AE94" i="9"/>
  <c r="AD94" i="9"/>
  <c r="AI93" i="9"/>
  <c r="AH93" i="9"/>
  <c r="AG93" i="9"/>
  <c r="AF93" i="9"/>
  <c r="AE93" i="9"/>
  <c r="AD93" i="9"/>
  <c r="AI92" i="9"/>
  <c r="AH92" i="9"/>
  <c r="AG92" i="9"/>
  <c r="AF92" i="9"/>
  <c r="AE92" i="9"/>
  <c r="AD92" i="9"/>
  <c r="AI91" i="9"/>
  <c r="AH91" i="9"/>
  <c r="AG91" i="9"/>
  <c r="AF91" i="9"/>
  <c r="AE91" i="9"/>
  <c r="AD91" i="9"/>
  <c r="AI90" i="9"/>
  <c r="AH90" i="9"/>
  <c r="AG90" i="9"/>
  <c r="AF90" i="9"/>
  <c r="AE90" i="9"/>
  <c r="AD90" i="9"/>
  <c r="AI89" i="9"/>
  <c r="AH89" i="9"/>
  <c r="AG89" i="9"/>
  <c r="AF89" i="9"/>
  <c r="AE89" i="9"/>
  <c r="AD89" i="9"/>
  <c r="AI88" i="9"/>
  <c r="AH88" i="9"/>
  <c r="AG88" i="9"/>
  <c r="AF88" i="9"/>
  <c r="AE88" i="9"/>
  <c r="AD88" i="9"/>
  <c r="AI87" i="9"/>
  <c r="AH87" i="9"/>
  <c r="AG87" i="9"/>
  <c r="AF87" i="9"/>
  <c r="AE87" i="9"/>
  <c r="AD87" i="9"/>
  <c r="AI86" i="9"/>
  <c r="AH86" i="9"/>
  <c r="AG86" i="9"/>
  <c r="AF86" i="9"/>
  <c r="AE86" i="9"/>
  <c r="AD86" i="9"/>
  <c r="AI85" i="9"/>
  <c r="AH85" i="9"/>
  <c r="AG85" i="9"/>
  <c r="AF85" i="9"/>
  <c r="AE85" i="9"/>
  <c r="AD85" i="9"/>
  <c r="AI84" i="9"/>
  <c r="AH84" i="9"/>
  <c r="AG84" i="9"/>
  <c r="AF84" i="9"/>
  <c r="AE84" i="9"/>
  <c r="AD84" i="9"/>
  <c r="AI83" i="9"/>
  <c r="AH83" i="9"/>
  <c r="AG83" i="9"/>
  <c r="AF83" i="9"/>
  <c r="AE83" i="9"/>
  <c r="AD83" i="9"/>
  <c r="AI82" i="9"/>
  <c r="AH82" i="9"/>
  <c r="AG82" i="9"/>
  <c r="AF82" i="9"/>
  <c r="AE82" i="9"/>
  <c r="AD82" i="9"/>
  <c r="AI81" i="9"/>
  <c r="AH81" i="9"/>
  <c r="AG81" i="9"/>
  <c r="AF81" i="9"/>
  <c r="AE81" i="9"/>
  <c r="AD81" i="9"/>
  <c r="AI80" i="9"/>
  <c r="AH80" i="9"/>
  <c r="AG80" i="9"/>
  <c r="AF80" i="9"/>
  <c r="AE80" i="9"/>
  <c r="AD80" i="9"/>
  <c r="AI79" i="9"/>
  <c r="AH79" i="9"/>
  <c r="AG79" i="9"/>
  <c r="AF79" i="9"/>
  <c r="AE79" i="9"/>
  <c r="AD79" i="9"/>
  <c r="AI78" i="9"/>
  <c r="AH78" i="9"/>
  <c r="AG78" i="9"/>
  <c r="AF78" i="9"/>
  <c r="AE78" i="9"/>
  <c r="AD78" i="9"/>
  <c r="AI77" i="9"/>
  <c r="AH77" i="9"/>
  <c r="AG77" i="9"/>
  <c r="AF77" i="9"/>
  <c r="AE77" i="9"/>
  <c r="AD77" i="9"/>
  <c r="AI76" i="9"/>
  <c r="AH76" i="9"/>
  <c r="AG76" i="9"/>
  <c r="AF76" i="9"/>
  <c r="AE76" i="9"/>
  <c r="AD76" i="9"/>
  <c r="AI75" i="9"/>
  <c r="AH75" i="9"/>
  <c r="AG75" i="9"/>
  <c r="AF75" i="9"/>
  <c r="AE75" i="9"/>
  <c r="AD75" i="9"/>
  <c r="AI74" i="9"/>
  <c r="AH74" i="9"/>
  <c r="AG74" i="9"/>
  <c r="AF74" i="9"/>
  <c r="AE74" i="9"/>
  <c r="AD74" i="9"/>
  <c r="AI73" i="9"/>
  <c r="AH73" i="9"/>
  <c r="AG73" i="9"/>
  <c r="AF73" i="9"/>
  <c r="AE73" i="9"/>
  <c r="AD73" i="9"/>
  <c r="AI72" i="9"/>
  <c r="AH72" i="9"/>
  <c r="AG72" i="9"/>
  <c r="AF72" i="9"/>
  <c r="AE72" i="9"/>
  <c r="AD72" i="9"/>
  <c r="AI71" i="9"/>
  <c r="AH71" i="9"/>
  <c r="AG71" i="9"/>
  <c r="AF71" i="9"/>
  <c r="AE71" i="9"/>
  <c r="AD71" i="9"/>
  <c r="AI70" i="9"/>
  <c r="AH70" i="9"/>
  <c r="AG70" i="9"/>
  <c r="AF70" i="9"/>
  <c r="AE70" i="9"/>
  <c r="AD70" i="9"/>
  <c r="AI69" i="9"/>
  <c r="AH69" i="9"/>
  <c r="AG69" i="9"/>
  <c r="AF69" i="9"/>
  <c r="AE69" i="9"/>
  <c r="AD69" i="9"/>
  <c r="AI68" i="9"/>
  <c r="AH68" i="9"/>
  <c r="AG68" i="9"/>
  <c r="AF68" i="9"/>
  <c r="AE68" i="9"/>
  <c r="AD68" i="9"/>
  <c r="AI67" i="9"/>
  <c r="AH67" i="9"/>
  <c r="AG67" i="9"/>
  <c r="AF67" i="9"/>
  <c r="AE67" i="9"/>
  <c r="AD67" i="9"/>
  <c r="AI66" i="9"/>
  <c r="AH66" i="9"/>
  <c r="AG66" i="9"/>
  <c r="AF66" i="9"/>
  <c r="AE66" i="9"/>
  <c r="AD66" i="9"/>
  <c r="AI65" i="9"/>
  <c r="AH65" i="9"/>
  <c r="AG65" i="9"/>
  <c r="AF65" i="9"/>
  <c r="AE65" i="9"/>
  <c r="AD65" i="9"/>
  <c r="AI64" i="9"/>
  <c r="AH64" i="9"/>
  <c r="AG64" i="9"/>
  <c r="AF64" i="9"/>
  <c r="AE64" i="9"/>
  <c r="AD64" i="9"/>
  <c r="AI63" i="9"/>
  <c r="AH63" i="9"/>
  <c r="AG63" i="9"/>
  <c r="AF63" i="9"/>
  <c r="AE63" i="9"/>
  <c r="AD63" i="9"/>
  <c r="AI62" i="9"/>
  <c r="AH62" i="9"/>
  <c r="AG62" i="9"/>
  <c r="AF62" i="9"/>
  <c r="AE62" i="9"/>
  <c r="AD62" i="9"/>
  <c r="AI61" i="9"/>
  <c r="AH61" i="9"/>
  <c r="AG61" i="9"/>
  <c r="AF61" i="9"/>
  <c r="AE61" i="9"/>
  <c r="AD61" i="9"/>
  <c r="AI60" i="9"/>
  <c r="AH60" i="9"/>
  <c r="AG60" i="9"/>
  <c r="AF60" i="9"/>
  <c r="AE60" i="9"/>
  <c r="AD60" i="9"/>
  <c r="AI59" i="9"/>
  <c r="AH59" i="9"/>
  <c r="AG59" i="9"/>
  <c r="AF59" i="9"/>
  <c r="AE59" i="9"/>
  <c r="AD59" i="9"/>
  <c r="AI58" i="9"/>
  <c r="AH58" i="9"/>
  <c r="AG58" i="9"/>
  <c r="AF58" i="9"/>
  <c r="AE58" i="9"/>
  <c r="AD58" i="9"/>
  <c r="AI57" i="9"/>
  <c r="AH57" i="9"/>
  <c r="AG57" i="9"/>
  <c r="AF57" i="9"/>
  <c r="AE57" i="9"/>
  <c r="AD57" i="9"/>
  <c r="AI56" i="9"/>
  <c r="AH56" i="9"/>
  <c r="AG56" i="9"/>
  <c r="AF56" i="9"/>
  <c r="AE56" i="9"/>
  <c r="AD56" i="9"/>
  <c r="AI55" i="9"/>
  <c r="AH55" i="9"/>
  <c r="AG55" i="9"/>
  <c r="AF55" i="9"/>
  <c r="AE55" i="9"/>
  <c r="AD55" i="9"/>
  <c r="AI54" i="9"/>
  <c r="AH54" i="9"/>
  <c r="AG54" i="9"/>
  <c r="AF54" i="9"/>
  <c r="AE54" i="9"/>
  <c r="AD54" i="9"/>
  <c r="AI53" i="9"/>
  <c r="AH53" i="9"/>
  <c r="AG53" i="9"/>
  <c r="AF53" i="9"/>
  <c r="AE53" i="9"/>
  <c r="AD53" i="9"/>
  <c r="AI52" i="9"/>
  <c r="AH52" i="9"/>
  <c r="AG52" i="9"/>
  <c r="AF52" i="9"/>
  <c r="AE52" i="9"/>
  <c r="AD52" i="9"/>
  <c r="AI51" i="9"/>
  <c r="AH51" i="9"/>
  <c r="AG51" i="9"/>
  <c r="AF51" i="9"/>
  <c r="AE51" i="9"/>
  <c r="AD51" i="9"/>
  <c r="AI50" i="9"/>
  <c r="AH50" i="9"/>
  <c r="AG50" i="9"/>
  <c r="AF50" i="9"/>
  <c r="AE50" i="9"/>
  <c r="AD50" i="9"/>
  <c r="AI49" i="9"/>
  <c r="AH49" i="9"/>
  <c r="AG49" i="9"/>
  <c r="AF49" i="9"/>
  <c r="AE49" i="9"/>
  <c r="AD49" i="9"/>
  <c r="AI48" i="9"/>
  <c r="AH48" i="9"/>
  <c r="AG48" i="9"/>
  <c r="AF48" i="9"/>
  <c r="AE48" i="9"/>
  <c r="AD48" i="9"/>
  <c r="AI47" i="9"/>
  <c r="AH47" i="9"/>
  <c r="AG47" i="9"/>
  <c r="AF47" i="9"/>
  <c r="AE47" i="9"/>
  <c r="AD47" i="9"/>
  <c r="AI46" i="9"/>
  <c r="AH46" i="9"/>
  <c r="AG46" i="9"/>
  <c r="AF46" i="9"/>
  <c r="AE46" i="9"/>
  <c r="AD46" i="9"/>
  <c r="AI45" i="9"/>
  <c r="AH45" i="9"/>
  <c r="AG45" i="9"/>
  <c r="AF45" i="9"/>
  <c r="AE45" i="9"/>
  <c r="AD45" i="9"/>
  <c r="AI44" i="9"/>
  <c r="AH44" i="9"/>
  <c r="AG44" i="9"/>
  <c r="AF44" i="9"/>
  <c r="AE44" i="9"/>
  <c r="AD44" i="9"/>
  <c r="AI43" i="9"/>
  <c r="AH43" i="9"/>
  <c r="AG43" i="9"/>
  <c r="AF43" i="9"/>
  <c r="AE43" i="9"/>
  <c r="AD43" i="9"/>
  <c r="AI42" i="9"/>
  <c r="AH42" i="9"/>
  <c r="AG42" i="9"/>
  <c r="AF42" i="9"/>
  <c r="AE42" i="9"/>
  <c r="AD42" i="9"/>
  <c r="AI41" i="9"/>
  <c r="AH41" i="9"/>
  <c r="AG41" i="9"/>
  <c r="AF41" i="9"/>
  <c r="AE41" i="9"/>
  <c r="AD41" i="9"/>
  <c r="AI40" i="9"/>
  <c r="AH40" i="9"/>
  <c r="AG40" i="9"/>
  <c r="AF40" i="9"/>
  <c r="AE40" i="9"/>
  <c r="AD40" i="9"/>
  <c r="AI39" i="9"/>
  <c r="AH39" i="9"/>
  <c r="AG39" i="9"/>
  <c r="AF39" i="9"/>
  <c r="AE39" i="9"/>
  <c r="AD39" i="9"/>
  <c r="A16" i="9"/>
  <c r="A17" i="9" s="1"/>
  <c r="A18" i="9" s="1"/>
  <c r="A19" i="9" s="1"/>
  <c r="A20" i="9" s="1"/>
  <c r="A21" i="9" s="1"/>
  <c r="A22" i="9" s="1"/>
  <c r="A23" i="9" s="1"/>
  <c r="A24" i="9" s="1"/>
  <c r="A25" i="9" s="1"/>
  <c r="A26" i="9" s="1"/>
  <c r="A27" i="9" s="1"/>
  <c r="A28" i="9" s="1"/>
  <c r="A29" i="9" s="1"/>
  <c r="A30" i="9" s="1"/>
  <c r="A31" i="9" s="1"/>
  <c r="A32" i="9" s="1"/>
  <c r="A33" i="9" s="1"/>
  <c r="A34" i="9" s="1"/>
  <c r="AB14" i="9"/>
  <c r="Z14" i="9"/>
  <c r="X14" i="9"/>
  <c r="W38" i="9" s="1"/>
  <c r="Q14" i="9"/>
  <c r="Q21" i="9" s="1"/>
  <c r="M14" i="9"/>
  <c r="L14" i="9"/>
  <c r="AJ13" i="9"/>
  <c r="AI13" i="9"/>
  <c r="AI14" i="9" s="1"/>
  <c r="AH13" i="9"/>
  <c r="AH14" i="9" s="1"/>
  <c r="AG13" i="9"/>
  <c r="AG14" i="9" s="1"/>
  <c r="AF13" i="9"/>
  <c r="AE13" i="9"/>
  <c r="AC13" i="9"/>
  <c r="AA13" i="9"/>
  <c r="Y13" i="9"/>
  <c r="W13" i="9"/>
  <c r="P13" i="9"/>
  <c r="AJ12" i="9"/>
  <c r="AJ32" i="9" s="1"/>
  <c r="AI12" i="9"/>
  <c r="AH12" i="9"/>
  <c r="AG12" i="9"/>
  <c r="AF12" i="9"/>
  <c r="AE12" i="9"/>
  <c r="AI11" i="9"/>
  <c r="AH11" i="9"/>
  <c r="AG11" i="9"/>
  <c r="AF11" i="9"/>
  <c r="AE11" i="9"/>
  <c r="B10" i="9"/>
  <c r="B33" i="9" s="1"/>
  <c r="AE14" i="14" l="1"/>
  <c r="AE14" i="13"/>
  <c r="AH14" i="11"/>
  <c r="AE14" i="9"/>
  <c r="AE14" i="10"/>
  <c r="AE14" i="11"/>
  <c r="AE14" i="12"/>
  <c r="AE14" i="15"/>
  <c r="AE14" i="16"/>
  <c r="AE34" i="11"/>
  <c r="AI34" i="11"/>
  <c r="AE34" i="13"/>
  <c r="AI34" i="13"/>
  <c r="AE34" i="14"/>
  <c r="AE34" i="15"/>
  <c r="AE34" i="16"/>
  <c r="AF32" i="9"/>
  <c r="AH34" i="12"/>
  <c r="Q25" i="9"/>
  <c r="AE34" i="9"/>
  <c r="AI34" i="9"/>
  <c r="Q29" i="9"/>
  <c r="AJ14" i="10"/>
  <c r="AF28" i="9"/>
  <c r="Q17" i="9"/>
  <c r="Z16" i="9"/>
  <c r="Z20" i="9"/>
  <c r="Z24" i="9"/>
  <c r="Z28" i="9"/>
  <c r="Z32" i="9"/>
  <c r="Z30" i="9"/>
  <c r="Z23" i="9"/>
  <c r="Z31" i="9"/>
  <c r="Z17" i="9"/>
  <c r="Z21" i="9"/>
  <c r="Z25" i="9"/>
  <c r="Z29" i="9"/>
  <c r="Z33" i="9"/>
  <c r="Z26" i="9"/>
  <c r="Z19" i="9"/>
  <c r="Z18" i="9"/>
  <c r="Z22" i="9"/>
  <c r="Z34" i="9"/>
  <c r="Z27" i="9"/>
  <c r="AI34" i="16"/>
  <c r="AH34" i="16"/>
  <c r="Q15" i="16"/>
  <c r="AH15" i="16"/>
  <c r="B16" i="16"/>
  <c r="Z16" i="16"/>
  <c r="AF16" i="16"/>
  <c r="AJ16" i="16"/>
  <c r="Q17" i="16"/>
  <c r="AH17" i="16"/>
  <c r="B18" i="16"/>
  <c r="Z18" i="16"/>
  <c r="AF18" i="16"/>
  <c r="AJ18" i="16"/>
  <c r="Q19" i="16"/>
  <c r="AH19" i="16"/>
  <c r="B20" i="16"/>
  <c r="Z20" i="16"/>
  <c r="AF20" i="16"/>
  <c r="AJ20" i="16"/>
  <c r="Q21" i="16"/>
  <c r="AH21" i="16"/>
  <c r="B22" i="16"/>
  <c r="Z22" i="16"/>
  <c r="AF22" i="16"/>
  <c r="AJ22" i="16"/>
  <c r="Q23" i="16"/>
  <c r="AH23" i="16"/>
  <c r="B24" i="16"/>
  <c r="Z24" i="16"/>
  <c r="AF24" i="16"/>
  <c r="AJ24" i="16"/>
  <c r="Q25" i="16"/>
  <c r="AH25" i="16"/>
  <c r="B26" i="16"/>
  <c r="Z26" i="16"/>
  <c r="AF26" i="16"/>
  <c r="AJ26" i="16"/>
  <c r="Q27" i="16"/>
  <c r="AH27" i="16"/>
  <c r="B28" i="16"/>
  <c r="Z28" i="16"/>
  <c r="AF28" i="16"/>
  <c r="AJ28" i="16"/>
  <c r="Q29" i="16"/>
  <c r="AH29" i="16"/>
  <c r="B30" i="16"/>
  <c r="Z30" i="16"/>
  <c r="AF30" i="16"/>
  <c r="AJ30" i="16"/>
  <c r="Q31" i="16"/>
  <c r="AH31" i="16"/>
  <c r="B32" i="16"/>
  <c r="Z32" i="16"/>
  <c r="AF32" i="16"/>
  <c r="AJ32" i="16"/>
  <c r="Q33" i="16"/>
  <c r="AH33" i="16"/>
  <c r="B34" i="16"/>
  <c r="Z34" i="16"/>
  <c r="AF34" i="16"/>
  <c r="AJ34" i="16"/>
  <c r="X38" i="16"/>
  <c r="AJ14" i="16"/>
  <c r="X15" i="16"/>
  <c r="AI15" i="16"/>
  <c r="M16" i="16"/>
  <c r="AD17" i="16" s="1"/>
  <c r="AB16" i="16"/>
  <c r="AG16" i="16"/>
  <c r="X17" i="16"/>
  <c r="AE17" i="16"/>
  <c r="AI17" i="16"/>
  <c r="M18" i="16"/>
  <c r="AD19" i="16" s="1"/>
  <c r="AB18" i="16"/>
  <c r="AG18" i="16"/>
  <c r="X19" i="16"/>
  <c r="AE19" i="16"/>
  <c r="AI19" i="16"/>
  <c r="M20" i="16"/>
  <c r="AD21" i="16" s="1"/>
  <c r="AB20" i="16"/>
  <c r="AG20" i="16"/>
  <c r="X21" i="16"/>
  <c r="AE21" i="16"/>
  <c r="AI21" i="16"/>
  <c r="M22" i="16"/>
  <c r="AD23" i="16" s="1"/>
  <c r="AB22" i="16"/>
  <c r="AG22" i="16"/>
  <c r="X23" i="16"/>
  <c r="AE23" i="16"/>
  <c r="AI23" i="16"/>
  <c r="M24" i="16"/>
  <c r="AD25" i="16" s="1"/>
  <c r="AB24" i="16"/>
  <c r="AG24" i="16"/>
  <c r="X25" i="16"/>
  <c r="AE25" i="16"/>
  <c r="AI25" i="16"/>
  <c r="M26" i="16"/>
  <c r="AD27" i="16" s="1"/>
  <c r="AB26" i="16"/>
  <c r="AG26" i="16"/>
  <c r="X27" i="16"/>
  <c r="AE27" i="16"/>
  <c r="AI27" i="16"/>
  <c r="M28" i="16"/>
  <c r="AD29" i="16" s="1"/>
  <c r="AB28" i="16"/>
  <c r="AG28" i="16"/>
  <c r="X29" i="16"/>
  <c r="AE29" i="16"/>
  <c r="AI29" i="16"/>
  <c r="M30" i="16"/>
  <c r="AD31" i="16" s="1"/>
  <c r="AB30" i="16"/>
  <c r="AG30" i="16"/>
  <c r="X31" i="16"/>
  <c r="AE31" i="16"/>
  <c r="AI31" i="16"/>
  <c r="M32" i="16"/>
  <c r="AD33" i="16" s="1"/>
  <c r="AB32" i="16"/>
  <c r="AG32" i="16"/>
  <c r="X33" i="16"/>
  <c r="AE33" i="16"/>
  <c r="AI33" i="16"/>
  <c r="M34" i="16"/>
  <c r="AB34" i="16"/>
  <c r="AG34" i="16"/>
  <c r="P38" i="16"/>
  <c r="Y38" i="16"/>
  <c r="B15" i="16"/>
  <c r="Z15" i="16"/>
  <c r="AF15" i="16"/>
  <c r="AJ15" i="16"/>
  <c r="Q16" i="16"/>
  <c r="AH16" i="16"/>
  <c r="B17" i="16"/>
  <c r="Z17" i="16"/>
  <c r="AF17" i="16"/>
  <c r="AJ17" i="16"/>
  <c r="Q18" i="16"/>
  <c r="AH18" i="16"/>
  <c r="B19" i="16"/>
  <c r="Z19" i="16"/>
  <c r="AF19" i="16"/>
  <c r="AJ19" i="16"/>
  <c r="Q20" i="16"/>
  <c r="AH20" i="16"/>
  <c r="B21" i="16"/>
  <c r="Z21" i="16"/>
  <c r="AF21" i="16"/>
  <c r="AJ21" i="16"/>
  <c r="Q22" i="16"/>
  <c r="AH22" i="16"/>
  <c r="B23" i="16"/>
  <c r="Z23" i="16"/>
  <c r="AF23" i="16"/>
  <c r="AJ23" i="16"/>
  <c r="Q24" i="16"/>
  <c r="AH24" i="16"/>
  <c r="B25" i="16"/>
  <c r="Z25" i="16"/>
  <c r="AF25" i="16"/>
  <c r="AJ25" i="16"/>
  <c r="Q26" i="16"/>
  <c r="AH26" i="16"/>
  <c r="B27" i="16"/>
  <c r="Z27" i="16"/>
  <c r="AF27" i="16"/>
  <c r="AJ27" i="16"/>
  <c r="Q28" i="16"/>
  <c r="AH28" i="16"/>
  <c r="B29" i="16"/>
  <c r="Z29" i="16"/>
  <c r="AF29" i="16"/>
  <c r="AJ29" i="16"/>
  <c r="Q30" i="16"/>
  <c r="AH30" i="16"/>
  <c r="B31" i="16"/>
  <c r="Z31" i="16"/>
  <c r="AF31" i="16"/>
  <c r="AJ31" i="16"/>
  <c r="Q32" i="16"/>
  <c r="AH32" i="16"/>
  <c r="Z33" i="16"/>
  <c r="AF33" i="16"/>
  <c r="Q34" i="16"/>
  <c r="M15" i="16"/>
  <c r="AD16" i="16" s="1"/>
  <c r="AB15" i="16"/>
  <c r="AG15" i="16"/>
  <c r="X16" i="16"/>
  <c r="AE16" i="16"/>
  <c r="AI16" i="16"/>
  <c r="M17" i="16"/>
  <c r="AD18" i="16" s="1"/>
  <c r="AB17" i="16"/>
  <c r="AG17" i="16"/>
  <c r="X18" i="16"/>
  <c r="AE18" i="16"/>
  <c r="AI18" i="16"/>
  <c r="M19" i="16"/>
  <c r="AD20" i="16" s="1"/>
  <c r="AB19" i="16"/>
  <c r="AG19" i="16"/>
  <c r="X20" i="16"/>
  <c r="AE20" i="16"/>
  <c r="AI20" i="16"/>
  <c r="M21" i="16"/>
  <c r="AD22" i="16" s="1"/>
  <c r="AB21" i="16"/>
  <c r="AG21" i="16"/>
  <c r="X22" i="16"/>
  <c r="AE22" i="16"/>
  <c r="AI22" i="16"/>
  <c r="M23" i="16"/>
  <c r="AD24" i="16" s="1"/>
  <c r="AB23" i="16"/>
  <c r="AG23" i="16"/>
  <c r="X24" i="16"/>
  <c r="AE24" i="16"/>
  <c r="AI24" i="16"/>
  <c r="M25" i="16"/>
  <c r="AD26" i="16" s="1"/>
  <c r="AB25" i="16"/>
  <c r="AG25" i="16"/>
  <c r="X26" i="16"/>
  <c r="AE26" i="16"/>
  <c r="AI26" i="16"/>
  <c r="M27" i="16"/>
  <c r="AD28" i="16" s="1"/>
  <c r="AB27" i="16"/>
  <c r="AG27" i="16"/>
  <c r="X28" i="16"/>
  <c r="AE28" i="16"/>
  <c r="AI28" i="16"/>
  <c r="M29" i="16"/>
  <c r="AD30" i="16" s="1"/>
  <c r="AB29" i="16"/>
  <c r="AG29" i="16"/>
  <c r="X30" i="16"/>
  <c r="AE30" i="16"/>
  <c r="AI30" i="16"/>
  <c r="M31" i="16"/>
  <c r="AD32" i="16" s="1"/>
  <c r="AB31" i="16"/>
  <c r="AG31" i="16"/>
  <c r="X32" i="16"/>
  <c r="AE32" i="16"/>
  <c r="AI32" i="16"/>
  <c r="M33" i="16"/>
  <c r="AD34" i="16" s="1"/>
  <c r="AB33" i="16"/>
  <c r="AG33" i="16"/>
  <c r="X34" i="16"/>
  <c r="AI34" i="15"/>
  <c r="AH34" i="15"/>
  <c r="Q15" i="15"/>
  <c r="AH15" i="15"/>
  <c r="B16" i="15"/>
  <c r="Z16" i="15"/>
  <c r="AF16" i="15"/>
  <c r="AJ16" i="15"/>
  <c r="Q17" i="15"/>
  <c r="AH17" i="15"/>
  <c r="B18" i="15"/>
  <c r="Z18" i="15"/>
  <c r="AF18" i="15"/>
  <c r="AJ18" i="15"/>
  <c r="Q19" i="15"/>
  <c r="AH19" i="15"/>
  <c r="B20" i="15"/>
  <c r="Z20" i="15"/>
  <c r="AF20" i="15"/>
  <c r="AJ20" i="15"/>
  <c r="Q21" i="15"/>
  <c r="AH21" i="15"/>
  <c r="B22" i="15"/>
  <c r="Z22" i="15"/>
  <c r="AF22" i="15"/>
  <c r="AJ22" i="15"/>
  <c r="Q23" i="15"/>
  <c r="AH23" i="15"/>
  <c r="B24" i="15"/>
  <c r="Z24" i="15"/>
  <c r="AF24" i="15"/>
  <c r="AJ24" i="15"/>
  <c r="Q25" i="15"/>
  <c r="AH25" i="15"/>
  <c r="B26" i="15"/>
  <c r="Z26" i="15"/>
  <c r="AF26" i="15"/>
  <c r="AJ26" i="15"/>
  <c r="Q27" i="15"/>
  <c r="AH27" i="15"/>
  <c r="B28" i="15"/>
  <c r="Z28" i="15"/>
  <c r="AF28" i="15"/>
  <c r="AJ28" i="15"/>
  <c r="Q29" i="15"/>
  <c r="AH29" i="15"/>
  <c r="B30" i="15"/>
  <c r="Z30" i="15"/>
  <c r="AF30" i="15"/>
  <c r="AJ30" i="15"/>
  <c r="Q31" i="15"/>
  <c r="AH31" i="15"/>
  <c r="B32" i="15"/>
  <c r="Z32" i="15"/>
  <c r="AF32" i="15"/>
  <c r="AJ32" i="15"/>
  <c r="Q33" i="15"/>
  <c r="AH33" i="15"/>
  <c r="B34" i="15"/>
  <c r="Z34" i="15"/>
  <c r="AF34" i="15"/>
  <c r="AJ34" i="15"/>
  <c r="X38" i="15"/>
  <c r="AJ14" i="15"/>
  <c r="X15" i="15"/>
  <c r="AI15" i="15"/>
  <c r="M16" i="15"/>
  <c r="AD17" i="15" s="1"/>
  <c r="AB16" i="15"/>
  <c r="AG16" i="15"/>
  <c r="X17" i="15"/>
  <c r="AE17" i="15"/>
  <c r="AI17" i="15"/>
  <c r="M18" i="15"/>
  <c r="AD19" i="15" s="1"/>
  <c r="AB18" i="15"/>
  <c r="AG18" i="15"/>
  <c r="X19" i="15"/>
  <c r="AE19" i="15"/>
  <c r="AI19" i="15"/>
  <c r="M20" i="15"/>
  <c r="AD21" i="15" s="1"/>
  <c r="AB20" i="15"/>
  <c r="AG20" i="15"/>
  <c r="X21" i="15"/>
  <c r="AE21" i="15"/>
  <c r="AI21" i="15"/>
  <c r="M22" i="15"/>
  <c r="AD23" i="15" s="1"/>
  <c r="AB22" i="15"/>
  <c r="AG22" i="15"/>
  <c r="X23" i="15"/>
  <c r="AE23" i="15"/>
  <c r="AI23" i="15"/>
  <c r="M24" i="15"/>
  <c r="AD25" i="15" s="1"/>
  <c r="AB24" i="15"/>
  <c r="AG24" i="15"/>
  <c r="X25" i="15"/>
  <c r="AE25" i="15"/>
  <c r="AI25" i="15"/>
  <c r="M26" i="15"/>
  <c r="AD27" i="15" s="1"/>
  <c r="AB26" i="15"/>
  <c r="AG26" i="15"/>
  <c r="X27" i="15"/>
  <c r="AE27" i="15"/>
  <c r="AI27" i="15"/>
  <c r="M28" i="15"/>
  <c r="AD29" i="15" s="1"/>
  <c r="AB28" i="15"/>
  <c r="AG28" i="15"/>
  <c r="X29" i="15"/>
  <c r="AE29" i="15"/>
  <c r="AI29" i="15"/>
  <c r="M30" i="15"/>
  <c r="AD31" i="15" s="1"/>
  <c r="AB30" i="15"/>
  <c r="AG30" i="15"/>
  <c r="X31" i="15"/>
  <c r="AE31" i="15"/>
  <c r="AI31" i="15"/>
  <c r="M32" i="15"/>
  <c r="AD33" i="15" s="1"/>
  <c r="AB32" i="15"/>
  <c r="AG32" i="15"/>
  <c r="X33" i="15"/>
  <c r="AE33" i="15"/>
  <c r="AI33" i="15"/>
  <c r="M34" i="15"/>
  <c r="AB34" i="15"/>
  <c r="AG34" i="15"/>
  <c r="P38" i="15"/>
  <c r="Y38" i="15"/>
  <c r="B15" i="15"/>
  <c r="Z15" i="15"/>
  <c r="AF15" i="15"/>
  <c r="AJ15" i="15"/>
  <c r="Q16" i="15"/>
  <c r="AH16" i="15"/>
  <c r="B17" i="15"/>
  <c r="Z17" i="15"/>
  <c r="AF17" i="15"/>
  <c r="AJ17" i="15"/>
  <c r="Q18" i="15"/>
  <c r="AH18" i="15"/>
  <c r="B19" i="15"/>
  <c r="Z19" i="15"/>
  <c r="AF19" i="15"/>
  <c r="AJ19" i="15"/>
  <c r="Q20" i="15"/>
  <c r="AH20" i="15"/>
  <c r="B21" i="15"/>
  <c r="Z21" i="15"/>
  <c r="AF21" i="15"/>
  <c r="AJ21" i="15"/>
  <c r="Q22" i="15"/>
  <c r="AH22" i="15"/>
  <c r="B23" i="15"/>
  <c r="Z23" i="15"/>
  <c r="AF23" i="15"/>
  <c r="AJ23" i="15"/>
  <c r="Q24" i="15"/>
  <c r="AH24" i="15"/>
  <c r="B25" i="15"/>
  <c r="Z25" i="15"/>
  <c r="AF25" i="15"/>
  <c r="AJ25" i="15"/>
  <c r="Q26" i="15"/>
  <c r="AH26" i="15"/>
  <c r="B27" i="15"/>
  <c r="Z27" i="15"/>
  <c r="AF27" i="15"/>
  <c r="AJ27" i="15"/>
  <c r="Q28" i="15"/>
  <c r="AH28" i="15"/>
  <c r="B29" i="15"/>
  <c r="Z29" i="15"/>
  <c r="AF29" i="15"/>
  <c r="AJ29" i="15"/>
  <c r="Q30" i="15"/>
  <c r="AH30" i="15"/>
  <c r="B31" i="15"/>
  <c r="Z31" i="15"/>
  <c r="AF31" i="15"/>
  <c r="AJ31" i="15"/>
  <c r="Q32" i="15"/>
  <c r="AH32" i="15"/>
  <c r="Z33" i="15"/>
  <c r="AF33" i="15"/>
  <c r="Q34" i="15"/>
  <c r="M15" i="15"/>
  <c r="AD16" i="15" s="1"/>
  <c r="AB15" i="15"/>
  <c r="AG15" i="15"/>
  <c r="X16" i="15"/>
  <c r="AE16" i="15"/>
  <c r="AI16" i="15"/>
  <c r="M17" i="15"/>
  <c r="AD18" i="15" s="1"/>
  <c r="AB17" i="15"/>
  <c r="AG17" i="15"/>
  <c r="X18" i="15"/>
  <c r="AE18" i="15"/>
  <c r="AI18" i="15"/>
  <c r="M19" i="15"/>
  <c r="AD20" i="15" s="1"/>
  <c r="AB19" i="15"/>
  <c r="AG19" i="15"/>
  <c r="X20" i="15"/>
  <c r="AE20" i="15"/>
  <c r="AI20" i="15"/>
  <c r="M21" i="15"/>
  <c r="AD22" i="15" s="1"/>
  <c r="AB21" i="15"/>
  <c r="AG21" i="15"/>
  <c r="X22" i="15"/>
  <c r="AE22" i="15"/>
  <c r="AI22" i="15"/>
  <c r="M23" i="15"/>
  <c r="AD24" i="15" s="1"/>
  <c r="AB23" i="15"/>
  <c r="AG23" i="15"/>
  <c r="X24" i="15"/>
  <c r="AE24" i="15"/>
  <c r="AI24" i="15"/>
  <c r="M25" i="15"/>
  <c r="AD26" i="15" s="1"/>
  <c r="AB25" i="15"/>
  <c r="AG25" i="15"/>
  <c r="X26" i="15"/>
  <c r="AE26" i="15"/>
  <c r="AI26" i="15"/>
  <c r="M27" i="15"/>
  <c r="AD28" i="15" s="1"/>
  <c r="AB27" i="15"/>
  <c r="AG27" i="15"/>
  <c r="X28" i="15"/>
  <c r="AE28" i="15"/>
  <c r="AI28" i="15"/>
  <c r="M29" i="15"/>
  <c r="AD30" i="15" s="1"/>
  <c r="AB29" i="15"/>
  <c r="AG29" i="15"/>
  <c r="X30" i="15"/>
  <c r="AE30" i="15"/>
  <c r="AI30" i="15"/>
  <c r="M31" i="15"/>
  <c r="AD32" i="15" s="1"/>
  <c r="AB31" i="15"/>
  <c r="AG31" i="15"/>
  <c r="X32" i="15"/>
  <c r="AE32" i="15"/>
  <c r="AI32" i="15"/>
  <c r="M33" i="15"/>
  <c r="AD34" i="15" s="1"/>
  <c r="AB33" i="15"/>
  <c r="AG33" i="15"/>
  <c r="X34" i="15"/>
  <c r="AI34" i="14"/>
  <c r="AH34" i="14"/>
  <c r="Q15" i="14"/>
  <c r="AH15" i="14"/>
  <c r="B16" i="14"/>
  <c r="Z16" i="14"/>
  <c r="AF16" i="14"/>
  <c r="AJ16" i="14"/>
  <c r="Q17" i="14"/>
  <c r="AH17" i="14"/>
  <c r="B18" i="14"/>
  <c r="Z18" i="14"/>
  <c r="AF18" i="14"/>
  <c r="AJ18" i="14"/>
  <c r="Q19" i="14"/>
  <c r="AH19" i="14"/>
  <c r="B20" i="14"/>
  <c r="Z20" i="14"/>
  <c r="AF20" i="14"/>
  <c r="AJ20" i="14"/>
  <c r="Q21" i="14"/>
  <c r="AH21" i="14"/>
  <c r="B22" i="14"/>
  <c r="Z22" i="14"/>
  <c r="AF22" i="14"/>
  <c r="AJ22" i="14"/>
  <c r="Q23" i="14"/>
  <c r="AH23" i="14"/>
  <c r="B24" i="14"/>
  <c r="Z24" i="14"/>
  <c r="AF24" i="14"/>
  <c r="AJ24" i="14"/>
  <c r="Q25" i="14"/>
  <c r="AH25" i="14"/>
  <c r="B26" i="14"/>
  <c r="Z26" i="14"/>
  <c r="AF26" i="14"/>
  <c r="AJ26" i="14"/>
  <c r="Q27" i="14"/>
  <c r="AH27" i="14"/>
  <c r="B28" i="14"/>
  <c r="Z28" i="14"/>
  <c r="AF28" i="14"/>
  <c r="AJ28" i="14"/>
  <c r="Q29" i="14"/>
  <c r="AH29" i="14"/>
  <c r="B30" i="14"/>
  <c r="Z30" i="14"/>
  <c r="AF30" i="14"/>
  <c r="AJ30" i="14"/>
  <c r="Q31" i="14"/>
  <c r="AH31" i="14"/>
  <c r="B32" i="14"/>
  <c r="Z32" i="14"/>
  <c r="AF32" i="14"/>
  <c r="AJ32" i="14"/>
  <c r="Q33" i="14"/>
  <c r="AH33" i="14"/>
  <c r="B34" i="14"/>
  <c r="Z34" i="14"/>
  <c r="AF34" i="14"/>
  <c r="AJ34" i="14"/>
  <c r="X38" i="14"/>
  <c r="AJ14" i="14"/>
  <c r="X15" i="14"/>
  <c r="AI15" i="14"/>
  <c r="M16" i="14"/>
  <c r="AD17" i="14" s="1"/>
  <c r="AB16" i="14"/>
  <c r="AG16" i="14"/>
  <c r="X17" i="14"/>
  <c r="AE17" i="14"/>
  <c r="AI17" i="14"/>
  <c r="M18" i="14"/>
  <c r="AD19" i="14" s="1"/>
  <c r="AB18" i="14"/>
  <c r="AG18" i="14"/>
  <c r="X19" i="14"/>
  <c r="AE19" i="14"/>
  <c r="AI19" i="14"/>
  <c r="M20" i="14"/>
  <c r="AD21" i="14" s="1"/>
  <c r="AB20" i="14"/>
  <c r="AG20" i="14"/>
  <c r="X21" i="14"/>
  <c r="AE21" i="14"/>
  <c r="AI21" i="14"/>
  <c r="M22" i="14"/>
  <c r="AD23" i="14" s="1"/>
  <c r="AB22" i="14"/>
  <c r="AG22" i="14"/>
  <c r="X23" i="14"/>
  <c r="AE23" i="14"/>
  <c r="AI23" i="14"/>
  <c r="M24" i="14"/>
  <c r="AD25" i="14" s="1"/>
  <c r="AB24" i="14"/>
  <c r="AG24" i="14"/>
  <c r="X25" i="14"/>
  <c r="AE25" i="14"/>
  <c r="AI25" i="14"/>
  <c r="M26" i="14"/>
  <c r="AD27" i="14" s="1"/>
  <c r="AB26" i="14"/>
  <c r="AG26" i="14"/>
  <c r="X27" i="14"/>
  <c r="AE27" i="14"/>
  <c r="AI27" i="14"/>
  <c r="M28" i="14"/>
  <c r="AD29" i="14" s="1"/>
  <c r="AB28" i="14"/>
  <c r="AG28" i="14"/>
  <c r="X29" i="14"/>
  <c r="AE29" i="14"/>
  <c r="AI29" i="14"/>
  <c r="M30" i="14"/>
  <c r="AD31" i="14" s="1"/>
  <c r="AB30" i="14"/>
  <c r="AG30" i="14"/>
  <c r="X31" i="14"/>
  <c r="AE31" i="14"/>
  <c r="AI31" i="14"/>
  <c r="M32" i="14"/>
  <c r="AD33" i="14" s="1"/>
  <c r="AB32" i="14"/>
  <c r="AG32" i="14"/>
  <c r="X33" i="14"/>
  <c r="AE33" i="14"/>
  <c r="AI33" i="14"/>
  <c r="M34" i="14"/>
  <c r="AB34" i="14"/>
  <c r="AG34" i="14"/>
  <c r="P38" i="14"/>
  <c r="Y38" i="14"/>
  <c r="B15" i="14"/>
  <c r="Z15" i="14"/>
  <c r="AF15" i="14"/>
  <c r="AJ15" i="14"/>
  <c r="Q16" i="14"/>
  <c r="AH16" i="14"/>
  <c r="B17" i="14"/>
  <c r="Z17" i="14"/>
  <c r="AF17" i="14"/>
  <c r="AJ17" i="14"/>
  <c r="Q18" i="14"/>
  <c r="AH18" i="14"/>
  <c r="B19" i="14"/>
  <c r="Z19" i="14"/>
  <c r="AF19" i="14"/>
  <c r="AJ19" i="14"/>
  <c r="Q20" i="14"/>
  <c r="AH20" i="14"/>
  <c r="B21" i="14"/>
  <c r="Z21" i="14"/>
  <c r="AF21" i="14"/>
  <c r="AJ21" i="14"/>
  <c r="Q22" i="14"/>
  <c r="AH22" i="14"/>
  <c r="B23" i="14"/>
  <c r="Z23" i="14"/>
  <c r="AF23" i="14"/>
  <c r="AJ23" i="14"/>
  <c r="Q24" i="14"/>
  <c r="AH24" i="14"/>
  <c r="B25" i="14"/>
  <c r="Z25" i="14"/>
  <c r="AF25" i="14"/>
  <c r="AJ25" i="14"/>
  <c r="Q26" i="14"/>
  <c r="AH26" i="14"/>
  <c r="B27" i="14"/>
  <c r="Z27" i="14"/>
  <c r="AF27" i="14"/>
  <c r="AJ27" i="14"/>
  <c r="Q28" i="14"/>
  <c r="AH28" i="14"/>
  <c r="B29" i="14"/>
  <c r="Z29" i="14"/>
  <c r="AF29" i="14"/>
  <c r="AJ29" i="14"/>
  <c r="Q30" i="14"/>
  <c r="AH30" i="14"/>
  <c r="B31" i="14"/>
  <c r="Z31" i="14"/>
  <c r="AF31" i="14"/>
  <c r="AJ31" i="14"/>
  <c r="Q32" i="14"/>
  <c r="AH32" i="14"/>
  <c r="Z33" i="14"/>
  <c r="AF33" i="14"/>
  <c r="Q34" i="14"/>
  <c r="M15" i="14"/>
  <c r="AD16" i="14" s="1"/>
  <c r="AB15" i="14"/>
  <c r="AG15" i="14"/>
  <c r="X16" i="14"/>
  <c r="AE16" i="14"/>
  <c r="AI16" i="14"/>
  <c r="M17" i="14"/>
  <c r="AD18" i="14" s="1"/>
  <c r="AB17" i="14"/>
  <c r="AG17" i="14"/>
  <c r="X18" i="14"/>
  <c r="AE18" i="14"/>
  <c r="AI18" i="14"/>
  <c r="M19" i="14"/>
  <c r="AD20" i="14" s="1"/>
  <c r="AB19" i="14"/>
  <c r="AG19" i="14"/>
  <c r="X20" i="14"/>
  <c r="AE20" i="14"/>
  <c r="AI20" i="14"/>
  <c r="M21" i="14"/>
  <c r="AD22" i="14" s="1"/>
  <c r="AB21" i="14"/>
  <c r="AG21" i="14"/>
  <c r="X22" i="14"/>
  <c r="AE22" i="14"/>
  <c r="AI22" i="14"/>
  <c r="M23" i="14"/>
  <c r="AD24" i="14" s="1"/>
  <c r="AB23" i="14"/>
  <c r="AG23" i="14"/>
  <c r="X24" i="14"/>
  <c r="AE24" i="14"/>
  <c r="AI24" i="14"/>
  <c r="M25" i="14"/>
  <c r="AD26" i="14" s="1"/>
  <c r="AB25" i="14"/>
  <c r="AG25" i="14"/>
  <c r="X26" i="14"/>
  <c r="AE26" i="14"/>
  <c r="AI26" i="14"/>
  <c r="M27" i="14"/>
  <c r="AD28" i="14" s="1"/>
  <c r="AB27" i="14"/>
  <c r="AG27" i="14"/>
  <c r="X28" i="14"/>
  <c r="AE28" i="14"/>
  <c r="AI28" i="14"/>
  <c r="M29" i="14"/>
  <c r="AD30" i="14" s="1"/>
  <c r="AB29" i="14"/>
  <c r="AG29" i="14"/>
  <c r="X30" i="14"/>
  <c r="AE30" i="14"/>
  <c r="AI30" i="14"/>
  <c r="M31" i="14"/>
  <c r="AD32" i="14" s="1"/>
  <c r="AB31" i="14"/>
  <c r="AG31" i="14"/>
  <c r="X32" i="14"/>
  <c r="AE32" i="14"/>
  <c r="AI32" i="14"/>
  <c r="M33" i="14"/>
  <c r="AD34" i="14" s="1"/>
  <c r="AB33" i="14"/>
  <c r="AG33" i="14"/>
  <c r="X34" i="14"/>
  <c r="AJ14" i="13"/>
  <c r="AH34" i="13"/>
  <c r="Q15" i="13"/>
  <c r="AH15" i="13"/>
  <c r="B16" i="13"/>
  <c r="Z16" i="13"/>
  <c r="AF16" i="13"/>
  <c r="AJ16" i="13"/>
  <c r="Q17" i="13"/>
  <c r="AH17" i="13"/>
  <c r="B18" i="13"/>
  <c r="Z18" i="13"/>
  <c r="AF18" i="13"/>
  <c r="AJ18" i="13"/>
  <c r="Q19" i="13"/>
  <c r="AH19" i="13"/>
  <c r="B20" i="13"/>
  <c r="Z20" i="13"/>
  <c r="AF20" i="13"/>
  <c r="AJ20" i="13"/>
  <c r="Q21" i="13"/>
  <c r="AH21" i="13"/>
  <c r="B22" i="13"/>
  <c r="Z22" i="13"/>
  <c r="AF22" i="13"/>
  <c r="AJ22" i="13"/>
  <c r="Q23" i="13"/>
  <c r="AH23" i="13"/>
  <c r="B24" i="13"/>
  <c r="Z24" i="13"/>
  <c r="AF24" i="13"/>
  <c r="AJ24" i="13"/>
  <c r="Q25" i="13"/>
  <c r="AH25" i="13"/>
  <c r="B26" i="13"/>
  <c r="Z26" i="13"/>
  <c r="AF26" i="13"/>
  <c r="AJ26" i="13"/>
  <c r="Q27" i="13"/>
  <c r="AH27" i="13"/>
  <c r="B28" i="13"/>
  <c r="Z28" i="13"/>
  <c r="AF28" i="13"/>
  <c r="AJ28" i="13"/>
  <c r="Q29" i="13"/>
  <c r="AH29" i="13"/>
  <c r="B30" i="13"/>
  <c r="Z30" i="13"/>
  <c r="AF30" i="13"/>
  <c r="AJ30" i="13"/>
  <c r="Q31" i="13"/>
  <c r="AH31" i="13"/>
  <c r="B32" i="13"/>
  <c r="Z32" i="13"/>
  <c r="AF32" i="13"/>
  <c r="AJ32" i="13"/>
  <c r="Q33" i="13"/>
  <c r="AH33" i="13"/>
  <c r="B34" i="13"/>
  <c r="Z34" i="13"/>
  <c r="AF34" i="13"/>
  <c r="AJ34" i="13"/>
  <c r="X38" i="13"/>
  <c r="X15" i="13"/>
  <c r="AI15" i="13"/>
  <c r="M16" i="13"/>
  <c r="AD17" i="13" s="1"/>
  <c r="AB16" i="13"/>
  <c r="AG16" i="13"/>
  <c r="X17" i="13"/>
  <c r="AE17" i="13"/>
  <c r="AI17" i="13"/>
  <c r="M18" i="13"/>
  <c r="AD19" i="13" s="1"/>
  <c r="AB18" i="13"/>
  <c r="AG18" i="13"/>
  <c r="X19" i="13"/>
  <c r="AE19" i="13"/>
  <c r="AI19" i="13"/>
  <c r="M20" i="13"/>
  <c r="AD21" i="13" s="1"/>
  <c r="AB20" i="13"/>
  <c r="AG20" i="13"/>
  <c r="X21" i="13"/>
  <c r="AE21" i="13"/>
  <c r="AI21" i="13"/>
  <c r="M22" i="13"/>
  <c r="AD23" i="13" s="1"/>
  <c r="AB22" i="13"/>
  <c r="AG22" i="13"/>
  <c r="X23" i="13"/>
  <c r="AE23" i="13"/>
  <c r="AI23" i="13"/>
  <c r="M24" i="13"/>
  <c r="AD25" i="13" s="1"/>
  <c r="AB24" i="13"/>
  <c r="AG24" i="13"/>
  <c r="X25" i="13"/>
  <c r="AE25" i="13"/>
  <c r="AI25" i="13"/>
  <c r="M26" i="13"/>
  <c r="AD27" i="13" s="1"/>
  <c r="AB26" i="13"/>
  <c r="AG26" i="13"/>
  <c r="X27" i="13"/>
  <c r="AE27" i="13"/>
  <c r="AI27" i="13"/>
  <c r="M28" i="13"/>
  <c r="AD29" i="13" s="1"/>
  <c r="AB28" i="13"/>
  <c r="AG28" i="13"/>
  <c r="X29" i="13"/>
  <c r="AE29" i="13"/>
  <c r="AI29" i="13"/>
  <c r="M30" i="13"/>
  <c r="AD31" i="13" s="1"/>
  <c r="AB30" i="13"/>
  <c r="AG30" i="13"/>
  <c r="X31" i="13"/>
  <c r="AE31" i="13"/>
  <c r="AI31" i="13"/>
  <c r="M32" i="13"/>
  <c r="AD33" i="13" s="1"/>
  <c r="AB32" i="13"/>
  <c r="AG32" i="13"/>
  <c r="X33" i="13"/>
  <c r="AE33" i="13"/>
  <c r="AI33" i="13"/>
  <c r="M34" i="13"/>
  <c r="AB34" i="13"/>
  <c r="AG34" i="13"/>
  <c r="P38" i="13"/>
  <c r="Y38" i="13"/>
  <c r="B15" i="13"/>
  <c r="Z15" i="13"/>
  <c r="AF15" i="13"/>
  <c r="AJ15" i="13"/>
  <c r="Q16" i="13"/>
  <c r="AH16" i="13"/>
  <c r="B17" i="13"/>
  <c r="Z17" i="13"/>
  <c r="AF17" i="13"/>
  <c r="AJ17" i="13"/>
  <c r="Q18" i="13"/>
  <c r="AH18" i="13"/>
  <c r="B19" i="13"/>
  <c r="Z19" i="13"/>
  <c r="AF19" i="13"/>
  <c r="AJ19" i="13"/>
  <c r="Q20" i="13"/>
  <c r="AH20" i="13"/>
  <c r="B21" i="13"/>
  <c r="Z21" i="13"/>
  <c r="AF21" i="13"/>
  <c r="AJ21" i="13"/>
  <c r="Q22" i="13"/>
  <c r="AH22" i="13"/>
  <c r="B23" i="13"/>
  <c r="Z23" i="13"/>
  <c r="AF23" i="13"/>
  <c r="AJ23" i="13"/>
  <c r="Q24" i="13"/>
  <c r="AH24" i="13"/>
  <c r="B25" i="13"/>
  <c r="Z25" i="13"/>
  <c r="AF25" i="13"/>
  <c r="AJ25" i="13"/>
  <c r="Q26" i="13"/>
  <c r="AH26" i="13"/>
  <c r="B27" i="13"/>
  <c r="Z27" i="13"/>
  <c r="AF27" i="13"/>
  <c r="AJ27" i="13"/>
  <c r="Q28" i="13"/>
  <c r="AH28" i="13"/>
  <c r="B29" i="13"/>
  <c r="Z29" i="13"/>
  <c r="AF29" i="13"/>
  <c r="AJ29" i="13"/>
  <c r="Q30" i="13"/>
  <c r="AH30" i="13"/>
  <c r="B31" i="13"/>
  <c r="Z31" i="13"/>
  <c r="AF31" i="13"/>
  <c r="AJ31" i="13"/>
  <c r="Q32" i="13"/>
  <c r="AH32" i="13"/>
  <c r="Z33" i="13"/>
  <c r="AF33" i="13"/>
  <c r="Q34" i="13"/>
  <c r="M15" i="13"/>
  <c r="AD16" i="13" s="1"/>
  <c r="AB15" i="13"/>
  <c r="AG15" i="13"/>
  <c r="X16" i="13"/>
  <c r="AE16" i="13"/>
  <c r="AI16" i="13"/>
  <c r="M17" i="13"/>
  <c r="AD18" i="13" s="1"/>
  <c r="AB17" i="13"/>
  <c r="AG17" i="13"/>
  <c r="X18" i="13"/>
  <c r="AE18" i="13"/>
  <c r="AI18" i="13"/>
  <c r="M19" i="13"/>
  <c r="AD20" i="13" s="1"/>
  <c r="AB19" i="13"/>
  <c r="AG19" i="13"/>
  <c r="X20" i="13"/>
  <c r="AE20" i="13"/>
  <c r="AI20" i="13"/>
  <c r="M21" i="13"/>
  <c r="AD22" i="13" s="1"/>
  <c r="AB21" i="13"/>
  <c r="AG21" i="13"/>
  <c r="X22" i="13"/>
  <c r="AE22" i="13"/>
  <c r="AI22" i="13"/>
  <c r="M23" i="13"/>
  <c r="AD24" i="13" s="1"/>
  <c r="AB23" i="13"/>
  <c r="AG23" i="13"/>
  <c r="X24" i="13"/>
  <c r="AE24" i="13"/>
  <c r="AI24" i="13"/>
  <c r="M25" i="13"/>
  <c r="AD26" i="13" s="1"/>
  <c r="AB25" i="13"/>
  <c r="AG25" i="13"/>
  <c r="X26" i="13"/>
  <c r="AE26" i="13"/>
  <c r="AI26" i="13"/>
  <c r="M27" i="13"/>
  <c r="AD28" i="13" s="1"/>
  <c r="AB27" i="13"/>
  <c r="AG27" i="13"/>
  <c r="X28" i="13"/>
  <c r="AE28" i="13"/>
  <c r="AI28" i="13"/>
  <c r="M29" i="13"/>
  <c r="AD30" i="13" s="1"/>
  <c r="AB29" i="13"/>
  <c r="AG29" i="13"/>
  <c r="X30" i="13"/>
  <c r="AE30" i="13"/>
  <c r="AI30" i="13"/>
  <c r="M31" i="13"/>
  <c r="AD32" i="13" s="1"/>
  <c r="AB31" i="13"/>
  <c r="AG31" i="13"/>
  <c r="X32" i="13"/>
  <c r="AE32" i="13"/>
  <c r="AI32" i="13"/>
  <c r="M33" i="13"/>
  <c r="AD34" i="13" s="1"/>
  <c r="AB33" i="13"/>
  <c r="AG33" i="13"/>
  <c r="X34" i="13"/>
  <c r="AE34" i="12"/>
  <c r="AI34" i="12"/>
  <c r="Q15" i="12"/>
  <c r="B16" i="12"/>
  <c r="Z16" i="12"/>
  <c r="AF16" i="12"/>
  <c r="AJ16" i="12"/>
  <c r="Q17" i="12"/>
  <c r="AH17" i="12"/>
  <c r="B18" i="12"/>
  <c r="Z18" i="12"/>
  <c r="AF18" i="12"/>
  <c r="AJ18" i="12"/>
  <c r="Q19" i="12"/>
  <c r="AH19" i="12"/>
  <c r="B20" i="12"/>
  <c r="Z20" i="12"/>
  <c r="AF20" i="12"/>
  <c r="AJ20" i="12"/>
  <c r="Q21" i="12"/>
  <c r="AH21" i="12"/>
  <c r="B22" i="12"/>
  <c r="Z22" i="12"/>
  <c r="AF22" i="12"/>
  <c r="AJ22" i="12"/>
  <c r="Q23" i="12"/>
  <c r="AH23" i="12"/>
  <c r="B24" i="12"/>
  <c r="Z24" i="12"/>
  <c r="AF24" i="12"/>
  <c r="AJ24" i="12"/>
  <c r="Q25" i="12"/>
  <c r="AH25" i="12"/>
  <c r="B26" i="12"/>
  <c r="Z26" i="12"/>
  <c r="AF26" i="12"/>
  <c r="AJ26" i="12"/>
  <c r="Q27" i="12"/>
  <c r="AH27" i="12"/>
  <c r="B28" i="12"/>
  <c r="Z28" i="12"/>
  <c r="AF28" i="12"/>
  <c r="AJ28" i="12"/>
  <c r="Q29" i="12"/>
  <c r="AH29" i="12"/>
  <c r="B30" i="12"/>
  <c r="Z30" i="12"/>
  <c r="AF30" i="12"/>
  <c r="AJ30" i="12"/>
  <c r="Q31" i="12"/>
  <c r="AH31" i="12"/>
  <c r="B32" i="12"/>
  <c r="Z32" i="12"/>
  <c r="AF32" i="12"/>
  <c r="AJ32" i="12"/>
  <c r="Q33" i="12"/>
  <c r="AH33" i="12"/>
  <c r="B34" i="12"/>
  <c r="Z34" i="12"/>
  <c r="AF34" i="12"/>
  <c r="AJ34" i="12"/>
  <c r="X38" i="12"/>
  <c r="AJ14" i="12"/>
  <c r="X15" i="12"/>
  <c r="AI15" i="12"/>
  <c r="M16" i="12"/>
  <c r="AD17" i="12" s="1"/>
  <c r="AB16" i="12"/>
  <c r="AG16" i="12"/>
  <c r="X17" i="12"/>
  <c r="AE17" i="12"/>
  <c r="AI17" i="12"/>
  <c r="M18" i="12"/>
  <c r="AD19" i="12" s="1"/>
  <c r="AB18" i="12"/>
  <c r="AG18" i="12"/>
  <c r="X19" i="12"/>
  <c r="AE19" i="12"/>
  <c r="AI19" i="12"/>
  <c r="M20" i="12"/>
  <c r="AD21" i="12" s="1"/>
  <c r="AB20" i="12"/>
  <c r="AG20" i="12"/>
  <c r="X21" i="12"/>
  <c r="AE21" i="12"/>
  <c r="AI21" i="12"/>
  <c r="M22" i="12"/>
  <c r="AD23" i="12" s="1"/>
  <c r="AB22" i="12"/>
  <c r="AG22" i="12"/>
  <c r="X23" i="12"/>
  <c r="AE23" i="12"/>
  <c r="AI23" i="12"/>
  <c r="M24" i="12"/>
  <c r="AD25" i="12" s="1"/>
  <c r="AB24" i="12"/>
  <c r="AG24" i="12"/>
  <c r="X25" i="12"/>
  <c r="AE25" i="12"/>
  <c r="AI25" i="12"/>
  <c r="M26" i="12"/>
  <c r="AD27" i="12" s="1"/>
  <c r="AB26" i="12"/>
  <c r="AG26" i="12"/>
  <c r="X27" i="12"/>
  <c r="AE27" i="12"/>
  <c r="AI27" i="12"/>
  <c r="M28" i="12"/>
  <c r="AD29" i="12" s="1"/>
  <c r="AB28" i="12"/>
  <c r="AG28" i="12"/>
  <c r="X29" i="12"/>
  <c r="AE29" i="12"/>
  <c r="AI29" i="12"/>
  <c r="M30" i="12"/>
  <c r="AD31" i="12" s="1"/>
  <c r="AB30" i="12"/>
  <c r="AG30" i="12"/>
  <c r="X31" i="12"/>
  <c r="AE31" i="12"/>
  <c r="AI31" i="12"/>
  <c r="M32" i="12"/>
  <c r="AD33" i="12" s="1"/>
  <c r="AB32" i="12"/>
  <c r="AG32" i="12"/>
  <c r="X33" i="12"/>
  <c r="AE33" i="12"/>
  <c r="AI33" i="12"/>
  <c r="M34" i="12"/>
  <c r="AB34" i="12"/>
  <c r="AG34" i="12"/>
  <c r="P38" i="12"/>
  <c r="Y38" i="12"/>
  <c r="B15" i="12"/>
  <c r="Z15" i="12"/>
  <c r="AH15" i="12" s="1"/>
  <c r="AF15" i="12"/>
  <c r="AJ15" i="12"/>
  <c r="Q16" i="12"/>
  <c r="AH16" i="12"/>
  <c r="B17" i="12"/>
  <c r="Z17" i="12"/>
  <c r="AF17" i="12"/>
  <c r="AJ17" i="12"/>
  <c r="Q18" i="12"/>
  <c r="AH18" i="12"/>
  <c r="B19" i="12"/>
  <c r="Z19" i="12"/>
  <c r="AF19" i="12"/>
  <c r="AJ19" i="12"/>
  <c r="Q20" i="12"/>
  <c r="AH20" i="12"/>
  <c r="B21" i="12"/>
  <c r="Z21" i="12"/>
  <c r="AF21" i="12"/>
  <c r="AJ21" i="12"/>
  <c r="Q22" i="12"/>
  <c r="AH22" i="12"/>
  <c r="B23" i="12"/>
  <c r="Z23" i="12"/>
  <c r="AF23" i="12"/>
  <c r="AJ23" i="12"/>
  <c r="Q24" i="12"/>
  <c r="AH24" i="12"/>
  <c r="B25" i="12"/>
  <c r="Z25" i="12"/>
  <c r="AF25" i="12"/>
  <c r="AJ25" i="12"/>
  <c r="Q26" i="12"/>
  <c r="AH26" i="12"/>
  <c r="B27" i="12"/>
  <c r="Z27" i="12"/>
  <c r="AF27" i="12"/>
  <c r="AJ27" i="12"/>
  <c r="Q28" i="12"/>
  <c r="AH28" i="12"/>
  <c r="B29" i="12"/>
  <c r="Z29" i="12"/>
  <c r="AF29" i="12"/>
  <c r="AJ29" i="12"/>
  <c r="Q30" i="12"/>
  <c r="AH30" i="12"/>
  <c r="B31" i="12"/>
  <c r="Z31" i="12"/>
  <c r="AF31" i="12"/>
  <c r="AJ31" i="12"/>
  <c r="Q32" i="12"/>
  <c r="AH32" i="12"/>
  <c r="Z33" i="12"/>
  <c r="AF33" i="12"/>
  <c r="Q34" i="12"/>
  <c r="M15" i="12"/>
  <c r="AD16" i="12" s="1"/>
  <c r="AB15" i="12"/>
  <c r="AG15" i="12"/>
  <c r="X16" i="12"/>
  <c r="AE16" i="12"/>
  <c r="AI16" i="12"/>
  <c r="M17" i="12"/>
  <c r="AD18" i="12" s="1"/>
  <c r="AB17" i="12"/>
  <c r="AG17" i="12"/>
  <c r="X18" i="12"/>
  <c r="AE18" i="12"/>
  <c r="AI18" i="12"/>
  <c r="M19" i="12"/>
  <c r="AD20" i="12" s="1"/>
  <c r="AB19" i="12"/>
  <c r="AG19" i="12"/>
  <c r="X20" i="12"/>
  <c r="AE20" i="12"/>
  <c r="AI20" i="12"/>
  <c r="M21" i="12"/>
  <c r="AD22" i="12" s="1"/>
  <c r="AB21" i="12"/>
  <c r="AG21" i="12"/>
  <c r="X22" i="12"/>
  <c r="AE22" i="12"/>
  <c r="AI22" i="12"/>
  <c r="M23" i="12"/>
  <c r="AD24" i="12" s="1"/>
  <c r="AB23" i="12"/>
  <c r="AG23" i="12"/>
  <c r="X24" i="12"/>
  <c r="AE24" i="12"/>
  <c r="AI24" i="12"/>
  <c r="M25" i="12"/>
  <c r="AD26" i="12" s="1"/>
  <c r="AB25" i="12"/>
  <c r="AG25" i="12"/>
  <c r="X26" i="12"/>
  <c r="AE26" i="12"/>
  <c r="AI26" i="12"/>
  <c r="M27" i="12"/>
  <c r="AD28" i="12" s="1"/>
  <c r="AB27" i="12"/>
  <c r="AG27" i="12"/>
  <c r="X28" i="12"/>
  <c r="AE28" i="12"/>
  <c r="AI28" i="12"/>
  <c r="M29" i="12"/>
  <c r="AD30" i="12" s="1"/>
  <c r="AB29" i="12"/>
  <c r="AG29" i="12"/>
  <c r="X30" i="12"/>
  <c r="AE30" i="12"/>
  <c r="AI30" i="12"/>
  <c r="M31" i="12"/>
  <c r="AD32" i="12" s="1"/>
  <c r="AB31" i="12"/>
  <c r="AG31" i="12"/>
  <c r="X32" i="12"/>
  <c r="AE32" i="12"/>
  <c r="AI32" i="12"/>
  <c r="M33" i="12"/>
  <c r="AD34" i="12" s="1"/>
  <c r="AB33" i="12"/>
  <c r="AG33" i="12"/>
  <c r="X34" i="12"/>
  <c r="AJ14" i="11"/>
  <c r="AG14" i="11"/>
  <c r="AH34" i="11"/>
  <c r="Q15" i="11"/>
  <c r="B16" i="11"/>
  <c r="Z16" i="11"/>
  <c r="AF16" i="11"/>
  <c r="AJ16" i="11"/>
  <c r="Q17" i="11"/>
  <c r="AH17" i="11"/>
  <c r="B18" i="11"/>
  <c r="Z18" i="11"/>
  <c r="AF18" i="11"/>
  <c r="AJ18" i="11"/>
  <c r="Q19" i="11"/>
  <c r="AH19" i="11"/>
  <c r="B20" i="11"/>
  <c r="Z20" i="11"/>
  <c r="AF20" i="11"/>
  <c r="AJ20" i="11"/>
  <c r="Q21" i="11"/>
  <c r="AH21" i="11"/>
  <c r="B22" i="11"/>
  <c r="Z22" i="11"/>
  <c r="AF22" i="11"/>
  <c r="AJ22" i="11"/>
  <c r="Q23" i="11"/>
  <c r="AH23" i="11"/>
  <c r="B24" i="11"/>
  <c r="Z24" i="11"/>
  <c r="AF24" i="11"/>
  <c r="AJ24" i="11"/>
  <c r="Q25" i="11"/>
  <c r="AH25" i="11"/>
  <c r="B26" i="11"/>
  <c r="Z26" i="11"/>
  <c r="AF26" i="11"/>
  <c r="AJ26" i="11"/>
  <c r="Q27" i="11"/>
  <c r="AH27" i="11"/>
  <c r="B28" i="11"/>
  <c r="Z28" i="11"/>
  <c r="AF28" i="11"/>
  <c r="AJ28" i="11"/>
  <c r="Q29" i="11"/>
  <c r="AH29" i="11"/>
  <c r="B30" i="11"/>
  <c r="Z30" i="11"/>
  <c r="AF30" i="11"/>
  <c r="AJ30" i="11"/>
  <c r="Q31" i="11"/>
  <c r="AH31" i="11"/>
  <c r="B32" i="11"/>
  <c r="Z32" i="11"/>
  <c r="AF32" i="11"/>
  <c r="AJ32" i="11"/>
  <c r="Q33" i="11"/>
  <c r="AH33" i="11"/>
  <c r="B34" i="11"/>
  <c r="Z34" i="11"/>
  <c r="AF34" i="11"/>
  <c r="AJ34" i="11"/>
  <c r="X38" i="11"/>
  <c r="X15" i="11"/>
  <c r="AI15" i="11"/>
  <c r="M16" i="11"/>
  <c r="AD17" i="11" s="1"/>
  <c r="AB16" i="11"/>
  <c r="AG16" i="11"/>
  <c r="X17" i="11"/>
  <c r="AE17" i="11"/>
  <c r="AI17" i="11"/>
  <c r="M18" i="11"/>
  <c r="AD19" i="11" s="1"/>
  <c r="AB18" i="11"/>
  <c r="AG18" i="11"/>
  <c r="X19" i="11"/>
  <c r="AE19" i="11"/>
  <c r="AI19" i="11"/>
  <c r="M20" i="11"/>
  <c r="AD21" i="11" s="1"/>
  <c r="AB20" i="11"/>
  <c r="AG20" i="11"/>
  <c r="X21" i="11"/>
  <c r="AE21" i="11"/>
  <c r="AI21" i="11"/>
  <c r="M22" i="11"/>
  <c r="AD23" i="11" s="1"/>
  <c r="AB22" i="11"/>
  <c r="AG22" i="11"/>
  <c r="X23" i="11"/>
  <c r="AE23" i="11"/>
  <c r="AI23" i="11"/>
  <c r="M24" i="11"/>
  <c r="AD25" i="11" s="1"/>
  <c r="AB24" i="11"/>
  <c r="AG24" i="11"/>
  <c r="X25" i="11"/>
  <c r="AE25" i="11"/>
  <c r="AI25" i="11"/>
  <c r="M26" i="11"/>
  <c r="AD27" i="11" s="1"/>
  <c r="AB26" i="11"/>
  <c r="AG26" i="11"/>
  <c r="X27" i="11"/>
  <c r="AE27" i="11"/>
  <c r="AI27" i="11"/>
  <c r="M28" i="11"/>
  <c r="AD29" i="11" s="1"/>
  <c r="AB28" i="11"/>
  <c r="AG28" i="11"/>
  <c r="X29" i="11"/>
  <c r="AE29" i="11"/>
  <c r="AI29" i="11"/>
  <c r="M30" i="11"/>
  <c r="AD31" i="11" s="1"/>
  <c r="AB30" i="11"/>
  <c r="AG30" i="11"/>
  <c r="X31" i="11"/>
  <c r="AE31" i="11"/>
  <c r="AI31" i="11"/>
  <c r="M32" i="11"/>
  <c r="AD33" i="11" s="1"/>
  <c r="AB32" i="11"/>
  <c r="AG32" i="11"/>
  <c r="X33" i="11"/>
  <c r="AE33" i="11"/>
  <c r="AI33" i="11"/>
  <c r="M34" i="11"/>
  <c r="AB34" i="11"/>
  <c r="AG34" i="11"/>
  <c r="P38" i="11"/>
  <c r="Y38" i="11"/>
  <c r="B15" i="11"/>
  <c r="Z15" i="11"/>
  <c r="AH15" i="11" s="1"/>
  <c r="AF15" i="11"/>
  <c r="AJ15" i="11"/>
  <c r="Q16" i="11"/>
  <c r="AH16" i="11"/>
  <c r="B17" i="11"/>
  <c r="Z17" i="11"/>
  <c r="AF17" i="11"/>
  <c r="AJ17" i="11"/>
  <c r="Q18" i="11"/>
  <c r="AH18" i="11"/>
  <c r="B19" i="11"/>
  <c r="Z19" i="11"/>
  <c r="AF19" i="11"/>
  <c r="AJ19" i="11"/>
  <c r="Q20" i="11"/>
  <c r="AH20" i="11"/>
  <c r="B21" i="11"/>
  <c r="Z21" i="11"/>
  <c r="AF21" i="11"/>
  <c r="AJ21" i="11"/>
  <c r="Q22" i="11"/>
  <c r="AH22" i="11"/>
  <c r="B23" i="11"/>
  <c r="Z23" i="11"/>
  <c r="AF23" i="11"/>
  <c r="AJ23" i="11"/>
  <c r="Q24" i="11"/>
  <c r="AH24" i="11"/>
  <c r="B25" i="11"/>
  <c r="Z25" i="11"/>
  <c r="AF25" i="11"/>
  <c r="AJ25" i="11"/>
  <c r="Q26" i="11"/>
  <c r="AH26" i="11"/>
  <c r="B27" i="11"/>
  <c r="Z27" i="11"/>
  <c r="AF27" i="11"/>
  <c r="AJ27" i="11"/>
  <c r="Q28" i="11"/>
  <c r="AH28" i="11"/>
  <c r="B29" i="11"/>
  <c r="Z29" i="11"/>
  <c r="AF29" i="11"/>
  <c r="AJ29" i="11"/>
  <c r="Q30" i="11"/>
  <c r="AH30" i="11"/>
  <c r="B31" i="11"/>
  <c r="Z31" i="11"/>
  <c r="AF31" i="11"/>
  <c r="AJ31" i="11"/>
  <c r="Q32" i="11"/>
  <c r="AH32" i="11"/>
  <c r="Z33" i="11"/>
  <c r="AF33" i="11"/>
  <c r="Q34" i="11"/>
  <c r="M15" i="11"/>
  <c r="AD16" i="11" s="1"/>
  <c r="AB15" i="11"/>
  <c r="AG15" i="11"/>
  <c r="X16" i="11"/>
  <c r="AE16" i="11"/>
  <c r="AI16" i="11"/>
  <c r="M17" i="11"/>
  <c r="AD18" i="11" s="1"/>
  <c r="AB17" i="11"/>
  <c r="AG17" i="11"/>
  <c r="X18" i="11"/>
  <c r="AE18" i="11"/>
  <c r="AI18" i="11"/>
  <c r="M19" i="11"/>
  <c r="AD20" i="11" s="1"/>
  <c r="AB19" i="11"/>
  <c r="AG19" i="11"/>
  <c r="X20" i="11"/>
  <c r="AE20" i="11"/>
  <c r="AI20" i="11"/>
  <c r="M21" i="11"/>
  <c r="AD22" i="11" s="1"/>
  <c r="AB21" i="11"/>
  <c r="AG21" i="11"/>
  <c r="X22" i="11"/>
  <c r="AE22" i="11"/>
  <c r="AI22" i="11"/>
  <c r="M23" i="11"/>
  <c r="AD24" i="11" s="1"/>
  <c r="AB23" i="11"/>
  <c r="AG23" i="11"/>
  <c r="X24" i="11"/>
  <c r="AE24" i="11"/>
  <c r="AI24" i="11"/>
  <c r="M25" i="11"/>
  <c r="AD26" i="11" s="1"/>
  <c r="AB25" i="11"/>
  <c r="AG25" i="11"/>
  <c r="X26" i="11"/>
  <c r="AE26" i="11"/>
  <c r="AI26" i="11"/>
  <c r="M27" i="11"/>
  <c r="AD28" i="11" s="1"/>
  <c r="AB27" i="11"/>
  <c r="AG27" i="11"/>
  <c r="X28" i="11"/>
  <c r="AE28" i="11"/>
  <c r="AI28" i="11"/>
  <c r="M29" i="11"/>
  <c r="AD30" i="11" s="1"/>
  <c r="AB29" i="11"/>
  <c r="AG29" i="11"/>
  <c r="X30" i="11"/>
  <c r="AE30" i="11"/>
  <c r="AI30" i="11"/>
  <c r="M31" i="11"/>
  <c r="AD32" i="11" s="1"/>
  <c r="AB31" i="11"/>
  <c r="AG31" i="11"/>
  <c r="X32" i="11"/>
  <c r="AE32" i="11"/>
  <c r="AI32" i="11"/>
  <c r="M33" i="11"/>
  <c r="AD34" i="11" s="1"/>
  <c r="AB33" i="11"/>
  <c r="AG33" i="11"/>
  <c r="X34" i="11"/>
  <c r="AF14" i="10"/>
  <c r="W38" i="10"/>
  <c r="X34" i="10"/>
  <c r="AG33" i="10"/>
  <c r="AG31" i="10"/>
  <c r="X30" i="10"/>
  <c r="AG27" i="10"/>
  <c r="AG25" i="10"/>
  <c r="AG28" i="10"/>
  <c r="X27" i="10"/>
  <c r="AG26" i="10"/>
  <c r="AG34" i="10"/>
  <c r="X33" i="10"/>
  <c r="AG32" i="10"/>
  <c r="X31" i="10"/>
  <c r="AG30" i="10"/>
  <c r="X29" i="10"/>
  <c r="X32" i="10"/>
  <c r="AG29" i="10"/>
  <c r="X28" i="10"/>
  <c r="X26" i="10"/>
  <c r="AB15" i="10"/>
  <c r="AE16" i="10"/>
  <c r="AG17" i="10"/>
  <c r="X18" i="10"/>
  <c r="AB19" i="10"/>
  <c r="X22" i="10"/>
  <c r="AH34" i="10"/>
  <c r="M16" i="10"/>
  <c r="AD17" i="10" s="1"/>
  <c r="AG16" i="10"/>
  <c r="X17" i="10"/>
  <c r="AI17" i="10"/>
  <c r="AB18" i="10"/>
  <c r="AE19" i="10"/>
  <c r="M20" i="10"/>
  <c r="AD21" i="10" s="1"/>
  <c r="AG20" i="10"/>
  <c r="X21" i="10"/>
  <c r="AI21" i="10"/>
  <c r="AB22" i="10"/>
  <c r="AE23" i="10"/>
  <c r="AG24" i="10"/>
  <c r="X25" i="10"/>
  <c r="B33" i="10"/>
  <c r="B31" i="10"/>
  <c r="B29" i="10"/>
  <c r="B27" i="10"/>
  <c r="B25" i="10"/>
  <c r="B23" i="10"/>
  <c r="B21" i="10"/>
  <c r="B19" i="10"/>
  <c r="B17" i="10"/>
  <c r="B15" i="10"/>
  <c r="B34" i="10"/>
  <c r="B32" i="10"/>
  <c r="B30" i="10"/>
  <c r="B28" i="10"/>
  <c r="B26" i="10"/>
  <c r="B24" i="10"/>
  <c r="B22" i="10"/>
  <c r="B20" i="10"/>
  <c r="B18" i="10"/>
  <c r="B16" i="10"/>
  <c r="AE34" i="10"/>
  <c r="M33" i="10"/>
  <c r="AD34" i="10" s="1"/>
  <c r="AE32" i="10"/>
  <c r="M31" i="10"/>
  <c r="AD32" i="10" s="1"/>
  <c r="AE30" i="10"/>
  <c r="M29" i="10"/>
  <c r="AD30" i="10" s="1"/>
  <c r="AE28" i="10"/>
  <c r="M27" i="10"/>
  <c r="AD28" i="10" s="1"/>
  <c r="AE26" i="10"/>
  <c r="AE29" i="10"/>
  <c r="M28" i="10"/>
  <c r="AD29" i="10" s="1"/>
  <c r="AE27" i="10"/>
  <c r="M26" i="10"/>
  <c r="AD27" i="10" s="1"/>
  <c r="AE25" i="10"/>
  <c r="P38" i="10"/>
  <c r="M34" i="10"/>
  <c r="AE33" i="10"/>
  <c r="M32" i="10"/>
  <c r="AD33" i="10" s="1"/>
  <c r="AE31" i="10"/>
  <c r="M30" i="10"/>
  <c r="AD31" i="10" s="1"/>
  <c r="M15" i="10"/>
  <c r="AD16" i="10" s="1"/>
  <c r="AI16" i="10"/>
  <c r="M19" i="10"/>
  <c r="AD20" i="10" s="1"/>
  <c r="X20" i="10"/>
  <c r="AI20" i="10"/>
  <c r="AB21" i="10"/>
  <c r="AE22" i="10"/>
  <c r="AG23" i="10"/>
  <c r="X24" i="10"/>
  <c r="AI24" i="10"/>
  <c r="AI34" i="10"/>
  <c r="AB33" i="10"/>
  <c r="AI32" i="10"/>
  <c r="AB31" i="10"/>
  <c r="AI30" i="10"/>
  <c r="AB29" i="10"/>
  <c r="AI31" i="10"/>
  <c r="Y38" i="10"/>
  <c r="AB34" i="10"/>
  <c r="AI33" i="10"/>
  <c r="AB32" i="10"/>
  <c r="AB30" i="10"/>
  <c r="AI29" i="10"/>
  <c r="AB28" i="10"/>
  <c r="AI27" i="10"/>
  <c r="AB26" i="10"/>
  <c r="AI25" i="10"/>
  <c r="AI28" i="10"/>
  <c r="AB27" i="10"/>
  <c r="AI26" i="10"/>
  <c r="AG15" i="10"/>
  <c r="X16" i="10"/>
  <c r="AB17" i="10"/>
  <c r="AE18" i="10"/>
  <c r="AG19" i="10"/>
  <c r="M23" i="10"/>
  <c r="AD24" i="10" s="1"/>
  <c r="X15" i="10"/>
  <c r="AI15" i="10"/>
  <c r="AB16" i="10"/>
  <c r="AE17" i="10"/>
  <c r="M18" i="10"/>
  <c r="AD19" i="10" s="1"/>
  <c r="AG18" i="10"/>
  <c r="X19" i="10"/>
  <c r="AI19" i="10"/>
  <c r="AB20" i="10"/>
  <c r="AE21" i="10"/>
  <c r="M22" i="10"/>
  <c r="AD23" i="10" s="1"/>
  <c r="AG22" i="10"/>
  <c r="X23" i="10"/>
  <c r="AI23" i="10"/>
  <c r="AB24" i="10"/>
  <c r="M17" i="10"/>
  <c r="AD18" i="10" s="1"/>
  <c r="AI18" i="10"/>
  <c r="AE20" i="10"/>
  <c r="M21" i="10"/>
  <c r="AD22" i="10" s="1"/>
  <c r="AG21" i="10"/>
  <c r="AI22" i="10"/>
  <c r="AB23" i="10"/>
  <c r="AE24" i="10"/>
  <c r="M25" i="10"/>
  <c r="AD26" i="10" s="1"/>
  <c r="Q15" i="10"/>
  <c r="AF15" i="10" s="1"/>
  <c r="Z16" i="10"/>
  <c r="AF16" i="10"/>
  <c r="AJ16" i="10"/>
  <c r="Q17" i="10"/>
  <c r="AH17" i="10"/>
  <c r="Z18" i="10"/>
  <c r="AF18" i="10"/>
  <c r="AJ18" i="10"/>
  <c r="Q19" i="10"/>
  <c r="AH19" i="10"/>
  <c r="Z20" i="10"/>
  <c r="AF20" i="10"/>
  <c r="AJ20" i="10"/>
  <c r="Q21" i="10"/>
  <c r="AH21" i="10"/>
  <c r="Z22" i="10"/>
  <c r="AF22" i="10"/>
  <c r="AJ22" i="10"/>
  <c r="Q23" i="10"/>
  <c r="AH23" i="10"/>
  <c r="Z24" i="10"/>
  <c r="AF24" i="10"/>
  <c r="AJ24" i="10"/>
  <c r="Q25" i="10"/>
  <c r="AH25" i="10"/>
  <c r="Z26" i="10"/>
  <c r="AF26" i="10"/>
  <c r="AJ26" i="10"/>
  <c r="Q27" i="10"/>
  <c r="AH27" i="10"/>
  <c r="Z28" i="10"/>
  <c r="AF28" i="10"/>
  <c r="AJ28" i="10"/>
  <c r="Q29" i="10"/>
  <c r="AH29" i="10"/>
  <c r="Z30" i="10"/>
  <c r="AF30" i="10"/>
  <c r="AJ30" i="10"/>
  <c r="Q31" i="10"/>
  <c r="AH31" i="10"/>
  <c r="Z32" i="10"/>
  <c r="AF32" i="10"/>
  <c r="AJ32" i="10"/>
  <c r="Q33" i="10"/>
  <c r="AH33" i="10"/>
  <c r="Z34" i="10"/>
  <c r="AF34" i="10"/>
  <c r="AJ34" i="10"/>
  <c r="X38" i="10"/>
  <c r="Z15" i="10"/>
  <c r="AH15" i="10" s="1"/>
  <c r="AJ15" i="10"/>
  <c r="Q16" i="10"/>
  <c r="AH16" i="10"/>
  <c r="Z17" i="10"/>
  <c r="AF17" i="10"/>
  <c r="AJ17" i="10"/>
  <c r="Q18" i="10"/>
  <c r="AH18" i="10"/>
  <c r="Z19" i="10"/>
  <c r="AF19" i="10"/>
  <c r="AJ19" i="10"/>
  <c r="Q20" i="10"/>
  <c r="AH20" i="10"/>
  <c r="Z21" i="10"/>
  <c r="AF21" i="10"/>
  <c r="AJ21" i="10"/>
  <c r="Q22" i="10"/>
  <c r="AH22" i="10"/>
  <c r="Z23" i="10"/>
  <c r="AF23" i="10"/>
  <c r="AJ23" i="10"/>
  <c r="Q24" i="10"/>
  <c r="AH24" i="10"/>
  <c r="Z25" i="10"/>
  <c r="AF25" i="10"/>
  <c r="AJ25" i="10"/>
  <c r="Q26" i="10"/>
  <c r="AH26" i="10"/>
  <c r="Z27" i="10"/>
  <c r="AF27" i="10"/>
  <c r="AJ27" i="10"/>
  <c r="Q28" i="10"/>
  <c r="AH28" i="10"/>
  <c r="Z29" i="10"/>
  <c r="AF29" i="10"/>
  <c r="AJ29" i="10"/>
  <c r="Q30" i="10"/>
  <c r="AH30" i="10"/>
  <c r="Z31" i="10"/>
  <c r="AF31" i="10"/>
  <c r="AJ31" i="10"/>
  <c r="Q32" i="10"/>
  <c r="AH32" i="10"/>
  <c r="Z33" i="10"/>
  <c r="AF33" i="10"/>
  <c r="Q34" i="10"/>
  <c r="B17" i="9"/>
  <c r="AJ17" i="9"/>
  <c r="B19" i="9"/>
  <c r="B21" i="9"/>
  <c r="AJ21" i="9"/>
  <c r="B23" i="9"/>
  <c r="B25" i="9"/>
  <c r="B26" i="9"/>
  <c r="B28" i="9"/>
  <c r="AH29" i="9"/>
  <c r="B31" i="9"/>
  <c r="Q33" i="9"/>
  <c r="B18" i="9"/>
  <c r="B20" i="9"/>
  <c r="B30" i="9"/>
  <c r="B32" i="9"/>
  <c r="B34" i="9"/>
  <c r="B16" i="9"/>
  <c r="B22" i="9"/>
  <c r="B24" i="9"/>
  <c r="B15" i="9"/>
  <c r="AF16" i="9"/>
  <c r="AF20" i="9"/>
  <c r="AF24" i="9"/>
  <c r="AJ26" i="9"/>
  <c r="B29" i="9"/>
  <c r="AH16" i="9"/>
  <c r="AH17" i="9"/>
  <c r="AJ18" i="9"/>
  <c r="AH20" i="9"/>
  <c r="AH21" i="9"/>
  <c r="AJ22" i="9"/>
  <c r="AH24" i="9"/>
  <c r="AH25" i="9"/>
  <c r="B27" i="9"/>
  <c r="AJ30" i="9"/>
  <c r="Q38" i="9"/>
  <c r="Q34" i="9"/>
  <c r="AF33" i="9"/>
  <c r="AF34" i="9"/>
  <c r="Q15" i="9"/>
  <c r="AF15" i="9" s="1"/>
  <c r="AF23" i="9"/>
  <c r="Q24" i="9"/>
  <c r="AJ25" i="9"/>
  <c r="AF27" i="9"/>
  <c r="Q28" i="9"/>
  <c r="AH28" i="9"/>
  <c r="AJ29" i="9"/>
  <c r="AF31" i="9"/>
  <c r="Q32" i="9"/>
  <c r="AH32" i="9"/>
  <c r="AF14" i="9"/>
  <c r="Z15" i="9"/>
  <c r="AJ15" i="9"/>
  <c r="AJ16" i="9"/>
  <c r="AF18" i="9"/>
  <c r="Q19" i="9"/>
  <c r="AH19" i="9"/>
  <c r="AJ20" i="9"/>
  <c r="AF22" i="9"/>
  <c r="Q23" i="9"/>
  <c r="AH23" i="9"/>
  <c r="AJ24" i="9"/>
  <c r="AF26" i="9"/>
  <c r="Q27" i="9"/>
  <c r="AH27" i="9"/>
  <c r="AJ28" i="9"/>
  <c r="AF30" i="9"/>
  <c r="Q31" i="9"/>
  <c r="AH31" i="9"/>
  <c r="Q16" i="9"/>
  <c r="AF19" i="9"/>
  <c r="Q20" i="9"/>
  <c r="AJ33" i="9"/>
  <c r="AJ14" i="9"/>
  <c r="AJ34" i="9"/>
  <c r="AH34" i="9"/>
  <c r="X38" i="9"/>
  <c r="AH33" i="9"/>
  <c r="AF17" i="9"/>
  <c r="Q18" i="9"/>
  <c r="AH18" i="9"/>
  <c r="AJ19" i="9"/>
  <c r="AF21" i="9"/>
  <c r="Q22" i="9"/>
  <c r="AH22" i="9"/>
  <c r="AJ23" i="9"/>
  <c r="AF25" i="9"/>
  <c r="Q26" i="9"/>
  <c r="AH26" i="9"/>
  <c r="AJ27" i="9"/>
  <c r="AF29" i="9"/>
  <c r="Q30" i="9"/>
  <c r="AH30" i="9"/>
  <c r="AJ31" i="9"/>
  <c r="X15" i="9"/>
  <c r="AI15" i="9"/>
  <c r="M16" i="9"/>
  <c r="AD17" i="9" s="1"/>
  <c r="AB16" i="9"/>
  <c r="AG16" i="9"/>
  <c r="X17" i="9"/>
  <c r="AE17" i="9"/>
  <c r="AI17" i="9"/>
  <c r="M18" i="9"/>
  <c r="AD19" i="9" s="1"/>
  <c r="AB18" i="9"/>
  <c r="AG18" i="9"/>
  <c r="X19" i="9"/>
  <c r="AE19" i="9"/>
  <c r="AI19" i="9"/>
  <c r="M20" i="9"/>
  <c r="AD21" i="9" s="1"/>
  <c r="AB20" i="9"/>
  <c r="AG20" i="9"/>
  <c r="X21" i="9"/>
  <c r="AE21" i="9"/>
  <c r="AI21" i="9"/>
  <c r="M22" i="9"/>
  <c r="AD23" i="9" s="1"/>
  <c r="AB22" i="9"/>
  <c r="AG22" i="9"/>
  <c r="X23" i="9"/>
  <c r="AE23" i="9"/>
  <c r="AI23" i="9"/>
  <c r="M24" i="9"/>
  <c r="AD25" i="9" s="1"/>
  <c r="AB24" i="9"/>
  <c r="AG24" i="9"/>
  <c r="X25" i="9"/>
  <c r="AE25" i="9"/>
  <c r="AI25" i="9"/>
  <c r="M26" i="9"/>
  <c r="AD27" i="9" s="1"/>
  <c r="AB26" i="9"/>
  <c r="AG26" i="9"/>
  <c r="X27" i="9"/>
  <c r="AE27" i="9"/>
  <c r="AI27" i="9"/>
  <c r="M28" i="9"/>
  <c r="AD29" i="9" s="1"/>
  <c r="AB28" i="9"/>
  <c r="AG28" i="9"/>
  <c r="X29" i="9"/>
  <c r="AE29" i="9"/>
  <c r="AI29" i="9"/>
  <c r="M30" i="9"/>
  <c r="AD31" i="9" s="1"/>
  <c r="AB30" i="9"/>
  <c r="AG30" i="9"/>
  <c r="X31" i="9"/>
  <c r="AE31" i="9"/>
  <c r="AI31" i="9"/>
  <c r="M32" i="9"/>
  <c r="AD33" i="9" s="1"/>
  <c r="AB32" i="9"/>
  <c r="AG32" i="9"/>
  <c r="X33" i="9"/>
  <c r="AE33" i="9"/>
  <c r="AI33" i="9"/>
  <c r="M34" i="9"/>
  <c r="AB34" i="9"/>
  <c r="AG34" i="9"/>
  <c r="P38" i="9"/>
  <c r="Y38" i="9"/>
  <c r="M15" i="9"/>
  <c r="AD16" i="9" s="1"/>
  <c r="AB15" i="9"/>
  <c r="AG15" i="9"/>
  <c r="X16" i="9"/>
  <c r="AE16" i="9"/>
  <c r="AI16" i="9"/>
  <c r="M17" i="9"/>
  <c r="AD18" i="9" s="1"/>
  <c r="AB17" i="9"/>
  <c r="AG17" i="9"/>
  <c r="X18" i="9"/>
  <c r="AE18" i="9"/>
  <c r="AI18" i="9"/>
  <c r="M19" i="9"/>
  <c r="AD20" i="9" s="1"/>
  <c r="AB19" i="9"/>
  <c r="AG19" i="9"/>
  <c r="X20" i="9"/>
  <c r="AE20" i="9"/>
  <c r="AI20" i="9"/>
  <c r="M21" i="9"/>
  <c r="AD22" i="9" s="1"/>
  <c r="AB21" i="9"/>
  <c r="AG21" i="9"/>
  <c r="X22" i="9"/>
  <c r="AE22" i="9"/>
  <c r="AI22" i="9"/>
  <c r="M23" i="9"/>
  <c r="AD24" i="9" s="1"/>
  <c r="AB23" i="9"/>
  <c r="AG23" i="9"/>
  <c r="X24" i="9"/>
  <c r="AE24" i="9"/>
  <c r="AI24" i="9"/>
  <c r="M25" i="9"/>
  <c r="AD26" i="9" s="1"/>
  <c r="AB25" i="9"/>
  <c r="AG25" i="9"/>
  <c r="X26" i="9"/>
  <c r="AE26" i="9"/>
  <c r="AI26" i="9"/>
  <c r="M27" i="9"/>
  <c r="AD28" i="9" s="1"/>
  <c r="AB27" i="9"/>
  <c r="AG27" i="9"/>
  <c r="X28" i="9"/>
  <c r="AE28" i="9"/>
  <c r="AI28" i="9"/>
  <c r="M29" i="9"/>
  <c r="AD30" i="9" s="1"/>
  <c r="AB29" i="9"/>
  <c r="AG29" i="9"/>
  <c r="X30" i="9"/>
  <c r="AE30" i="9"/>
  <c r="AI30" i="9"/>
  <c r="M31" i="9"/>
  <c r="AD32" i="9" s="1"/>
  <c r="AB31" i="9"/>
  <c r="AG31" i="9"/>
  <c r="X32" i="9"/>
  <c r="AE32" i="9"/>
  <c r="AI32" i="9"/>
  <c r="M33" i="9"/>
  <c r="AD34" i="9" s="1"/>
  <c r="AB33" i="9"/>
  <c r="AG33" i="9"/>
  <c r="X34" i="9"/>
  <c r="AI13" i="8"/>
  <c r="AH13" i="8"/>
  <c r="AG13" i="8"/>
  <c r="AF13" i="8"/>
  <c r="AI12" i="8"/>
  <c r="AI11" i="8"/>
  <c r="AH12" i="8"/>
  <c r="AH11" i="8"/>
  <c r="AG12" i="8"/>
  <c r="AG11" i="8"/>
  <c r="AF12" i="8"/>
  <c r="AF11" i="8"/>
  <c r="AE12" i="8"/>
  <c r="AE11" i="8"/>
  <c r="AB14" i="8"/>
  <c r="Z14" i="8"/>
  <c r="X14" i="8"/>
  <c r="Q14" i="8"/>
  <c r="AC13" i="8"/>
  <c r="AA13" i="8"/>
  <c r="Y13" i="8"/>
  <c r="W13" i="8"/>
  <c r="AE15" i="10" l="1"/>
  <c r="AE35" i="10" s="1"/>
  <c r="AE36" i="10" s="1"/>
  <c r="AE15" i="9"/>
  <c r="AE35" i="9" s="1"/>
  <c r="AE36" i="9" s="1"/>
  <c r="AH15" i="9"/>
  <c r="AH35" i="9" s="1"/>
  <c r="AH36" i="9" s="1"/>
  <c r="AD15" i="9"/>
  <c r="AH35" i="16"/>
  <c r="AH36" i="16" s="1"/>
  <c r="AI35" i="16"/>
  <c r="AI36" i="16" s="1"/>
  <c r="AD15" i="16"/>
  <c r="AJ35" i="16"/>
  <c r="AJ36" i="16"/>
  <c r="AE15" i="16"/>
  <c r="AE35" i="16" s="1"/>
  <c r="AE36" i="16" s="1"/>
  <c r="AG35" i="16"/>
  <c r="AG36" i="16" s="1"/>
  <c r="AF35" i="16"/>
  <c r="AF36" i="16" s="1"/>
  <c r="AH35" i="15"/>
  <c r="AH36" i="15" s="1"/>
  <c r="AI35" i="15"/>
  <c r="AI36" i="15" s="1"/>
  <c r="AD15" i="15"/>
  <c r="AJ35" i="15"/>
  <c r="AJ36" i="15"/>
  <c r="AE15" i="15"/>
  <c r="AE35" i="15" s="1"/>
  <c r="AE36" i="15" s="1"/>
  <c r="AG35" i="15"/>
  <c r="AG36" i="15" s="1"/>
  <c r="AF35" i="15"/>
  <c r="AF36" i="15" s="1"/>
  <c r="AH35" i="14"/>
  <c r="AH36" i="14" s="1"/>
  <c r="AI35" i="14"/>
  <c r="AI36" i="14" s="1"/>
  <c r="AD15" i="14"/>
  <c r="AJ35" i="14"/>
  <c r="AJ36" i="14"/>
  <c r="AE15" i="14"/>
  <c r="AE35" i="14" s="1"/>
  <c r="AE36" i="14" s="1"/>
  <c r="AG35" i="14"/>
  <c r="AG36" i="14" s="1"/>
  <c r="AF35" i="14"/>
  <c r="AF36" i="14" s="1"/>
  <c r="AE15" i="13"/>
  <c r="AE35" i="13" s="1"/>
  <c r="AE36" i="13" s="1"/>
  <c r="AG35" i="13"/>
  <c r="AG36" i="13" s="1"/>
  <c r="AJ35" i="13"/>
  <c r="AJ36" i="13"/>
  <c r="AF35" i="13"/>
  <c r="AF36" i="13" s="1"/>
  <c r="AH35" i="13"/>
  <c r="AH36" i="13" s="1"/>
  <c r="AD15" i="13"/>
  <c r="AI35" i="13"/>
  <c r="AI36" i="13" s="1"/>
  <c r="AH35" i="12"/>
  <c r="AH36" i="12" s="1"/>
  <c r="AI35" i="12"/>
  <c r="AI36" i="12" s="1"/>
  <c r="AD15" i="12"/>
  <c r="AG35" i="12"/>
  <c r="AG36" i="12" s="1"/>
  <c r="AJ35" i="12"/>
  <c r="AJ36" i="12"/>
  <c r="AE15" i="12"/>
  <c r="AE35" i="12" s="1"/>
  <c r="AE36" i="12" s="1"/>
  <c r="AF35" i="12"/>
  <c r="AF36" i="12" s="1"/>
  <c r="AE15" i="11"/>
  <c r="AE35" i="11" s="1"/>
  <c r="AE36" i="11" s="1"/>
  <c r="AJ35" i="11"/>
  <c r="AJ36" i="11"/>
  <c r="AF35" i="11"/>
  <c r="AF36" i="11" s="1"/>
  <c r="AH35" i="11"/>
  <c r="AH36" i="11" s="1"/>
  <c r="AD15" i="11"/>
  <c r="AI35" i="11"/>
  <c r="AI36" i="11" s="1"/>
  <c r="AG35" i="11"/>
  <c r="AG36" i="11" s="1"/>
  <c r="AH35" i="10"/>
  <c r="AH36" i="10" s="1"/>
  <c r="AJ35" i="10"/>
  <c r="AJ36" i="10"/>
  <c r="AF35" i="10"/>
  <c r="AF36" i="10" s="1"/>
  <c r="AI35" i="10"/>
  <c r="AI36" i="10" s="1"/>
  <c r="AG35" i="10"/>
  <c r="AG36" i="10" s="1"/>
  <c r="AD15" i="10"/>
  <c r="AJ35" i="9"/>
  <c r="AJ36" i="9"/>
  <c r="AF35" i="9"/>
  <c r="AF36" i="9" s="1"/>
  <c r="AG35" i="9"/>
  <c r="AG36" i="9" s="1"/>
  <c r="AI35" i="9"/>
  <c r="AI36" i="9" s="1"/>
  <c r="AH17" i="8"/>
  <c r="AH21" i="8"/>
  <c r="AH25" i="8"/>
  <c r="AH29" i="8"/>
  <c r="AH33" i="8"/>
  <c r="AH18" i="8"/>
  <c r="AH22" i="8"/>
  <c r="AH26" i="8"/>
  <c r="AH30" i="8"/>
  <c r="AH19" i="8"/>
  <c r="AH23" i="8"/>
  <c r="AH27" i="8"/>
  <c r="AH31" i="8"/>
  <c r="AH16" i="8"/>
  <c r="AH20" i="8"/>
  <c r="AH24" i="8"/>
  <c r="AH28" i="8"/>
  <c r="AH32" i="8"/>
  <c r="AI16" i="8"/>
  <c r="AI20" i="8"/>
  <c r="AI24" i="8"/>
  <c r="AI28" i="8"/>
  <c r="AI32" i="8"/>
  <c r="AI17" i="8"/>
  <c r="AI21" i="8"/>
  <c r="AI25" i="8"/>
  <c r="AI29" i="8"/>
  <c r="AI18" i="8"/>
  <c r="AI22" i="8"/>
  <c r="AI26" i="8"/>
  <c r="AI30" i="8"/>
  <c r="AI19" i="8"/>
  <c r="AI23" i="8"/>
  <c r="AI27" i="8"/>
  <c r="AI31" i="8"/>
  <c r="AI33" i="8"/>
  <c r="AF19" i="8"/>
  <c r="AF23" i="8"/>
  <c r="AF27" i="8"/>
  <c r="AF31" i="8"/>
  <c r="AF16" i="8"/>
  <c r="AF20" i="8"/>
  <c r="AF24" i="8"/>
  <c r="AF28" i="8"/>
  <c r="AF17" i="8"/>
  <c r="AF21" i="8"/>
  <c r="AF25" i="8"/>
  <c r="AF29" i="8"/>
  <c r="AF18" i="8"/>
  <c r="AF22" i="8"/>
  <c r="AF26" i="8"/>
  <c r="AF30" i="8"/>
  <c r="AF32" i="8"/>
  <c r="AF33" i="8"/>
  <c r="AG18" i="8"/>
  <c r="AG22" i="8"/>
  <c r="AG26" i="8"/>
  <c r="AG30" i="8"/>
  <c r="AG31" i="8"/>
  <c r="AG19" i="8"/>
  <c r="AG23" i="8"/>
  <c r="AG27" i="8"/>
  <c r="AG16" i="8"/>
  <c r="AG20" i="8"/>
  <c r="AG24" i="8"/>
  <c r="AG28" i="8"/>
  <c r="AG32" i="8"/>
  <c r="AG17" i="8"/>
  <c r="AG21" i="8"/>
  <c r="AG25" i="8"/>
  <c r="AG29" i="8"/>
  <c r="AG33" i="8"/>
  <c r="AI40" i="8"/>
  <c r="AI41" i="8"/>
  <c r="AI42" i="8"/>
  <c r="AI43" i="8"/>
  <c r="AI44" i="8"/>
  <c r="AI45" i="8"/>
  <c r="AI46" i="8"/>
  <c r="AI47" i="8"/>
  <c r="AI48" i="8"/>
  <c r="AI49" i="8"/>
  <c r="AI50" i="8"/>
  <c r="AI51" i="8"/>
  <c r="AI52" i="8"/>
  <c r="AI53" i="8"/>
  <c r="AI54" i="8"/>
  <c r="AI55" i="8"/>
  <c r="AI56" i="8"/>
  <c r="AI57" i="8"/>
  <c r="AI58" i="8"/>
  <c r="AI59" i="8"/>
  <c r="AI60" i="8"/>
  <c r="AI61" i="8"/>
  <c r="AI62" i="8"/>
  <c r="AI63" i="8"/>
  <c r="AI64" i="8"/>
  <c r="AI65" i="8"/>
  <c r="AI66" i="8"/>
  <c r="AI67" i="8"/>
  <c r="AI68" i="8"/>
  <c r="AI69" i="8"/>
  <c r="AI70" i="8"/>
  <c r="AI71" i="8"/>
  <c r="AI72" i="8"/>
  <c r="AI73" i="8"/>
  <c r="AI74" i="8"/>
  <c r="AI75" i="8"/>
  <c r="AI76" i="8"/>
  <c r="AI77" i="8"/>
  <c r="AI78" i="8"/>
  <c r="AI79" i="8"/>
  <c r="AI80" i="8"/>
  <c r="AI81" i="8"/>
  <c r="AI82" i="8"/>
  <c r="AI83" i="8"/>
  <c r="AI84" i="8"/>
  <c r="AI85" i="8"/>
  <c r="AI86" i="8"/>
  <c r="AI87" i="8"/>
  <c r="AI88" i="8"/>
  <c r="AI89" i="8"/>
  <c r="AI90" i="8"/>
  <c r="AI91" i="8"/>
  <c r="AI92" i="8"/>
  <c r="AI93" i="8"/>
  <c r="AI94" i="8"/>
  <c r="AI95" i="8"/>
  <c r="AI96" i="8"/>
  <c r="AI97" i="8"/>
  <c r="AI98" i="8"/>
  <c r="AI99" i="8"/>
  <c r="AI100" i="8"/>
  <c r="AI101" i="8"/>
  <c r="AI102" i="8"/>
  <c r="AI103" i="8"/>
  <c r="AI39" i="8"/>
  <c r="AB16" i="8" l="1"/>
  <c r="AB20" i="8"/>
  <c r="AB24" i="8"/>
  <c r="AB28" i="8"/>
  <c r="AB32" i="8"/>
  <c r="AB17" i="8"/>
  <c r="AB21" i="8"/>
  <c r="AB25" i="8"/>
  <c r="AB29" i="8"/>
  <c r="AB33" i="8"/>
  <c r="AB18" i="8"/>
  <c r="AB22" i="8"/>
  <c r="AB26" i="8"/>
  <c r="AB30" i="8"/>
  <c r="AB34" i="8"/>
  <c r="AI34" i="8" s="1"/>
  <c r="AB19" i="8"/>
  <c r="AB23" i="8"/>
  <c r="AB27" i="8"/>
  <c r="AB31" i="8"/>
  <c r="AI14" i="8"/>
  <c r="Y38" i="8"/>
  <c r="AJ13" i="8"/>
  <c r="AJ12" i="8"/>
  <c r="AJ15" i="8" s="1"/>
  <c r="M14" i="8"/>
  <c r="P13" i="8"/>
  <c r="AE13" i="8"/>
  <c r="AE14" i="8" l="1"/>
  <c r="AE16" i="8"/>
  <c r="AE20" i="8"/>
  <c r="AE24" i="8"/>
  <c r="AE28" i="8"/>
  <c r="AE32" i="8"/>
  <c r="AE17" i="8"/>
  <c r="AE21" i="8"/>
  <c r="AE25" i="8"/>
  <c r="AE29" i="8"/>
  <c r="AE33" i="8"/>
  <c r="AE18" i="8"/>
  <c r="AE22" i="8"/>
  <c r="AE26" i="8"/>
  <c r="AE30" i="8"/>
  <c r="AE19" i="8"/>
  <c r="AE23" i="8"/>
  <c r="AE27" i="8"/>
  <c r="AE31" i="8"/>
  <c r="AE34" i="8"/>
  <c r="AJ19" i="8"/>
  <c r="AJ23" i="8"/>
  <c r="AJ27" i="8"/>
  <c r="AJ31" i="8"/>
  <c r="AJ16" i="8"/>
  <c r="AJ20" i="8"/>
  <c r="AJ24" i="8"/>
  <c r="AJ28" i="8"/>
  <c r="AJ32" i="8"/>
  <c r="AJ14" i="8"/>
  <c r="AJ17" i="8"/>
  <c r="AJ21" i="8"/>
  <c r="AJ25" i="8"/>
  <c r="AJ29" i="8"/>
  <c r="AJ33" i="8"/>
  <c r="AJ18" i="8"/>
  <c r="AJ22" i="8"/>
  <c r="AJ26" i="8"/>
  <c r="AJ30" i="8"/>
  <c r="AJ34" i="8"/>
  <c r="AH40" i="8"/>
  <c r="AH41" i="8"/>
  <c r="AH42" i="8"/>
  <c r="AH43" i="8"/>
  <c r="AH44" i="8"/>
  <c r="AH45" i="8"/>
  <c r="AH46" i="8"/>
  <c r="AH47" i="8"/>
  <c r="AH48" i="8"/>
  <c r="AH49" i="8"/>
  <c r="AH50" i="8"/>
  <c r="AH51" i="8"/>
  <c r="AH52" i="8"/>
  <c r="AH53" i="8"/>
  <c r="AH54" i="8"/>
  <c r="AH55" i="8"/>
  <c r="AH56" i="8"/>
  <c r="AH57" i="8"/>
  <c r="AH58" i="8"/>
  <c r="AH59" i="8"/>
  <c r="AH60" i="8"/>
  <c r="AH61" i="8"/>
  <c r="AH62" i="8"/>
  <c r="AH63" i="8"/>
  <c r="AH64" i="8"/>
  <c r="AH65" i="8"/>
  <c r="AH66" i="8"/>
  <c r="AH67" i="8"/>
  <c r="AH68" i="8"/>
  <c r="AH69" i="8"/>
  <c r="AH70" i="8"/>
  <c r="AH71" i="8"/>
  <c r="AH72" i="8"/>
  <c r="AH73" i="8"/>
  <c r="AH74" i="8"/>
  <c r="AH75" i="8"/>
  <c r="AH76" i="8"/>
  <c r="AH77" i="8"/>
  <c r="AH78" i="8"/>
  <c r="AH79" i="8"/>
  <c r="AH80" i="8"/>
  <c r="AH81" i="8"/>
  <c r="AH82" i="8"/>
  <c r="AH83" i="8"/>
  <c r="AH84" i="8"/>
  <c r="AH85" i="8"/>
  <c r="AH86" i="8"/>
  <c r="AH87" i="8"/>
  <c r="AH88" i="8"/>
  <c r="AH89" i="8"/>
  <c r="AH90" i="8"/>
  <c r="AH91" i="8"/>
  <c r="AH92" i="8"/>
  <c r="AH93" i="8"/>
  <c r="AH94" i="8"/>
  <c r="AH95" i="8"/>
  <c r="AH96" i="8"/>
  <c r="AH97" i="8"/>
  <c r="AH98" i="8"/>
  <c r="AH99" i="8"/>
  <c r="AH100" i="8"/>
  <c r="AH101" i="8"/>
  <c r="AH102" i="8"/>
  <c r="AH103" i="8"/>
  <c r="AH39" i="8"/>
  <c r="Z18" i="8" s="1"/>
  <c r="X38" i="8"/>
  <c r="Z21" i="8" l="1"/>
  <c r="Z24" i="8"/>
  <c r="Z27" i="8"/>
  <c r="Z30" i="8"/>
  <c r="Z33" i="8"/>
  <c r="Z17" i="8"/>
  <c r="Z20" i="8"/>
  <c r="Z23" i="8"/>
  <c r="Z26" i="8"/>
  <c r="Z29" i="8"/>
  <c r="Z32" i="8"/>
  <c r="Z16" i="8"/>
  <c r="Z19" i="8"/>
  <c r="Z22" i="8"/>
  <c r="Z25" i="8"/>
  <c r="Z28" i="8"/>
  <c r="Z31" i="8"/>
  <c r="Z34" i="8"/>
  <c r="AH34" i="8" s="1"/>
  <c r="AJ36" i="8"/>
  <c r="AJ35" i="8"/>
  <c r="AH14" i="8"/>
  <c r="AG103" i="8"/>
  <c r="AF103" i="8"/>
  <c r="AE103" i="8"/>
  <c r="AD103" i="8"/>
  <c r="AG102" i="8"/>
  <c r="AF102" i="8"/>
  <c r="AE102" i="8"/>
  <c r="AD102" i="8"/>
  <c r="AG101" i="8"/>
  <c r="AF101" i="8"/>
  <c r="AE101" i="8"/>
  <c r="AD101" i="8"/>
  <c r="AG100" i="8"/>
  <c r="AF100" i="8"/>
  <c r="AE100" i="8"/>
  <c r="AD100" i="8"/>
  <c r="AG99" i="8"/>
  <c r="AF99" i="8"/>
  <c r="AE99" i="8"/>
  <c r="AD99" i="8"/>
  <c r="AG98" i="8"/>
  <c r="AF98" i="8"/>
  <c r="AE98" i="8"/>
  <c r="AD98" i="8"/>
  <c r="AG97" i="8"/>
  <c r="AF97" i="8"/>
  <c r="AE97" i="8"/>
  <c r="AD97" i="8"/>
  <c r="AG96" i="8"/>
  <c r="AF96" i="8"/>
  <c r="AE96" i="8"/>
  <c r="AD96" i="8"/>
  <c r="AG95" i="8"/>
  <c r="AF95" i="8"/>
  <c r="AE95" i="8"/>
  <c r="AD95" i="8"/>
  <c r="AG94" i="8"/>
  <c r="AF94" i="8"/>
  <c r="AE94" i="8"/>
  <c r="AD94" i="8"/>
  <c r="AG93" i="8"/>
  <c r="AF93" i="8"/>
  <c r="AE93" i="8"/>
  <c r="AD93" i="8"/>
  <c r="AG92" i="8"/>
  <c r="AF92" i="8"/>
  <c r="AE92" i="8"/>
  <c r="AD92" i="8"/>
  <c r="AG91" i="8"/>
  <c r="AF91" i="8"/>
  <c r="AE91" i="8"/>
  <c r="AD91" i="8"/>
  <c r="AG90" i="8"/>
  <c r="AF90" i="8"/>
  <c r="AE90" i="8"/>
  <c r="AD90" i="8"/>
  <c r="AG89" i="8"/>
  <c r="AF89" i="8"/>
  <c r="AE89" i="8"/>
  <c r="AD89" i="8"/>
  <c r="AG88" i="8"/>
  <c r="AF88" i="8"/>
  <c r="AE88" i="8"/>
  <c r="AD88" i="8"/>
  <c r="AG87" i="8"/>
  <c r="AF87" i="8"/>
  <c r="AE87" i="8"/>
  <c r="AD87" i="8"/>
  <c r="AG86" i="8"/>
  <c r="AF86" i="8"/>
  <c r="AE86" i="8"/>
  <c r="AD86" i="8"/>
  <c r="AG85" i="8"/>
  <c r="AF85" i="8"/>
  <c r="AE85" i="8"/>
  <c r="AD85" i="8"/>
  <c r="AG84" i="8"/>
  <c r="AF84" i="8"/>
  <c r="AE84" i="8"/>
  <c r="AD84" i="8"/>
  <c r="AG83" i="8"/>
  <c r="AF83" i="8"/>
  <c r="AE83" i="8"/>
  <c r="AD83" i="8"/>
  <c r="AG82" i="8"/>
  <c r="AF82" i="8"/>
  <c r="AE82" i="8"/>
  <c r="AD82" i="8"/>
  <c r="AG81" i="8"/>
  <c r="AF81" i="8"/>
  <c r="AE81" i="8"/>
  <c r="AD81" i="8"/>
  <c r="AG80" i="8"/>
  <c r="AF80" i="8"/>
  <c r="AE80" i="8"/>
  <c r="AD80" i="8"/>
  <c r="AG79" i="8"/>
  <c r="AF79" i="8"/>
  <c r="AE79" i="8"/>
  <c r="AD79" i="8"/>
  <c r="AG78" i="8"/>
  <c r="AF78" i="8"/>
  <c r="AE78" i="8"/>
  <c r="AD78" i="8"/>
  <c r="AG77" i="8"/>
  <c r="AF77" i="8"/>
  <c r="AE77" i="8"/>
  <c r="AD77" i="8"/>
  <c r="AG76" i="8"/>
  <c r="AF76" i="8"/>
  <c r="AE76" i="8"/>
  <c r="AD76" i="8"/>
  <c r="AG75" i="8"/>
  <c r="AF75" i="8"/>
  <c r="AE75" i="8"/>
  <c r="AD75" i="8"/>
  <c r="AG74" i="8"/>
  <c r="AF74" i="8"/>
  <c r="AE74" i="8"/>
  <c r="AD74" i="8"/>
  <c r="AG73" i="8"/>
  <c r="AF73" i="8"/>
  <c r="AE73" i="8"/>
  <c r="AD73" i="8"/>
  <c r="AG72" i="8"/>
  <c r="AF72" i="8"/>
  <c r="AE72" i="8"/>
  <c r="AD72" i="8"/>
  <c r="AG71" i="8"/>
  <c r="AF71" i="8"/>
  <c r="AE71" i="8"/>
  <c r="AD71" i="8"/>
  <c r="AG70" i="8"/>
  <c r="AF70" i="8"/>
  <c r="AE70" i="8"/>
  <c r="AD70" i="8"/>
  <c r="AG69" i="8"/>
  <c r="AF69" i="8"/>
  <c r="AE69" i="8"/>
  <c r="AD69" i="8"/>
  <c r="AG68" i="8"/>
  <c r="AF68" i="8"/>
  <c r="AE68" i="8"/>
  <c r="AD68" i="8"/>
  <c r="AG67" i="8"/>
  <c r="AF67" i="8"/>
  <c r="AE67" i="8"/>
  <c r="AD67" i="8"/>
  <c r="AG66" i="8"/>
  <c r="AF66" i="8"/>
  <c r="AE66" i="8"/>
  <c r="AD66" i="8"/>
  <c r="AG65" i="8"/>
  <c r="AF65" i="8"/>
  <c r="AE65" i="8"/>
  <c r="AD65" i="8"/>
  <c r="AG64" i="8"/>
  <c r="AF64" i="8"/>
  <c r="AE64" i="8"/>
  <c r="AD64" i="8"/>
  <c r="AG63" i="8"/>
  <c r="AF63" i="8"/>
  <c r="AE63" i="8"/>
  <c r="AD63" i="8"/>
  <c r="AG62" i="8"/>
  <c r="AF62" i="8"/>
  <c r="AE62" i="8"/>
  <c r="AD62" i="8"/>
  <c r="AG61" i="8"/>
  <c r="AF61" i="8"/>
  <c r="AE61" i="8"/>
  <c r="AD61" i="8"/>
  <c r="AG60" i="8"/>
  <c r="AF60" i="8"/>
  <c r="AE60" i="8"/>
  <c r="AD60" i="8"/>
  <c r="AG59" i="8"/>
  <c r="AF59" i="8"/>
  <c r="AE59" i="8"/>
  <c r="AD59" i="8"/>
  <c r="AG58" i="8"/>
  <c r="AF58" i="8"/>
  <c r="AE58" i="8"/>
  <c r="AD58" i="8"/>
  <c r="AG57" i="8"/>
  <c r="AF57" i="8"/>
  <c r="AE57" i="8"/>
  <c r="AD57" i="8"/>
  <c r="AG56" i="8"/>
  <c r="AF56" i="8"/>
  <c r="AE56" i="8"/>
  <c r="AD56" i="8"/>
  <c r="AG55" i="8"/>
  <c r="AF55" i="8"/>
  <c r="AE55" i="8"/>
  <c r="AD55" i="8"/>
  <c r="AG54" i="8"/>
  <c r="AF54" i="8"/>
  <c r="AE54" i="8"/>
  <c r="AD54" i="8"/>
  <c r="AG53" i="8"/>
  <c r="AF53" i="8"/>
  <c r="AE53" i="8"/>
  <c r="AD53" i="8"/>
  <c r="AG52" i="8"/>
  <c r="AF52" i="8"/>
  <c r="AE52" i="8"/>
  <c r="AD52" i="8"/>
  <c r="AG51" i="8"/>
  <c r="AF51" i="8"/>
  <c r="AE51" i="8"/>
  <c r="AD51" i="8"/>
  <c r="AG50" i="8"/>
  <c r="AF50" i="8"/>
  <c r="AE50" i="8"/>
  <c r="AD50" i="8"/>
  <c r="AG49" i="8"/>
  <c r="AF49" i="8"/>
  <c r="AE49" i="8"/>
  <c r="AD49" i="8"/>
  <c r="AG48" i="8"/>
  <c r="AF48" i="8"/>
  <c r="AE48" i="8"/>
  <c r="AD48" i="8"/>
  <c r="AG47" i="8"/>
  <c r="AF47" i="8"/>
  <c r="AE47" i="8"/>
  <c r="AD47" i="8"/>
  <c r="AG46" i="8"/>
  <c r="AF46" i="8"/>
  <c r="AE46" i="8"/>
  <c r="AD46" i="8"/>
  <c r="AG45" i="8"/>
  <c r="AF45" i="8"/>
  <c r="AE45" i="8"/>
  <c r="AD45" i="8"/>
  <c r="AG44" i="8"/>
  <c r="AF44" i="8"/>
  <c r="AE44" i="8"/>
  <c r="AD44" i="8"/>
  <c r="AG43" i="8"/>
  <c r="AF43" i="8"/>
  <c r="AE43" i="8"/>
  <c r="AD43" i="8"/>
  <c r="AG42" i="8"/>
  <c r="AF42" i="8"/>
  <c r="AE42" i="8"/>
  <c r="AD42" i="8"/>
  <c r="AG41" i="8"/>
  <c r="AF41" i="8"/>
  <c r="AE41" i="8"/>
  <c r="AD41" i="8"/>
  <c r="AG40" i="8"/>
  <c r="AF40" i="8"/>
  <c r="AE40" i="8"/>
  <c r="AD40" i="8"/>
  <c r="AG39" i="8"/>
  <c r="AF39" i="8"/>
  <c r="AE39" i="8"/>
  <c r="AD39" i="8"/>
  <c r="AB15" i="8" s="1"/>
  <c r="AI15" i="8" s="1"/>
  <c r="A16" i="8"/>
  <c r="A17" i="8" s="1"/>
  <c r="A18" i="8" s="1"/>
  <c r="A19" i="8" s="1"/>
  <c r="A20" i="8" s="1"/>
  <c r="A21" i="8" s="1"/>
  <c r="A22" i="8" s="1"/>
  <c r="A23" i="8" s="1"/>
  <c r="A24" i="8" s="1"/>
  <c r="A25" i="8" s="1"/>
  <c r="A26" i="8" s="1"/>
  <c r="A27" i="8" s="1"/>
  <c r="A28" i="8" s="1"/>
  <c r="A29" i="8" s="1"/>
  <c r="A30" i="8" s="1"/>
  <c r="A31" i="8" s="1"/>
  <c r="A32" i="8" s="1"/>
  <c r="A33" i="8" s="1"/>
  <c r="A34" i="8" s="1"/>
  <c r="L14" i="8"/>
  <c r="B10" i="8"/>
  <c r="B34" i="8" s="1"/>
  <c r="D96" i="6"/>
  <c r="C96" i="6"/>
  <c r="D95" i="6"/>
  <c r="C95" i="6"/>
  <c r="D94" i="6"/>
  <c r="C94" i="6"/>
  <c r="D93" i="6"/>
  <c r="C93" i="6"/>
  <c r="D92" i="6"/>
  <c r="C92" i="6"/>
  <c r="D91" i="6"/>
  <c r="C91" i="6"/>
  <c r="E84" i="6"/>
  <c r="D84" i="6"/>
  <c r="C84" i="6"/>
  <c r="B84" i="6"/>
  <c r="A84" i="6"/>
  <c r="E83" i="6"/>
  <c r="D83" i="6"/>
  <c r="C83" i="6"/>
  <c r="B83" i="6"/>
  <c r="A83" i="6"/>
  <c r="E82" i="6"/>
  <c r="D82" i="6"/>
  <c r="C82" i="6"/>
  <c r="B82" i="6"/>
  <c r="A82" i="6"/>
  <c r="E81" i="6"/>
  <c r="D81" i="6"/>
  <c r="C81" i="6"/>
  <c r="B81" i="6"/>
  <c r="A81" i="6"/>
  <c r="E80" i="6"/>
  <c r="D80" i="6"/>
  <c r="C80" i="6"/>
  <c r="B80" i="6"/>
  <c r="A80" i="6"/>
  <c r="E79" i="6"/>
  <c r="D79" i="6"/>
  <c r="C79" i="6"/>
  <c r="B79" i="6"/>
  <c r="A79" i="6"/>
  <c r="E78" i="6"/>
  <c r="D78" i="6"/>
  <c r="C78" i="6"/>
  <c r="B78" i="6"/>
  <c r="A78" i="6"/>
  <c r="E77" i="6"/>
  <c r="D77" i="6"/>
  <c r="C77" i="6"/>
  <c r="B77" i="6"/>
  <c r="A77" i="6"/>
  <c r="E76" i="6"/>
  <c r="D76" i="6"/>
  <c r="C76" i="6"/>
  <c r="B76" i="6"/>
  <c r="A76" i="6"/>
  <c r="E75" i="6"/>
  <c r="D75" i="6"/>
  <c r="C75" i="6"/>
  <c r="B75" i="6"/>
  <c r="A75" i="6"/>
  <c r="E74" i="6"/>
  <c r="D74" i="6"/>
  <c r="C74" i="6"/>
  <c r="B74" i="6"/>
  <c r="A74" i="6"/>
  <c r="E73" i="6"/>
  <c r="D73" i="6"/>
  <c r="C73" i="6"/>
  <c r="B73" i="6"/>
  <c r="A73" i="6"/>
  <c r="E72" i="6"/>
  <c r="D72" i="6"/>
  <c r="C72" i="6"/>
  <c r="B72" i="6"/>
  <c r="A72" i="6"/>
  <c r="E71" i="6"/>
  <c r="D71" i="6"/>
  <c r="C71" i="6"/>
  <c r="B71" i="6"/>
  <c r="A71" i="6"/>
  <c r="E70" i="6"/>
  <c r="D70" i="6"/>
  <c r="C70" i="6"/>
  <c r="B70" i="6"/>
  <c r="A70" i="6"/>
  <c r="E69" i="6"/>
  <c r="D69" i="6"/>
  <c r="C69" i="6"/>
  <c r="B69" i="6"/>
  <c r="A69" i="6"/>
  <c r="E68" i="6"/>
  <c r="D68" i="6"/>
  <c r="C68" i="6"/>
  <c r="B68" i="6"/>
  <c r="A68" i="6"/>
  <c r="E67" i="6"/>
  <c r="D67" i="6"/>
  <c r="C67" i="6"/>
  <c r="B67" i="6"/>
  <c r="A67" i="6"/>
  <c r="E66" i="6"/>
  <c r="D66" i="6"/>
  <c r="C66" i="6"/>
  <c r="B66" i="6"/>
  <c r="A66" i="6"/>
  <c r="E65" i="6"/>
  <c r="D65" i="6"/>
  <c r="C65" i="6"/>
  <c r="B65" i="6"/>
  <c r="A65" i="6"/>
  <c r="E64" i="6"/>
  <c r="D64" i="6"/>
  <c r="C64" i="6"/>
  <c r="B64" i="6"/>
  <c r="A64" i="6"/>
  <c r="E63" i="6"/>
  <c r="D63" i="6"/>
  <c r="C63" i="6"/>
  <c r="B63" i="6"/>
  <c r="A63" i="6"/>
  <c r="E62" i="6"/>
  <c r="D62" i="6"/>
  <c r="C62" i="6"/>
  <c r="B62" i="6"/>
  <c r="A62" i="6"/>
  <c r="E61" i="6"/>
  <c r="D61" i="6"/>
  <c r="C61" i="6"/>
  <c r="B61" i="6"/>
  <c r="A61" i="6"/>
  <c r="E60" i="6"/>
  <c r="D60" i="6"/>
  <c r="C60" i="6"/>
  <c r="B60" i="6"/>
  <c r="A60" i="6"/>
  <c r="E59" i="6"/>
  <c r="D59" i="6"/>
  <c r="C59" i="6"/>
  <c r="B59" i="6"/>
  <c r="A59" i="6"/>
  <c r="E58" i="6"/>
  <c r="D58" i="6"/>
  <c r="C58" i="6"/>
  <c r="B58" i="6"/>
  <c r="A58" i="6"/>
  <c r="E57" i="6"/>
  <c r="D57" i="6"/>
  <c r="C57" i="6"/>
  <c r="B57" i="6"/>
  <c r="A57" i="6"/>
  <c r="E56" i="6"/>
  <c r="D56" i="6"/>
  <c r="C56" i="6"/>
  <c r="B56" i="6"/>
  <c r="A56" i="6"/>
  <c r="E55" i="6"/>
  <c r="D55" i="6"/>
  <c r="C55" i="6"/>
  <c r="B55" i="6"/>
  <c r="A55" i="6"/>
  <c r="E54" i="6"/>
  <c r="D54" i="6"/>
  <c r="C54" i="6"/>
  <c r="B54" i="6"/>
  <c r="A54" i="6"/>
  <c r="E53" i="6"/>
  <c r="D53" i="6"/>
  <c r="C53" i="6"/>
  <c r="B53" i="6"/>
  <c r="A53" i="6"/>
  <c r="E52" i="6"/>
  <c r="D52" i="6"/>
  <c r="C52" i="6"/>
  <c r="B52" i="6"/>
  <c r="A52" i="6"/>
  <c r="E51" i="6"/>
  <c r="D51" i="6"/>
  <c r="C51" i="6"/>
  <c r="B51" i="6"/>
  <c r="A51" i="6"/>
  <c r="E50" i="6"/>
  <c r="D50" i="6"/>
  <c r="C50" i="6"/>
  <c r="B50" i="6"/>
  <c r="A50" i="6"/>
  <c r="E49" i="6"/>
  <c r="D49" i="6"/>
  <c r="C49" i="6"/>
  <c r="B49" i="6"/>
  <c r="A49" i="6"/>
  <c r="E48" i="6"/>
  <c r="D48" i="6"/>
  <c r="C48" i="6"/>
  <c r="B48" i="6"/>
  <c r="A48" i="6"/>
  <c r="E47" i="6"/>
  <c r="D47" i="6"/>
  <c r="C47" i="6"/>
  <c r="B47" i="6"/>
  <c r="A47" i="6"/>
  <c r="E46" i="6"/>
  <c r="D46" i="6"/>
  <c r="C46" i="6"/>
  <c r="B46" i="6"/>
  <c r="A46" i="6"/>
  <c r="E45" i="6"/>
  <c r="D45" i="6"/>
  <c r="C45" i="6"/>
  <c r="B45" i="6"/>
  <c r="A45" i="6"/>
  <c r="E44" i="6"/>
  <c r="D44" i="6"/>
  <c r="C44" i="6"/>
  <c r="B44" i="6"/>
  <c r="A44" i="6"/>
  <c r="E43" i="6"/>
  <c r="D43" i="6"/>
  <c r="C43" i="6"/>
  <c r="B43" i="6"/>
  <c r="A43" i="6"/>
  <c r="E42" i="6"/>
  <c r="D42" i="6"/>
  <c r="C42" i="6"/>
  <c r="B42" i="6"/>
  <c r="A42" i="6"/>
  <c r="E41" i="6"/>
  <c r="D41" i="6"/>
  <c r="C41" i="6"/>
  <c r="B41" i="6"/>
  <c r="A41" i="6"/>
  <c r="E40" i="6"/>
  <c r="D40" i="6"/>
  <c r="C40" i="6"/>
  <c r="B40" i="6"/>
  <c r="A40" i="6"/>
  <c r="E39" i="6"/>
  <c r="D39" i="6"/>
  <c r="C39" i="6"/>
  <c r="B39" i="6"/>
  <c r="A39" i="6"/>
  <c r="E38" i="6"/>
  <c r="D38" i="6"/>
  <c r="C38" i="6"/>
  <c r="B38" i="6"/>
  <c r="A38" i="6"/>
  <c r="E37" i="6"/>
  <c r="D37" i="6"/>
  <c r="C37" i="6"/>
  <c r="B37" i="6"/>
  <c r="A37" i="6"/>
  <c r="E36" i="6"/>
  <c r="D36" i="6"/>
  <c r="C36" i="6"/>
  <c r="B36" i="6"/>
  <c r="A36" i="6"/>
  <c r="E35" i="6"/>
  <c r="D35" i="6"/>
  <c r="C35" i="6"/>
  <c r="B35" i="6"/>
  <c r="A35" i="6"/>
  <c r="E34" i="6"/>
  <c r="D34" i="6"/>
  <c r="C34" i="6"/>
  <c r="B34" i="6"/>
  <c r="A34" i="6"/>
  <c r="E33" i="6"/>
  <c r="D33" i="6"/>
  <c r="C33" i="6"/>
  <c r="B33" i="6"/>
  <c r="A33" i="6"/>
  <c r="E32" i="6"/>
  <c r="D32" i="6"/>
  <c r="C32" i="6"/>
  <c r="B32" i="6"/>
  <c r="A32" i="6"/>
  <c r="E31" i="6"/>
  <c r="D31" i="6"/>
  <c r="C31" i="6"/>
  <c r="B31" i="6"/>
  <c r="A31" i="6"/>
  <c r="E30" i="6"/>
  <c r="D30" i="6"/>
  <c r="C30" i="6"/>
  <c r="B30" i="6"/>
  <c r="A30" i="6"/>
  <c r="E29" i="6"/>
  <c r="D29" i="6"/>
  <c r="C29" i="6"/>
  <c r="B29" i="6"/>
  <c r="A29" i="6"/>
  <c r="E28" i="6"/>
  <c r="D28" i="6"/>
  <c r="C28" i="6"/>
  <c r="B28" i="6"/>
  <c r="A28" i="6"/>
  <c r="E27" i="6"/>
  <c r="D27" i="6"/>
  <c r="C27" i="6"/>
  <c r="B27" i="6"/>
  <c r="A27" i="6"/>
  <c r="E26" i="6"/>
  <c r="D26" i="6"/>
  <c r="C26" i="6"/>
  <c r="B26" i="6"/>
  <c r="A26" i="6"/>
  <c r="E25" i="6"/>
  <c r="D25" i="6"/>
  <c r="C25" i="6"/>
  <c r="B25" i="6"/>
  <c r="A25" i="6"/>
  <c r="E24" i="6"/>
  <c r="D24" i="6"/>
  <c r="C24" i="6"/>
  <c r="B24" i="6"/>
  <c r="A24" i="6"/>
  <c r="E23" i="6"/>
  <c r="D23" i="6"/>
  <c r="C23" i="6"/>
  <c r="B23" i="6"/>
  <c r="A23" i="6"/>
  <c r="E22" i="6"/>
  <c r="D22" i="6"/>
  <c r="C22" i="6"/>
  <c r="B22" i="6"/>
  <c r="A22" i="6"/>
  <c r="E21" i="6"/>
  <c r="D21" i="6"/>
  <c r="C21" i="6"/>
  <c r="B21" i="6"/>
  <c r="A21" i="6"/>
  <c r="E20" i="6"/>
  <c r="D20" i="6"/>
  <c r="C20" i="6"/>
  <c r="B20" i="6"/>
  <c r="A20" i="6"/>
  <c r="E19" i="6"/>
  <c r="D19" i="6"/>
  <c r="C19" i="6"/>
  <c r="B19" i="6"/>
  <c r="A19" i="6"/>
  <c r="E18" i="6"/>
  <c r="D18" i="6"/>
  <c r="C18" i="6"/>
  <c r="B18" i="6"/>
  <c r="A18" i="6"/>
  <c r="M20" i="8" l="1"/>
  <c r="AD21" i="8" s="1"/>
  <c r="M17" i="8"/>
  <c r="AD18" i="8" s="1"/>
  <c r="M33" i="8"/>
  <c r="M30" i="8"/>
  <c r="AD31" i="8" s="1"/>
  <c r="M27" i="8"/>
  <c r="AD28" i="8" s="1"/>
  <c r="M25" i="8"/>
  <c r="AD26" i="8" s="1"/>
  <c r="M19" i="8"/>
  <c r="AD20" i="8" s="1"/>
  <c r="M16" i="8"/>
  <c r="AD17" i="8" s="1"/>
  <c r="M29" i="8"/>
  <c r="AD30" i="8" s="1"/>
  <c r="M24" i="8"/>
  <c r="AD25" i="8" s="1"/>
  <c r="M21" i="8"/>
  <c r="AD22" i="8" s="1"/>
  <c r="M18" i="8"/>
  <c r="AD19" i="8" s="1"/>
  <c r="M34" i="8"/>
  <c r="M31" i="8"/>
  <c r="AD32" i="8" s="1"/>
  <c r="M28" i="8"/>
  <c r="AD29" i="8" s="1"/>
  <c r="M22" i="8"/>
  <c r="AD23" i="8" s="1"/>
  <c r="M32" i="8"/>
  <c r="AD33" i="8" s="1"/>
  <c r="M26" i="8"/>
  <c r="AD27" i="8" s="1"/>
  <c r="M23" i="8"/>
  <c r="AD24" i="8" s="1"/>
  <c r="X23" i="8"/>
  <c r="X20" i="8"/>
  <c r="X17" i="8"/>
  <c r="X33" i="8"/>
  <c r="X30" i="8"/>
  <c r="X27" i="8"/>
  <c r="X24" i="8"/>
  <c r="X21" i="8"/>
  <c r="X18" i="8"/>
  <c r="X34" i="8"/>
  <c r="AG34" i="8" s="1"/>
  <c r="X31" i="8"/>
  <c r="X28" i="8"/>
  <c r="X25" i="8"/>
  <c r="X22" i="8"/>
  <c r="X19" i="8"/>
  <c r="X16" i="8"/>
  <c r="X32" i="8"/>
  <c r="X29" i="8"/>
  <c r="X26" i="8"/>
  <c r="Z15" i="8"/>
  <c r="AH15" i="8" s="1"/>
  <c r="X15" i="8"/>
  <c r="AG15" i="8" s="1"/>
  <c r="M15" i="8"/>
  <c r="AE15" i="8" s="1"/>
  <c r="Q19" i="8"/>
  <c r="Q20" i="8"/>
  <c r="Q17" i="8"/>
  <c r="Q18" i="8"/>
  <c r="Q34" i="8"/>
  <c r="Q31" i="8"/>
  <c r="Q24" i="8"/>
  <c r="Q21" i="8"/>
  <c r="Q22" i="8"/>
  <c r="Q23" i="8"/>
  <c r="Q33" i="8"/>
  <c r="Q28" i="8"/>
  <c r="Q25" i="8"/>
  <c r="Q26" i="8"/>
  <c r="Q27" i="8"/>
  <c r="Q16" i="8"/>
  <c r="Q32" i="8"/>
  <c r="Q29" i="8"/>
  <c r="Q30" i="8"/>
  <c r="Q15" i="8"/>
  <c r="AF15" i="8" s="1"/>
  <c r="AG14" i="8"/>
  <c r="B15" i="8"/>
  <c r="B17" i="8"/>
  <c r="B19" i="8"/>
  <c r="B21" i="8"/>
  <c r="B23" i="8"/>
  <c r="B25" i="8"/>
  <c r="B27" i="8"/>
  <c r="B29" i="8"/>
  <c r="B31" i="8"/>
  <c r="B33" i="8"/>
  <c r="B16" i="8"/>
  <c r="B18" i="8"/>
  <c r="B20" i="8"/>
  <c r="B22" i="8"/>
  <c r="B24" i="8"/>
  <c r="B26" i="8"/>
  <c r="B28" i="8"/>
  <c r="B30" i="8"/>
  <c r="B32" i="8"/>
  <c r="W38" i="8"/>
  <c r="AF14" i="8"/>
  <c r="P38" i="8"/>
  <c r="Q38" i="8"/>
  <c r="AD34" i="8" l="1"/>
  <c r="AF34" i="8"/>
  <c r="AD16" i="8"/>
  <c r="AH35" i="8"/>
  <c r="AH36" i="8" s="1"/>
  <c r="AD15" i="8"/>
  <c r="AE35" i="8"/>
  <c r="AE36" i="8" s="1"/>
  <c r="AI35" i="8" l="1"/>
  <c r="AI36" i="8" s="1"/>
  <c r="AF35" i="8" l="1"/>
  <c r="AF36" i="8" s="1"/>
  <c r="AG35" i="8" l="1"/>
  <c r="AG36" i="8" s="1"/>
</calcChain>
</file>

<file path=xl/sharedStrings.xml><?xml version="1.0" encoding="utf-8"?>
<sst xmlns="http://schemas.openxmlformats.org/spreadsheetml/2006/main" count="6134" uniqueCount="106">
  <si>
    <t>El/la senyor/a</t>
  </si>
  <si>
    <t>Omplir només les caselles en Verd, les caselles grises s'ompliran automàticament.</t>
  </si>
  <si>
    <t>exp: 21000049 - CONTRACTE DE SERVEIS PER A LA PRESTACIÓ DELS SERVEIS DE MANTENIMENT I EVOLUCIÓ D’APLICACIONS INFORMÀTIQUES (AM) DE LA GERÈNCIA D’ECOLOGIA URBANA DE L’AJUNTAMENT DE BARCELONA, AMB MESURES DE CONTRACTACIÓ PÚBLICA SOSTENIBLE.</t>
  </si>
  <si>
    <t>SI</t>
  </si>
  <si>
    <t>NO</t>
  </si>
  <si>
    <t xml:space="preserve">domiciliat/ada a </t>
  </si>
  <si>
    <t>amb DNI/NIF núm</t>
  </si>
  <si>
    <t>, major d’edat, en nom propi, o en representació de l’empresa</t>
  </si>
  <si>
    <t>, NIF núm.</t>
  </si>
  <si>
    <t>, amb domicili a</t>
  </si>
  <si>
    <t>Cap de projecte Sènior</t>
  </si>
  <si>
    <t>Analista J2EE</t>
  </si>
  <si>
    <t>Analista GIS</t>
  </si>
  <si>
    <r>
      <t xml:space="preserve">assabentat/ada de les condicions exigides per optar a l’adjudicació del contracte </t>
    </r>
    <r>
      <rPr>
        <i/>
        <sz val="10"/>
        <color theme="1"/>
        <rFont val="Verdana"/>
        <family val="2"/>
      </rPr>
      <t xml:space="preserve">número d’expedient 21000049 </t>
    </r>
    <r>
      <rPr>
        <sz val="10"/>
        <color theme="1"/>
        <rFont val="Verdana"/>
        <family val="2"/>
      </rPr>
      <t xml:space="preserve">que té per objecte la contractació dels </t>
    </r>
    <r>
      <rPr>
        <i/>
        <sz val="10"/>
        <color theme="1"/>
        <rFont val="Verdana"/>
        <family val="2"/>
      </rPr>
      <t>serveis de manteniment i evolució d’aplicacions informàtiques (AM) de la Gerència d’Ecologia Urbana de l’Ajuntament de Barcelona, amb mesures de contractació pública sostenible,</t>
    </r>
    <r>
      <rPr>
        <sz val="10"/>
        <color theme="1"/>
        <rFont val="Verdana"/>
        <family val="2"/>
      </rPr>
      <t xml:space="preserve"> es compromet a realitzar-lo amb subjecció al plec de clàusules administratives particulars i al de prescripcions tècniques </t>
    </r>
    <r>
      <rPr>
        <b/>
        <u/>
        <sz val="10"/>
        <color theme="1"/>
        <rFont val="Verdana"/>
        <family val="2"/>
      </rPr>
      <t>i amb els següents detall en les millores de l'experiència de l'equip tècnic</t>
    </r>
    <r>
      <rPr>
        <b/>
        <sz val="10"/>
        <color theme="1"/>
        <rFont val="Verdana"/>
        <family val="2"/>
      </rPr>
      <t>:</t>
    </r>
  </si>
  <si>
    <t>Inicials del treballador/a</t>
  </si>
  <si>
    <t>Nom de perfil del plec</t>
  </si>
  <si>
    <t>Nom administració / empresa, tantes files com administracions / empreses on hagi assolit l’experiència amb aquest rol</t>
  </si>
  <si>
    <t>Detall de projecte on es declari el rol realitzat per el recurs i les tecnologies associades, destacant les relatives a l’objecte del contracte, tantes files com projectes on hagi tingut l’experiència amb aquest rol</t>
  </si>
  <si>
    <t>Anys fent les tasques demanades en aquest perfil</t>
  </si>
  <si>
    <t>Núm. expedient / contracte</t>
  </si>
  <si>
    <t>Mesos</t>
  </si>
  <si>
    <t>Cap de projecte funcional / tecnològic</t>
  </si>
  <si>
    <t>Inici amb el rol (DD/MM/AAAA)</t>
  </si>
  <si>
    <t>Fi amb el rol (DD/MM/AAAA)</t>
  </si>
  <si>
    <t>Arquitecte/a especialista en les tecnologies del plec</t>
  </si>
  <si>
    <t>Dedicació prevista</t>
  </si>
  <si>
    <t>DECLARACIÓ DE DADES
DETALL EQUIP TÈCNIC</t>
  </si>
  <si>
    <t>Analista programador J2EE</t>
  </si>
  <si>
    <t>Perfils</t>
  </si>
  <si>
    <t>Nom del treballador/a</t>
  </si>
  <si>
    <t>Opcions</t>
  </si>
  <si>
    <t>DECLARACIÓ DE DADES
RESUM EQUIP TÈCNIC</t>
  </si>
  <si>
    <t>Control Millores</t>
  </si>
  <si>
    <t>Millora ofertada</t>
  </si>
  <si>
    <t>Resultat</t>
  </si>
  <si>
    <t xml:space="preserve">Responsable tècnic/a de seguretat i tecnologies </t>
  </si>
  <si>
    <t>N/A</t>
  </si>
  <si>
    <t>Solvència</t>
  </si>
  <si>
    <t>Millora detall equip</t>
  </si>
  <si>
    <t>En cas de que en una mateixa persona hagi participat en dos projectes o serveis alhora, cal evitar els solapaments temporals i posar únicament el més rellevant i relacionat amb el servei</t>
  </si>
  <si>
    <t>Inicials</t>
  </si>
  <si>
    <t>Nom</t>
  </si>
  <si>
    <t>% Dedicació</t>
  </si>
  <si>
    <t>Nom del perfil</t>
  </si>
  <si>
    <t>Descripció experiència 1</t>
  </si>
  <si>
    <t>Descripció experiència 2</t>
  </si>
  <si>
    <t>Num perfil</t>
  </si>
  <si>
    <t>Màxim punts</t>
  </si>
  <si>
    <t>Total punts</t>
  </si>
  <si>
    <t>Anys experiència mínima</t>
  </si>
  <si>
    <t>Màxim punts per anys experiència addicional</t>
  </si>
  <si>
    <t>N/D</t>
  </si>
  <si>
    <t>Descripció experiència 3</t>
  </si>
  <si>
    <t>TR1</t>
  </si>
  <si>
    <t>Compleix amb l'experiència mínima requerida</t>
  </si>
  <si>
    <t>Ajuntament 1</t>
  </si>
  <si>
    <t>Projecte 1 exemple</t>
  </si>
  <si>
    <t>Certificació</t>
  </si>
  <si>
    <t>Descripció experiència 4</t>
  </si>
  <si>
    <t>Experiència 1. Anys experiéncia mínima</t>
  </si>
  <si>
    <t>Experiència 2. Anys experiéncia mínima</t>
  </si>
  <si>
    <t>Experiència 3. Anys experiéncia mínima</t>
  </si>
  <si>
    <t>Experiència 4. Anys experiéncia mínima</t>
  </si>
  <si>
    <t>Punts adicionals</t>
  </si>
  <si>
    <t>Obligatoria?</t>
  </si>
  <si>
    <t>Descripció experiència 5</t>
  </si>
  <si>
    <t>Experiència 5. Anys experiència mínima</t>
  </si>
  <si>
    <t>Treballador exemple 1</t>
  </si>
  <si>
    <t>Bloc d'anys addicionals per cada punt</t>
  </si>
  <si>
    <t>Punts addicionals per cada bloc d'anys</t>
  </si>
  <si>
    <t>Bloc d'anys per punt adicional</t>
  </si>
  <si>
    <t>Punt adicional per cada bloc d'anys</t>
  </si>
  <si>
    <t>Total punts limitant amb màxim</t>
  </si>
  <si>
    <t>Màxim anys addicionals experiència</t>
  </si>
  <si>
    <t>Coordinador/a del contracte / Cap de projecte sènior</t>
  </si>
  <si>
    <t>Responsable tècnic/a de seguretat</t>
  </si>
  <si>
    <t>Analista .NET / Arquitecte</t>
  </si>
  <si>
    <t>Analista programador/a .NET</t>
  </si>
  <si>
    <t>Dissenyador/a</t>
  </si>
  <si>
    <t>Cap de projecte junior</t>
  </si>
  <si>
    <t>Analista programador/a J2EE</t>
  </si>
  <si>
    <t>Analista programador/a GIS</t>
  </si>
  <si>
    <t>Analista programador/a Python</t>
  </si>
  <si>
    <t>Analista Python</t>
  </si>
  <si>
    <t>Auxiliar de suport a la gestió</t>
  </si>
  <si>
    <t>Consultor/a</t>
  </si>
  <si>
    <t>Tècnic/a Usabilitat</t>
  </si>
  <si>
    <t>Atenció a Usuaris</t>
  </si>
  <si>
    <t>Rol de cap de projecte</t>
  </si>
  <si>
    <t>Projectes de l’àmbit en projectes o serveis TIC amb relació directa amb alguna de les tecnologies detallades a l’apartat 10</t>
  </si>
  <si>
    <t>Responsable tècnic/a de seguretat en projectes de sistemes d’informació.</t>
  </si>
  <si>
    <t>Analista programador/a en la tecnologia .NET.</t>
  </si>
  <si>
    <t>Disseny gràfic d’aplicacions</t>
  </si>
  <si>
    <t>Gestió de projectes o serveis amb relació directa amb Sistemes d’Informació Geogràfica</t>
  </si>
  <si>
    <t xml:space="preserve">Analista en projectes o serveis en J2EE i coneixement en les tecnologies detallades a als apartats 5.5 i 10. </t>
  </si>
  <si>
    <t>Analista programador/a en les tecnologies J2EE.</t>
  </si>
  <si>
    <t>Analista programador/a en les tecnologies GIS.</t>
  </si>
  <si>
    <t>Analista programador/a en les tecnologies Python.</t>
  </si>
  <si>
    <t>Rol d’Auxiliar de suport a la gestió en serveis d’oficines tècniques IT</t>
  </si>
  <si>
    <t>Rol de consultor/a en gestió de projectes de Sistemes d’Informació Geogràfica</t>
  </si>
  <si>
    <t>Rol de Tècnic/a d’Usabilitat en serveis IT en entorns GIS i aplicacions similars a les incloses al catàleg de servei (veure Annex I del PPT)</t>
  </si>
  <si>
    <t>Rol d’Atenció a usuaris en serveis IT</t>
  </si>
  <si>
    <t>Analista en projectes o serveis en el sector públic en les tecnologies Python i coneixement en les tecnologies detallades als apartats 5.5 i 10 del PPT.</t>
  </si>
  <si>
    <t>Analista en projectes o serveis en les tecnologies GIS i coneixement en les tecnologies detallades als apartats 5.5 i 10 del PPT.</t>
  </si>
  <si>
    <t>Arquitecte en projectes o serveis en el sector públic en les tecnologies .NET i coneixement en les tecnologies detallades als apartats 5.5 i 10 del PPT.</t>
  </si>
  <si>
    <t>Certificació Agile “Scrum Foundation”, “Scrum Developer” o “Scrum Master”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</si>
</sst>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"/>
  </numFmts>
  <fonts count="2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rgb="FFFFFFFF"/>
      <name val="Calibri"/>
      <family val="2"/>
      <scheme val="minor"/>
    </font>
    <font>
      <sz val="11"/>
      <color rgb="FF000000"/>
      <name val="Calibri"/>
      <family val="2"/>
    </font>
    <font>
      <b/>
      <sz val="12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5"/>
      <name val="Calibri"/>
      <family val="2"/>
      <scheme val="minor"/>
    </font>
    <font>
      <sz val="10"/>
      <color theme="1"/>
      <name val="Verdana"/>
      <family val="2"/>
    </font>
    <font>
      <i/>
      <sz val="10"/>
      <color theme="1"/>
      <name val="Verdana"/>
      <family val="2"/>
    </font>
    <font>
      <b/>
      <sz val="10"/>
      <color theme="1"/>
      <name val="Verdana"/>
      <family val="2"/>
    </font>
    <font>
      <b/>
      <u/>
      <sz val="10"/>
      <color theme="1"/>
      <name val="Verdana"/>
      <family val="2"/>
    </font>
    <font>
      <b/>
      <sz val="12"/>
      <color rgb="FFFFFFFF"/>
      <name val="Calibri"/>
      <family val="2"/>
      <scheme val="minor"/>
    </font>
    <font>
      <sz val="12"/>
      <color rgb="FFFFFFFF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2"/>
      <color theme="1"/>
      <name val="Calibri"/>
      <family val="2"/>
      <scheme val="minor"/>
    </font>
    <font>
      <sz val="12"/>
      <color theme="1"/>
      <name val="Verdana"/>
      <family val="2"/>
    </font>
    <font>
      <sz val="12"/>
      <color rgb="FF000000"/>
      <name val="Calibri"/>
      <family val="2"/>
    </font>
    <font>
      <b/>
      <i/>
      <sz val="12"/>
      <color theme="5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C0504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3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216">
    <xf numFmtId="0" fontId="0" fillId="0" borderId="0" xfId="0"/>
    <xf numFmtId="0" fontId="2" fillId="2" borderId="0" xfId="0" applyFont="1" applyFill="1" applyAlignment="1">
      <alignment vertical="center"/>
    </xf>
    <xf numFmtId="0" fontId="2" fillId="2" borderId="0" xfId="0" applyFont="1" applyFill="1" applyAlignment="1">
      <alignment horizontal="right" vertical="center"/>
    </xf>
    <xf numFmtId="0" fontId="2" fillId="2" borderId="0" xfId="0" applyFont="1" applyFill="1" applyAlignment="1">
      <alignment vertical="center" wrapText="1"/>
    </xf>
    <xf numFmtId="0" fontId="0" fillId="0" borderId="0" xfId="0" applyBorder="1" applyAlignment="1">
      <alignment vertical="center"/>
    </xf>
    <xf numFmtId="0" fontId="0" fillId="0" borderId="8" xfId="0" applyBorder="1" applyAlignment="1">
      <alignment vertical="center"/>
    </xf>
    <xf numFmtId="0" fontId="0" fillId="0" borderId="0" xfId="0" applyAlignment="1">
      <alignment vertical="center"/>
    </xf>
    <xf numFmtId="0" fontId="0" fillId="0" borderId="6" xfId="0" applyBorder="1" applyAlignment="1">
      <alignment vertical="center"/>
    </xf>
    <xf numFmtId="0" fontId="0" fillId="0" borderId="7" xfId="0" applyBorder="1" applyAlignment="1">
      <alignment vertical="center"/>
    </xf>
    <xf numFmtId="0" fontId="3" fillId="0" borderId="0" xfId="0" applyFont="1" applyFill="1" applyBorder="1" applyAlignment="1" applyProtection="1">
      <alignment vertical="center"/>
    </xf>
    <xf numFmtId="0" fontId="3" fillId="0" borderId="0" xfId="0" applyFont="1" applyFill="1" applyBorder="1" applyAlignment="1" applyProtection="1">
      <alignment horizontal="left" vertical="center"/>
    </xf>
    <xf numFmtId="0" fontId="3" fillId="0" borderId="4" xfId="0" applyFont="1" applyFill="1" applyBorder="1" applyAlignment="1" applyProtection="1">
      <alignment vertical="center"/>
    </xf>
    <xf numFmtId="0" fontId="0" fillId="0" borderId="2" xfId="0" applyBorder="1" applyAlignment="1">
      <alignment vertical="center"/>
    </xf>
    <xf numFmtId="0" fontId="0" fillId="0" borderId="3" xfId="0" applyBorder="1" applyAlignment="1">
      <alignment vertical="center"/>
    </xf>
    <xf numFmtId="0" fontId="7" fillId="0" borderId="4" xfId="0" applyFont="1" applyBorder="1"/>
    <xf numFmtId="0" fontId="7" fillId="0" borderId="0" xfId="0" applyFont="1" applyBorder="1"/>
    <xf numFmtId="0" fontId="3" fillId="0" borderId="6" xfId="0" applyFont="1" applyFill="1" applyBorder="1" applyAlignment="1" applyProtection="1">
      <alignment horizontal="left" vertical="center"/>
    </xf>
    <xf numFmtId="0" fontId="0" fillId="0" borderId="1" xfId="0" applyBorder="1" applyAlignment="1">
      <alignment vertical="center"/>
    </xf>
    <xf numFmtId="0" fontId="7" fillId="0" borderId="5" xfId="0" applyFont="1" applyBorder="1" applyAlignment="1">
      <alignment horizontal="left" wrapText="1"/>
    </xf>
    <xf numFmtId="0" fontId="7" fillId="0" borderId="6" xfId="0" applyFont="1" applyBorder="1" applyAlignment="1">
      <alignment horizontal="left" wrapText="1"/>
    </xf>
    <xf numFmtId="0" fontId="11" fillId="7" borderId="18" xfId="0" applyFont="1" applyFill="1" applyBorder="1" applyAlignment="1">
      <alignment horizontal="center" vertical="center" wrapText="1"/>
    </xf>
    <xf numFmtId="0" fontId="5" fillId="4" borderId="9" xfId="0" applyFont="1" applyFill="1" applyBorder="1" applyAlignment="1">
      <alignment vertical="center"/>
    </xf>
    <xf numFmtId="0" fontId="6" fillId="4" borderId="9" xfId="0" applyFont="1" applyFill="1" applyBorder="1" applyAlignment="1">
      <alignment horizontal="left" vertical="center"/>
    </xf>
    <xf numFmtId="0" fontId="6" fillId="4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 wrapText="1"/>
    </xf>
    <xf numFmtId="0" fontId="2" fillId="2" borderId="0" xfId="0" applyFont="1" applyFill="1" applyAlignment="1">
      <alignment horizontal="center" vertical="center" wrapText="1"/>
    </xf>
    <xf numFmtId="0" fontId="0" fillId="0" borderId="10" xfId="0" applyFont="1" applyFill="1" applyBorder="1"/>
    <xf numFmtId="0" fontId="0" fillId="0" borderId="10" xfId="0" applyFont="1" applyBorder="1" applyAlignment="1">
      <alignment horizontal="left"/>
    </xf>
    <xf numFmtId="0" fontId="1" fillId="0" borderId="10" xfId="0" applyFont="1" applyBorder="1"/>
    <xf numFmtId="0" fontId="0" fillId="0" borderId="10" xfId="0" applyBorder="1"/>
    <xf numFmtId="0" fontId="11" fillId="7" borderId="10" xfId="0" applyFont="1" applyFill="1" applyBorder="1" applyAlignment="1">
      <alignment horizontal="center" vertical="center" wrapText="1"/>
    </xf>
    <xf numFmtId="0" fontId="0" fillId="8" borderId="10" xfId="0" applyFill="1" applyBorder="1" applyAlignment="1">
      <alignment horizontal="center"/>
    </xf>
    <xf numFmtId="0" fontId="0" fillId="8" borderId="10" xfId="0" applyFill="1" applyBorder="1" applyAlignment="1">
      <alignment horizontal="left"/>
    </xf>
    <xf numFmtId="2" fontId="0" fillId="8" borderId="10" xfId="0" applyNumberFormat="1" applyFill="1" applyBorder="1" applyAlignment="1">
      <alignment horizontal="center"/>
    </xf>
    <xf numFmtId="0" fontId="13" fillId="0" borderId="0" xfId="0" applyFont="1"/>
    <xf numFmtId="0" fontId="0" fillId="5" borderId="10" xfId="0" applyFill="1" applyBorder="1" applyAlignment="1" applyProtection="1">
      <alignment horizontal="center"/>
      <protection locked="0"/>
    </xf>
    <xf numFmtId="0" fontId="15" fillId="0" borderId="10" xfId="0" applyFont="1" applyBorder="1" applyAlignment="1">
      <alignment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vertical="center"/>
    </xf>
    <xf numFmtId="0" fontId="6" fillId="0" borderId="0" xfId="0" applyFont="1" applyFill="1" applyBorder="1" applyAlignment="1">
      <alignment horizontal="left" vertical="center"/>
    </xf>
    <xf numFmtId="0" fontId="6" fillId="0" borderId="0" xfId="0" applyFont="1" applyFill="1" applyBorder="1" applyAlignment="1">
      <alignment horizontal="center" vertical="center"/>
    </xf>
    <xf numFmtId="0" fontId="11" fillId="0" borderId="0" xfId="0" applyFont="1" applyFill="1" applyBorder="1" applyAlignment="1">
      <alignment vertical="center" wrapText="1"/>
    </xf>
    <xf numFmtId="49" fontId="0" fillId="0" borderId="0" xfId="0" applyNumberFormat="1"/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9" borderId="10" xfId="0" applyFont="1" applyFill="1" applyBorder="1" applyAlignment="1">
      <alignment wrapText="1"/>
    </xf>
    <xf numFmtId="0" fontId="11" fillId="0" borderId="0" xfId="0" applyFont="1" applyFill="1" applyBorder="1" applyAlignment="1">
      <alignment horizontal="center" vertical="center" wrapText="1"/>
    </xf>
    <xf numFmtId="0" fontId="11" fillId="7" borderId="10" xfId="0" applyFont="1" applyFill="1" applyBorder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11" fillId="2" borderId="0" xfId="0" applyFont="1" applyFill="1" applyAlignment="1">
      <alignment horizontal="center" vertical="center" wrapText="1"/>
    </xf>
    <xf numFmtId="0" fontId="5" fillId="0" borderId="21" xfId="0" applyFont="1" applyBorder="1" applyAlignment="1">
      <alignment vertical="center"/>
    </xf>
    <xf numFmtId="0" fontId="16" fillId="0" borderId="0" xfId="0" applyFont="1" applyAlignment="1">
      <alignment vertical="center"/>
    </xf>
    <xf numFmtId="0" fontId="11" fillId="2" borderId="0" xfId="0" applyFont="1" applyFill="1" applyAlignment="1">
      <alignment horizontal="right" vertical="center"/>
    </xf>
    <xf numFmtId="0" fontId="11" fillId="2" borderId="0" xfId="0" applyFont="1" applyFill="1" applyAlignment="1">
      <alignment vertical="center"/>
    </xf>
    <xf numFmtId="0" fontId="11" fillId="2" borderId="0" xfId="0" applyFont="1" applyFill="1" applyAlignment="1">
      <alignment vertical="center" wrapText="1"/>
    </xf>
    <xf numFmtId="0" fontId="5" fillId="0" borderId="0" xfId="0" applyFont="1"/>
    <xf numFmtId="0" fontId="5" fillId="0" borderId="21" xfId="0" applyFont="1" applyBorder="1"/>
    <xf numFmtId="0" fontId="17" fillId="0" borderId="5" xfId="0" applyFont="1" applyBorder="1" applyAlignment="1">
      <alignment horizontal="left" wrapText="1"/>
    </xf>
    <xf numFmtId="0" fontId="17" fillId="0" borderId="6" xfId="0" applyFont="1" applyBorder="1" applyAlignment="1">
      <alignment horizontal="left" wrapText="1"/>
    </xf>
    <xf numFmtId="0" fontId="18" fillId="0" borderId="6" xfId="0" applyFont="1" applyFill="1" applyBorder="1" applyAlignment="1" applyProtection="1">
      <alignment horizontal="left" vertical="center"/>
    </xf>
    <xf numFmtId="0" fontId="5" fillId="0" borderId="6" xfId="0" applyFont="1" applyBorder="1" applyAlignment="1">
      <alignment vertical="center"/>
    </xf>
    <xf numFmtId="0" fontId="5" fillId="0" borderId="7" xfId="0" applyFont="1" applyBorder="1" applyAlignment="1">
      <alignment vertical="center"/>
    </xf>
    <xf numFmtId="0" fontId="18" fillId="0" borderId="0" xfId="0" applyFont="1" applyFill="1" applyBorder="1" applyAlignment="1" applyProtection="1">
      <alignment vertical="center"/>
    </xf>
    <xf numFmtId="0" fontId="18" fillId="0" borderId="0" xfId="0" applyFont="1" applyFill="1" applyBorder="1" applyAlignment="1" applyProtection="1">
      <alignment horizontal="left" vertical="center"/>
    </xf>
    <xf numFmtId="0" fontId="19" fillId="0" borderId="0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5" fillId="0" borderId="16" xfId="0" applyFont="1" applyBorder="1"/>
    <xf numFmtId="0" fontId="5" fillId="0" borderId="14" xfId="0" applyFont="1" applyBorder="1"/>
    <xf numFmtId="0" fontId="6" fillId="4" borderId="18" xfId="0" applyFont="1" applyFill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5" fillId="0" borderId="21" xfId="0" applyFont="1" applyFill="1" applyBorder="1" applyAlignment="1">
      <alignment vertical="center"/>
    </xf>
    <xf numFmtId="0" fontId="5" fillId="4" borderId="10" xfId="0" applyFont="1" applyFill="1" applyBorder="1" applyAlignment="1">
      <alignment vertical="center"/>
    </xf>
    <xf numFmtId="0" fontId="16" fillId="4" borderId="10" xfId="0" applyFont="1" applyFill="1" applyBorder="1" applyAlignment="1">
      <alignment vertical="center"/>
    </xf>
    <xf numFmtId="0" fontId="5" fillId="0" borderId="20" xfId="0" applyFont="1" applyBorder="1"/>
    <xf numFmtId="0" fontId="5" fillId="0" borderId="0" xfId="0" applyFont="1" applyBorder="1"/>
    <xf numFmtId="0" fontId="5" fillId="4" borderId="11" xfId="0" applyFont="1" applyFill="1" applyBorder="1"/>
    <xf numFmtId="0" fontId="5" fillId="4" borderId="12" xfId="0" applyFont="1" applyFill="1" applyBorder="1"/>
    <xf numFmtId="0" fontId="16" fillId="4" borderId="12" xfId="0" applyFont="1" applyFill="1" applyBorder="1"/>
    <xf numFmtId="0" fontId="16" fillId="4" borderId="13" xfId="0" applyFont="1" applyFill="1" applyBorder="1"/>
    <xf numFmtId="0" fontId="5" fillId="0" borderId="20" xfId="0" applyFont="1" applyBorder="1" applyAlignment="1">
      <alignment wrapText="1"/>
    </xf>
    <xf numFmtId="0" fontId="5" fillId="0" borderId="0" xfId="0" applyFont="1" applyAlignment="1">
      <alignment wrapText="1"/>
    </xf>
    <xf numFmtId="0" fontId="5" fillId="0" borderId="21" xfId="0" applyFont="1" applyBorder="1" applyAlignment="1">
      <alignment wrapText="1"/>
    </xf>
    <xf numFmtId="0" fontId="5" fillId="6" borderId="10" xfId="0" applyFont="1" applyFill="1" applyBorder="1" applyProtection="1">
      <protection locked="0"/>
    </xf>
    <xf numFmtId="0" fontId="5" fillId="8" borderId="10" xfId="0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 vertical="center"/>
    </xf>
    <xf numFmtId="2" fontId="16" fillId="3" borderId="10" xfId="0" applyNumberFormat="1" applyFont="1" applyFill="1" applyBorder="1" applyAlignment="1">
      <alignment horizontal="center" vertical="center"/>
    </xf>
    <xf numFmtId="0" fontId="5" fillId="0" borderId="20" xfId="0" applyFont="1" applyBorder="1" applyAlignment="1">
      <alignment vertical="center"/>
    </xf>
    <xf numFmtId="2" fontId="16" fillId="4" borderId="10" xfId="0" applyNumberFormat="1" applyFont="1" applyFill="1" applyBorder="1" applyAlignment="1">
      <alignment horizontal="center" vertical="center"/>
    </xf>
    <xf numFmtId="0" fontId="5" fillId="6" borderId="10" xfId="0" applyFont="1" applyFill="1" applyBorder="1" applyAlignment="1" applyProtection="1">
      <alignment vertical="center"/>
      <protection locked="0"/>
    </xf>
    <xf numFmtId="14" fontId="5" fillId="6" borderId="10" xfId="0" applyNumberFormat="1" applyFont="1" applyFill="1" applyBorder="1" applyAlignment="1" applyProtection="1">
      <alignment vertical="center"/>
      <protection locked="0"/>
    </xf>
    <xf numFmtId="9" fontId="5" fillId="6" borderId="10" xfId="1" applyFont="1" applyFill="1" applyBorder="1" applyAlignment="1" applyProtection="1">
      <alignment vertical="center"/>
      <protection locked="0"/>
    </xf>
    <xf numFmtId="2" fontId="5" fillId="8" borderId="10" xfId="0" applyNumberFormat="1" applyFont="1" applyFill="1" applyBorder="1" applyAlignment="1">
      <alignment vertical="center"/>
    </xf>
    <xf numFmtId="0" fontId="5" fillId="6" borderId="15" xfId="0" applyFont="1" applyFill="1" applyBorder="1" applyAlignment="1" applyProtection="1">
      <alignment vertical="center"/>
      <protection locked="0"/>
    </xf>
    <xf numFmtId="14" fontId="5" fillId="6" borderId="15" xfId="0" applyNumberFormat="1" applyFont="1" applyFill="1" applyBorder="1" applyAlignment="1" applyProtection="1">
      <alignment vertical="center"/>
      <protection locked="0"/>
    </xf>
    <xf numFmtId="9" fontId="5" fillId="6" borderId="15" xfId="1" applyFont="1" applyFill="1" applyBorder="1" applyAlignment="1" applyProtection="1">
      <alignment vertical="center"/>
      <protection locked="0"/>
    </xf>
    <xf numFmtId="0" fontId="5" fillId="0" borderId="0" xfId="0" applyFont="1" applyFill="1" applyBorder="1"/>
    <xf numFmtId="0" fontId="5" fillId="0" borderId="21" xfId="0" applyFont="1" applyFill="1" applyBorder="1"/>
    <xf numFmtId="0" fontId="5" fillId="0" borderId="0" xfId="0" applyFont="1" applyFill="1" applyBorder="1" applyAlignment="1">
      <alignment wrapText="1"/>
    </xf>
    <xf numFmtId="0" fontId="5" fillId="0" borderId="21" xfId="0" applyFont="1" applyFill="1" applyBorder="1" applyAlignment="1">
      <alignment wrapText="1"/>
    </xf>
    <xf numFmtId="0" fontId="5" fillId="0" borderId="0" xfId="0" applyFont="1" applyFill="1" applyBorder="1" applyAlignment="1" applyProtection="1">
      <alignment vertical="center"/>
      <protection locked="0"/>
    </xf>
    <xf numFmtId="14" fontId="5" fillId="0" borderId="0" xfId="0" applyNumberFormat="1" applyFont="1" applyFill="1" applyBorder="1" applyAlignment="1" applyProtection="1">
      <alignment vertical="center"/>
      <protection locked="0"/>
    </xf>
    <xf numFmtId="9" fontId="5" fillId="0" borderId="0" xfId="1" applyFont="1" applyFill="1" applyBorder="1" applyAlignment="1" applyProtection="1">
      <alignment vertical="center"/>
      <protection locked="0"/>
    </xf>
    <xf numFmtId="2" fontId="5" fillId="0" borderId="0" xfId="0" applyNumberFormat="1" applyFont="1" applyFill="1" applyBorder="1" applyAlignment="1">
      <alignment vertical="center"/>
    </xf>
    <xf numFmtId="0" fontId="5" fillId="0" borderId="0" xfId="0" applyFont="1" applyFill="1" applyBorder="1" applyAlignment="1" applyProtection="1">
      <alignment horizontal="center"/>
      <protection locked="0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5" fillId="0" borderId="0" xfId="0" applyFont="1" applyFill="1" applyBorder="1" applyAlignment="1">
      <alignment horizontal="center"/>
    </xf>
    <xf numFmtId="2" fontId="16" fillId="0" borderId="0" xfId="0" applyNumberFormat="1" applyFont="1" applyFill="1" applyBorder="1" applyAlignment="1">
      <alignment horizontal="center" vertical="center"/>
    </xf>
    <xf numFmtId="2" fontId="5" fillId="0" borderId="0" xfId="0" applyNumberFormat="1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left"/>
    </xf>
    <xf numFmtId="164" fontId="5" fillId="0" borderId="0" xfId="0" applyNumberFormat="1" applyFont="1" applyFill="1" applyBorder="1"/>
    <xf numFmtId="2" fontId="16" fillId="0" borderId="0" xfId="0" applyNumberFormat="1" applyFont="1" applyFill="1" applyBorder="1" applyAlignment="1">
      <alignment horizont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5" fillId="0" borderId="10" xfId="0" applyFont="1" applyBorder="1" applyAlignment="1">
      <alignment horizontal="right" vertical="center" wrapText="1"/>
    </xf>
    <xf numFmtId="0" fontId="1" fillId="9" borderId="23" xfId="0" applyFont="1" applyFill="1" applyBorder="1" applyAlignment="1">
      <alignment horizontal="center" wrapText="1"/>
    </xf>
    <xf numFmtId="0" fontId="1" fillId="9" borderId="31" xfId="0" applyFont="1" applyFill="1" applyBorder="1" applyAlignment="1">
      <alignment horizontal="center" wrapText="1"/>
    </xf>
    <xf numFmtId="0" fontId="1" fillId="9" borderId="24" xfId="0" applyFont="1" applyFill="1" applyBorder="1" applyAlignment="1">
      <alignment horizontal="center" wrapText="1"/>
    </xf>
    <xf numFmtId="0" fontId="1" fillId="9" borderId="25" xfId="0" applyFont="1" applyFill="1" applyBorder="1" applyAlignment="1">
      <alignment horizontal="center" wrapText="1"/>
    </xf>
    <xf numFmtId="0" fontId="1" fillId="10" borderId="23" xfId="0" applyFont="1" applyFill="1" applyBorder="1" applyAlignment="1">
      <alignment horizontal="center" wrapText="1"/>
    </xf>
    <xf numFmtId="0" fontId="1" fillId="10" borderId="24" xfId="0" applyFont="1" applyFill="1" applyBorder="1" applyAlignment="1">
      <alignment horizontal="center" wrapText="1"/>
    </xf>
    <xf numFmtId="0" fontId="1" fillId="10" borderId="25" xfId="0" applyFont="1" applyFill="1" applyBorder="1" applyAlignment="1">
      <alignment horizontal="center" wrapText="1"/>
    </xf>
    <xf numFmtId="0" fontId="1" fillId="5" borderId="23" xfId="0" applyFont="1" applyFill="1" applyBorder="1" applyAlignment="1">
      <alignment horizontal="center" wrapText="1"/>
    </xf>
    <xf numFmtId="0" fontId="1" fillId="5" borderId="24" xfId="0" applyFont="1" applyFill="1" applyBorder="1" applyAlignment="1">
      <alignment horizontal="center" wrapText="1"/>
    </xf>
    <xf numFmtId="0" fontId="1" fillId="5" borderId="25" xfId="0" applyFont="1" applyFill="1" applyBorder="1" applyAlignment="1">
      <alignment horizontal="center" wrapText="1"/>
    </xf>
    <xf numFmtId="0" fontId="1" fillId="11" borderId="23" xfId="0" applyFont="1" applyFill="1" applyBorder="1" applyAlignment="1">
      <alignment horizontal="center" wrapText="1"/>
    </xf>
    <xf numFmtId="0" fontId="1" fillId="11" borderId="24" xfId="0" applyFont="1" applyFill="1" applyBorder="1" applyAlignment="1">
      <alignment horizontal="center" wrapText="1"/>
    </xf>
    <xf numFmtId="0" fontId="1" fillId="11" borderId="25" xfId="0" applyFont="1" applyFill="1" applyBorder="1" applyAlignment="1">
      <alignment horizontal="center" wrapText="1"/>
    </xf>
    <xf numFmtId="0" fontId="5" fillId="4" borderId="13" xfId="0" applyFont="1" applyFill="1" applyBorder="1" applyAlignment="1">
      <alignment vertic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49" fontId="1" fillId="9" borderId="10" xfId="0" applyNumberFormat="1" applyFont="1" applyFill="1" applyBorder="1" applyAlignment="1">
      <alignment horizontal="center"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" fillId="12" borderId="23" xfId="0" applyFont="1" applyFill="1" applyBorder="1" applyAlignment="1">
      <alignment horizontal="center" wrapText="1"/>
    </xf>
    <xf numFmtId="0" fontId="1" fillId="12" borderId="24" xfId="0" applyFont="1" applyFill="1" applyBorder="1" applyAlignment="1">
      <alignment horizontal="center" wrapText="1"/>
    </xf>
    <xf numFmtId="0" fontId="1" fillId="12" borderId="25" xfId="0" applyFont="1" applyFill="1" applyBorder="1" applyAlignment="1">
      <alignment horizontal="center" wrapText="1"/>
    </xf>
    <xf numFmtId="0" fontId="5" fillId="4" borderId="10" xfId="0" applyFont="1" applyFill="1" applyBorder="1"/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1" fillId="7" borderId="10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" fillId="9" borderId="32" xfId="0" applyFont="1" applyFill="1" applyBorder="1" applyAlignment="1">
      <alignment horizontal="center" wrapText="1"/>
    </xf>
    <xf numFmtId="0" fontId="1" fillId="10" borderId="32" xfId="0" applyFont="1" applyFill="1" applyBorder="1" applyAlignment="1">
      <alignment horizontal="center" wrapText="1"/>
    </xf>
    <xf numFmtId="0" fontId="1" fillId="5" borderId="32" xfId="0" applyFont="1" applyFill="1" applyBorder="1" applyAlignment="1">
      <alignment horizontal="center" wrapText="1"/>
    </xf>
    <xf numFmtId="0" fontId="1" fillId="11" borderId="32" xfId="0" applyFont="1" applyFill="1" applyBorder="1" applyAlignment="1">
      <alignment horizontal="center" wrapText="1"/>
    </xf>
    <xf numFmtId="0" fontId="1" fillId="12" borderId="32" xfId="0" applyFont="1" applyFill="1" applyBorder="1" applyAlignment="1">
      <alignment horizontal="center" wrapText="1"/>
    </xf>
    <xf numFmtId="0" fontId="16" fillId="4" borderId="10" xfId="0" applyFont="1" applyFill="1" applyBorder="1"/>
    <xf numFmtId="0" fontId="5" fillId="0" borderId="0" xfId="0" applyFont="1" applyBorder="1" applyAlignment="1">
      <alignment wrapText="1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49" fontId="5" fillId="0" borderId="10" xfId="0" quotePrefix="1" applyNumberFormat="1" applyFont="1" applyFill="1" applyBorder="1" applyAlignment="1">
      <alignment vertical="center" wrapText="1"/>
    </xf>
    <xf numFmtId="49" fontId="5" fillId="0" borderId="10" xfId="0" quotePrefix="1" applyNumberFormat="1" applyFont="1" applyFill="1" applyBorder="1" applyAlignment="1">
      <alignment horizontal="center" vertical="center" wrapText="1"/>
    </xf>
    <xf numFmtId="0" fontId="5" fillId="0" borderId="10" xfId="0" applyFont="1" applyFill="1" applyBorder="1" applyAlignment="1">
      <alignment horizontal="center" vertical="center" wrapText="1"/>
    </xf>
    <xf numFmtId="0" fontId="5" fillId="0" borderId="11" xfId="0" applyFont="1" applyFill="1" applyBorder="1" applyAlignment="1">
      <alignment horizontal="center" vertical="center" wrapText="1"/>
    </xf>
    <xf numFmtId="0" fontId="5" fillId="0" borderId="27" xfId="0" applyFont="1" applyFill="1" applyBorder="1" applyAlignment="1">
      <alignment horizontal="center" vertical="center" wrapText="1"/>
    </xf>
    <xf numFmtId="0" fontId="5" fillId="0" borderId="26" xfId="0" applyFont="1" applyFill="1" applyBorder="1" applyAlignment="1">
      <alignment vertical="center" wrapText="1"/>
    </xf>
    <xf numFmtId="0" fontId="5" fillId="0" borderId="10" xfId="0" applyFont="1" applyFill="1" applyBorder="1" applyAlignment="1">
      <alignment vertical="center" wrapText="1"/>
    </xf>
    <xf numFmtId="0" fontId="5" fillId="0" borderId="11" xfId="0" applyFont="1" applyFill="1" applyBorder="1" applyAlignment="1">
      <alignment vertical="center" wrapText="1"/>
    </xf>
    <xf numFmtId="0" fontId="5" fillId="0" borderId="27" xfId="0" applyFont="1" applyFill="1" applyBorder="1" applyAlignment="1">
      <alignment vertical="center" wrapText="1"/>
    </xf>
    <xf numFmtId="0" fontId="5" fillId="0" borderId="29" xfId="0" applyFont="1" applyFill="1" applyBorder="1" applyAlignment="1">
      <alignment horizontal="center" vertical="center" wrapText="1"/>
    </xf>
    <xf numFmtId="0" fontId="5" fillId="0" borderId="29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vertical="center" wrapText="1"/>
    </xf>
    <xf numFmtId="0" fontId="5" fillId="0" borderId="30" xfId="0" applyFont="1" applyFill="1" applyBorder="1" applyAlignment="1">
      <alignment vertical="center" wrapText="1"/>
    </xf>
    <xf numFmtId="0" fontId="5" fillId="0" borderId="28" xfId="0" applyFont="1" applyFill="1" applyBorder="1" applyAlignment="1">
      <alignment vertical="center" wrapText="1"/>
    </xf>
    <xf numFmtId="0" fontId="5" fillId="0" borderId="33" xfId="0" applyFont="1" applyFill="1" applyBorder="1" applyAlignment="1">
      <alignment horizontal="center" vertical="center" wrapText="1"/>
    </xf>
    <xf numFmtId="0" fontId="5" fillId="0" borderId="3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5" fillId="0" borderId="0" xfId="0" applyFont="1" applyFill="1" applyBorder="1" applyAlignment="1">
      <alignment horizontal="left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11" fillId="7" borderId="10" xfId="0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49" fontId="1" fillId="9" borderId="11" xfId="0" applyNumberFormat="1" applyFont="1" applyFill="1" applyBorder="1" applyAlignment="1">
      <alignment horizontal="center" wrapText="1"/>
    </xf>
    <xf numFmtId="0" fontId="5" fillId="0" borderId="11" xfId="0" applyNumberFormat="1" applyFont="1" applyFill="1" applyBorder="1" applyAlignment="1">
      <alignment horizontal="center" vertical="center" wrapText="1"/>
    </xf>
    <xf numFmtId="49" fontId="5" fillId="0" borderId="11" xfId="0" quotePrefix="1" applyNumberFormat="1" applyFont="1" applyFill="1" applyBorder="1" applyAlignment="1">
      <alignment vertical="center" wrapText="1"/>
    </xf>
    <xf numFmtId="49" fontId="5" fillId="0" borderId="11" xfId="0" quotePrefix="1" applyNumberFormat="1" applyFont="1" applyFill="1" applyBorder="1" applyAlignment="1">
      <alignment horizontal="center" vertical="center" wrapText="1"/>
    </xf>
    <xf numFmtId="0" fontId="1" fillId="9" borderId="34" xfId="0" applyFont="1" applyFill="1" applyBorder="1" applyAlignment="1">
      <alignment horizontal="center" wrapText="1"/>
    </xf>
    <xf numFmtId="0" fontId="3" fillId="5" borderId="10" xfId="0" applyFont="1" applyFill="1" applyBorder="1" applyAlignment="1" applyProtection="1">
      <alignment horizontal="left" vertical="center"/>
      <protection locked="0"/>
    </xf>
    <xf numFmtId="0" fontId="7" fillId="0" borderId="4" xfId="0" applyFont="1" applyBorder="1" applyAlignment="1">
      <alignment horizontal="left" wrapText="1"/>
    </xf>
    <xf numFmtId="0" fontId="7" fillId="0" borderId="0" xfId="0" applyFont="1" applyBorder="1" applyAlignment="1">
      <alignment horizontal="left" wrapText="1"/>
    </xf>
    <xf numFmtId="0" fontId="2" fillId="2" borderId="0" xfId="0" applyFont="1" applyFill="1" applyAlignment="1">
      <alignment horizontal="center" vertical="center" wrapText="1"/>
    </xf>
    <xf numFmtId="2" fontId="16" fillId="8" borderId="11" xfId="0" applyNumberFormat="1" applyFont="1" applyFill="1" applyBorder="1" applyAlignment="1">
      <alignment horizontal="center"/>
    </xf>
    <xf numFmtId="2" fontId="16" fillId="8" borderId="13" xfId="0" applyNumberFormat="1" applyFont="1" applyFill="1" applyBorder="1" applyAlignment="1">
      <alignment horizontal="center"/>
    </xf>
    <xf numFmtId="0" fontId="11" fillId="7" borderId="11" xfId="0" applyNumberFormat="1" applyFont="1" applyFill="1" applyBorder="1" applyAlignment="1">
      <alignment horizontal="center" vertical="center" wrapText="1"/>
    </xf>
    <xf numFmtId="0" fontId="11" fillId="7" borderId="13" xfId="0" applyNumberFormat="1" applyFont="1" applyFill="1" applyBorder="1" applyAlignment="1">
      <alignment horizontal="center" vertical="center" wrapText="1"/>
    </xf>
    <xf numFmtId="0" fontId="5" fillId="0" borderId="0" xfId="0" applyFont="1" applyFill="1" applyBorder="1" applyAlignment="1" applyProtection="1">
      <alignment horizontal="center" vertical="center"/>
      <protection locked="0"/>
    </xf>
    <xf numFmtId="0" fontId="11" fillId="0" borderId="0" xfId="0" applyFont="1" applyFill="1" applyBorder="1" applyAlignment="1">
      <alignment horizontal="center" vertical="center" wrapText="1"/>
    </xf>
    <xf numFmtId="0" fontId="12" fillId="0" borderId="0" xfId="0" applyFont="1" applyFill="1" applyBorder="1" applyAlignment="1">
      <alignment horizontal="center" vertical="center" wrapText="1"/>
    </xf>
    <xf numFmtId="0" fontId="11" fillId="0" borderId="0" xfId="0" applyFont="1" applyFill="1" applyBorder="1" applyAlignment="1">
      <alignment horizontal="left" vertical="center" wrapText="1"/>
    </xf>
    <xf numFmtId="0" fontId="5" fillId="0" borderId="0" xfId="0" applyFont="1" applyFill="1" applyBorder="1" applyAlignment="1">
      <alignment horizontal="left"/>
    </xf>
    <xf numFmtId="0" fontId="5" fillId="0" borderId="0" xfId="0" applyFont="1" applyFill="1" applyBorder="1" applyAlignment="1" applyProtection="1">
      <protection locked="0"/>
    </xf>
    <xf numFmtId="164" fontId="5" fillId="0" borderId="0" xfId="0" applyNumberFormat="1" applyFont="1" applyFill="1" applyBorder="1" applyAlignment="1">
      <alignment horizontal="center"/>
    </xf>
    <xf numFmtId="0" fontId="5" fillId="6" borderId="10" xfId="0" applyFont="1" applyFill="1" applyBorder="1" applyAlignment="1" applyProtection="1">
      <alignment horizontal="center" vertical="center"/>
      <protection locked="0"/>
    </xf>
    <xf numFmtId="0" fontId="5" fillId="6" borderId="15" xfId="0" applyFont="1" applyFill="1" applyBorder="1" applyAlignment="1" applyProtection="1">
      <alignment horizontal="center" vertical="center"/>
      <protection locked="0"/>
    </xf>
    <xf numFmtId="0" fontId="5" fillId="6" borderId="18" xfId="0" applyFont="1" applyFill="1" applyBorder="1" applyAlignment="1" applyProtection="1">
      <alignment horizontal="center" vertical="center"/>
      <protection locked="0"/>
    </xf>
    <xf numFmtId="0" fontId="5" fillId="6" borderId="9" xfId="0" applyFont="1" applyFill="1" applyBorder="1" applyAlignment="1" applyProtection="1">
      <alignment horizontal="center" vertical="center"/>
      <protection locked="0"/>
    </xf>
    <xf numFmtId="0" fontId="5" fillId="6" borderId="19" xfId="0" applyFont="1" applyFill="1" applyBorder="1" applyAlignment="1" applyProtection="1">
      <alignment horizontal="center" vertical="center"/>
      <protection locked="0"/>
    </xf>
    <xf numFmtId="0" fontId="5" fillId="6" borderId="11" xfId="0" applyFont="1" applyFill="1" applyBorder="1" applyAlignment="1" applyProtection="1">
      <alignment horizontal="center" vertical="center"/>
      <protection locked="0"/>
    </xf>
    <xf numFmtId="0" fontId="5" fillId="6" borderId="12" xfId="0" applyFont="1" applyFill="1" applyBorder="1" applyAlignment="1" applyProtection="1">
      <alignment horizontal="center" vertical="center"/>
      <protection locked="0"/>
    </xf>
    <xf numFmtId="0" fontId="5" fillId="6" borderId="13" xfId="0" applyFont="1" applyFill="1" applyBorder="1" applyAlignment="1" applyProtection="1">
      <alignment horizontal="center" vertical="center"/>
      <protection locked="0"/>
    </xf>
    <xf numFmtId="0" fontId="11" fillId="7" borderId="15" xfId="0" applyFont="1" applyFill="1" applyBorder="1" applyAlignment="1">
      <alignment horizontal="center" vertical="center" wrapText="1"/>
    </xf>
    <xf numFmtId="0" fontId="12" fillId="7" borderId="15" xfId="0" applyFont="1" applyFill="1" applyBorder="1" applyAlignment="1">
      <alignment horizontal="center" vertical="center" wrapText="1"/>
    </xf>
    <xf numFmtId="0" fontId="11" fillId="7" borderId="15" xfId="0" applyFont="1" applyFill="1" applyBorder="1" applyAlignment="1">
      <alignment horizontal="left" vertical="center" wrapText="1"/>
    </xf>
    <xf numFmtId="0" fontId="11" fillId="7" borderId="10" xfId="0" applyFont="1" applyFill="1" applyBorder="1" applyAlignment="1">
      <alignment horizontal="center" vertical="center" wrapText="1"/>
    </xf>
    <xf numFmtId="49" fontId="5" fillId="0" borderId="10" xfId="0" applyNumberFormat="1" applyFont="1" applyBorder="1" applyAlignment="1" applyProtection="1">
      <alignment horizontal="left"/>
    </xf>
    <xf numFmtId="0" fontId="5" fillId="6" borderId="11" xfId="0" applyFont="1" applyFill="1" applyBorder="1" applyAlignment="1" applyProtection="1">
      <protection locked="0"/>
    </xf>
    <xf numFmtId="0" fontId="5" fillId="6" borderId="12" xfId="0" applyFont="1" applyFill="1" applyBorder="1" applyAlignment="1" applyProtection="1">
      <protection locked="0"/>
    </xf>
    <xf numFmtId="2" fontId="16" fillId="8" borderId="12" xfId="0" applyNumberFormat="1" applyFont="1" applyFill="1" applyBorder="1" applyAlignment="1">
      <alignment horizontal="center"/>
    </xf>
    <xf numFmtId="2" fontId="16" fillId="8" borderId="10" xfId="0" applyNumberFormat="1" applyFont="1" applyFill="1" applyBorder="1" applyAlignment="1">
      <alignment horizontal="center"/>
    </xf>
    <xf numFmtId="0" fontId="11" fillId="2" borderId="0" xfId="0" applyFont="1" applyFill="1" applyAlignment="1">
      <alignment horizontal="center" vertical="center" wrapText="1"/>
    </xf>
    <xf numFmtId="0" fontId="6" fillId="0" borderId="0" xfId="0" applyFont="1" applyBorder="1" applyAlignment="1">
      <alignment horizontal="left" vertical="center"/>
    </xf>
    <xf numFmtId="0" fontId="11" fillId="7" borderId="20" xfId="0" applyFont="1" applyFill="1" applyBorder="1" applyAlignment="1">
      <alignment horizontal="center" vertical="center" wrapText="1"/>
    </xf>
    <xf numFmtId="0" fontId="11" fillId="7" borderId="0" xfId="0" applyFont="1" applyFill="1" applyBorder="1" applyAlignment="1">
      <alignment horizontal="center" vertical="center" wrapText="1"/>
    </xf>
    <xf numFmtId="0" fontId="11" fillId="7" borderId="16" xfId="0" applyFont="1" applyFill="1" applyBorder="1" applyAlignment="1">
      <alignment horizontal="center" vertical="center" wrapText="1"/>
    </xf>
    <xf numFmtId="0" fontId="11" fillId="7" borderId="14" xfId="0" applyFont="1" applyFill="1" applyBorder="1" applyAlignment="1">
      <alignment horizontal="center" vertical="center" wrapText="1"/>
    </xf>
    <xf numFmtId="0" fontId="11" fillId="7" borderId="17" xfId="0" applyFont="1" applyFill="1" applyBorder="1" applyAlignment="1">
      <alignment horizontal="center" vertical="center" wrapText="1"/>
    </xf>
    <xf numFmtId="0" fontId="11" fillId="7" borderId="22" xfId="0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Percentatge" xfId="1" builtinId="5"/>
  </cellStyles>
  <dxfs count="688"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tyles" Target="style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alcChain" Target="calcChain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96"/>
  <sheetViews>
    <sheetView zoomScale="70" zoomScaleNormal="70" workbookViewId="0">
      <selection activeCell="A17" sqref="A17"/>
    </sheetView>
  </sheetViews>
  <sheetFormatPr defaultRowHeight="15" x14ac:dyDescent="0.25"/>
  <cols>
    <col min="1" max="1" width="66.140625" customWidth="1"/>
    <col min="2" max="2" width="33.85546875" customWidth="1"/>
    <col min="3" max="4" width="23.140625" customWidth="1"/>
    <col min="5" max="5" width="18.42578125" customWidth="1"/>
  </cols>
  <sheetData>
    <row r="1" spans="1:20" s="6" customFormat="1" ht="60.75" customHeight="1" x14ac:dyDescent="0.25">
      <c r="B1" s="179" t="s">
        <v>2</v>
      </c>
      <c r="C1" s="179"/>
      <c r="D1" s="179"/>
      <c r="E1" s="179"/>
      <c r="F1" s="179"/>
      <c r="G1" s="179"/>
      <c r="H1" s="179"/>
      <c r="I1" s="179"/>
      <c r="J1" s="179"/>
      <c r="K1" s="179"/>
      <c r="L1" s="179"/>
      <c r="M1" s="179"/>
      <c r="N1" s="179"/>
      <c r="O1" s="179"/>
    </row>
    <row r="2" spans="1:20" s="6" customFormat="1" ht="13.5" customHeight="1" x14ac:dyDescent="0.25">
      <c r="B2" s="25"/>
      <c r="C2" s="25"/>
      <c r="D2" s="25"/>
      <c r="E2" s="25"/>
      <c r="F2" s="25"/>
      <c r="G2" s="25"/>
      <c r="H2" s="25"/>
      <c r="I2" s="25"/>
      <c r="J2" s="25"/>
      <c r="K2" s="25"/>
      <c r="L2" s="25"/>
      <c r="M2" s="25"/>
      <c r="N2" s="25"/>
      <c r="O2" s="25"/>
    </row>
    <row r="3" spans="1:20" s="6" customFormat="1" ht="30.75" customHeight="1" x14ac:dyDescent="0.25">
      <c r="B3" s="179" t="s">
        <v>31</v>
      </c>
      <c r="C3" s="179"/>
      <c r="D3" s="179"/>
      <c r="E3" s="179"/>
      <c r="F3" s="179"/>
      <c r="G3" s="179"/>
      <c r="H3" s="179"/>
      <c r="I3" s="179"/>
      <c r="J3" s="179"/>
      <c r="K3" s="179"/>
      <c r="L3" s="179"/>
      <c r="M3" s="179"/>
      <c r="N3" s="179"/>
      <c r="O3" s="179"/>
    </row>
    <row r="4" spans="1:20" s="6" customFormat="1" ht="18.75" x14ac:dyDescent="0.25">
      <c r="B4" s="2"/>
      <c r="C4" s="2"/>
      <c r="D4" s="2"/>
      <c r="E4" s="1"/>
      <c r="F4" s="1"/>
      <c r="G4" s="1"/>
      <c r="H4" s="3"/>
      <c r="I4" s="3"/>
      <c r="J4" s="3"/>
      <c r="K4" s="3"/>
      <c r="L4" s="1"/>
      <c r="M4" s="1"/>
      <c r="N4" s="1"/>
      <c r="O4" s="1"/>
    </row>
    <row r="5" spans="1:20" ht="15.75" thickBot="1" x14ac:dyDescent="0.3"/>
    <row r="6" spans="1:20" s="6" customFormat="1" x14ac:dyDescent="0.25">
      <c r="A6" s="17"/>
      <c r="B6" s="12"/>
      <c r="C6" s="12"/>
      <c r="D6" s="12"/>
      <c r="E6" s="12"/>
      <c r="F6" s="12"/>
      <c r="G6" s="12"/>
      <c r="H6" s="12"/>
      <c r="I6" s="12"/>
      <c r="J6" s="12"/>
      <c r="K6" s="12"/>
      <c r="L6" s="12"/>
      <c r="M6" s="12"/>
      <c r="N6" s="12"/>
      <c r="O6" s="12"/>
      <c r="P6" s="12"/>
      <c r="Q6" s="12"/>
      <c r="R6" s="12"/>
      <c r="S6" s="12"/>
      <c r="T6" s="13"/>
    </row>
    <row r="7" spans="1:20" s="6" customFormat="1" x14ac:dyDescent="0.25">
      <c r="A7" s="11" t="s">
        <v>0</v>
      </c>
      <c r="B7" s="176"/>
      <c r="C7" s="176"/>
      <c r="D7" s="176"/>
      <c r="E7" s="176"/>
      <c r="F7" s="176"/>
      <c r="G7" s="176"/>
      <c r="H7" s="176"/>
      <c r="I7" s="176"/>
      <c r="J7" s="176"/>
      <c r="K7" s="176"/>
      <c r="L7" s="176"/>
      <c r="M7" s="176"/>
      <c r="N7" s="176"/>
      <c r="O7" s="4"/>
      <c r="P7" s="9"/>
      <c r="Q7" s="4"/>
      <c r="R7" s="4"/>
      <c r="S7" s="4"/>
      <c r="T7" s="5"/>
    </row>
    <row r="8" spans="1:20" s="6" customFormat="1" x14ac:dyDescent="0.2">
      <c r="A8" s="14" t="s">
        <v>5</v>
      </c>
      <c r="B8" s="176"/>
      <c r="C8" s="176"/>
      <c r="D8" s="176"/>
      <c r="E8" s="176"/>
      <c r="F8" s="176"/>
      <c r="G8" s="176"/>
      <c r="H8" s="176"/>
      <c r="I8" s="176"/>
      <c r="J8" s="176"/>
      <c r="K8" s="176"/>
      <c r="L8" s="176"/>
      <c r="M8" s="176"/>
      <c r="N8" s="176"/>
      <c r="O8" s="9"/>
      <c r="P8" s="9"/>
      <c r="Q8" s="4"/>
      <c r="R8" s="4"/>
      <c r="S8" s="4"/>
      <c r="T8" s="5"/>
    </row>
    <row r="9" spans="1:20" s="6" customFormat="1" ht="15.75" customHeight="1" x14ac:dyDescent="0.2">
      <c r="A9" s="14" t="s">
        <v>6</v>
      </c>
      <c r="B9" s="176"/>
      <c r="C9" s="176"/>
      <c r="D9" s="15"/>
      <c r="E9" s="15"/>
      <c r="F9" s="15"/>
      <c r="G9" s="10"/>
      <c r="H9" s="10"/>
      <c r="I9" s="10"/>
      <c r="J9" s="10"/>
      <c r="K9" s="9"/>
      <c r="L9" s="9"/>
      <c r="M9" s="9"/>
      <c r="N9" s="9"/>
      <c r="O9" s="9"/>
      <c r="P9" s="10"/>
      <c r="Q9" s="4"/>
      <c r="R9" s="4"/>
      <c r="S9" s="4"/>
      <c r="T9" s="5"/>
    </row>
    <row r="10" spans="1:20" s="6" customFormat="1" ht="15.75" customHeight="1" x14ac:dyDescent="0.2">
      <c r="A10" s="14" t="s">
        <v>7</v>
      </c>
      <c r="B10" s="10"/>
      <c r="C10" s="176"/>
      <c r="D10" s="176"/>
      <c r="E10" s="176"/>
      <c r="F10" s="176"/>
      <c r="G10" s="176"/>
      <c r="H10" s="176"/>
      <c r="I10" s="176"/>
      <c r="J10" s="176"/>
      <c r="K10" s="176"/>
      <c r="L10" s="176"/>
      <c r="M10" s="176"/>
      <c r="N10" s="176"/>
      <c r="S10" s="4"/>
      <c r="T10" s="5"/>
    </row>
    <row r="11" spans="1:20" s="6" customFormat="1" ht="15.75" customHeight="1" x14ac:dyDescent="0.2">
      <c r="A11" s="14" t="s">
        <v>8</v>
      </c>
      <c r="B11" s="176"/>
      <c r="C11" s="176"/>
      <c r="D11" s="15" t="s">
        <v>9</v>
      </c>
      <c r="E11" s="176"/>
      <c r="F11" s="176"/>
      <c r="G11" s="176"/>
      <c r="H11" s="176"/>
      <c r="I11" s="176"/>
      <c r="J11" s="176"/>
      <c r="K11" s="176"/>
      <c r="L11" s="176"/>
      <c r="M11" s="176"/>
      <c r="N11" s="176"/>
      <c r="O11" s="176"/>
      <c r="P11" s="176"/>
      <c r="S11" s="4"/>
      <c r="T11" s="5"/>
    </row>
    <row r="12" spans="1:20" s="6" customFormat="1" ht="44.25" customHeight="1" x14ac:dyDescent="0.2">
      <c r="A12" s="177" t="s">
        <v>13</v>
      </c>
      <c r="B12" s="178"/>
      <c r="C12" s="178"/>
      <c r="D12" s="178"/>
      <c r="E12" s="178"/>
      <c r="F12" s="178"/>
      <c r="G12" s="178"/>
      <c r="H12" s="178"/>
      <c r="I12" s="178"/>
      <c r="J12" s="178"/>
      <c r="K12" s="178"/>
      <c r="L12" s="178"/>
      <c r="M12" s="178"/>
      <c r="N12" s="178"/>
      <c r="O12" s="178"/>
      <c r="P12" s="178"/>
      <c r="Q12" s="178"/>
      <c r="R12" s="178"/>
      <c r="S12" s="178"/>
      <c r="T12" s="5"/>
    </row>
    <row r="13" spans="1:20" s="6" customFormat="1" ht="12" customHeight="1" thickBot="1" x14ac:dyDescent="0.25">
      <c r="A13" s="18"/>
      <c r="B13" s="19"/>
      <c r="C13" s="19"/>
      <c r="D13" s="19"/>
      <c r="E13" s="19"/>
      <c r="F13" s="19"/>
      <c r="G13" s="19"/>
      <c r="H13" s="19"/>
      <c r="I13" s="19"/>
      <c r="J13" s="19"/>
      <c r="K13" s="19"/>
      <c r="L13" s="19"/>
      <c r="M13" s="19"/>
      <c r="N13" s="19"/>
      <c r="O13" s="19"/>
      <c r="P13" s="16"/>
      <c r="Q13" s="7"/>
      <c r="R13" s="7"/>
      <c r="S13" s="7"/>
      <c r="T13" s="8"/>
    </row>
    <row r="14" spans="1:20" s="6" customFormat="1" x14ac:dyDescent="0.25">
      <c r="A14" s="9"/>
      <c r="B14" s="10"/>
      <c r="C14" s="10"/>
      <c r="D14" s="10"/>
      <c r="E14" s="10"/>
      <c r="F14" s="10"/>
      <c r="G14" s="10"/>
      <c r="H14" s="10"/>
      <c r="I14" s="10"/>
      <c r="J14" s="10"/>
      <c r="K14" s="10"/>
      <c r="L14" s="10"/>
      <c r="M14" s="10"/>
      <c r="N14" s="10"/>
      <c r="O14" s="10"/>
      <c r="P14" s="10"/>
    </row>
    <row r="16" spans="1:20" ht="15.75" customHeight="1" x14ac:dyDescent="0.25">
      <c r="A16" s="30" t="s">
        <v>15</v>
      </c>
      <c r="B16" s="30" t="s">
        <v>40</v>
      </c>
      <c r="C16" s="30" t="s">
        <v>41</v>
      </c>
      <c r="D16" s="30" t="s">
        <v>25</v>
      </c>
      <c r="E16" s="30" t="s">
        <v>37</v>
      </c>
    </row>
    <row r="17" spans="1:5" x14ac:dyDescent="0.25">
      <c r="A17" s="32" t="s">
        <v>35</v>
      </c>
      <c r="B17" s="35"/>
      <c r="C17" s="35"/>
      <c r="D17" s="31" t="s">
        <v>36</v>
      </c>
      <c r="E17" s="31" t="s">
        <v>36</v>
      </c>
    </row>
    <row r="18" spans="1:5" x14ac:dyDescent="0.25">
      <c r="A18" s="32" t="e">
        <f>#REF!</f>
        <v>#REF!</v>
      </c>
      <c r="B18" s="31" t="e">
        <f>#REF!</f>
        <v>#REF!</v>
      </c>
      <c r="C18" s="31" t="e">
        <f>#REF!</f>
        <v>#REF!</v>
      </c>
      <c r="D18" s="31" t="e">
        <f>#REF!</f>
        <v>#REF!</v>
      </c>
      <c r="E18" s="31" t="e">
        <f>#REF!</f>
        <v>#REF!</v>
      </c>
    </row>
    <row r="19" spans="1:5" x14ac:dyDescent="0.25">
      <c r="A19" s="32" t="e">
        <f>#REF!</f>
        <v>#REF!</v>
      </c>
      <c r="B19" s="31" t="e">
        <f>#REF!</f>
        <v>#REF!</v>
      </c>
      <c r="C19" s="31" t="e">
        <f>#REF!</f>
        <v>#REF!</v>
      </c>
      <c r="D19" s="31" t="e">
        <f>#REF!</f>
        <v>#REF!</v>
      </c>
      <c r="E19" s="31" t="e">
        <f>#REF!</f>
        <v>#REF!</v>
      </c>
    </row>
    <row r="20" spans="1:5" x14ac:dyDescent="0.25">
      <c r="A20" s="32" t="e">
        <f>#REF!</f>
        <v>#REF!</v>
      </c>
      <c r="B20" s="31" t="e">
        <f>#REF!</f>
        <v>#REF!</v>
      </c>
      <c r="C20" s="31" t="e">
        <f>#REF!</f>
        <v>#REF!</v>
      </c>
      <c r="D20" s="31" t="e">
        <f>#REF!</f>
        <v>#REF!</v>
      </c>
      <c r="E20" s="31" t="e">
        <f>#REF!</f>
        <v>#REF!</v>
      </c>
    </row>
    <row r="21" spans="1:5" x14ac:dyDescent="0.25">
      <c r="A21" s="32" t="e">
        <f>#REF!</f>
        <v>#REF!</v>
      </c>
      <c r="B21" s="31" t="e">
        <f>#REF!</f>
        <v>#REF!</v>
      </c>
      <c r="C21" s="31" t="e">
        <f>#REF!</f>
        <v>#REF!</v>
      </c>
      <c r="D21" s="31" t="e">
        <f>#REF!</f>
        <v>#REF!</v>
      </c>
      <c r="E21" s="31" t="e">
        <f>#REF!</f>
        <v>#REF!</v>
      </c>
    </row>
    <row r="22" spans="1:5" x14ac:dyDescent="0.25">
      <c r="A22" s="32" t="e">
        <f>#REF!</f>
        <v>#REF!</v>
      </c>
      <c r="B22" s="31" t="e">
        <f>#REF!</f>
        <v>#REF!</v>
      </c>
      <c r="C22" s="31" t="e">
        <f>#REF!</f>
        <v>#REF!</v>
      </c>
      <c r="D22" s="31" t="e">
        <f>#REF!</f>
        <v>#REF!</v>
      </c>
      <c r="E22" s="31" t="e">
        <f>#REF!</f>
        <v>#REF!</v>
      </c>
    </row>
    <row r="23" spans="1:5" x14ac:dyDescent="0.25">
      <c r="A23" s="32" t="e">
        <f>#REF!</f>
        <v>#REF!</v>
      </c>
      <c r="B23" s="31" t="e">
        <f>#REF!</f>
        <v>#REF!</v>
      </c>
      <c r="C23" s="31" t="e">
        <f>#REF!</f>
        <v>#REF!</v>
      </c>
      <c r="D23" s="31" t="e">
        <f>#REF!</f>
        <v>#REF!</v>
      </c>
      <c r="E23" s="31" t="e">
        <f>#REF!</f>
        <v>#REF!</v>
      </c>
    </row>
    <row r="24" spans="1:5" x14ac:dyDescent="0.25">
      <c r="A24" s="32" t="e">
        <f>#REF!</f>
        <v>#REF!</v>
      </c>
      <c r="B24" s="31" t="e">
        <f>#REF!</f>
        <v>#REF!</v>
      </c>
      <c r="C24" s="31" t="e">
        <f>#REF!</f>
        <v>#REF!</v>
      </c>
      <c r="D24" s="31" t="e">
        <f>#REF!</f>
        <v>#REF!</v>
      </c>
      <c r="E24" s="31" t="e">
        <f>#REF!</f>
        <v>#REF!</v>
      </c>
    </row>
    <row r="25" spans="1:5" x14ac:dyDescent="0.25">
      <c r="A25" s="32" t="e">
        <f>#REF!</f>
        <v>#REF!</v>
      </c>
      <c r="B25" s="31" t="e">
        <f>#REF!</f>
        <v>#REF!</v>
      </c>
      <c r="C25" s="31" t="e">
        <f>#REF!</f>
        <v>#REF!</v>
      </c>
      <c r="D25" s="31" t="e">
        <f>#REF!</f>
        <v>#REF!</v>
      </c>
      <c r="E25" s="31" t="e">
        <f>#REF!</f>
        <v>#REF!</v>
      </c>
    </row>
    <row r="26" spans="1:5" x14ac:dyDescent="0.25">
      <c r="A26" s="32" t="e">
        <f>#REF!</f>
        <v>#REF!</v>
      </c>
      <c r="B26" s="31" t="e">
        <f>#REF!</f>
        <v>#REF!</v>
      </c>
      <c r="C26" s="31" t="e">
        <f>#REF!</f>
        <v>#REF!</v>
      </c>
      <c r="D26" s="31" t="e">
        <f>#REF!</f>
        <v>#REF!</v>
      </c>
      <c r="E26" s="31" t="e">
        <f>#REF!</f>
        <v>#REF!</v>
      </c>
    </row>
    <row r="27" spans="1:5" x14ac:dyDescent="0.25">
      <c r="A27" s="32" t="e">
        <f>#REF!</f>
        <v>#REF!</v>
      </c>
      <c r="B27" s="31" t="e">
        <f>#REF!</f>
        <v>#REF!</v>
      </c>
      <c r="C27" s="31" t="e">
        <f>#REF!</f>
        <v>#REF!</v>
      </c>
      <c r="D27" s="31" t="e">
        <f>#REF!</f>
        <v>#REF!</v>
      </c>
      <c r="E27" s="31" t="e">
        <f>#REF!</f>
        <v>#REF!</v>
      </c>
    </row>
    <row r="28" spans="1:5" x14ac:dyDescent="0.25">
      <c r="A28" s="32" t="e">
        <f>#REF!</f>
        <v>#REF!</v>
      </c>
      <c r="B28" s="31" t="e">
        <f>#REF!</f>
        <v>#REF!</v>
      </c>
      <c r="C28" s="31" t="e">
        <f>#REF!</f>
        <v>#REF!</v>
      </c>
      <c r="D28" s="31" t="e">
        <f>#REF!</f>
        <v>#REF!</v>
      </c>
      <c r="E28" s="31" t="e">
        <f>#REF!</f>
        <v>#REF!</v>
      </c>
    </row>
    <row r="29" spans="1:5" x14ac:dyDescent="0.25">
      <c r="A29" s="32" t="e">
        <f>#REF!</f>
        <v>#REF!</v>
      </c>
      <c r="B29" s="31" t="e">
        <f>#REF!</f>
        <v>#REF!</v>
      </c>
      <c r="C29" s="31" t="e">
        <f>#REF!</f>
        <v>#REF!</v>
      </c>
      <c r="D29" s="31" t="e">
        <f>#REF!</f>
        <v>#REF!</v>
      </c>
      <c r="E29" s="31" t="e">
        <f>#REF!</f>
        <v>#REF!</v>
      </c>
    </row>
    <row r="30" spans="1:5" x14ac:dyDescent="0.25">
      <c r="A30" s="32" t="e">
        <f>#REF!</f>
        <v>#REF!</v>
      </c>
      <c r="B30" s="31" t="e">
        <f>#REF!</f>
        <v>#REF!</v>
      </c>
      <c r="C30" s="31" t="e">
        <f>#REF!</f>
        <v>#REF!</v>
      </c>
      <c r="D30" s="31" t="e">
        <f>#REF!</f>
        <v>#REF!</v>
      </c>
      <c r="E30" s="31" t="e">
        <f>#REF!</f>
        <v>#REF!</v>
      </c>
    </row>
    <row r="31" spans="1:5" x14ac:dyDescent="0.25">
      <c r="A31" s="32" t="e">
        <f>#REF!</f>
        <v>#REF!</v>
      </c>
      <c r="B31" s="31" t="e">
        <f>#REF!</f>
        <v>#REF!</v>
      </c>
      <c r="C31" s="31" t="e">
        <f>#REF!</f>
        <v>#REF!</v>
      </c>
      <c r="D31" s="31" t="e">
        <f>#REF!</f>
        <v>#REF!</v>
      </c>
      <c r="E31" s="31" t="e">
        <f>#REF!</f>
        <v>#REF!</v>
      </c>
    </row>
    <row r="32" spans="1:5" x14ac:dyDescent="0.25">
      <c r="A32" s="32" t="e">
        <f>#REF!</f>
        <v>#REF!</v>
      </c>
      <c r="B32" s="31" t="e">
        <f>#REF!</f>
        <v>#REF!</v>
      </c>
      <c r="C32" s="31" t="e">
        <f>#REF!</f>
        <v>#REF!</v>
      </c>
      <c r="D32" s="31" t="e">
        <f>#REF!</f>
        <v>#REF!</v>
      </c>
      <c r="E32" s="31" t="e">
        <f>#REF!</f>
        <v>#REF!</v>
      </c>
    </row>
    <row r="33" spans="1:5" x14ac:dyDescent="0.25">
      <c r="A33" s="32" t="e">
        <f>#REF!</f>
        <v>#REF!</v>
      </c>
      <c r="B33" s="31" t="e">
        <f>#REF!</f>
        <v>#REF!</v>
      </c>
      <c r="C33" s="31" t="e">
        <f>#REF!</f>
        <v>#REF!</v>
      </c>
      <c r="D33" s="31" t="e">
        <f>#REF!</f>
        <v>#REF!</v>
      </c>
      <c r="E33" s="31" t="e">
        <f>#REF!</f>
        <v>#REF!</v>
      </c>
    </row>
    <row r="34" spans="1:5" x14ac:dyDescent="0.25">
      <c r="A34" s="32" t="e">
        <f>#REF!</f>
        <v>#REF!</v>
      </c>
      <c r="B34" s="31" t="e">
        <f>#REF!</f>
        <v>#REF!</v>
      </c>
      <c r="C34" s="31" t="e">
        <f>#REF!</f>
        <v>#REF!</v>
      </c>
      <c r="D34" s="31" t="e">
        <f>#REF!</f>
        <v>#REF!</v>
      </c>
      <c r="E34" s="31" t="e">
        <f>#REF!</f>
        <v>#REF!</v>
      </c>
    </row>
    <row r="35" spans="1:5" x14ac:dyDescent="0.25">
      <c r="A35" s="32" t="e">
        <f>#REF!</f>
        <v>#REF!</v>
      </c>
      <c r="B35" s="31" t="e">
        <f>#REF!</f>
        <v>#REF!</v>
      </c>
      <c r="C35" s="31" t="e">
        <f>#REF!</f>
        <v>#REF!</v>
      </c>
      <c r="D35" s="31" t="e">
        <f>#REF!</f>
        <v>#REF!</v>
      </c>
      <c r="E35" s="31" t="e">
        <f>#REF!</f>
        <v>#REF!</v>
      </c>
    </row>
    <row r="36" spans="1:5" x14ac:dyDescent="0.25">
      <c r="A36" s="32" t="e">
        <f>#REF!</f>
        <v>#REF!</v>
      </c>
      <c r="B36" s="31" t="e">
        <f>#REF!</f>
        <v>#REF!</v>
      </c>
      <c r="C36" s="31" t="e">
        <f>#REF!</f>
        <v>#REF!</v>
      </c>
      <c r="D36" s="31" t="e">
        <f>#REF!</f>
        <v>#REF!</v>
      </c>
      <c r="E36" s="31" t="e">
        <f>#REF!</f>
        <v>#REF!</v>
      </c>
    </row>
    <row r="37" spans="1:5" x14ac:dyDescent="0.25">
      <c r="A37" s="32" t="e">
        <f>#REF!</f>
        <v>#REF!</v>
      </c>
      <c r="B37" s="31" t="e">
        <f>#REF!</f>
        <v>#REF!</v>
      </c>
      <c r="C37" s="31" t="e">
        <f>#REF!</f>
        <v>#REF!</v>
      </c>
      <c r="D37" s="31" t="e">
        <f>#REF!</f>
        <v>#REF!</v>
      </c>
      <c r="E37" s="31" t="e">
        <f>#REF!</f>
        <v>#REF!</v>
      </c>
    </row>
    <row r="38" spans="1:5" x14ac:dyDescent="0.25">
      <c r="A38" s="32" t="e">
        <f>#REF!</f>
        <v>#REF!</v>
      </c>
      <c r="B38" s="31" t="e">
        <f>#REF!</f>
        <v>#REF!</v>
      </c>
      <c r="C38" s="31" t="e">
        <f>#REF!</f>
        <v>#REF!</v>
      </c>
      <c r="D38" s="31" t="e">
        <f>#REF!</f>
        <v>#REF!</v>
      </c>
      <c r="E38" s="31" t="e">
        <f>#REF!</f>
        <v>#REF!</v>
      </c>
    </row>
    <row r="39" spans="1:5" x14ac:dyDescent="0.25">
      <c r="A39" s="32" t="e">
        <f>#REF!</f>
        <v>#REF!</v>
      </c>
      <c r="B39" s="31" t="e">
        <f>#REF!</f>
        <v>#REF!</v>
      </c>
      <c r="C39" s="31" t="e">
        <f>#REF!</f>
        <v>#REF!</v>
      </c>
      <c r="D39" s="31" t="e">
        <f>#REF!</f>
        <v>#REF!</v>
      </c>
      <c r="E39" s="31" t="e">
        <f>#REF!</f>
        <v>#REF!</v>
      </c>
    </row>
    <row r="40" spans="1:5" x14ac:dyDescent="0.25">
      <c r="A40" s="32" t="e">
        <f>#REF!</f>
        <v>#REF!</v>
      </c>
      <c r="B40" s="31" t="e">
        <f>#REF!</f>
        <v>#REF!</v>
      </c>
      <c r="C40" s="31" t="e">
        <f>#REF!</f>
        <v>#REF!</v>
      </c>
      <c r="D40" s="31" t="e">
        <f>#REF!</f>
        <v>#REF!</v>
      </c>
      <c r="E40" s="31" t="e">
        <f>#REF!</f>
        <v>#REF!</v>
      </c>
    </row>
    <row r="41" spans="1:5" x14ac:dyDescent="0.25">
      <c r="A41" s="32" t="e">
        <f>#REF!</f>
        <v>#REF!</v>
      </c>
      <c r="B41" s="31" t="e">
        <f>#REF!</f>
        <v>#REF!</v>
      </c>
      <c r="C41" s="31" t="e">
        <f>#REF!</f>
        <v>#REF!</v>
      </c>
      <c r="D41" s="31" t="e">
        <f>#REF!</f>
        <v>#REF!</v>
      </c>
      <c r="E41" s="31" t="e">
        <f>#REF!</f>
        <v>#REF!</v>
      </c>
    </row>
    <row r="42" spans="1:5" x14ac:dyDescent="0.25">
      <c r="A42" s="32" t="e">
        <f>#REF!</f>
        <v>#REF!</v>
      </c>
      <c r="B42" s="31" t="e">
        <f>#REF!</f>
        <v>#REF!</v>
      </c>
      <c r="C42" s="31" t="e">
        <f>#REF!</f>
        <v>#REF!</v>
      </c>
      <c r="D42" s="31" t="e">
        <f>#REF!</f>
        <v>#REF!</v>
      </c>
      <c r="E42" s="31" t="e">
        <f>#REF!</f>
        <v>#REF!</v>
      </c>
    </row>
    <row r="43" spans="1:5" x14ac:dyDescent="0.25">
      <c r="A43" s="32" t="e">
        <f>#REF!</f>
        <v>#REF!</v>
      </c>
      <c r="B43" s="31" t="e">
        <f>#REF!</f>
        <v>#REF!</v>
      </c>
      <c r="C43" s="31" t="e">
        <f>#REF!</f>
        <v>#REF!</v>
      </c>
      <c r="D43" s="31" t="e">
        <f>#REF!</f>
        <v>#REF!</v>
      </c>
      <c r="E43" s="31" t="e">
        <f>#REF!</f>
        <v>#REF!</v>
      </c>
    </row>
    <row r="44" spans="1:5" x14ac:dyDescent="0.25">
      <c r="A44" s="32" t="e">
        <f>#REF!</f>
        <v>#REF!</v>
      </c>
      <c r="B44" s="31" t="e">
        <f>#REF!</f>
        <v>#REF!</v>
      </c>
      <c r="C44" s="31" t="e">
        <f>#REF!</f>
        <v>#REF!</v>
      </c>
      <c r="D44" s="31" t="e">
        <f>#REF!</f>
        <v>#REF!</v>
      </c>
      <c r="E44" s="31" t="e">
        <f>#REF!</f>
        <v>#REF!</v>
      </c>
    </row>
    <row r="45" spans="1:5" x14ac:dyDescent="0.25">
      <c r="A45" s="32" t="e">
        <f>#REF!</f>
        <v>#REF!</v>
      </c>
      <c r="B45" s="31" t="e">
        <f>#REF!</f>
        <v>#REF!</v>
      </c>
      <c r="C45" s="31" t="e">
        <f>#REF!</f>
        <v>#REF!</v>
      </c>
      <c r="D45" s="31" t="e">
        <f>#REF!</f>
        <v>#REF!</v>
      </c>
      <c r="E45" s="31" t="e">
        <f>#REF!</f>
        <v>#REF!</v>
      </c>
    </row>
    <row r="46" spans="1:5" x14ac:dyDescent="0.25">
      <c r="A46" s="32" t="e">
        <f>#REF!</f>
        <v>#REF!</v>
      </c>
      <c r="B46" s="31" t="e">
        <f>#REF!</f>
        <v>#REF!</v>
      </c>
      <c r="C46" s="31" t="e">
        <f>#REF!</f>
        <v>#REF!</v>
      </c>
      <c r="D46" s="31" t="e">
        <f>#REF!</f>
        <v>#REF!</v>
      </c>
      <c r="E46" s="31" t="e">
        <f>#REF!</f>
        <v>#REF!</v>
      </c>
    </row>
    <row r="47" spans="1:5" x14ac:dyDescent="0.25">
      <c r="A47" s="32" t="e">
        <f>#REF!</f>
        <v>#REF!</v>
      </c>
      <c r="B47" s="31" t="e">
        <f>#REF!</f>
        <v>#REF!</v>
      </c>
      <c r="C47" s="31" t="e">
        <f>#REF!</f>
        <v>#REF!</v>
      </c>
      <c r="D47" s="31" t="e">
        <f>#REF!</f>
        <v>#REF!</v>
      </c>
      <c r="E47" s="31" t="e">
        <f>#REF!</f>
        <v>#REF!</v>
      </c>
    </row>
    <row r="48" spans="1:5" x14ac:dyDescent="0.25">
      <c r="A48" s="32" t="e">
        <f>#REF!</f>
        <v>#REF!</v>
      </c>
      <c r="B48" s="31" t="e">
        <f>#REF!</f>
        <v>#REF!</v>
      </c>
      <c r="C48" s="31" t="e">
        <f>#REF!</f>
        <v>#REF!</v>
      </c>
      <c r="D48" s="31" t="e">
        <f>#REF!</f>
        <v>#REF!</v>
      </c>
      <c r="E48" s="31" t="e">
        <f>#REF!</f>
        <v>#REF!</v>
      </c>
    </row>
    <row r="49" spans="1:5" x14ac:dyDescent="0.25">
      <c r="A49" s="32" t="e">
        <f>#REF!</f>
        <v>#REF!</v>
      </c>
      <c r="B49" s="31" t="e">
        <f>#REF!</f>
        <v>#REF!</v>
      </c>
      <c r="C49" s="31" t="e">
        <f>#REF!</f>
        <v>#REF!</v>
      </c>
      <c r="D49" s="31" t="e">
        <f>#REF!</f>
        <v>#REF!</v>
      </c>
      <c r="E49" s="31" t="e">
        <f>#REF!</f>
        <v>#REF!</v>
      </c>
    </row>
    <row r="50" spans="1:5" x14ac:dyDescent="0.25">
      <c r="A50" s="32" t="e">
        <f>#REF!</f>
        <v>#REF!</v>
      </c>
      <c r="B50" s="31" t="e">
        <f>#REF!</f>
        <v>#REF!</v>
      </c>
      <c r="C50" s="31" t="e">
        <f>#REF!</f>
        <v>#REF!</v>
      </c>
      <c r="D50" s="31" t="e">
        <f>#REF!</f>
        <v>#REF!</v>
      </c>
      <c r="E50" s="31" t="e">
        <f>#REF!</f>
        <v>#REF!</v>
      </c>
    </row>
    <row r="51" spans="1:5" x14ac:dyDescent="0.25">
      <c r="A51" s="32" t="e">
        <f>#REF!</f>
        <v>#REF!</v>
      </c>
      <c r="B51" s="31" t="e">
        <f>#REF!</f>
        <v>#REF!</v>
      </c>
      <c r="C51" s="31" t="e">
        <f>#REF!</f>
        <v>#REF!</v>
      </c>
      <c r="D51" s="31" t="e">
        <f>#REF!</f>
        <v>#REF!</v>
      </c>
      <c r="E51" s="31" t="e">
        <f>#REF!</f>
        <v>#REF!</v>
      </c>
    </row>
    <row r="52" spans="1:5" x14ac:dyDescent="0.25">
      <c r="A52" s="32" t="e">
        <f>#REF!</f>
        <v>#REF!</v>
      </c>
      <c r="B52" s="31" t="e">
        <f>#REF!</f>
        <v>#REF!</v>
      </c>
      <c r="C52" s="31" t="e">
        <f>#REF!</f>
        <v>#REF!</v>
      </c>
      <c r="D52" s="31" t="e">
        <f>#REF!</f>
        <v>#REF!</v>
      </c>
      <c r="E52" s="31" t="e">
        <f>#REF!</f>
        <v>#REF!</v>
      </c>
    </row>
    <row r="53" spans="1:5" x14ac:dyDescent="0.25">
      <c r="A53" s="32" t="e">
        <f>#REF!</f>
        <v>#REF!</v>
      </c>
      <c r="B53" s="31" t="e">
        <f>#REF!</f>
        <v>#REF!</v>
      </c>
      <c r="C53" s="31" t="e">
        <f>#REF!</f>
        <v>#REF!</v>
      </c>
      <c r="D53" s="31" t="e">
        <f>#REF!</f>
        <v>#REF!</v>
      </c>
      <c r="E53" s="31" t="e">
        <f>#REF!</f>
        <v>#REF!</v>
      </c>
    </row>
    <row r="54" spans="1:5" x14ac:dyDescent="0.25">
      <c r="A54" s="32" t="e">
        <f>#REF!</f>
        <v>#REF!</v>
      </c>
      <c r="B54" s="31" t="e">
        <f>#REF!</f>
        <v>#REF!</v>
      </c>
      <c r="C54" s="31" t="e">
        <f>#REF!</f>
        <v>#REF!</v>
      </c>
      <c r="D54" s="31" t="e">
        <f>#REF!</f>
        <v>#REF!</v>
      </c>
      <c r="E54" s="31" t="e">
        <f>#REF!</f>
        <v>#REF!</v>
      </c>
    </row>
    <row r="55" spans="1:5" x14ac:dyDescent="0.25">
      <c r="A55" s="32" t="e">
        <f>#REF!</f>
        <v>#REF!</v>
      </c>
      <c r="B55" s="31" t="e">
        <f>#REF!</f>
        <v>#REF!</v>
      </c>
      <c r="C55" s="31" t="e">
        <f>#REF!</f>
        <v>#REF!</v>
      </c>
      <c r="D55" s="31" t="e">
        <f>#REF!</f>
        <v>#REF!</v>
      </c>
      <c r="E55" s="31" t="e">
        <f>#REF!</f>
        <v>#REF!</v>
      </c>
    </row>
    <row r="56" spans="1:5" x14ac:dyDescent="0.25">
      <c r="A56" s="32" t="e">
        <f>#REF!</f>
        <v>#REF!</v>
      </c>
      <c r="B56" s="31" t="e">
        <f>#REF!</f>
        <v>#REF!</v>
      </c>
      <c r="C56" s="31" t="e">
        <f>#REF!</f>
        <v>#REF!</v>
      </c>
      <c r="D56" s="31" t="e">
        <f>#REF!</f>
        <v>#REF!</v>
      </c>
      <c r="E56" s="31" t="e">
        <f>#REF!</f>
        <v>#REF!</v>
      </c>
    </row>
    <row r="57" spans="1:5" x14ac:dyDescent="0.25">
      <c r="A57" s="32" t="e">
        <f>#REF!</f>
        <v>#REF!</v>
      </c>
      <c r="B57" s="31" t="e">
        <f>#REF!</f>
        <v>#REF!</v>
      </c>
      <c r="C57" s="31" t="e">
        <f>#REF!</f>
        <v>#REF!</v>
      </c>
      <c r="D57" s="31" t="e">
        <f>#REF!</f>
        <v>#REF!</v>
      </c>
      <c r="E57" s="31" t="e">
        <f>#REF!</f>
        <v>#REF!</v>
      </c>
    </row>
    <row r="58" spans="1:5" x14ac:dyDescent="0.25">
      <c r="A58" s="32" t="e">
        <f>#REF!</f>
        <v>#REF!</v>
      </c>
      <c r="B58" s="31" t="e">
        <f>#REF!</f>
        <v>#REF!</v>
      </c>
      <c r="C58" s="31" t="e">
        <f>#REF!</f>
        <v>#REF!</v>
      </c>
      <c r="D58" s="31" t="e">
        <f>#REF!</f>
        <v>#REF!</v>
      </c>
      <c r="E58" s="31" t="e">
        <f>#REF!</f>
        <v>#REF!</v>
      </c>
    </row>
    <row r="59" spans="1:5" x14ac:dyDescent="0.25">
      <c r="A59" s="32" t="e">
        <f>#REF!</f>
        <v>#REF!</v>
      </c>
      <c r="B59" s="31" t="e">
        <f>#REF!</f>
        <v>#REF!</v>
      </c>
      <c r="C59" s="31" t="e">
        <f>#REF!</f>
        <v>#REF!</v>
      </c>
      <c r="D59" s="31" t="e">
        <f>#REF!</f>
        <v>#REF!</v>
      </c>
      <c r="E59" s="31" t="e">
        <f>#REF!</f>
        <v>#REF!</v>
      </c>
    </row>
    <row r="60" spans="1:5" x14ac:dyDescent="0.25">
      <c r="A60" s="32" t="e">
        <f>#REF!</f>
        <v>#REF!</v>
      </c>
      <c r="B60" s="31" t="e">
        <f>#REF!</f>
        <v>#REF!</v>
      </c>
      <c r="C60" s="31" t="e">
        <f>#REF!</f>
        <v>#REF!</v>
      </c>
      <c r="D60" s="31" t="e">
        <f>#REF!</f>
        <v>#REF!</v>
      </c>
      <c r="E60" s="31" t="e">
        <f>#REF!</f>
        <v>#REF!</v>
      </c>
    </row>
    <row r="61" spans="1:5" x14ac:dyDescent="0.25">
      <c r="A61" s="32" t="e">
        <f>#REF!</f>
        <v>#REF!</v>
      </c>
      <c r="B61" s="31" t="e">
        <f>#REF!</f>
        <v>#REF!</v>
      </c>
      <c r="C61" s="31" t="e">
        <f>#REF!</f>
        <v>#REF!</v>
      </c>
      <c r="D61" s="31" t="e">
        <f>#REF!</f>
        <v>#REF!</v>
      </c>
      <c r="E61" s="31" t="e">
        <f>#REF!</f>
        <v>#REF!</v>
      </c>
    </row>
    <row r="62" spans="1:5" x14ac:dyDescent="0.25">
      <c r="A62" s="32" t="e">
        <f>#REF!</f>
        <v>#REF!</v>
      </c>
      <c r="B62" s="31" t="e">
        <f>#REF!</f>
        <v>#REF!</v>
      </c>
      <c r="C62" s="31" t="e">
        <f>#REF!</f>
        <v>#REF!</v>
      </c>
      <c r="D62" s="31" t="e">
        <f>#REF!</f>
        <v>#REF!</v>
      </c>
      <c r="E62" s="31" t="e">
        <f>#REF!</f>
        <v>#REF!</v>
      </c>
    </row>
    <row r="63" spans="1:5" x14ac:dyDescent="0.25">
      <c r="A63" s="32" t="e">
        <f>#REF!</f>
        <v>#REF!</v>
      </c>
      <c r="B63" s="31" t="e">
        <f>#REF!</f>
        <v>#REF!</v>
      </c>
      <c r="C63" s="31" t="e">
        <f>#REF!</f>
        <v>#REF!</v>
      </c>
      <c r="D63" s="31" t="e">
        <f>#REF!</f>
        <v>#REF!</v>
      </c>
      <c r="E63" s="31" t="e">
        <f>#REF!</f>
        <v>#REF!</v>
      </c>
    </row>
    <row r="64" spans="1:5" x14ac:dyDescent="0.25">
      <c r="A64" s="32" t="e">
        <f>#REF!</f>
        <v>#REF!</v>
      </c>
      <c r="B64" s="31" t="e">
        <f>#REF!</f>
        <v>#REF!</v>
      </c>
      <c r="C64" s="31" t="e">
        <f>#REF!</f>
        <v>#REF!</v>
      </c>
      <c r="D64" s="31" t="e">
        <f>#REF!</f>
        <v>#REF!</v>
      </c>
      <c r="E64" s="31" t="e">
        <f>#REF!</f>
        <v>#REF!</v>
      </c>
    </row>
    <row r="65" spans="1:5" x14ac:dyDescent="0.25">
      <c r="A65" s="32" t="e">
        <f>#REF!</f>
        <v>#REF!</v>
      </c>
      <c r="B65" s="31" t="e">
        <f>#REF!</f>
        <v>#REF!</v>
      </c>
      <c r="C65" s="31" t="e">
        <f>#REF!</f>
        <v>#REF!</v>
      </c>
      <c r="D65" s="31" t="e">
        <f>#REF!</f>
        <v>#REF!</v>
      </c>
      <c r="E65" s="31" t="e">
        <f>#REF!</f>
        <v>#REF!</v>
      </c>
    </row>
    <row r="66" spans="1:5" x14ac:dyDescent="0.25">
      <c r="A66" s="32" t="e">
        <f>#REF!</f>
        <v>#REF!</v>
      </c>
      <c r="B66" s="31" t="e">
        <f>#REF!</f>
        <v>#REF!</v>
      </c>
      <c r="C66" s="31" t="e">
        <f>#REF!</f>
        <v>#REF!</v>
      </c>
      <c r="D66" s="31" t="e">
        <f>#REF!</f>
        <v>#REF!</v>
      </c>
      <c r="E66" s="31" t="e">
        <f>#REF!</f>
        <v>#REF!</v>
      </c>
    </row>
    <row r="67" spans="1:5" x14ac:dyDescent="0.25">
      <c r="A67" s="32" t="e">
        <f>#REF!</f>
        <v>#REF!</v>
      </c>
      <c r="B67" s="31" t="e">
        <f>#REF!</f>
        <v>#REF!</v>
      </c>
      <c r="C67" s="31" t="e">
        <f>#REF!</f>
        <v>#REF!</v>
      </c>
      <c r="D67" s="31" t="e">
        <f>#REF!</f>
        <v>#REF!</v>
      </c>
      <c r="E67" s="31" t="e">
        <f>#REF!</f>
        <v>#REF!</v>
      </c>
    </row>
    <row r="68" spans="1:5" x14ac:dyDescent="0.25">
      <c r="A68" s="32" t="e">
        <f>#REF!</f>
        <v>#REF!</v>
      </c>
      <c r="B68" s="31" t="e">
        <f>#REF!</f>
        <v>#REF!</v>
      </c>
      <c r="C68" s="31" t="e">
        <f>#REF!</f>
        <v>#REF!</v>
      </c>
      <c r="D68" s="31" t="e">
        <f>#REF!</f>
        <v>#REF!</v>
      </c>
      <c r="E68" s="31" t="e">
        <f>#REF!</f>
        <v>#REF!</v>
      </c>
    </row>
    <row r="69" spans="1:5" x14ac:dyDescent="0.25">
      <c r="A69" s="32" t="e">
        <f>#REF!</f>
        <v>#REF!</v>
      </c>
      <c r="B69" s="31" t="e">
        <f>#REF!</f>
        <v>#REF!</v>
      </c>
      <c r="C69" s="31" t="e">
        <f>#REF!</f>
        <v>#REF!</v>
      </c>
      <c r="D69" s="31" t="e">
        <f>#REF!</f>
        <v>#REF!</v>
      </c>
      <c r="E69" s="31" t="e">
        <f>#REF!</f>
        <v>#REF!</v>
      </c>
    </row>
    <row r="70" spans="1:5" x14ac:dyDescent="0.25">
      <c r="A70" s="32" t="e">
        <f>#REF!</f>
        <v>#REF!</v>
      </c>
      <c r="B70" s="31" t="e">
        <f>#REF!</f>
        <v>#REF!</v>
      </c>
      <c r="C70" s="31" t="e">
        <f>#REF!</f>
        <v>#REF!</v>
      </c>
      <c r="D70" s="31" t="e">
        <f>#REF!</f>
        <v>#REF!</v>
      </c>
      <c r="E70" s="31" t="e">
        <f>#REF!</f>
        <v>#REF!</v>
      </c>
    </row>
    <row r="71" spans="1:5" x14ac:dyDescent="0.25">
      <c r="A71" s="32" t="e">
        <f>#REF!</f>
        <v>#REF!</v>
      </c>
      <c r="B71" s="31" t="e">
        <f>#REF!</f>
        <v>#REF!</v>
      </c>
      <c r="C71" s="31" t="e">
        <f>#REF!</f>
        <v>#REF!</v>
      </c>
      <c r="D71" s="31" t="e">
        <f>#REF!</f>
        <v>#REF!</v>
      </c>
      <c r="E71" s="31" t="e">
        <f>#REF!</f>
        <v>#REF!</v>
      </c>
    </row>
    <row r="72" spans="1:5" x14ac:dyDescent="0.25">
      <c r="A72" s="32" t="e">
        <f>#REF!</f>
        <v>#REF!</v>
      </c>
      <c r="B72" s="31" t="e">
        <f>#REF!</f>
        <v>#REF!</v>
      </c>
      <c r="C72" s="31" t="e">
        <f>#REF!</f>
        <v>#REF!</v>
      </c>
      <c r="D72" s="31" t="e">
        <f>#REF!</f>
        <v>#REF!</v>
      </c>
      <c r="E72" s="31" t="e">
        <f>#REF!</f>
        <v>#REF!</v>
      </c>
    </row>
    <row r="73" spans="1:5" x14ac:dyDescent="0.25">
      <c r="A73" s="32" t="e">
        <f>#REF!</f>
        <v>#REF!</v>
      </c>
      <c r="B73" s="31" t="e">
        <f>#REF!</f>
        <v>#REF!</v>
      </c>
      <c r="C73" s="31" t="e">
        <f>#REF!</f>
        <v>#REF!</v>
      </c>
      <c r="D73" s="31" t="e">
        <f>#REF!</f>
        <v>#REF!</v>
      </c>
      <c r="E73" s="31" t="e">
        <f>#REF!</f>
        <v>#REF!</v>
      </c>
    </row>
    <row r="74" spans="1:5" x14ac:dyDescent="0.25">
      <c r="A74" s="32" t="e">
        <f>#REF!</f>
        <v>#REF!</v>
      </c>
      <c r="B74" s="31" t="e">
        <f>#REF!</f>
        <v>#REF!</v>
      </c>
      <c r="C74" s="31" t="e">
        <f>#REF!</f>
        <v>#REF!</v>
      </c>
      <c r="D74" s="31" t="e">
        <f>#REF!</f>
        <v>#REF!</v>
      </c>
      <c r="E74" s="31" t="e">
        <f>#REF!</f>
        <v>#REF!</v>
      </c>
    </row>
    <row r="75" spans="1:5" x14ac:dyDescent="0.25">
      <c r="A75" s="32" t="e">
        <f>#REF!</f>
        <v>#REF!</v>
      </c>
      <c r="B75" s="31" t="e">
        <f>#REF!</f>
        <v>#REF!</v>
      </c>
      <c r="C75" s="31" t="e">
        <f>#REF!</f>
        <v>#REF!</v>
      </c>
      <c r="D75" s="31" t="e">
        <f>#REF!</f>
        <v>#REF!</v>
      </c>
      <c r="E75" s="31" t="e">
        <f>#REF!</f>
        <v>#REF!</v>
      </c>
    </row>
    <row r="76" spans="1:5" x14ac:dyDescent="0.25">
      <c r="A76" s="32" t="e">
        <f>#REF!</f>
        <v>#REF!</v>
      </c>
      <c r="B76" s="31" t="e">
        <f>#REF!</f>
        <v>#REF!</v>
      </c>
      <c r="C76" s="31" t="e">
        <f>#REF!</f>
        <v>#REF!</v>
      </c>
      <c r="D76" s="31" t="e">
        <f>#REF!</f>
        <v>#REF!</v>
      </c>
      <c r="E76" s="31" t="e">
        <f>#REF!</f>
        <v>#REF!</v>
      </c>
    </row>
    <row r="77" spans="1:5" x14ac:dyDescent="0.25">
      <c r="A77" s="32" t="e">
        <f>#REF!</f>
        <v>#REF!</v>
      </c>
      <c r="B77" s="31" t="e">
        <f>#REF!</f>
        <v>#REF!</v>
      </c>
      <c r="C77" s="31" t="e">
        <f>#REF!</f>
        <v>#REF!</v>
      </c>
      <c r="D77" s="31" t="e">
        <f>#REF!</f>
        <v>#REF!</v>
      </c>
      <c r="E77" s="31" t="e">
        <f>#REF!</f>
        <v>#REF!</v>
      </c>
    </row>
    <row r="78" spans="1:5" x14ac:dyDescent="0.25">
      <c r="A78" s="32" t="e">
        <f>#REF!</f>
        <v>#REF!</v>
      </c>
      <c r="B78" s="31" t="e">
        <f>#REF!</f>
        <v>#REF!</v>
      </c>
      <c r="C78" s="31" t="e">
        <f>#REF!</f>
        <v>#REF!</v>
      </c>
      <c r="D78" s="31" t="e">
        <f>#REF!</f>
        <v>#REF!</v>
      </c>
      <c r="E78" s="31" t="e">
        <f>#REF!</f>
        <v>#REF!</v>
      </c>
    </row>
    <row r="79" spans="1:5" x14ac:dyDescent="0.25">
      <c r="A79" s="32" t="e">
        <f>#REF!</f>
        <v>#REF!</v>
      </c>
      <c r="B79" s="31" t="e">
        <f>#REF!</f>
        <v>#REF!</v>
      </c>
      <c r="C79" s="31" t="e">
        <f>#REF!</f>
        <v>#REF!</v>
      </c>
      <c r="D79" s="31" t="e">
        <f>#REF!</f>
        <v>#REF!</v>
      </c>
      <c r="E79" s="31" t="e">
        <f>#REF!</f>
        <v>#REF!</v>
      </c>
    </row>
    <row r="80" spans="1:5" x14ac:dyDescent="0.25">
      <c r="A80" s="32" t="e">
        <f>#REF!</f>
        <v>#REF!</v>
      </c>
      <c r="B80" s="31" t="e">
        <f>#REF!</f>
        <v>#REF!</v>
      </c>
      <c r="C80" s="31" t="e">
        <f>#REF!</f>
        <v>#REF!</v>
      </c>
      <c r="D80" s="31" t="e">
        <f>#REF!</f>
        <v>#REF!</v>
      </c>
      <c r="E80" s="31" t="e">
        <f>#REF!</f>
        <v>#REF!</v>
      </c>
    </row>
    <row r="81" spans="1:5" x14ac:dyDescent="0.25">
      <c r="A81" s="32" t="e">
        <f>#REF!</f>
        <v>#REF!</v>
      </c>
      <c r="B81" s="31" t="e">
        <f>#REF!</f>
        <v>#REF!</v>
      </c>
      <c r="C81" s="31" t="e">
        <f>#REF!</f>
        <v>#REF!</v>
      </c>
      <c r="D81" s="31" t="e">
        <f>#REF!</f>
        <v>#REF!</v>
      </c>
      <c r="E81" s="31" t="e">
        <f>#REF!</f>
        <v>#REF!</v>
      </c>
    </row>
    <row r="82" spans="1:5" x14ac:dyDescent="0.25">
      <c r="A82" s="32" t="e">
        <f>#REF!</f>
        <v>#REF!</v>
      </c>
      <c r="B82" s="31" t="e">
        <f>#REF!</f>
        <v>#REF!</v>
      </c>
      <c r="C82" s="31" t="e">
        <f>#REF!</f>
        <v>#REF!</v>
      </c>
      <c r="D82" s="31" t="e">
        <f>#REF!</f>
        <v>#REF!</v>
      </c>
      <c r="E82" s="31" t="e">
        <f>#REF!</f>
        <v>#REF!</v>
      </c>
    </row>
    <row r="83" spans="1:5" x14ac:dyDescent="0.25">
      <c r="A83" s="32" t="e">
        <f>#REF!</f>
        <v>#REF!</v>
      </c>
      <c r="B83" s="31" t="e">
        <f>#REF!</f>
        <v>#REF!</v>
      </c>
      <c r="C83" s="31" t="e">
        <f>#REF!</f>
        <v>#REF!</v>
      </c>
      <c r="D83" s="31" t="e">
        <f>#REF!</f>
        <v>#REF!</v>
      </c>
      <c r="E83" s="31" t="e">
        <f>#REF!</f>
        <v>#REF!</v>
      </c>
    </row>
    <row r="84" spans="1:5" x14ac:dyDescent="0.25">
      <c r="A84" s="32" t="e">
        <f>#REF!</f>
        <v>#REF!</v>
      </c>
      <c r="B84" s="31" t="e">
        <f>#REF!</f>
        <v>#REF!</v>
      </c>
      <c r="C84" s="31" t="e">
        <f>#REF!</f>
        <v>#REF!</v>
      </c>
      <c r="D84" s="31" t="e">
        <f>#REF!</f>
        <v>#REF!</v>
      </c>
      <c r="E84" s="31" t="e">
        <f>#REF!</f>
        <v>#REF!</v>
      </c>
    </row>
    <row r="90" spans="1:5" ht="15.75" x14ac:dyDescent="0.25">
      <c r="A90" s="30" t="s">
        <v>32</v>
      </c>
      <c r="B90" s="30" t="s">
        <v>33</v>
      </c>
      <c r="C90" s="30" t="s">
        <v>38</v>
      </c>
      <c r="D90" s="30" t="s">
        <v>34</v>
      </c>
    </row>
    <row r="91" spans="1:5" x14ac:dyDescent="0.25">
      <c r="A91" s="32" t="s">
        <v>10</v>
      </c>
      <c r="B91" s="31">
        <v>3</v>
      </c>
      <c r="C91" s="33" t="e">
        <f>#REF!</f>
        <v>#REF!</v>
      </c>
      <c r="D91" s="31" t="e">
        <f>#REF!</f>
        <v>#REF!</v>
      </c>
    </row>
    <row r="92" spans="1:5" x14ac:dyDescent="0.25">
      <c r="A92" s="32" t="s">
        <v>21</v>
      </c>
      <c r="B92" s="31">
        <v>3</v>
      </c>
      <c r="C92" s="33" t="e">
        <f>#REF!</f>
        <v>#REF!</v>
      </c>
      <c r="D92" s="31" t="e">
        <f>#REF!</f>
        <v>#REF!</v>
      </c>
    </row>
    <row r="93" spans="1:5" x14ac:dyDescent="0.25">
      <c r="A93" s="32" t="s">
        <v>24</v>
      </c>
      <c r="B93" s="31">
        <v>2</v>
      </c>
      <c r="C93" s="33" t="e">
        <f>#REF!</f>
        <v>#REF!</v>
      </c>
      <c r="D93" s="31" t="e">
        <f>#REF!</f>
        <v>#REF!</v>
      </c>
    </row>
    <row r="94" spans="1:5" x14ac:dyDescent="0.25">
      <c r="A94" s="32" t="s">
        <v>11</v>
      </c>
      <c r="B94" s="31">
        <v>6</v>
      </c>
      <c r="C94" s="33" t="e">
        <f>#REF!</f>
        <v>#REF!</v>
      </c>
      <c r="D94" s="31" t="e">
        <f>#REF!</f>
        <v>#REF!</v>
      </c>
    </row>
    <row r="95" spans="1:5" x14ac:dyDescent="0.25">
      <c r="A95" s="32" t="s">
        <v>12</v>
      </c>
      <c r="B95" s="31">
        <v>2</v>
      </c>
      <c r="C95" s="33" t="e">
        <f>#REF!</f>
        <v>#REF!</v>
      </c>
      <c r="D95" s="31" t="e">
        <f>#REF!</f>
        <v>#REF!</v>
      </c>
    </row>
    <row r="96" spans="1:5" x14ac:dyDescent="0.25">
      <c r="A96" s="32" t="s">
        <v>27</v>
      </c>
      <c r="B96" s="31">
        <v>5</v>
      </c>
      <c r="C96" s="33" t="e">
        <f>#REF!</f>
        <v>#REF!</v>
      </c>
      <c r="D96" s="31" t="e">
        <f>#REF!</f>
        <v>#REF!</v>
      </c>
    </row>
  </sheetData>
  <protectedRanges>
    <protectedRange password="DD42" sqref="B7:B9 B11" name="Rango1"/>
  </protectedRanges>
  <mergeCells count="9">
    <mergeCell ref="B11:C11"/>
    <mergeCell ref="E11:P11"/>
    <mergeCell ref="A12:S12"/>
    <mergeCell ref="C10:N10"/>
    <mergeCell ref="B1:O1"/>
    <mergeCell ref="B3:O3"/>
    <mergeCell ref="B7:N7"/>
    <mergeCell ref="B8:N8"/>
    <mergeCell ref="B9:C9"/>
  </mergeCells>
  <conditionalFormatting sqref="D91:D93">
    <cfRule type="cellIs" dxfId="687" priority="49" operator="equal">
      <formula>"KO"</formula>
    </cfRule>
    <cfRule type="cellIs" dxfId="686" priority="50" operator="equal">
      <formula>"OK"</formula>
    </cfRule>
  </conditionalFormatting>
  <conditionalFormatting sqref="D94">
    <cfRule type="cellIs" dxfId="685" priority="47" operator="equal">
      <formula>"KO"</formula>
    </cfRule>
    <cfRule type="cellIs" dxfId="684" priority="48" operator="equal">
      <formula>"OK"</formula>
    </cfRule>
  </conditionalFormatting>
  <conditionalFormatting sqref="D95">
    <cfRule type="cellIs" dxfId="683" priority="43" operator="equal">
      <formula>"KO"</formula>
    </cfRule>
    <cfRule type="cellIs" dxfId="682" priority="44" operator="equal">
      <formula>"OK"</formula>
    </cfRule>
  </conditionalFormatting>
  <conditionalFormatting sqref="D96">
    <cfRule type="cellIs" dxfId="681" priority="41" operator="equal">
      <formula>"KO"</formula>
    </cfRule>
    <cfRule type="cellIs" dxfId="680" priority="42" operator="equal">
      <formula>"OK"</formula>
    </cfRule>
  </conditionalFormatting>
  <conditionalFormatting sqref="E17:E65">
    <cfRule type="cellIs" dxfId="679" priority="39" operator="equal">
      <formula>"KO"</formula>
    </cfRule>
    <cfRule type="cellIs" dxfId="678" priority="40" operator="equal">
      <formula>"OK"</formula>
    </cfRule>
  </conditionalFormatting>
  <conditionalFormatting sqref="E66">
    <cfRule type="cellIs" dxfId="677" priority="37" operator="equal">
      <formula>"KO"</formula>
    </cfRule>
    <cfRule type="cellIs" dxfId="676" priority="38" operator="equal">
      <formula>"OK"</formula>
    </cfRule>
  </conditionalFormatting>
  <conditionalFormatting sqref="E67">
    <cfRule type="cellIs" dxfId="675" priority="35" operator="equal">
      <formula>"KO"</formula>
    </cfRule>
    <cfRule type="cellIs" dxfId="674" priority="36" operator="equal">
      <formula>"OK"</formula>
    </cfRule>
  </conditionalFormatting>
  <conditionalFormatting sqref="E68">
    <cfRule type="cellIs" dxfId="673" priority="33" operator="equal">
      <formula>"KO"</formula>
    </cfRule>
    <cfRule type="cellIs" dxfId="672" priority="34" operator="equal">
      <formula>"OK"</formula>
    </cfRule>
  </conditionalFormatting>
  <conditionalFormatting sqref="E69">
    <cfRule type="cellIs" dxfId="671" priority="31" operator="equal">
      <formula>"KO"</formula>
    </cfRule>
    <cfRule type="cellIs" dxfId="670" priority="32" operator="equal">
      <formula>"OK"</formula>
    </cfRule>
  </conditionalFormatting>
  <conditionalFormatting sqref="E70">
    <cfRule type="cellIs" dxfId="669" priority="29" operator="equal">
      <formula>"KO"</formula>
    </cfRule>
    <cfRule type="cellIs" dxfId="668" priority="30" operator="equal">
      <formula>"OK"</formula>
    </cfRule>
  </conditionalFormatting>
  <conditionalFormatting sqref="E71">
    <cfRule type="cellIs" dxfId="667" priority="27" operator="equal">
      <formula>"KO"</formula>
    </cfRule>
    <cfRule type="cellIs" dxfId="666" priority="28" operator="equal">
      <formula>"OK"</formula>
    </cfRule>
  </conditionalFormatting>
  <conditionalFormatting sqref="E72">
    <cfRule type="cellIs" dxfId="665" priority="25" operator="equal">
      <formula>"KO"</formula>
    </cfRule>
    <cfRule type="cellIs" dxfId="664" priority="26" operator="equal">
      <formula>"OK"</formula>
    </cfRule>
  </conditionalFormatting>
  <conditionalFormatting sqref="E73">
    <cfRule type="cellIs" dxfId="663" priority="23" operator="equal">
      <formula>"KO"</formula>
    </cfRule>
    <cfRule type="cellIs" dxfId="662" priority="24" operator="equal">
      <formula>"OK"</formula>
    </cfRule>
  </conditionalFormatting>
  <conditionalFormatting sqref="E74">
    <cfRule type="cellIs" dxfId="661" priority="21" operator="equal">
      <formula>"KO"</formula>
    </cfRule>
    <cfRule type="cellIs" dxfId="660" priority="22" operator="equal">
      <formula>"OK"</formula>
    </cfRule>
  </conditionalFormatting>
  <conditionalFormatting sqref="E75">
    <cfRule type="cellIs" dxfId="659" priority="19" operator="equal">
      <formula>"KO"</formula>
    </cfRule>
    <cfRule type="cellIs" dxfId="658" priority="20" operator="equal">
      <formula>"OK"</formula>
    </cfRule>
  </conditionalFormatting>
  <conditionalFormatting sqref="E76">
    <cfRule type="cellIs" dxfId="657" priority="17" operator="equal">
      <formula>"KO"</formula>
    </cfRule>
    <cfRule type="cellIs" dxfId="656" priority="18" operator="equal">
      <formula>"OK"</formula>
    </cfRule>
  </conditionalFormatting>
  <conditionalFormatting sqref="E77">
    <cfRule type="cellIs" dxfId="655" priority="15" operator="equal">
      <formula>"KO"</formula>
    </cfRule>
    <cfRule type="cellIs" dxfId="654" priority="16" operator="equal">
      <formula>"OK"</formula>
    </cfRule>
  </conditionalFormatting>
  <conditionalFormatting sqref="E78">
    <cfRule type="cellIs" dxfId="653" priority="13" operator="equal">
      <formula>"KO"</formula>
    </cfRule>
    <cfRule type="cellIs" dxfId="652" priority="14" operator="equal">
      <formula>"OK"</formula>
    </cfRule>
  </conditionalFormatting>
  <conditionalFormatting sqref="E79">
    <cfRule type="cellIs" dxfId="651" priority="11" operator="equal">
      <formula>"KO"</formula>
    </cfRule>
    <cfRule type="cellIs" dxfId="650" priority="12" operator="equal">
      <formula>"OK"</formula>
    </cfRule>
  </conditionalFormatting>
  <conditionalFormatting sqref="E80">
    <cfRule type="cellIs" dxfId="649" priority="9" operator="equal">
      <formula>"KO"</formula>
    </cfRule>
    <cfRule type="cellIs" dxfId="648" priority="10" operator="equal">
      <formula>"OK"</formula>
    </cfRule>
  </conditionalFormatting>
  <conditionalFormatting sqref="E81">
    <cfRule type="cellIs" dxfId="647" priority="7" operator="equal">
      <formula>"KO"</formula>
    </cfRule>
    <cfRule type="cellIs" dxfId="646" priority="8" operator="equal">
      <formula>"OK"</formula>
    </cfRule>
  </conditionalFormatting>
  <conditionalFormatting sqref="E82">
    <cfRule type="cellIs" dxfId="645" priority="5" operator="equal">
      <formula>"KO"</formula>
    </cfRule>
    <cfRule type="cellIs" dxfId="644" priority="6" operator="equal">
      <formula>"OK"</formula>
    </cfRule>
  </conditionalFormatting>
  <conditionalFormatting sqref="E83">
    <cfRule type="cellIs" dxfId="643" priority="3" operator="equal">
      <formula>"KO"</formula>
    </cfRule>
    <cfRule type="cellIs" dxfId="642" priority="4" operator="equal">
      <formula>"OK"</formula>
    </cfRule>
  </conditionalFormatting>
  <conditionalFormatting sqref="E84">
    <cfRule type="cellIs" dxfId="641" priority="1" operator="equal">
      <formula>"KO"</formula>
    </cfRule>
    <cfRule type="cellIs" dxfId="640" priority="2" operator="equal">
      <formula>"OK"</formula>
    </cfRule>
  </conditionalFormatting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Valors!$A$2:$A$19</xm:f>
          </x14:formula1>
          <xm:sqref>A91:A96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8"/>
  <sheetViews>
    <sheetView tabSelected="1" zoomScaleNormal="100" workbookViewId="0">
      <pane ySplit="1" topLeftCell="A2" activePane="bottomLeft" state="frozen"/>
      <selection pane="bottomLeft" activeCell="B17" sqref="B17"/>
    </sheetView>
  </sheetViews>
  <sheetFormatPr defaultRowHeight="83.25" customHeight="1" x14ac:dyDescent="0.25"/>
  <cols>
    <col min="1" max="1" width="10.85546875" customWidth="1"/>
    <col min="2" max="2" width="17" customWidth="1"/>
    <col min="3" max="5" width="12.42578125" style="42" customWidth="1"/>
    <col min="6" max="6" width="38.5703125" customWidth="1"/>
    <col min="7" max="7" width="11.7109375" customWidth="1"/>
    <col min="8" max="11" width="11.28515625" customWidth="1"/>
    <col min="12" max="12" width="35" customWidth="1"/>
    <col min="13" max="17" width="11.5703125" customWidth="1"/>
    <col min="18" max="18" width="17.5703125" customWidth="1"/>
    <col min="19" max="23" width="11.140625" customWidth="1"/>
    <col min="24" max="24" width="16.5703125" customWidth="1"/>
    <col min="25" max="29" width="12.140625" customWidth="1"/>
    <col min="30" max="30" width="16.5703125" customWidth="1"/>
    <col min="31" max="35" width="12.140625" customWidth="1"/>
  </cols>
  <sheetData>
    <row r="1" spans="1:35" ht="83.25" customHeight="1" x14ac:dyDescent="0.25">
      <c r="A1" s="44" t="s">
        <v>46</v>
      </c>
      <c r="B1" s="44" t="s">
        <v>43</v>
      </c>
      <c r="C1" s="127" t="s">
        <v>57</v>
      </c>
      <c r="D1" s="127" t="s">
        <v>64</v>
      </c>
      <c r="E1" s="171" t="s">
        <v>63</v>
      </c>
      <c r="F1" s="175" t="s">
        <v>44</v>
      </c>
      <c r="G1" s="112" t="s">
        <v>49</v>
      </c>
      <c r="H1" s="113" t="s">
        <v>73</v>
      </c>
      <c r="I1" s="114" t="s">
        <v>50</v>
      </c>
      <c r="J1" s="140" t="s">
        <v>70</v>
      </c>
      <c r="K1" s="115" t="s">
        <v>71</v>
      </c>
      <c r="L1" s="116" t="s">
        <v>45</v>
      </c>
      <c r="M1" s="117" t="s">
        <v>49</v>
      </c>
      <c r="N1" s="117" t="s">
        <v>73</v>
      </c>
      <c r="O1" s="117" t="s">
        <v>50</v>
      </c>
      <c r="P1" s="141" t="s">
        <v>70</v>
      </c>
      <c r="Q1" s="118" t="s">
        <v>71</v>
      </c>
      <c r="R1" s="119" t="s">
        <v>52</v>
      </c>
      <c r="S1" s="120" t="s">
        <v>49</v>
      </c>
      <c r="T1" s="120" t="s">
        <v>73</v>
      </c>
      <c r="U1" s="120" t="s">
        <v>50</v>
      </c>
      <c r="V1" s="142" t="s">
        <v>70</v>
      </c>
      <c r="W1" s="121" t="s">
        <v>71</v>
      </c>
      <c r="X1" s="122" t="s">
        <v>58</v>
      </c>
      <c r="Y1" s="123" t="s">
        <v>49</v>
      </c>
      <c r="Z1" s="123" t="s">
        <v>73</v>
      </c>
      <c r="AA1" s="123" t="s">
        <v>50</v>
      </c>
      <c r="AB1" s="143" t="s">
        <v>70</v>
      </c>
      <c r="AC1" s="124" t="s">
        <v>71</v>
      </c>
      <c r="AD1" s="129" t="s">
        <v>65</v>
      </c>
      <c r="AE1" s="130" t="s">
        <v>49</v>
      </c>
      <c r="AF1" s="130" t="s">
        <v>73</v>
      </c>
      <c r="AG1" s="130" t="s">
        <v>50</v>
      </c>
      <c r="AH1" s="144" t="s">
        <v>70</v>
      </c>
      <c r="AI1" s="131" t="s">
        <v>71</v>
      </c>
    </row>
    <row r="2" spans="1:35" ht="101.25" customHeight="1" x14ac:dyDescent="0.25">
      <c r="A2" s="36">
        <v>1</v>
      </c>
      <c r="B2" s="36" t="s">
        <v>74</v>
      </c>
      <c r="C2" s="148" t="s">
        <v>105</v>
      </c>
      <c r="D2" s="149" t="s">
        <v>4</v>
      </c>
      <c r="E2" s="172">
        <v>3</v>
      </c>
      <c r="F2" s="153" t="s">
        <v>88</v>
      </c>
      <c r="G2" s="150">
        <v>3</v>
      </c>
      <c r="H2" s="150"/>
      <c r="I2" s="150"/>
      <c r="J2" s="151"/>
      <c r="K2" s="152"/>
      <c r="L2" s="153" t="s">
        <v>89</v>
      </c>
      <c r="M2" s="150">
        <v>3</v>
      </c>
      <c r="N2" s="150">
        <v>4</v>
      </c>
      <c r="O2" s="150">
        <v>2</v>
      </c>
      <c r="P2" s="151">
        <v>2</v>
      </c>
      <c r="Q2" s="152">
        <v>1</v>
      </c>
      <c r="R2" s="153"/>
      <c r="S2" s="150"/>
      <c r="T2" s="150"/>
      <c r="U2" s="150"/>
      <c r="V2" s="151"/>
      <c r="W2" s="152"/>
      <c r="X2" s="153"/>
      <c r="Y2" s="150"/>
      <c r="Z2" s="150"/>
      <c r="AA2" s="150"/>
      <c r="AB2" s="151"/>
      <c r="AC2" s="152"/>
      <c r="AD2" s="153"/>
      <c r="AE2" s="150"/>
      <c r="AF2" s="150"/>
      <c r="AG2" s="150"/>
      <c r="AH2" s="151"/>
      <c r="AI2" s="152"/>
    </row>
    <row r="3" spans="1:35" ht="83.25" customHeight="1" x14ac:dyDescent="0.25">
      <c r="A3" s="36">
        <v>2</v>
      </c>
      <c r="B3" s="36" t="s">
        <v>75</v>
      </c>
      <c r="C3" s="148"/>
      <c r="D3" s="148"/>
      <c r="E3" s="173"/>
      <c r="F3" s="153" t="s">
        <v>90</v>
      </c>
      <c r="G3" s="150">
        <v>3</v>
      </c>
      <c r="H3" s="150"/>
      <c r="I3" s="150"/>
      <c r="J3" s="151"/>
      <c r="K3" s="152"/>
      <c r="L3" s="153"/>
      <c r="M3" s="150"/>
      <c r="N3" s="150"/>
      <c r="O3" s="150"/>
      <c r="P3" s="151"/>
      <c r="Q3" s="152"/>
      <c r="R3" s="153"/>
      <c r="S3" s="150"/>
      <c r="T3" s="150"/>
      <c r="U3" s="150"/>
      <c r="V3" s="151"/>
      <c r="W3" s="152"/>
      <c r="X3" s="153"/>
      <c r="Y3" s="150"/>
      <c r="Z3" s="150"/>
      <c r="AA3" s="150"/>
      <c r="AB3" s="151"/>
      <c r="AC3" s="152"/>
      <c r="AD3" s="153"/>
      <c r="AE3" s="150"/>
      <c r="AF3" s="150"/>
      <c r="AG3" s="150"/>
      <c r="AH3" s="151"/>
      <c r="AI3" s="152"/>
    </row>
    <row r="4" spans="1:35" ht="83.25" customHeight="1" x14ac:dyDescent="0.25">
      <c r="A4" s="36">
        <v>3</v>
      </c>
      <c r="B4" s="36" t="s">
        <v>76</v>
      </c>
      <c r="C4" s="149"/>
      <c r="D4" s="149"/>
      <c r="E4" s="174"/>
      <c r="F4" s="153" t="s">
        <v>104</v>
      </c>
      <c r="G4" s="150">
        <v>3</v>
      </c>
      <c r="H4" s="150">
        <v>4</v>
      </c>
      <c r="I4" s="150">
        <v>3</v>
      </c>
      <c r="J4" s="151">
        <v>2</v>
      </c>
      <c r="K4" s="152">
        <v>1.5</v>
      </c>
      <c r="L4" s="153"/>
      <c r="M4" s="150"/>
      <c r="N4" s="150"/>
      <c r="O4" s="150"/>
      <c r="P4" s="151"/>
      <c r="Q4" s="152"/>
      <c r="R4" s="153"/>
      <c r="S4" s="150"/>
      <c r="T4" s="150"/>
      <c r="U4" s="150"/>
      <c r="V4" s="151"/>
      <c r="W4" s="152"/>
      <c r="X4" s="153"/>
      <c r="Y4" s="150"/>
      <c r="Z4" s="150"/>
      <c r="AA4" s="150"/>
      <c r="AB4" s="151"/>
      <c r="AC4" s="152"/>
      <c r="AD4" s="153"/>
      <c r="AE4" s="150"/>
      <c r="AF4" s="150"/>
      <c r="AG4" s="150"/>
      <c r="AH4" s="151"/>
      <c r="AI4" s="152"/>
    </row>
    <row r="5" spans="1:35" ht="83.25" customHeight="1" x14ac:dyDescent="0.25">
      <c r="A5" s="111">
        <v>4</v>
      </c>
      <c r="B5" s="36" t="s">
        <v>77</v>
      </c>
      <c r="C5" s="149"/>
      <c r="D5" s="149"/>
      <c r="E5" s="174"/>
      <c r="F5" s="153" t="s">
        <v>91</v>
      </c>
      <c r="G5" s="150">
        <v>3</v>
      </c>
      <c r="H5" s="150">
        <v>4</v>
      </c>
      <c r="I5" s="150">
        <v>3</v>
      </c>
      <c r="J5" s="151">
        <v>2</v>
      </c>
      <c r="K5" s="152">
        <v>1.5</v>
      </c>
      <c r="L5" s="153"/>
      <c r="M5" s="150"/>
      <c r="N5" s="150"/>
      <c r="O5" s="150"/>
      <c r="P5" s="151"/>
      <c r="Q5" s="152"/>
      <c r="R5" s="153"/>
      <c r="S5" s="150"/>
      <c r="T5" s="150"/>
      <c r="U5" s="150"/>
      <c r="V5" s="150"/>
      <c r="W5" s="150"/>
      <c r="X5" s="153"/>
      <c r="Y5" s="150"/>
      <c r="Z5" s="150"/>
      <c r="AA5" s="150"/>
      <c r="AB5" s="150"/>
      <c r="AC5" s="150"/>
      <c r="AD5" s="153"/>
      <c r="AE5" s="150"/>
      <c r="AF5" s="150"/>
      <c r="AG5" s="150"/>
      <c r="AH5" s="151"/>
      <c r="AI5" s="152"/>
    </row>
    <row r="6" spans="1:35" ht="83.25" customHeight="1" x14ac:dyDescent="0.25">
      <c r="A6" s="111">
        <v>5</v>
      </c>
      <c r="B6" s="36" t="s">
        <v>78</v>
      </c>
      <c r="C6" s="149"/>
      <c r="D6" s="149"/>
      <c r="E6" s="174"/>
      <c r="F6" s="153" t="s">
        <v>92</v>
      </c>
      <c r="G6" s="150">
        <v>2</v>
      </c>
      <c r="H6" s="150"/>
      <c r="I6" s="150"/>
      <c r="J6" s="151"/>
      <c r="K6" s="152"/>
      <c r="L6" s="153"/>
      <c r="M6" s="150"/>
      <c r="N6" s="150"/>
      <c r="O6" s="150"/>
      <c r="P6" s="151"/>
      <c r="Q6" s="152"/>
      <c r="R6" s="153"/>
      <c r="S6" s="150"/>
      <c r="T6" s="150"/>
      <c r="U6" s="150"/>
      <c r="V6" s="151"/>
      <c r="W6" s="152"/>
      <c r="X6" s="153"/>
      <c r="Y6" s="150"/>
      <c r="Z6" s="150"/>
      <c r="AA6" s="150"/>
      <c r="AB6" s="151"/>
      <c r="AC6" s="152"/>
      <c r="AD6" s="153"/>
      <c r="AE6" s="150"/>
      <c r="AF6" s="150"/>
      <c r="AG6" s="150"/>
      <c r="AH6" s="151"/>
      <c r="AI6" s="152"/>
    </row>
    <row r="7" spans="1:35" ht="83.25" customHeight="1" x14ac:dyDescent="0.25">
      <c r="A7" s="111">
        <v>6</v>
      </c>
      <c r="B7" s="36" t="s">
        <v>79</v>
      </c>
      <c r="C7" s="149"/>
      <c r="D7" s="149"/>
      <c r="E7" s="174"/>
      <c r="F7" s="153" t="s">
        <v>93</v>
      </c>
      <c r="G7" s="150">
        <v>2</v>
      </c>
      <c r="H7" s="150"/>
      <c r="I7" s="150"/>
      <c r="J7" s="151"/>
      <c r="K7" s="152"/>
      <c r="L7" s="153"/>
      <c r="M7" s="150"/>
      <c r="N7" s="150"/>
      <c r="O7" s="150"/>
      <c r="P7" s="151"/>
      <c r="Q7" s="152"/>
      <c r="R7" s="153"/>
      <c r="S7" s="150"/>
      <c r="T7" s="150"/>
      <c r="U7" s="150"/>
      <c r="V7" s="151"/>
      <c r="W7" s="152"/>
      <c r="X7" s="153"/>
      <c r="Y7" s="150"/>
      <c r="Z7" s="150"/>
      <c r="AA7" s="150"/>
      <c r="AB7" s="151"/>
      <c r="AC7" s="152"/>
      <c r="AD7" s="153"/>
      <c r="AE7" s="150"/>
      <c r="AF7" s="150"/>
      <c r="AG7" s="150"/>
      <c r="AH7" s="151"/>
      <c r="AI7" s="152"/>
    </row>
    <row r="8" spans="1:35" ht="83.25" customHeight="1" x14ac:dyDescent="0.25">
      <c r="A8" s="111">
        <v>7</v>
      </c>
      <c r="B8" s="36" t="s">
        <v>11</v>
      </c>
      <c r="C8" s="149"/>
      <c r="D8" s="149"/>
      <c r="E8" s="174"/>
      <c r="F8" s="153" t="s">
        <v>94</v>
      </c>
      <c r="G8" s="150">
        <v>3</v>
      </c>
      <c r="H8" s="150">
        <v>4</v>
      </c>
      <c r="I8" s="150">
        <v>3</v>
      </c>
      <c r="J8" s="151">
        <v>2</v>
      </c>
      <c r="K8" s="152">
        <v>1.5</v>
      </c>
      <c r="L8" s="153"/>
      <c r="M8" s="150"/>
      <c r="N8" s="150"/>
      <c r="O8" s="150"/>
      <c r="P8" s="151"/>
      <c r="Q8" s="152"/>
      <c r="R8" s="153"/>
      <c r="S8" s="150"/>
      <c r="T8" s="150"/>
      <c r="U8" s="150"/>
      <c r="V8" s="151"/>
      <c r="W8" s="152"/>
      <c r="X8" s="153"/>
      <c r="Y8" s="150"/>
      <c r="Z8" s="150"/>
      <c r="AA8" s="150"/>
      <c r="AB8" s="151"/>
      <c r="AC8" s="152"/>
      <c r="AD8" s="153"/>
      <c r="AE8" s="150"/>
      <c r="AF8" s="150"/>
      <c r="AG8" s="150"/>
      <c r="AH8" s="151"/>
      <c r="AI8" s="152"/>
    </row>
    <row r="9" spans="1:35" ht="83.25" customHeight="1" x14ac:dyDescent="0.25">
      <c r="A9" s="36">
        <v>8</v>
      </c>
      <c r="B9" s="36" t="s">
        <v>80</v>
      </c>
      <c r="C9" s="148"/>
      <c r="D9" s="148"/>
      <c r="E9" s="173"/>
      <c r="F9" s="153" t="s">
        <v>95</v>
      </c>
      <c r="G9" s="150">
        <v>3</v>
      </c>
      <c r="H9" s="150">
        <v>4</v>
      </c>
      <c r="I9" s="150">
        <v>3</v>
      </c>
      <c r="J9" s="151">
        <v>2</v>
      </c>
      <c r="K9" s="152">
        <v>1.5</v>
      </c>
      <c r="L9" s="153"/>
      <c r="M9" s="150"/>
      <c r="N9" s="150"/>
      <c r="O9" s="150"/>
      <c r="P9" s="151"/>
      <c r="Q9" s="152"/>
      <c r="R9" s="153"/>
      <c r="S9" s="150"/>
      <c r="T9" s="150"/>
      <c r="U9" s="150"/>
      <c r="V9" s="151"/>
      <c r="W9" s="152"/>
      <c r="X9" s="153"/>
      <c r="Y9" s="150"/>
      <c r="Z9" s="150"/>
      <c r="AA9" s="150"/>
      <c r="AB9" s="151"/>
      <c r="AC9" s="152"/>
      <c r="AD9" s="153"/>
      <c r="AE9" s="150"/>
      <c r="AF9" s="150"/>
      <c r="AG9" s="150"/>
      <c r="AH9" s="151"/>
      <c r="AI9" s="152"/>
    </row>
    <row r="10" spans="1:35" ht="83.25" customHeight="1" x14ac:dyDescent="0.25">
      <c r="A10" s="36">
        <v>9</v>
      </c>
      <c r="B10" s="36" t="s">
        <v>12</v>
      </c>
      <c r="C10" s="148"/>
      <c r="D10" s="148"/>
      <c r="E10" s="173"/>
      <c r="F10" s="153" t="s">
        <v>103</v>
      </c>
      <c r="G10" s="150">
        <v>3</v>
      </c>
      <c r="H10" s="150">
        <v>4</v>
      </c>
      <c r="I10" s="150">
        <v>4</v>
      </c>
      <c r="J10" s="151">
        <v>2</v>
      </c>
      <c r="K10" s="152">
        <v>2</v>
      </c>
      <c r="L10" s="153"/>
      <c r="M10" s="150"/>
      <c r="N10" s="150"/>
      <c r="O10" s="150"/>
      <c r="P10" s="151"/>
      <c r="Q10" s="152"/>
      <c r="R10" s="153"/>
      <c r="S10" s="150"/>
      <c r="T10" s="150"/>
      <c r="U10" s="150"/>
      <c r="V10" s="151"/>
      <c r="W10" s="152"/>
      <c r="X10" s="153"/>
      <c r="Y10" s="150"/>
      <c r="Z10" s="150"/>
      <c r="AA10" s="150"/>
      <c r="AB10" s="151"/>
      <c r="AC10" s="152"/>
      <c r="AD10" s="153"/>
      <c r="AE10" s="150"/>
      <c r="AF10" s="150"/>
      <c r="AG10" s="150"/>
      <c r="AH10" s="151"/>
      <c r="AI10" s="152"/>
    </row>
    <row r="11" spans="1:35" ht="83.25" customHeight="1" x14ac:dyDescent="0.25">
      <c r="A11" s="36">
        <v>10</v>
      </c>
      <c r="B11" s="36" t="s">
        <v>81</v>
      </c>
      <c r="C11" s="148"/>
      <c r="D11" s="148"/>
      <c r="E11" s="173"/>
      <c r="F11" s="153" t="s">
        <v>96</v>
      </c>
      <c r="G11" s="150">
        <v>3</v>
      </c>
      <c r="H11" s="150">
        <v>4</v>
      </c>
      <c r="I11" s="150">
        <v>4</v>
      </c>
      <c r="J11" s="151">
        <v>2</v>
      </c>
      <c r="K11" s="152">
        <v>2</v>
      </c>
      <c r="L11" s="153"/>
      <c r="M11" s="150"/>
      <c r="N11" s="150"/>
      <c r="O11" s="150"/>
      <c r="P11" s="151"/>
      <c r="Q11" s="152"/>
      <c r="R11" s="153"/>
      <c r="S11" s="150"/>
      <c r="T11" s="150"/>
      <c r="U11" s="150"/>
      <c r="V11" s="151"/>
      <c r="W11" s="152"/>
      <c r="X11" s="153"/>
      <c r="Y11" s="150"/>
      <c r="Z11" s="150"/>
      <c r="AA11" s="150"/>
      <c r="AB11" s="151"/>
      <c r="AC11" s="152"/>
      <c r="AD11" s="153"/>
      <c r="AE11" s="150"/>
      <c r="AF11" s="150"/>
      <c r="AG11" s="150"/>
      <c r="AH11" s="151"/>
      <c r="AI11" s="152"/>
    </row>
    <row r="12" spans="1:35" ht="83.25" customHeight="1" x14ac:dyDescent="0.25">
      <c r="A12" s="36">
        <v>11</v>
      </c>
      <c r="B12" s="36" t="s">
        <v>82</v>
      </c>
      <c r="C12" s="148"/>
      <c r="D12" s="148"/>
      <c r="E12" s="173"/>
      <c r="F12" s="153" t="s">
        <v>97</v>
      </c>
      <c r="G12" s="150">
        <v>3</v>
      </c>
      <c r="H12" s="150">
        <v>4</v>
      </c>
      <c r="I12" s="150">
        <v>3</v>
      </c>
      <c r="J12" s="151">
        <v>2</v>
      </c>
      <c r="K12" s="152">
        <v>1.5</v>
      </c>
      <c r="L12" s="153"/>
      <c r="M12" s="150"/>
      <c r="N12" s="150"/>
      <c r="O12" s="150"/>
      <c r="P12" s="151"/>
      <c r="Q12" s="152"/>
      <c r="R12" s="153"/>
      <c r="S12" s="150"/>
      <c r="T12" s="150"/>
      <c r="U12" s="150"/>
      <c r="V12" s="151"/>
      <c r="W12" s="152"/>
      <c r="X12" s="153"/>
      <c r="Y12" s="150"/>
      <c r="Z12" s="150"/>
      <c r="AA12" s="150"/>
      <c r="AB12" s="151"/>
      <c r="AC12" s="152"/>
      <c r="AD12" s="153"/>
      <c r="AE12" s="150"/>
      <c r="AF12" s="150"/>
      <c r="AG12" s="150"/>
      <c r="AH12" s="151"/>
      <c r="AI12" s="152"/>
    </row>
    <row r="13" spans="1:35" ht="83.25" customHeight="1" x14ac:dyDescent="0.25">
      <c r="A13" s="36">
        <v>12</v>
      </c>
      <c r="B13" s="36" t="s">
        <v>83</v>
      </c>
      <c r="C13" s="148"/>
      <c r="D13" s="148"/>
      <c r="E13" s="173"/>
      <c r="F13" s="153" t="s">
        <v>102</v>
      </c>
      <c r="G13" s="150">
        <v>3</v>
      </c>
      <c r="H13" s="150">
        <v>4</v>
      </c>
      <c r="I13" s="150">
        <v>3</v>
      </c>
      <c r="J13" s="151">
        <v>2</v>
      </c>
      <c r="K13" s="152">
        <v>1.5</v>
      </c>
      <c r="L13" s="153"/>
      <c r="M13" s="150"/>
      <c r="N13" s="150"/>
      <c r="O13" s="150"/>
      <c r="P13" s="151"/>
      <c r="Q13" s="152"/>
      <c r="R13" s="153"/>
      <c r="S13" s="150"/>
      <c r="T13" s="150"/>
      <c r="U13" s="150"/>
      <c r="V13" s="151"/>
      <c r="W13" s="152"/>
      <c r="X13" s="153"/>
      <c r="Y13" s="150"/>
      <c r="Z13" s="150"/>
      <c r="AA13" s="150"/>
      <c r="AB13" s="151"/>
      <c r="AC13" s="152"/>
      <c r="AD13" s="153"/>
      <c r="AE13" s="150"/>
      <c r="AF13" s="150"/>
      <c r="AG13" s="150"/>
      <c r="AH13" s="151"/>
      <c r="AI13" s="152"/>
    </row>
    <row r="14" spans="1:35" ht="83.25" customHeight="1" x14ac:dyDescent="0.25">
      <c r="A14" s="36">
        <v>13</v>
      </c>
      <c r="B14" s="36" t="s">
        <v>84</v>
      </c>
      <c r="C14" s="148"/>
      <c r="D14" s="148"/>
      <c r="E14" s="173"/>
      <c r="F14" s="153" t="s">
        <v>98</v>
      </c>
      <c r="G14" s="150">
        <v>2</v>
      </c>
      <c r="H14" s="150"/>
      <c r="I14" s="150"/>
      <c r="J14" s="151"/>
      <c r="K14" s="152"/>
      <c r="L14" s="153"/>
      <c r="M14" s="150"/>
      <c r="N14" s="150"/>
      <c r="O14" s="150"/>
      <c r="P14" s="151"/>
      <c r="Q14" s="152"/>
      <c r="R14" s="153"/>
      <c r="S14" s="150"/>
      <c r="T14" s="150"/>
      <c r="U14" s="150"/>
      <c r="V14" s="151"/>
      <c r="W14" s="152"/>
      <c r="X14" s="153"/>
      <c r="Y14" s="150"/>
      <c r="Z14" s="150"/>
      <c r="AA14" s="150"/>
      <c r="AB14" s="151"/>
      <c r="AC14" s="152"/>
      <c r="AD14" s="153"/>
      <c r="AE14" s="150"/>
      <c r="AF14" s="150"/>
      <c r="AG14" s="150"/>
      <c r="AH14" s="151"/>
      <c r="AI14" s="152"/>
    </row>
    <row r="15" spans="1:35" ht="83.25" customHeight="1" x14ac:dyDescent="0.25">
      <c r="A15" s="36">
        <v>14</v>
      </c>
      <c r="B15" s="36" t="s">
        <v>85</v>
      </c>
      <c r="C15" s="148"/>
      <c r="D15" s="148"/>
      <c r="E15" s="173"/>
      <c r="F15" s="153" t="s">
        <v>99</v>
      </c>
      <c r="G15" s="150">
        <v>3</v>
      </c>
      <c r="H15" s="150"/>
      <c r="I15" s="154"/>
      <c r="J15" s="155"/>
      <c r="K15" s="156"/>
      <c r="L15" s="153"/>
      <c r="M15" s="150"/>
      <c r="N15" s="150"/>
      <c r="O15" s="150"/>
      <c r="P15" s="151"/>
      <c r="Q15" s="152"/>
      <c r="R15" s="153"/>
      <c r="S15" s="150"/>
      <c r="T15" s="150"/>
      <c r="U15" s="150"/>
      <c r="V15" s="151"/>
      <c r="W15" s="152"/>
      <c r="X15" s="153"/>
      <c r="Y15" s="150"/>
      <c r="Z15" s="150"/>
      <c r="AA15" s="150"/>
      <c r="AB15" s="151"/>
      <c r="AC15" s="152"/>
      <c r="AD15" s="153"/>
      <c r="AE15" s="150"/>
      <c r="AF15" s="150"/>
      <c r="AG15" s="150"/>
      <c r="AH15" s="151"/>
      <c r="AI15" s="152"/>
    </row>
    <row r="16" spans="1:35" ht="83.25" customHeight="1" x14ac:dyDescent="0.25">
      <c r="A16" s="36">
        <v>15</v>
      </c>
      <c r="B16" s="36" t="s">
        <v>86</v>
      </c>
      <c r="C16" s="148"/>
      <c r="D16" s="148"/>
      <c r="E16" s="173"/>
      <c r="F16" s="153" t="s">
        <v>100</v>
      </c>
      <c r="G16" s="150">
        <v>3</v>
      </c>
      <c r="H16" s="150"/>
      <c r="I16" s="154"/>
      <c r="J16" s="155"/>
      <c r="K16" s="156"/>
      <c r="L16" s="153"/>
      <c r="M16" s="150"/>
      <c r="N16" s="150"/>
      <c r="O16" s="150"/>
      <c r="P16" s="151"/>
      <c r="Q16" s="152"/>
      <c r="R16" s="153"/>
      <c r="S16" s="150"/>
      <c r="T16" s="150"/>
      <c r="U16" s="150"/>
      <c r="V16" s="151"/>
      <c r="W16" s="152"/>
      <c r="X16" s="153"/>
      <c r="Y16" s="150"/>
      <c r="Z16" s="150"/>
      <c r="AA16" s="150"/>
      <c r="AB16" s="151"/>
      <c r="AC16" s="152"/>
      <c r="AD16" s="153"/>
      <c r="AE16" s="150"/>
      <c r="AF16" s="150"/>
      <c r="AG16" s="150"/>
      <c r="AH16" s="151"/>
      <c r="AI16" s="152"/>
    </row>
    <row r="17" spans="1:35" ht="83.25" customHeight="1" x14ac:dyDescent="0.25">
      <c r="A17" s="36">
        <v>16</v>
      </c>
      <c r="B17" s="36" t="s">
        <v>87</v>
      </c>
      <c r="C17" s="148"/>
      <c r="D17" s="148"/>
      <c r="E17" s="173"/>
      <c r="F17" s="153" t="s">
        <v>101</v>
      </c>
      <c r="G17" s="150">
        <v>2</v>
      </c>
      <c r="H17" s="150"/>
      <c r="I17" s="154"/>
      <c r="J17" s="155"/>
      <c r="K17" s="156"/>
      <c r="L17" s="153"/>
      <c r="M17" s="150"/>
      <c r="N17" s="150"/>
      <c r="O17" s="150"/>
      <c r="P17" s="151"/>
      <c r="Q17" s="152"/>
      <c r="R17" s="153"/>
      <c r="S17" s="150"/>
      <c r="T17" s="150"/>
      <c r="U17" s="150"/>
      <c r="V17" s="151"/>
      <c r="W17" s="152"/>
      <c r="X17" s="153"/>
      <c r="Y17" s="150"/>
      <c r="Z17" s="150"/>
      <c r="AA17" s="150"/>
      <c r="AB17" s="151"/>
      <c r="AC17" s="152"/>
      <c r="AD17" s="153"/>
      <c r="AE17" s="150"/>
      <c r="AF17" s="150"/>
      <c r="AG17" s="150"/>
      <c r="AH17" s="151"/>
      <c r="AI17" s="152"/>
    </row>
    <row r="18" spans="1:35" ht="83.25" customHeight="1" thickBot="1" x14ac:dyDescent="0.3">
      <c r="A18" s="36"/>
      <c r="B18" s="36"/>
      <c r="C18" s="148"/>
      <c r="D18" s="148"/>
      <c r="E18" s="173"/>
      <c r="F18" s="161"/>
      <c r="G18" s="157"/>
      <c r="H18" s="157"/>
      <c r="I18" s="158"/>
      <c r="J18" s="159"/>
      <c r="K18" s="160"/>
      <c r="L18" s="161"/>
      <c r="M18" s="157"/>
      <c r="N18" s="157"/>
      <c r="O18" s="157"/>
      <c r="P18" s="162"/>
      <c r="Q18" s="163"/>
      <c r="R18" s="161"/>
      <c r="S18" s="157"/>
      <c r="T18" s="157"/>
      <c r="U18" s="157"/>
      <c r="V18" s="162"/>
      <c r="W18" s="163"/>
      <c r="X18" s="161"/>
      <c r="Y18" s="157"/>
      <c r="Z18" s="157"/>
      <c r="AA18" s="157"/>
      <c r="AB18" s="162"/>
      <c r="AC18" s="163"/>
      <c r="AD18" s="161"/>
      <c r="AE18" s="157"/>
      <c r="AF18" s="157"/>
      <c r="AG18" s="157"/>
      <c r="AH18" s="162"/>
      <c r="AI18" s="163"/>
    </row>
  </sheetData>
  <sheetProtection password="B58F" sheet="1" objects="1" scenarios="1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9"/>
  <sheetViews>
    <sheetView workbookViewId="0">
      <selection activeCell="B6" sqref="B6"/>
    </sheetView>
  </sheetViews>
  <sheetFormatPr defaultRowHeight="15" x14ac:dyDescent="0.25"/>
  <cols>
    <col min="1" max="1" width="48.28515625" bestFit="1" customWidth="1"/>
  </cols>
  <sheetData>
    <row r="1" spans="1:3" x14ac:dyDescent="0.25">
      <c r="A1" s="28" t="s">
        <v>28</v>
      </c>
      <c r="C1" s="28" t="s">
        <v>30</v>
      </c>
    </row>
    <row r="2" spans="1:3" x14ac:dyDescent="0.25">
      <c r="A2" s="26"/>
      <c r="C2" s="29" t="s">
        <v>3</v>
      </c>
    </row>
    <row r="3" spans="1:3" x14ac:dyDescent="0.25">
      <c r="A3" s="26"/>
      <c r="C3" s="29" t="s">
        <v>4</v>
      </c>
    </row>
    <row r="4" spans="1:3" x14ac:dyDescent="0.25">
      <c r="A4" s="27"/>
      <c r="C4" s="29" t="s">
        <v>51</v>
      </c>
    </row>
    <row r="5" spans="1:3" x14ac:dyDescent="0.25">
      <c r="A5" s="27"/>
    </row>
    <row r="6" spans="1:3" x14ac:dyDescent="0.25">
      <c r="A6" s="26"/>
      <c r="B6" s="34"/>
    </row>
    <row r="7" spans="1:3" x14ac:dyDescent="0.25">
      <c r="A7" s="26"/>
    </row>
    <row r="8" spans="1:3" x14ac:dyDescent="0.25">
      <c r="A8" s="26"/>
    </row>
    <row r="9" spans="1:3" x14ac:dyDescent="0.25">
      <c r="A9" s="26"/>
    </row>
    <row r="10" spans="1:3" x14ac:dyDescent="0.25">
      <c r="A10" s="26"/>
    </row>
    <row r="11" spans="1:3" x14ac:dyDescent="0.25">
      <c r="A11" s="26"/>
    </row>
    <row r="12" spans="1:3" x14ac:dyDescent="0.25">
      <c r="A12" s="26"/>
    </row>
    <row r="13" spans="1:3" x14ac:dyDescent="0.25">
      <c r="A13" s="26"/>
    </row>
    <row r="14" spans="1:3" x14ac:dyDescent="0.25">
      <c r="A14" s="26"/>
    </row>
    <row r="15" spans="1:3" x14ac:dyDescent="0.25">
      <c r="A15" s="26"/>
    </row>
    <row r="16" spans="1:3" x14ac:dyDescent="0.25">
      <c r="A16" s="26"/>
    </row>
    <row r="17" spans="1:1" x14ac:dyDescent="0.25">
      <c r="A17" s="26"/>
    </row>
    <row r="18" spans="1:1" x14ac:dyDescent="0.25">
      <c r="A18" s="26"/>
    </row>
    <row r="19" spans="1:1" x14ac:dyDescent="0.25">
      <c r="A19" s="26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C13" sqref="C13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48"/>
      <c r="E1" s="48"/>
      <c r="F1" s="48"/>
      <c r="G1" s="48"/>
      <c r="H1" s="48"/>
      <c r="I1" s="48"/>
      <c r="J1" s="48"/>
      <c r="K1" s="48"/>
      <c r="L1" s="48"/>
      <c r="M1" s="48"/>
      <c r="N1" s="48"/>
      <c r="O1" s="48"/>
      <c r="P1" s="48"/>
      <c r="Q1" s="48"/>
      <c r="AK1" s="49"/>
    </row>
    <row r="2" spans="1:37" s="47" customFormat="1" ht="30.75" customHeight="1" x14ac:dyDescent="0.25">
      <c r="B2" s="50"/>
      <c r="D2" s="208" t="s">
        <v>26</v>
      </c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9" t="s">
        <v>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AK7" s="49"/>
    </row>
    <row r="8" spans="1:37" s="47" customFormat="1" x14ac:dyDescent="0.25">
      <c r="A8" s="63" t="s">
        <v>39</v>
      </c>
      <c r="B8" s="64"/>
      <c r="C8" s="64"/>
      <c r="D8" s="64"/>
      <c r="E8" s="64"/>
      <c r="F8" s="64"/>
      <c r="G8" s="64"/>
      <c r="H8" s="64"/>
      <c r="I8" s="64"/>
      <c r="J8" s="64"/>
      <c r="K8" s="64"/>
      <c r="L8" s="64"/>
      <c r="M8" s="64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1</v>
      </c>
      <c r="B10" s="67" t="str">
        <f>VLOOKUP(A10,EXPERIENCIA_REQUERIDA_PERFIL!A:B,2,FALSE)</f>
        <v>Coordinador/a del contracte / Cap de projecte sènior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68</v>
      </c>
      <c r="AE11" s="71">
        <f>VLOOKUP($A$10,EXPERIENCIA_REQUERIDA_PERFIL!A:BD,10,FALSE)</f>
        <v>0</v>
      </c>
      <c r="AF11" s="71">
        <f>VLOOKUP($A$10,EXPERIENCIA_REQUERIDA_PERFIL!A:BD,16,FALSE)</f>
        <v>2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69</v>
      </c>
      <c r="AE12" s="71">
        <f>VLOOKUP($A$10,EXPERIENCIA_REQUERIDA_PERFIL!A:BD,11,FALSE)</f>
        <v>0</v>
      </c>
      <c r="AF12" s="71">
        <f>VLOOKUP($A$10,EXPERIENCIA_REQUERIDA_PERFIL!A:BD,17,FALSE)</f>
        <v>1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3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3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2" t="s">
        <v>66</v>
      </c>
      <c r="AC13" s="145">
        <f>VLOOKUP($A$10,EXPERIENCIA_REQUERIDA_PERFIL!A:BD,31,FALSE)</f>
        <v>0</v>
      </c>
      <c r="AD13" s="125" t="s">
        <v>47</v>
      </c>
      <c r="AE13" s="71">
        <f>VLOOKUP($A$10,EXPERIENCIA_REQUERIDA_PERFIL!A:BD,9,FALSE)</f>
        <v>0</v>
      </c>
      <c r="AF13" s="71">
        <f>VLOOKUP($A$10,EXPERIENCIA_REQUERIDA_PERFIL!A:BD,15,FALSE)</f>
        <v>2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3</v>
      </c>
      <c r="AK13" s="55"/>
    </row>
    <row r="14" spans="1:37" s="79" customFormat="1" ht="201" customHeight="1" x14ac:dyDescent="0.25">
      <c r="A14" s="78"/>
      <c r="B14" s="199" t="s">
        <v>15</v>
      </c>
      <c r="C14" s="200"/>
      <c r="D14" s="200"/>
      <c r="E14" s="20" t="s">
        <v>14</v>
      </c>
      <c r="F14" s="20" t="s">
        <v>29</v>
      </c>
      <c r="G14" s="20" t="s">
        <v>25</v>
      </c>
      <c r="H14" s="210" t="s">
        <v>18</v>
      </c>
      <c r="I14" s="211"/>
      <c r="J14" s="211"/>
      <c r="K14" s="211"/>
      <c r="L14" s="20" t="str">
        <f>IF(VLOOKUP($A$10,EXPERIENCIA_REQUERIDA_PERFIL!A:C,3,FALSE)="","",VLOOKUP($A$10,EXPERIENCIA_REQUERIDA_PERFIL!A:C,3,FALSE))</f>
        <v>Certificació Agile “Scrum Foundation”, “Scrum Developer” o “Scrum Master”</v>
      </c>
      <c r="M14" s="212" t="str">
        <f>IF(VLOOKUP($A$10,EXPERIENCIA_REQUERIDA_PERFIL!A:BD,6,FALSE)="","",VLOOKUP($A$10,EXPERIENCIA_REQUERIDA_PERFIL!A:BD,6,FALSE))</f>
        <v>Rol de cap de projecte</v>
      </c>
      <c r="N14" s="213"/>
      <c r="O14" s="213"/>
      <c r="P14" s="214"/>
      <c r="Q14" s="215" t="str">
        <f>IF(VLOOKUP($A$10,EXPERIENCIA_REQUERIDA_PERFIL!A:BD,12,FALSE)="","",VLOOKUP($A$10,EXPERIENCIA_REQUERIDA_PERFIL!A:BD,12,FALSE))</f>
        <v>Projectes de l’àmbit en projectes o serveis TIC amb relació directa amb alguna de les tecnologies detallades a l’apartat 10</v>
      </c>
      <c r="R14" s="215"/>
      <c r="S14" s="215"/>
      <c r="T14" s="215"/>
      <c r="U14" s="215"/>
      <c r="V14" s="215"/>
      <c r="W14" s="215"/>
      <c r="X14" s="182" t="str">
        <f>IF(VLOOKUP($A$10,EXPERIENCIA_REQUERIDA_PERFIL!A:BD,18,FALSE)="","",VLOOKUP($A$10,EXPERIENCIA_REQUERIDA_PERFIL!A:BD,18,FALSE))</f>
        <v/>
      </c>
      <c r="Y14" s="183"/>
      <c r="Z14" s="182" t="str">
        <f>IF(VLOOKUP($A$10,EXPERIENCIA_REQUERIDA_PERFIL!A:BD,24,FALSE)="","",VLOOKUP($A$10,EXPERIENCIA_REQUERIDA_PERFIL!A:BD,24,FALSE))</f>
        <v/>
      </c>
      <c r="AA14" s="183"/>
      <c r="AB14" s="182" t="str">
        <f>IF(VLOOKUP($A$10,EXPERIENCIA_REQUERIDA_PERFIL!A:BD,30,FALSE)="","",VLOOKUP($A$10,EXPERIENCIA_REQUERIDA_PERFIL!A:BD,30,FALSE))</f>
        <v/>
      </c>
      <c r="AC14" s="183"/>
      <c r="AD14" s="20" t="s">
        <v>54</v>
      </c>
      <c r="AE14" s="24" t="str">
        <f>IF(AE13=0,"",CONCATENATE("Millora aportada en ",M14))</f>
        <v/>
      </c>
      <c r="AF14" s="24" t="str">
        <f>IF(AF13=0,"",CONCATENATE("Millora aportada en ",Q14))</f>
        <v>Millora aportada en Projectes de l’àmbit en projectes o serveis TIC amb relació directa amb alguna de les tecnologies detallades a l’apartat 10</v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>Certificació Agile “Scrum Foundation”, “Scrum Developer” o “Scrum Master”</v>
      </c>
      <c r="AK14" s="80"/>
    </row>
    <row r="15" spans="1:37" ht="20.25" customHeight="1" x14ac:dyDescent="0.25">
      <c r="A15" s="72">
        <v>1</v>
      </c>
      <c r="B15" s="203" t="str">
        <f t="shared" ref="B15:B20" si="0">$B$10</f>
        <v>Coordinador/a del contracte / Cap de projecte sènior</v>
      </c>
      <c r="C15" s="203"/>
      <c r="D15" s="203"/>
      <c r="E15" s="81" t="s">
        <v>53</v>
      </c>
      <c r="F15" s="81" t="s">
        <v>67</v>
      </c>
      <c r="G15" s="81">
        <v>100</v>
      </c>
      <c r="H15" s="204">
        <v>5</v>
      </c>
      <c r="I15" s="205"/>
      <c r="J15" s="205"/>
      <c r="K15" s="205"/>
      <c r="L15" s="43" t="s">
        <v>3</v>
      </c>
      <c r="M15" s="180">
        <f>IF($M$14="","",ROUND(SUMIF($AE$39:$AE$103,CONCATENATE(E15,"SI"),$AD$39:$AD$103)/12,2))</f>
        <v>4</v>
      </c>
      <c r="N15" s="206"/>
      <c r="O15" s="206"/>
      <c r="P15" s="181"/>
      <c r="Q15" s="207">
        <f>IF($Q$14="","",ROUND(SUMIF($AF$39:$AF$78,CONCATENATE(E15,"SI"),$AD$39:$AD$78)/12,2))</f>
        <v>0</v>
      </c>
      <c r="R15" s="207"/>
      <c r="S15" s="207"/>
      <c r="T15" s="207"/>
      <c r="U15" s="207"/>
      <c r="V15" s="207"/>
      <c r="W15" s="207"/>
      <c r="X15" s="180" t="str">
        <f>IF($X$14="","",ROUND(SUMIF($AG$39:$AG$78,CONCATENATE(E15,"SI"),$AD$39:$AD$78)/12,2))</f>
        <v/>
      </c>
      <c r="Y15" s="181"/>
      <c r="Z15" s="180" t="str">
        <f>IF($Z$14="","",ROUND(SUMIF($AH$39:$AH$78,CONCATENATE(E15,"SI"),$AD$39:$AD$78)/12,2))</f>
        <v/>
      </c>
      <c r="AA15" s="181"/>
      <c r="AB15" s="180" t="str">
        <f>IF($AB$14="","",ROUND(SUMIF($AI$39:$AI$78,CONCATENATE(E15,"SI"),$AD$39:$AD$78)/12,2))</f>
        <v/>
      </c>
      <c r="AC15" s="181"/>
      <c r="AD15" s="82" t="str">
        <f>IF(OR(E15="",M14=""),"N/A",IF(AND(IF($L$14="","SI",IF(VLOOKUP($A$10,EXPERIENCIA_REQUERIDA_PERFIL!A:BD,4,FALSE)="NO","SI",L15))="SI",M15&gt;=$P$13,Q15&gt;=$W$13,X15&gt;=$Y$13),"OK","KO"))</f>
        <v>KO</v>
      </c>
      <c r="AE15" s="83" t="str">
        <f>IF(OR($E15="",$M$14="",AE$13=0),"",MAX(TRUNC((M15-$P$13)/AE$11),0))</f>
        <v/>
      </c>
      <c r="AF15" s="83">
        <f>IF(OR($E15="",$Q$14="",AF$13=0),"",MAX(TRUNC((Q15-$W$13)/AF$11),0))</f>
        <v>0</v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>
        <f t="shared" ref="AJ15:AJ34" si="1">IF($AJ$12=0,"",IF(L15="SI",$AJ$12,0))</f>
        <v>3</v>
      </c>
      <c r="AK15" s="55"/>
    </row>
    <row r="16" spans="1:37" ht="20.25" customHeight="1" x14ac:dyDescent="0.25">
      <c r="A16" s="72">
        <f>A15+1</f>
        <v>2</v>
      </c>
      <c r="B16" s="203" t="str">
        <f t="shared" si="0"/>
        <v>Coordinador/a del contracte / Cap de projecte sènior</v>
      </c>
      <c r="C16" s="203"/>
      <c r="D16" s="203"/>
      <c r="E16" s="81"/>
      <c r="F16" s="81"/>
      <c r="G16" s="81"/>
      <c r="H16" s="204"/>
      <c r="I16" s="205"/>
      <c r="J16" s="205"/>
      <c r="K16" s="205"/>
      <c r="L16" s="43" t="s">
        <v>51</v>
      </c>
      <c r="M16" s="180">
        <f t="shared" ref="M16:M34" si="2">IF($M$14="","",ROUND(SUMIF($AE$39:$AE$103,CONCATENATE(E16,"SI"),$AD$39:$AD$103)/12,2))</f>
        <v>0</v>
      </c>
      <c r="N16" s="206"/>
      <c r="O16" s="206"/>
      <c r="P16" s="181"/>
      <c r="Q16" s="207">
        <f t="shared" ref="Q16:Q34" si="3">IF($Q$14="","",ROUND(SUMIF($AF$39:$AF$78,CONCATENATE(E16,"SI"),$AD$39:$AD$78)/12,2))</f>
        <v>0</v>
      </c>
      <c r="R16" s="207"/>
      <c r="S16" s="207"/>
      <c r="T16" s="207"/>
      <c r="U16" s="207"/>
      <c r="V16" s="207"/>
      <c r="W16" s="207"/>
      <c r="X16" s="180" t="str">
        <f t="shared" ref="X16:X34" si="4">IF($X$14="","",ROUND(SUMIF($AG$39:$AG$78,CONCATENATE(E16,"SI"),$AD$39:$AD$78)/12,2))</f>
        <v/>
      </c>
      <c r="Y16" s="181"/>
      <c r="Z16" s="180" t="str">
        <f t="shared" ref="Z16:Z34" si="5">IF($Z$14="","",ROUND(SUMIF($AH$39:$AH$78,CONCATENATE(E16,"SI"),$AD$39:$AD$78)/12,2))</f>
        <v/>
      </c>
      <c r="AA16" s="181"/>
      <c r="AB16" s="180" t="str">
        <f t="shared" ref="AB16:AB33" si="6">IF($AB$14="","",ROUND(SUMIF($AI$39:$AI$78,CONCATENATE(E16,"SI"),$AD$39:$AD$78)/12,2))</f>
        <v/>
      </c>
      <c r="AC16" s="181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3" si="7">IF(OR($E16="",$M$14="",AE$13=0),"",MAX(TRUNC((M16-$P$13)/AE$11),0))</f>
        <v/>
      </c>
      <c r="AF16" s="83" t="str">
        <f t="shared" ref="AF16:AF33" si="8">IF(OR($E16="",$Q$14="",AF$13=0),"",MAX(TRUNC((Q16-$W$13)/AF$11),0))</f>
        <v/>
      </c>
      <c r="AG16" s="83" t="str">
        <f t="shared" ref="AG16:AG33" si="9">IF(OR($E16="",$X$14="",AG$13=0),"",MAX(TRUNC((X16-$Y$13)/AG$11),0))</f>
        <v/>
      </c>
      <c r="AH16" s="83" t="str">
        <f t="shared" ref="AH16:AH33" si="10">IF(OR($E16="",$Z$14="",AH$13=0),"",MAX(TRUNC(($Z16-$AA$13)/AH$11),0))</f>
        <v/>
      </c>
      <c r="AI16" s="83" t="str">
        <f t="shared" ref="AI16:AI33" si="11">IF(OR($E16="",$AB$14="",AI$13=0),"",MAX(TRUNC(($AB16-$AC$13)/AI$11),0))</f>
        <v/>
      </c>
      <c r="AJ16" s="83">
        <f t="shared" si="1"/>
        <v>0</v>
      </c>
      <c r="AK16" s="55"/>
    </row>
    <row r="17" spans="1:37" ht="20.25" customHeight="1" x14ac:dyDescent="0.25">
      <c r="A17" s="72">
        <f t="shared" ref="A17:A34" si="12">A16+1</f>
        <v>3</v>
      </c>
      <c r="B17" s="203" t="str">
        <f t="shared" si="0"/>
        <v>Coordinador/a del contracte / Cap de projecte sènior</v>
      </c>
      <c r="C17" s="203"/>
      <c r="D17" s="203"/>
      <c r="E17" s="81"/>
      <c r="F17" s="81"/>
      <c r="G17" s="81"/>
      <c r="H17" s="204"/>
      <c r="I17" s="205"/>
      <c r="J17" s="205"/>
      <c r="K17" s="205"/>
      <c r="L17" s="43" t="s">
        <v>51</v>
      </c>
      <c r="M17" s="180">
        <f t="shared" si="2"/>
        <v>0</v>
      </c>
      <c r="N17" s="206"/>
      <c r="O17" s="206"/>
      <c r="P17" s="181"/>
      <c r="Q17" s="207">
        <f t="shared" si="3"/>
        <v>0</v>
      </c>
      <c r="R17" s="207"/>
      <c r="S17" s="207"/>
      <c r="T17" s="207"/>
      <c r="U17" s="207"/>
      <c r="V17" s="207"/>
      <c r="W17" s="207"/>
      <c r="X17" s="180" t="str">
        <f t="shared" si="4"/>
        <v/>
      </c>
      <c r="Y17" s="181"/>
      <c r="Z17" s="180" t="str">
        <f t="shared" si="5"/>
        <v/>
      </c>
      <c r="AA17" s="181"/>
      <c r="AB17" s="180" t="str">
        <f t="shared" si="6"/>
        <v/>
      </c>
      <c r="AC17" s="181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>
        <f t="shared" si="1"/>
        <v>0</v>
      </c>
      <c r="AK17" s="55"/>
    </row>
    <row r="18" spans="1:37" ht="20.25" customHeight="1" x14ac:dyDescent="0.25">
      <c r="A18" s="72">
        <f t="shared" si="12"/>
        <v>4</v>
      </c>
      <c r="B18" s="203" t="str">
        <f t="shared" si="0"/>
        <v>Coordinador/a del contracte / Cap de projecte sènior</v>
      </c>
      <c r="C18" s="203"/>
      <c r="D18" s="203"/>
      <c r="E18" s="81"/>
      <c r="F18" s="81"/>
      <c r="G18" s="81"/>
      <c r="H18" s="204"/>
      <c r="I18" s="205"/>
      <c r="J18" s="205"/>
      <c r="K18" s="205"/>
      <c r="L18" s="43" t="s">
        <v>51</v>
      </c>
      <c r="M18" s="180">
        <f t="shared" si="2"/>
        <v>0</v>
      </c>
      <c r="N18" s="206"/>
      <c r="O18" s="206"/>
      <c r="P18" s="181"/>
      <c r="Q18" s="207">
        <f t="shared" si="3"/>
        <v>0</v>
      </c>
      <c r="R18" s="207"/>
      <c r="S18" s="207"/>
      <c r="T18" s="207"/>
      <c r="U18" s="207"/>
      <c r="V18" s="207"/>
      <c r="W18" s="207"/>
      <c r="X18" s="180" t="str">
        <f t="shared" si="4"/>
        <v/>
      </c>
      <c r="Y18" s="181"/>
      <c r="Z18" s="180" t="str">
        <f t="shared" si="5"/>
        <v/>
      </c>
      <c r="AA18" s="181"/>
      <c r="AB18" s="180" t="str">
        <f t="shared" si="6"/>
        <v/>
      </c>
      <c r="AC18" s="181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>
        <f t="shared" si="1"/>
        <v>0</v>
      </c>
      <c r="AK18" s="55"/>
    </row>
    <row r="19" spans="1:37" ht="20.25" customHeight="1" x14ac:dyDescent="0.25">
      <c r="A19" s="72">
        <f t="shared" si="12"/>
        <v>5</v>
      </c>
      <c r="B19" s="203" t="str">
        <f t="shared" si="0"/>
        <v>Coordinador/a del contracte / Cap de projecte sènior</v>
      </c>
      <c r="C19" s="203"/>
      <c r="D19" s="203"/>
      <c r="E19" s="81"/>
      <c r="F19" s="81"/>
      <c r="G19" s="81"/>
      <c r="H19" s="204"/>
      <c r="I19" s="205"/>
      <c r="J19" s="205"/>
      <c r="K19" s="205"/>
      <c r="L19" s="43" t="s">
        <v>51</v>
      </c>
      <c r="M19" s="180">
        <f t="shared" si="2"/>
        <v>0</v>
      </c>
      <c r="N19" s="206"/>
      <c r="O19" s="206"/>
      <c r="P19" s="181"/>
      <c r="Q19" s="207">
        <f t="shared" si="3"/>
        <v>0</v>
      </c>
      <c r="R19" s="207"/>
      <c r="S19" s="207"/>
      <c r="T19" s="207"/>
      <c r="U19" s="207"/>
      <c r="V19" s="207"/>
      <c r="W19" s="207"/>
      <c r="X19" s="180" t="str">
        <f t="shared" si="4"/>
        <v/>
      </c>
      <c r="Y19" s="181"/>
      <c r="Z19" s="180" t="str">
        <f t="shared" si="5"/>
        <v/>
      </c>
      <c r="AA19" s="181"/>
      <c r="AB19" s="180" t="str">
        <f t="shared" si="6"/>
        <v/>
      </c>
      <c r="AC19" s="181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>
        <f t="shared" si="1"/>
        <v>0</v>
      </c>
      <c r="AK19" s="55"/>
    </row>
    <row r="20" spans="1:37" ht="20.25" customHeight="1" x14ac:dyDescent="0.25">
      <c r="A20" s="72">
        <f t="shared" si="12"/>
        <v>6</v>
      </c>
      <c r="B20" s="203" t="str">
        <f t="shared" si="0"/>
        <v>Coordinador/a del contracte / Cap de projecte sènior</v>
      </c>
      <c r="C20" s="203"/>
      <c r="D20" s="203"/>
      <c r="E20" s="81"/>
      <c r="F20" s="81"/>
      <c r="G20" s="81"/>
      <c r="H20" s="204"/>
      <c r="I20" s="205"/>
      <c r="J20" s="205"/>
      <c r="K20" s="205"/>
      <c r="L20" s="43" t="s">
        <v>51</v>
      </c>
      <c r="M20" s="180">
        <f t="shared" si="2"/>
        <v>0</v>
      </c>
      <c r="N20" s="206"/>
      <c r="O20" s="206"/>
      <c r="P20" s="181"/>
      <c r="Q20" s="207">
        <f t="shared" si="3"/>
        <v>0</v>
      </c>
      <c r="R20" s="207"/>
      <c r="S20" s="207"/>
      <c r="T20" s="207"/>
      <c r="U20" s="207"/>
      <c r="V20" s="207"/>
      <c r="W20" s="207"/>
      <c r="X20" s="180" t="str">
        <f t="shared" si="4"/>
        <v/>
      </c>
      <c r="Y20" s="181"/>
      <c r="Z20" s="180" t="str">
        <f t="shared" si="5"/>
        <v/>
      </c>
      <c r="AA20" s="181"/>
      <c r="AB20" s="180" t="str">
        <f t="shared" si="6"/>
        <v/>
      </c>
      <c r="AC20" s="181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>
        <f t="shared" si="1"/>
        <v>0</v>
      </c>
      <c r="AK20" s="55"/>
    </row>
    <row r="21" spans="1:37" ht="20.25" customHeight="1" x14ac:dyDescent="0.25">
      <c r="A21" s="72">
        <f t="shared" si="12"/>
        <v>7</v>
      </c>
      <c r="B21" s="203" t="str">
        <f t="shared" ref="B21:B34" si="13">$B$10</f>
        <v>Coordinador/a del contracte / Cap de projecte sènior</v>
      </c>
      <c r="C21" s="203"/>
      <c r="D21" s="203"/>
      <c r="E21" s="81"/>
      <c r="F21" s="81"/>
      <c r="G21" s="81"/>
      <c r="H21" s="204"/>
      <c r="I21" s="205"/>
      <c r="J21" s="205"/>
      <c r="K21" s="205"/>
      <c r="L21" s="43" t="s">
        <v>51</v>
      </c>
      <c r="M21" s="180">
        <f t="shared" si="2"/>
        <v>0</v>
      </c>
      <c r="N21" s="206"/>
      <c r="O21" s="206"/>
      <c r="P21" s="181"/>
      <c r="Q21" s="207">
        <f t="shared" si="3"/>
        <v>0</v>
      </c>
      <c r="R21" s="207"/>
      <c r="S21" s="207"/>
      <c r="T21" s="207"/>
      <c r="U21" s="207"/>
      <c r="V21" s="207"/>
      <c r="W21" s="207"/>
      <c r="X21" s="180" t="str">
        <f t="shared" si="4"/>
        <v/>
      </c>
      <c r="Y21" s="181"/>
      <c r="Z21" s="180" t="str">
        <f t="shared" si="5"/>
        <v/>
      </c>
      <c r="AA21" s="181"/>
      <c r="AB21" s="180" t="str">
        <f t="shared" si="6"/>
        <v/>
      </c>
      <c r="AC21" s="181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>
        <f t="shared" si="1"/>
        <v>0</v>
      </c>
      <c r="AK21" s="55"/>
    </row>
    <row r="22" spans="1:37" ht="20.25" customHeight="1" x14ac:dyDescent="0.25">
      <c r="A22" s="72">
        <f t="shared" si="12"/>
        <v>8</v>
      </c>
      <c r="B22" s="203" t="str">
        <f t="shared" si="13"/>
        <v>Coordinador/a del contracte / Cap de projecte sènior</v>
      </c>
      <c r="C22" s="203"/>
      <c r="D22" s="203"/>
      <c r="E22" s="81"/>
      <c r="F22" s="81"/>
      <c r="G22" s="81"/>
      <c r="H22" s="204"/>
      <c r="I22" s="205"/>
      <c r="J22" s="205"/>
      <c r="K22" s="205"/>
      <c r="L22" s="43" t="s">
        <v>51</v>
      </c>
      <c r="M22" s="180">
        <f t="shared" si="2"/>
        <v>0</v>
      </c>
      <c r="N22" s="206"/>
      <c r="O22" s="206"/>
      <c r="P22" s="181"/>
      <c r="Q22" s="207">
        <f t="shared" si="3"/>
        <v>0</v>
      </c>
      <c r="R22" s="207"/>
      <c r="S22" s="207"/>
      <c r="T22" s="207"/>
      <c r="U22" s="207"/>
      <c r="V22" s="207"/>
      <c r="W22" s="207"/>
      <c r="X22" s="180" t="str">
        <f t="shared" si="4"/>
        <v/>
      </c>
      <c r="Y22" s="181"/>
      <c r="Z22" s="180" t="str">
        <f t="shared" si="5"/>
        <v/>
      </c>
      <c r="AA22" s="181"/>
      <c r="AB22" s="180" t="str">
        <f t="shared" si="6"/>
        <v/>
      </c>
      <c r="AC22" s="181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>
        <f t="shared" si="1"/>
        <v>0</v>
      </c>
      <c r="AK22" s="55"/>
    </row>
    <row r="23" spans="1:37" ht="20.25" customHeight="1" x14ac:dyDescent="0.25">
      <c r="A23" s="72">
        <f t="shared" si="12"/>
        <v>9</v>
      </c>
      <c r="B23" s="203" t="str">
        <f t="shared" si="13"/>
        <v>Coordinador/a del contracte / Cap de projecte sènior</v>
      </c>
      <c r="C23" s="203"/>
      <c r="D23" s="203"/>
      <c r="E23" s="81"/>
      <c r="F23" s="81"/>
      <c r="G23" s="81"/>
      <c r="H23" s="204"/>
      <c r="I23" s="205"/>
      <c r="J23" s="205"/>
      <c r="K23" s="205"/>
      <c r="L23" s="43" t="s">
        <v>51</v>
      </c>
      <c r="M23" s="180">
        <f t="shared" si="2"/>
        <v>0</v>
      </c>
      <c r="N23" s="206"/>
      <c r="O23" s="206"/>
      <c r="P23" s="181"/>
      <c r="Q23" s="207">
        <f t="shared" si="3"/>
        <v>0</v>
      </c>
      <c r="R23" s="207"/>
      <c r="S23" s="207"/>
      <c r="T23" s="207"/>
      <c r="U23" s="207"/>
      <c r="V23" s="207"/>
      <c r="W23" s="207"/>
      <c r="X23" s="180" t="str">
        <f t="shared" si="4"/>
        <v/>
      </c>
      <c r="Y23" s="181"/>
      <c r="Z23" s="180" t="str">
        <f t="shared" si="5"/>
        <v/>
      </c>
      <c r="AA23" s="181"/>
      <c r="AB23" s="180" t="str">
        <f t="shared" si="6"/>
        <v/>
      </c>
      <c r="AC23" s="181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>
        <f t="shared" si="1"/>
        <v>0</v>
      </c>
      <c r="AK23" s="55"/>
    </row>
    <row r="24" spans="1:37" ht="20.25" customHeight="1" x14ac:dyDescent="0.25">
      <c r="A24" s="72">
        <f t="shared" si="12"/>
        <v>10</v>
      </c>
      <c r="B24" s="203" t="str">
        <f t="shared" si="13"/>
        <v>Coordinador/a del contracte / Cap de projecte sènior</v>
      </c>
      <c r="C24" s="203"/>
      <c r="D24" s="203"/>
      <c r="E24" s="81"/>
      <c r="F24" s="81"/>
      <c r="G24" s="81"/>
      <c r="H24" s="204"/>
      <c r="I24" s="205"/>
      <c r="J24" s="205"/>
      <c r="K24" s="205"/>
      <c r="L24" s="43" t="s">
        <v>51</v>
      </c>
      <c r="M24" s="180">
        <f t="shared" si="2"/>
        <v>0</v>
      </c>
      <c r="N24" s="206"/>
      <c r="O24" s="206"/>
      <c r="P24" s="181"/>
      <c r="Q24" s="207">
        <f t="shared" si="3"/>
        <v>0</v>
      </c>
      <c r="R24" s="207"/>
      <c r="S24" s="207"/>
      <c r="T24" s="207"/>
      <c r="U24" s="207"/>
      <c r="V24" s="207"/>
      <c r="W24" s="207"/>
      <c r="X24" s="180" t="str">
        <f t="shared" si="4"/>
        <v/>
      </c>
      <c r="Y24" s="181"/>
      <c r="Z24" s="180" t="str">
        <f t="shared" si="5"/>
        <v/>
      </c>
      <c r="AA24" s="181"/>
      <c r="AB24" s="180" t="str">
        <f t="shared" si="6"/>
        <v/>
      </c>
      <c r="AC24" s="181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>
        <f t="shared" si="1"/>
        <v>0</v>
      </c>
      <c r="AK24" s="55"/>
    </row>
    <row r="25" spans="1:37" ht="20.25" customHeight="1" x14ac:dyDescent="0.25">
      <c r="A25" s="72">
        <f t="shared" si="12"/>
        <v>11</v>
      </c>
      <c r="B25" s="203" t="str">
        <f t="shared" si="13"/>
        <v>Coordinador/a del contracte / Cap de projecte sènior</v>
      </c>
      <c r="C25" s="203"/>
      <c r="D25" s="203"/>
      <c r="E25" s="81"/>
      <c r="F25" s="81"/>
      <c r="G25" s="81"/>
      <c r="H25" s="204"/>
      <c r="I25" s="205"/>
      <c r="J25" s="205"/>
      <c r="K25" s="205"/>
      <c r="L25" s="43" t="s">
        <v>51</v>
      </c>
      <c r="M25" s="180">
        <f t="shared" si="2"/>
        <v>0</v>
      </c>
      <c r="N25" s="206"/>
      <c r="O25" s="206"/>
      <c r="P25" s="181"/>
      <c r="Q25" s="207">
        <f t="shared" si="3"/>
        <v>0</v>
      </c>
      <c r="R25" s="207"/>
      <c r="S25" s="207"/>
      <c r="T25" s="207"/>
      <c r="U25" s="207"/>
      <c r="V25" s="207"/>
      <c r="W25" s="207"/>
      <c r="X25" s="180" t="str">
        <f t="shared" si="4"/>
        <v/>
      </c>
      <c r="Y25" s="181"/>
      <c r="Z25" s="180" t="str">
        <f t="shared" si="5"/>
        <v/>
      </c>
      <c r="AA25" s="181"/>
      <c r="AB25" s="180" t="str">
        <f t="shared" si="6"/>
        <v/>
      </c>
      <c r="AC25" s="181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>
        <f t="shared" si="1"/>
        <v>0</v>
      </c>
      <c r="AK25" s="55"/>
    </row>
    <row r="26" spans="1:37" ht="20.25" customHeight="1" x14ac:dyDescent="0.25">
      <c r="A26" s="72">
        <f t="shared" si="12"/>
        <v>12</v>
      </c>
      <c r="B26" s="203" t="str">
        <f t="shared" si="13"/>
        <v>Coordinador/a del contracte / Cap de projecte sènior</v>
      </c>
      <c r="C26" s="203"/>
      <c r="D26" s="203"/>
      <c r="E26" s="81"/>
      <c r="F26" s="81"/>
      <c r="G26" s="81"/>
      <c r="H26" s="204"/>
      <c r="I26" s="205"/>
      <c r="J26" s="205"/>
      <c r="K26" s="205"/>
      <c r="L26" s="43" t="s">
        <v>51</v>
      </c>
      <c r="M26" s="180">
        <f t="shared" si="2"/>
        <v>0</v>
      </c>
      <c r="N26" s="206"/>
      <c r="O26" s="206"/>
      <c r="P26" s="181"/>
      <c r="Q26" s="207">
        <f t="shared" si="3"/>
        <v>0</v>
      </c>
      <c r="R26" s="207"/>
      <c r="S26" s="207"/>
      <c r="T26" s="207"/>
      <c r="U26" s="207"/>
      <c r="V26" s="207"/>
      <c r="W26" s="207"/>
      <c r="X26" s="180" t="str">
        <f t="shared" si="4"/>
        <v/>
      </c>
      <c r="Y26" s="181"/>
      <c r="Z26" s="180" t="str">
        <f t="shared" si="5"/>
        <v/>
      </c>
      <c r="AA26" s="181"/>
      <c r="AB26" s="180" t="str">
        <f t="shared" si="6"/>
        <v/>
      </c>
      <c r="AC26" s="181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>
        <f t="shared" si="1"/>
        <v>0</v>
      </c>
      <c r="AK26" s="55"/>
    </row>
    <row r="27" spans="1:37" ht="20.25" customHeight="1" x14ac:dyDescent="0.25">
      <c r="A27" s="72">
        <f t="shared" si="12"/>
        <v>13</v>
      </c>
      <c r="B27" s="203" t="str">
        <f t="shared" si="13"/>
        <v>Coordinador/a del contracte / Cap de projecte sènior</v>
      </c>
      <c r="C27" s="203"/>
      <c r="D27" s="203"/>
      <c r="E27" s="81"/>
      <c r="F27" s="81"/>
      <c r="G27" s="81"/>
      <c r="H27" s="204"/>
      <c r="I27" s="205"/>
      <c r="J27" s="205"/>
      <c r="K27" s="205"/>
      <c r="L27" s="43" t="s">
        <v>51</v>
      </c>
      <c r="M27" s="180">
        <f t="shared" si="2"/>
        <v>0</v>
      </c>
      <c r="N27" s="206"/>
      <c r="O27" s="206"/>
      <c r="P27" s="181"/>
      <c r="Q27" s="207">
        <f t="shared" si="3"/>
        <v>0</v>
      </c>
      <c r="R27" s="207"/>
      <c r="S27" s="207"/>
      <c r="T27" s="207"/>
      <c r="U27" s="207"/>
      <c r="V27" s="207"/>
      <c r="W27" s="207"/>
      <c r="X27" s="180" t="str">
        <f t="shared" si="4"/>
        <v/>
      </c>
      <c r="Y27" s="181"/>
      <c r="Z27" s="180" t="str">
        <f t="shared" si="5"/>
        <v/>
      </c>
      <c r="AA27" s="181"/>
      <c r="AB27" s="180" t="str">
        <f t="shared" si="6"/>
        <v/>
      </c>
      <c r="AC27" s="181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>
        <f t="shared" si="1"/>
        <v>0</v>
      </c>
      <c r="AK27" s="55"/>
    </row>
    <row r="28" spans="1:37" ht="20.25" customHeight="1" x14ac:dyDescent="0.25">
      <c r="A28" s="72">
        <f t="shared" si="12"/>
        <v>14</v>
      </c>
      <c r="B28" s="203" t="str">
        <f t="shared" si="13"/>
        <v>Coordinador/a del contracte / Cap de projecte sènior</v>
      </c>
      <c r="C28" s="203"/>
      <c r="D28" s="203"/>
      <c r="E28" s="81"/>
      <c r="F28" s="81"/>
      <c r="G28" s="81"/>
      <c r="H28" s="204"/>
      <c r="I28" s="205"/>
      <c r="J28" s="205"/>
      <c r="K28" s="205"/>
      <c r="L28" s="43" t="s">
        <v>51</v>
      </c>
      <c r="M28" s="180">
        <f t="shared" si="2"/>
        <v>0</v>
      </c>
      <c r="N28" s="206"/>
      <c r="O28" s="206"/>
      <c r="P28" s="181"/>
      <c r="Q28" s="207">
        <f t="shared" si="3"/>
        <v>0</v>
      </c>
      <c r="R28" s="207"/>
      <c r="S28" s="207"/>
      <c r="T28" s="207"/>
      <c r="U28" s="207"/>
      <c r="V28" s="207"/>
      <c r="W28" s="207"/>
      <c r="X28" s="180" t="str">
        <f t="shared" si="4"/>
        <v/>
      </c>
      <c r="Y28" s="181"/>
      <c r="Z28" s="180" t="str">
        <f t="shared" si="5"/>
        <v/>
      </c>
      <c r="AA28" s="181"/>
      <c r="AB28" s="180" t="str">
        <f t="shared" si="6"/>
        <v/>
      </c>
      <c r="AC28" s="181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>
        <f t="shared" si="1"/>
        <v>0</v>
      </c>
      <c r="AK28" s="55"/>
    </row>
    <row r="29" spans="1:37" ht="20.25" customHeight="1" x14ac:dyDescent="0.25">
      <c r="A29" s="72">
        <f t="shared" si="12"/>
        <v>15</v>
      </c>
      <c r="B29" s="203" t="str">
        <f t="shared" si="13"/>
        <v>Coordinador/a del contracte / Cap de projecte sènior</v>
      </c>
      <c r="C29" s="203"/>
      <c r="D29" s="203"/>
      <c r="E29" s="81"/>
      <c r="F29" s="81"/>
      <c r="G29" s="81"/>
      <c r="H29" s="204"/>
      <c r="I29" s="205"/>
      <c r="J29" s="205"/>
      <c r="K29" s="205"/>
      <c r="L29" s="43" t="s">
        <v>51</v>
      </c>
      <c r="M29" s="180">
        <f t="shared" si="2"/>
        <v>0</v>
      </c>
      <c r="N29" s="206"/>
      <c r="O29" s="206"/>
      <c r="P29" s="181"/>
      <c r="Q29" s="207">
        <f t="shared" si="3"/>
        <v>0</v>
      </c>
      <c r="R29" s="207"/>
      <c r="S29" s="207"/>
      <c r="T29" s="207"/>
      <c r="U29" s="207"/>
      <c r="V29" s="207"/>
      <c r="W29" s="207"/>
      <c r="X29" s="180" t="str">
        <f t="shared" si="4"/>
        <v/>
      </c>
      <c r="Y29" s="181"/>
      <c r="Z29" s="180" t="str">
        <f t="shared" si="5"/>
        <v/>
      </c>
      <c r="AA29" s="181"/>
      <c r="AB29" s="180" t="str">
        <f t="shared" si="6"/>
        <v/>
      </c>
      <c r="AC29" s="181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>
        <f t="shared" si="1"/>
        <v>0</v>
      </c>
      <c r="AK29" s="55"/>
    </row>
    <row r="30" spans="1:37" ht="20.25" customHeight="1" x14ac:dyDescent="0.25">
      <c r="A30" s="72">
        <f t="shared" si="12"/>
        <v>16</v>
      </c>
      <c r="B30" s="203" t="str">
        <f t="shared" si="13"/>
        <v>Coordinador/a del contracte / Cap de projecte sènior</v>
      </c>
      <c r="C30" s="203"/>
      <c r="D30" s="203"/>
      <c r="E30" s="81"/>
      <c r="F30" s="81"/>
      <c r="G30" s="81"/>
      <c r="H30" s="204"/>
      <c r="I30" s="205"/>
      <c r="J30" s="205"/>
      <c r="K30" s="205"/>
      <c r="L30" s="43" t="s">
        <v>51</v>
      </c>
      <c r="M30" s="180">
        <f t="shared" si="2"/>
        <v>0</v>
      </c>
      <c r="N30" s="206"/>
      <c r="O30" s="206"/>
      <c r="P30" s="181"/>
      <c r="Q30" s="207">
        <f t="shared" si="3"/>
        <v>0</v>
      </c>
      <c r="R30" s="207"/>
      <c r="S30" s="207"/>
      <c r="T30" s="207"/>
      <c r="U30" s="207"/>
      <c r="V30" s="207"/>
      <c r="W30" s="207"/>
      <c r="X30" s="180" t="str">
        <f t="shared" si="4"/>
        <v/>
      </c>
      <c r="Y30" s="181"/>
      <c r="Z30" s="180" t="str">
        <f t="shared" si="5"/>
        <v/>
      </c>
      <c r="AA30" s="181"/>
      <c r="AB30" s="180" t="str">
        <f t="shared" si="6"/>
        <v/>
      </c>
      <c r="AC30" s="181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>
        <f t="shared" si="1"/>
        <v>0</v>
      </c>
      <c r="AK30" s="55"/>
    </row>
    <row r="31" spans="1:37" ht="20.25" customHeight="1" x14ac:dyDescent="0.25">
      <c r="A31" s="72">
        <f t="shared" si="12"/>
        <v>17</v>
      </c>
      <c r="B31" s="203" t="str">
        <f t="shared" si="13"/>
        <v>Coordinador/a del contracte / Cap de projecte sènior</v>
      </c>
      <c r="C31" s="203"/>
      <c r="D31" s="203"/>
      <c r="E31" s="81"/>
      <c r="F31" s="81"/>
      <c r="G31" s="81"/>
      <c r="H31" s="204"/>
      <c r="I31" s="205"/>
      <c r="J31" s="205"/>
      <c r="K31" s="205"/>
      <c r="L31" s="43" t="s">
        <v>51</v>
      </c>
      <c r="M31" s="180">
        <f t="shared" si="2"/>
        <v>0</v>
      </c>
      <c r="N31" s="206"/>
      <c r="O31" s="206"/>
      <c r="P31" s="181"/>
      <c r="Q31" s="207">
        <f t="shared" si="3"/>
        <v>0</v>
      </c>
      <c r="R31" s="207"/>
      <c r="S31" s="207"/>
      <c r="T31" s="207"/>
      <c r="U31" s="207"/>
      <c r="V31" s="207"/>
      <c r="W31" s="207"/>
      <c r="X31" s="180" t="str">
        <f t="shared" si="4"/>
        <v/>
      </c>
      <c r="Y31" s="181"/>
      <c r="Z31" s="180" t="str">
        <f t="shared" si="5"/>
        <v/>
      </c>
      <c r="AA31" s="181"/>
      <c r="AB31" s="180" t="str">
        <f t="shared" si="6"/>
        <v/>
      </c>
      <c r="AC31" s="181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>
        <f t="shared" si="1"/>
        <v>0</v>
      </c>
      <c r="AK31" s="55"/>
    </row>
    <row r="32" spans="1:37" ht="20.25" customHeight="1" x14ac:dyDescent="0.25">
      <c r="A32" s="72">
        <f t="shared" si="12"/>
        <v>18</v>
      </c>
      <c r="B32" s="203" t="str">
        <f t="shared" si="13"/>
        <v>Coordinador/a del contracte / Cap de projecte sènior</v>
      </c>
      <c r="C32" s="203"/>
      <c r="D32" s="203"/>
      <c r="E32" s="81"/>
      <c r="F32" s="81"/>
      <c r="G32" s="81"/>
      <c r="H32" s="204"/>
      <c r="I32" s="205"/>
      <c r="J32" s="205"/>
      <c r="K32" s="205"/>
      <c r="L32" s="43" t="s">
        <v>51</v>
      </c>
      <c r="M32" s="180">
        <f t="shared" si="2"/>
        <v>0</v>
      </c>
      <c r="N32" s="206"/>
      <c r="O32" s="206"/>
      <c r="P32" s="181"/>
      <c r="Q32" s="207">
        <f t="shared" si="3"/>
        <v>0</v>
      </c>
      <c r="R32" s="207"/>
      <c r="S32" s="207"/>
      <c r="T32" s="207"/>
      <c r="U32" s="207"/>
      <c r="V32" s="207"/>
      <c r="W32" s="207"/>
      <c r="X32" s="180" t="str">
        <f t="shared" si="4"/>
        <v/>
      </c>
      <c r="Y32" s="181"/>
      <c r="Z32" s="180" t="str">
        <f t="shared" si="5"/>
        <v/>
      </c>
      <c r="AA32" s="181"/>
      <c r="AB32" s="180" t="str">
        <f t="shared" si="6"/>
        <v/>
      </c>
      <c r="AC32" s="181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>
        <f t="shared" si="1"/>
        <v>0</v>
      </c>
      <c r="AK32" s="55"/>
    </row>
    <row r="33" spans="1:37" ht="20.25" customHeight="1" x14ac:dyDescent="0.25">
      <c r="A33" s="72">
        <f t="shared" si="12"/>
        <v>19</v>
      </c>
      <c r="B33" s="203" t="str">
        <f t="shared" si="13"/>
        <v>Coordinador/a del contracte / Cap de projecte sènior</v>
      </c>
      <c r="C33" s="203"/>
      <c r="D33" s="203"/>
      <c r="E33" s="81"/>
      <c r="F33" s="81"/>
      <c r="G33" s="81"/>
      <c r="H33" s="204"/>
      <c r="I33" s="205"/>
      <c r="J33" s="205"/>
      <c r="K33" s="205"/>
      <c r="L33" s="43" t="s">
        <v>51</v>
      </c>
      <c r="M33" s="180">
        <f t="shared" si="2"/>
        <v>0</v>
      </c>
      <c r="N33" s="206"/>
      <c r="O33" s="206"/>
      <c r="P33" s="181"/>
      <c r="Q33" s="207">
        <f t="shared" si="3"/>
        <v>0</v>
      </c>
      <c r="R33" s="207"/>
      <c r="S33" s="207"/>
      <c r="T33" s="207"/>
      <c r="U33" s="207"/>
      <c r="V33" s="207"/>
      <c r="W33" s="207"/>
      <c r="X33" s="180" t="str">
        <f t="shared" si="4"/>
        <v/>
      </c>
      <c r="Y33" s="181"/>
      <c r="Z33" s="180" t="str">
        <f t="shared" si="5"/>
        <v/>
      </c>
      <c r="AA33" s="181"/>
      <c r="AB33" s="180" t="str">
        <f t="shared" si="6"/>
        <v/>
      </c>
      <c r="AC33" s="181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>
        <f t="shared" si="1"/>
        <v>0</v>
      </c>
      <c r="AK33" s="55"/>
    </row>
    <row r="34" spans="1:37" ht="20.25" customHeight="1" x14ac:dyDescent="0.25">
      <c r="A34" s="72">
        <f t="shared" si="12"/>
        <v>20</v>
      </c>
      <c r="B34" s="203" t="str">
        <f t="shared" si="13"/>
        <v>Coordinador/a del contracte / Cap de projecte sènior</v>
      </c>
      <c r="C34" s="203"/>
      <c r="D34" s="203"/>
      <c r="E34" s="81"/>
      <c r="F34" s="81"/>
      <c r="G34" s="81"/>
      <c r="H34" s="204"/>
      <c r="I34" s="205"/>
      <c r="J34" s="205"/>
      <c r="K34" s="205"/>
      <c r="L34" s="43" t="s">
        <v>51</v>
      </c>
      <c r="M34" s="180">
        <f t="shared" si="2"/>
        <v>0</v>
      </c>
      <c r="N34" s="206"/>
      <c r="O34" s="206"/>
      <c r="P34" s="181"/>
      <c r="Q34" s="207">
        <f t="shared" si="3"/>
        <v>0</v>
      </c>
      <c r="R34" s="207"/>
      <c r="S34" s="207"/>
      <c r="T34" s="207"/>
      <c r="U34" s="207"/>
      <c r="V34" s="207"/>
      <c r="W34" s="207"/>
      <c r="X34" s="180" t="str">
        <f t="shared" si="4"/>
        <v/>
      </c>
      <c r="Y34" s="181"/>
      <c r="Z34" s="180" t="str">
        <f t="shared" si="5"/>
        <v/>
      </c>
      <c r="AA34" s="181"/>
      <c r="AB34" s="180" t="str">
        <f t="shared" ref="AB34" si="14">IF($AB$14="","",ROUND(SUMIF($AI$39:$AI$78,CONCATENATE(E34,"SI"),$AD$39:$AD$78)/12,2))</f>
        <v/>
      </c>
      <c r="AC34" s="181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ref="AE34" si="15">IF(OR($E34="",$M$14="",AE$13=0),"",MAX(TRUNC((M34-$P$13)/AE$11),0))</f>
        <v/>
      </c>
      <c r="AF34" s="83" t="str">
        <f t="shared" ref="AF34" si="16">IF(OR($E34="",$Q$14="",AF$13=0),"",MAX(TRUNC((Q34-$W$13)/AF$11),0))</f>
        <v/>
      </c>
      <c r="AG34" s="83" t="str">
        <f t="shared" ref="AG34" si="17">IF(OR($E34="",$X$14="",AG$13=0),"",MAX(TRUNC((X34-$Y$13)/AG$11),0))</f>
        <v/>
      </c>
      <c r="AH34" s="83" t="str">
        <f t="shared" ref="AH34" si="18">IF(OR($E34="",$Z$14="",AH$13=0),"",MAX(TRUNC(($Z34-$AA$13)/AH$11),0))</f>
        <v/>
      </c>
      <c r="AI34" s="83" t="str">
        <f t="shared" ref="AI34" si="19">IF(OR($E34="",$AB$14="",AI$13=0),"",MAX(TRUNC(($AB34-$AC$13)/AI$11),0))</f>
        <v/>
      </c>
      <c r="AJ34" s="83">
        <f t="shared" si="1"/>
        <v>0</v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6" t="s">
        <v>48</v>
      </c>
      <c r="AE35" s="84">
        <f t="shared" ref="AE35:AJ35" si="20">SUM(AE15:AE34)</f>
        <v>0</v>
      </c>
      <c r="AF35" s="84">
        <f t="shared" si="20"/>
        <v>0</v>
      </c>
      <c r="AG35" s="84">
        <f t="shared" si="20"/>
        <v>0</v>
      </c>
      <c r="AH35" s="84">
        <f t="shared" si="20"/>
        <v>0</v>
      </c>
      <c r="AI35" s="84">
        <f t="shared" si="20"/>
        <v>0</v>
      </c>
      <c r="AJ35" s="84">
        <f t="shared" si="20"/>
        <v>3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6" t="s">
        <v>72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3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9" t="s">
        <v>16</v>
      </c>
      <c r="C38" s="200"/>
      <c r="D38" s="200"/>
      <c r="E38" s="201" t="s">
        <v>17</v>
      </c>
      <c r="F38" s="201"/>
      <c r="G38" s="201"/>
      <c r="H38" s="201"/>
      <c r="I38" s="201"/>
      <c r="J38" s="201"/>
      <c r="K38" s="201"/>
      <c r="L38" s="201"/>
      <c r="M38" s="201"/>
      <c r="N38" s="20" t="s">
        <v>19</v>
      </c>
      <c r="O38" s="20" t="s">
        <v>14</v>
      </c>
      <c r="P38" s="20" t="str">
        <f>M14</f>
        <v>Rol de cap de projecte</v>
      </c>
      <c r="Q38" s="202" t="str">
        <f>Q14</f>
        <v>Projectes de l’àmbit en projectes o serveis TIC amb relació directa amb alguna de les tecnologies detallades a l’apartat 10</v>
      </c>
      <c r="R38" s="202"/>
      <c r="S38" s="202"/>
      <c r="T38" s="202"/>
      <c r="U38" s="202"/>
      <c r="V38" s="202"/>
      <c r="W38" s="46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1" t="s">
        <v>55</v>
      </c>
      <c r="C39" s="191"/>
      <c r="D39" s="191"/>
      <c r="E39" s="196" t="s">
        <v>56</v>
      </c>
      <c r="F39" s="197"/>
      <c r="G39" s="197"/>
      <c r="H39" s="197"/>
      <c r="I39" s="197"/>
      <c r="J39" s="197"/>
      <c r="K39" s="197"/>
      <c r="L39" s="197"/>
      <c r="M39" s="198"/>
      <c r="N39" s="87"/>
      <c r="O39" s="87" t="s">
        <v>53</v>
      </c>
      <c r="P39" s="43" t="s">
        <v>3</v>
      </c>
      <c r="Q39" s="191" t="s">
        <v>4</v>
      </c>
      <c r="R39" s="191"/>
      <c r="S39" s="191"/>
      <c r="T39" s="191"/>
      <c r="U39" s="191"/>
      <c r="V39" s="191"/>
      <c r="W39" s="128" t="s">
        <v>4</v>
      </c>
      <c r="X39" s="128" t="s">
        <v>4</v>
      </c>
      <c r="Y39" s="128" t="s">
        <v>4</v>
      </c>
      <c r="Z39" s="88">
        <v>43101</v>
      </c>
      <c r="AA39" s="88">
        <v>44562</v>
      </c>
      <c r="AB39" s="88"/>
      <c r="AC39" s="89">
        <v>1</v>
      </c>
      <c r="AD39" s="90">
        <f t="shared" ref="AD39:AD70" si="21">ROUND((AA39-Z39)/365*12*AC39,2)</f>
        <v>48.03</v>
      </c>
      <c r="AE39" s="47" t="str">
        <f t="shared" ref="AE39:AE70" si="22">CONCATENATE(O39,P39)</f>
        <v>TR1SI</v>
      </c>
      <c r="AF39" s="47" t="str">
        <f t="shared" ref="AF39:AF70" si="23">CONCATENATE(O39,Q39)</f>
        <v>TR1NO</v>
      </c>
      <c r="AG39" s="47" t="str">
        <f t="shared" ref="AG39:AG70" si="24">CONCATENATE(O39,W39)</f>
        <v>TR1NO</v>
      </c>
      <c r="AH39" s="47" t="str">
        <f t="shared" ref="AH39:AH70" si="25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91"/>
      <c r="C40" s="191"/>
      <c r="D40" s="191"/>
      <c r="E40" s="196"/>
      <c r="F40" s="197"/>
      <c r="G40" s="197"/>
      <c r="H40" s="197"/>
      <c r="I40" s="197"/>
      <c r="J40" s="197"/>
      <c r="K40" s="197"/>
      <c r="L40" s="197"/>
      <c r="M40" s="198"/>
      <c r="N40" s="87"/>
      <c r="O40" s="87"/>
      <c r="P40" s="43" t="s">
        <v>51</v>
      </c>
      <c r="Q40" s="191" t="s">
        <v>51</v>
      </c>
      <c r="R40" s="191"/>
      <c r="S40" s="191"/>
      <c r="T40" s="191"/>
      <c r="U40" s="191"/>
      <c r="V40" s="191"/>
      <c r="W40" s="136" t="s">
        <v>51</v>
      </c>
      <c r="X40" s="136" t="s">
        <v>51</v>
      </c>
      <c r="Y40" s="136" t="s">
        <v>51</v>
      </c>
      <c r="Z40" s="88"/>
      <c r="AA40" s="88"/>
      <c r="AB40" s="88"/>
      <c r="AC40" s="89"/>
      <c r="AD40" s="90">
        <f t="shared" si="21"/>
        <v>0</v>
      </c>
      <c r="AE40" s="47" t="str">
        <f t="shared" si="22"/>
        <v>N/D</v>
      </c>
      <c r="AF40" s="47" t="str">
        <f t="shared" si="23"/>
        <v>N/D</v>
      </c>
      <c r="AG40" s="47" t="str">
        <f t="shared" si="24"/>
        <v>N/D</v>
      </c>
      <c r="AH40" s="47" t="str">
        <f t="shared" si="25"/>
        <v>N/D</v>
      </c>
      <c r="AI40" s="47" t="str">
        <f t="shared" ref="AI40:AI103" si="26">CONCATENATE(O40,Y40)</f>
        <v>N/D</v>
      </c>
      <c r="AK40" s="49"/>
    </row>
    <row r="41" spans="1:37" s="47" customFormat="1" ht="92.25" customHeight="1" x14ac:dyDescent="0.25">
      <c r="A41" s="85"/>
      <c r="B41" s="191"/>
      <c r="C41" s="191"/>
      <c r="D41" s="191"/>
      <c r="E41" s="196"/>
      <c r="F41" s="197"/>
      <c r="G41" s="197"/>
      <c r="H41" s="197"/>
      <c r="I41" s="197"/>
      <c r="J41" s="197"/>
      <c r="K41" s="197"/>
      <c r="L41" s="197"/>
      <c r="M41" s="198"/>
      <c r="N41" s="87"/>
      <c r="O41" s="87"/>
      <c r="P41" s="43" t="s">
        <v>51</v>
      </c>
      <c r="Q41" s="191" t="s">
        <v>51</v>
      </c>
      <c r="R41" s="191"/>
      <c r="S41" s="191"/>
      <c r="T41" s="191"/>
      <c r="U41" s="191"/>
      <c r="V41" s="191"/>
      <c r="W41" s="43" t="s">
        <v>51</v>
      </c>
      <c r="X41" s="110" t="s">
        <v>51</v>
      </c>
      <c r="Y41" s="126" t="s">
        <v>51</v>
      </c>
      <c r="Z41" s="88"/>
      <c r="AA41" s="88"/>
      <c r="AB41" s="88"/>
      <c r="AC41" s="89"/>
      <c r="AD41" s="90">
        <f t="shared" si="21"/>
        <v>0</v>
      </c>
      <c r="AE41" s="47" t="str">
        <f t="shared" si="22"/>
        <v>N/D</v>
      </c>
      <c r="AF41" s="47" t="str">
        <f t="shared" si="23"/>
        <v>N/D</v>
      </c>
      <c r="AG41" s="47" t="str">
        <f t="shared" si="24"/>
        <v>N/D</v>
      </c>
      <c r="AH41" s="47" t="str">
        <f t="shared" si="25"/>
        <v>N/D</v>
      </c>
      <c r="AI41" s="47" t="str">
        <f t="shared" si="26"/>
        <v>N/D</v>
      </c>
      <c r="AK41" s="49"/>
    </row>
    <row r="42" spans="1:37" s="47" customFormat="1" ht="92.25" customHeight="1" x14ac:dyDescent="0.25">
      <c r="A42" s="85"/>
      <c r="B42" s="191"/>
      <c r="C42" s="191"/>
      <c r="D42" s="191"/>
      <c r="E42" s="196"/>
      <c r="F42" s="197"/>
      <c r="G42" s="197"/>
      <c r="H42" s="197"/>
      <c r="I42" s="197"/>
      <c r="J42" s="197"/>
      <c r="K42" s="197"/>
      <c r="L42" s="197"/>
      <c r="M42" s="198"/>
      <c r="N42" s="87"/>
      <c r="O42" s="87"/>
      <c r="P42" s="43" t="s">
        <v>51</v>
      </c>
      <c r="Q42" s="191" t="s">
        <v>51</v>
      </c>
      <c r="R42" s="191"/>
      <c r="S42" s="191"/>
      <c r="T42" s="191"/>
      <c r="U42" s="191"/>
      <c r="V42" s="191"/>
      <c r="W42" s="43" t="s">
        <v>51</v>
      </c>
      <c r="X42" s="110" t="s">
        <v>51</v>
      </c>
      <c r="Y42" s="126" t="s">
        <v>51</v>
      </c>
      <c r="Z42" s="88"/>
      <c r="AA42" s="88"/>
      <c r="AB42" s="88"/>
      <c r="AC42" s="89"/>
      <c r="AD42" s="90">
        <f t="shared" si="21"/>
        <v>0</v>
      </c>
      <c r="AE42" s="47" t="str">
        <f t="shared" si="22"/>
        <v>N/D</v>
      </c>
      <c r="AF42" s="47" t="str">
        <f t="shared" si="23"/>
        <v>N/D</v>
      </c>
      <c r="AG42" s="47" t="str">
        <f t="shared" si="24"/>
        <v>N/D</v>
      </c>
      <c r="AH42" s="47" t="str">
        <f t="shared" si="25"/>
        <v>N/D</v>
      </c>
      <c r="AI42" s="47" t="str">
        <f t="shared" si="26"/>
        <v>N/D</v>
      </c>
      <c r="AK42" s="49"/>
    </row>
    <row r="43" spans="1:37" s="47" customFormat="1" ht="92.25" customHeight="1" x14ac:dyDescent="0.25">
      <c r="A43" s="85"/>
      <c r="B43" s="191"/>
      <c r="C43" s="191"/>
      <c r="D43" s="191"/>
      <c r="E43" s="196"/>
      <c r="F43" s="197"/>
      <c r="G43" s="197"/>
      <c r="H43" s="197"/>
      <c r="I43" s="197"/>
      <c r="J43" s="197"/>
      <c r="K43" s="197"/>
      <c r="L43" s="197"/>
      <c r="M43" s="198"/>
      <c r="N43" s="87"/>
      <c r="O43" s="87"/>
      <c r="P43" s="43" t="s">
        <v>51</v>
      </c>
      <c r="Q43" s="191" t="s">
        <v>51</v>
      </c>
      <c r="R43" s="191"/>
      <c r="S43" s="191"/>
      <c r="T43" s="191"/>
      <c r="U43" s="191"/>
      <c r="V43" s="191"/>
      <c r="W43" s="43" t="s">
        <v>51</v>
      </c>
      <c r="X43" s="110" t="s">
        <v>51</v>
      </c>
      <c r="Y43" s="126" t="s">
        <v>51</v>
      </c>
      <c r="Z43" s="88"/>
      <c r="AA43" s="88"/>
      <c r="AB43" s="88"/>
      <c r="AC43" s="89"/>
      <c r="AD43" s="90">
        <f t="shared" si="21"/>
        <v>0</v>
      </c>
      <c r="AE43" s="47" t="str">
        <f t="shared" si="22"/>
        <v>N/D</v>
      </c>
      <c r="AF43" s="47" t="str">
        <f t="shared" si="23"/>
        <v>N/D</v>
      </c>
      <c r="AG43" s="47" t="str">
        <f t="shared" si="24"/>
        <v>N/D</v>
      </c>
      <c r="AH43" s="47" t="str">
        <f t="shared" si="25"/>
        <v>N/D</v>
      </c>
      <c r="AI43" s="47" t="str">
        <f t="shared" si="26"/>
        <v>N/D</v>
      </c>
      <c r="AK43" s="49"/>
    </row>
    <row r="44" spans="1:37" s="47" customFormat="1" ht="92.25" customHeight="1" x14ac:dyDescent="0.25">
      <c r="A44" s="85"/>
      <c r="B44" s="191"/>
      <c r="C44" s="191"/>
      <c r="D44" s="191"/>
      <c r="E44" s="196"/>
      <c r="F44" s="197"/>
      <c r="G44" s="197"/>
      <c r="H44" s="197"/>
      <c r="I44" s="197"/>
      <c r="J44" s="197"/>
      <c r="K44" s="197"/>
      <c r="L44" s="197"/>
      <c r="M44" s="198"/>
      <c r="N44" s="87"/>
      <c r="O44" s="87"/>
      <c r="P44" s="43" t="s">
        <v>51</v>
      </c>
      <c r="Q44" s="191" t="s">
        <v>51</v>
      </c>
      <c r="R44" s="191"/>
      <c r="S44" s="191"/>
      <c r="T44" s="191"/>
      <c r="U44" s="191"/>
      <c r="V44" s="191"/>
      <c r="W44" s="43" t="s">
        <v>51</v>
      </c>
      <c r="X44" s="110" t="s">
        <v>51</v>
      </c>
      <c r="Y44" s="126" t="s">
        <v>51</v>
      </c>
      <c r="Z44" s="88"/>
      <c r="AA44" s="88"/>
      <c r="AB44" s="88"/>
      <c r="AC44" s="89"/>
      <c r="AD44" s="90">
        <f t="shared" si="21"/>
        <v>0</v>
      </c>
      <c r="AE44" s="47" t="str">
        <f t="shared" si="22"/>
        <v>N/D</v>
      </c>
      <c r="AF44" s="47" t="str">
        <f t="shared" si="23"/>
        <v>N/D</v>
      </c>
      <c r="AG44" s="47" t="str">
        <f t="shared" si="24"/>
        <v>N/D</v>
      </c>
      <c r="AH44" s="47" t="str">
        <f t="shared" si="25"/>
        <v>N/D</v>
      </c>
      <c r="AI44" s="47" t="str">
        <f t="shared" si="26"/>
        <v>N/D</v>
      </c>
      <c r="AK44" s="49"/>
    </row>
    <row r="45" spans="1:37" s="47" customFormat="1" ht="92.25" customHeight="1" x14ac:dyDescent="0.25">
      <c r="A45" s="85"/>
      <c r="B45" s="191"/>
      <c r="C45" s="191"/>
      <c r="D45" s="191"/>
      <c r="E45" s="196"/>
      <c r="F45" s="197"/>
      <c r="G45" s="197"/>
      <c r="H45" s="197"/>
      <c r="I45" s="197"/>
      <c r="J45" s="197"/>
      <c r="K45" s="197"/>
      <c r="L45" s="197"/>
      <c r="M45" s="198"/>
      <c r="N45" s="87"/>
      <c r="O45" s="87"/>
      <c r="P45" s="43" t="s">
        <v>51</v>
      </c>
      <c r="Q45" s="191" t="s">
        <v>51</v>
      </c>
      <c r="R45" s="191"/>
      <c r="S45" s="191"/>
      <c r="T45" s="191"/>
      <c r="U45" s="191"/>
      <c r="V45" s="191"/>
      <c r="W45" s="43" t="s">
        <v>51</v>
      </c>
      <c r="X45" s="110" t="s">
        <v>51</v>
      </c>
      <c r="Y45" s="126" t="s">
        <v>51</v>
      </c>
      <c r="Z45" s="88"/>
      <c r="AA45" s="88"/>
      <c r="AB45" s="88"/>
      <c r="AC45" s="89"/>
      <c r="AD45" s="90">
        <f t="shared" si="21"/>
        <v>0</v>
      </c>
      <c r="AE45" s="47" t="str">
        <f t="shared" si="22"/>
        <v>N/D</v>
      </c>
      <c r="AF45" s="47" t="str">
        <f t="shared" si="23"/>
        <v>N/D</v>
      </c>
      <c r="AG45" s="47" t="str">
        <f t="shared" si="24"/>
        <v>N/D</v>
      </c>
      <c r="AH45" s="47" t="str">
        <f t="shared" si="25"/>
        <v>N/D</v>
      </c>
      <c r="AI45" s="47" t="str">
        <f t="shared" si="26"/>
        <v>N/D</v>
      </c>
      <c r="AK45" s="49"/>
    </row>
    <row r="46" spans="1:37" s="47" customFormat="1" ht="92.25" customHeight="1" x14ac:dyDescent="0.25">
      <c r="A46" s="85"/>
      <c r="B46" s="191"/>
      <c r="C46" s="191"/>
      <c r="D46" s="191"/>
      <c r="E46" s="196"/>
      <c r="F46" s="197"/>
      <c r="G46" s="197"/>
      <c r="H46" s="197"/>
      <c r="I46" s="197"/>
      <c r="J46" s="197"/>
      <c r="K46" s="197"/>
      <c r="L46" s="197"/>
      <c r="M46" s="198"/>
      <c r="N46" s="87"/>
      <c r="O46" s="87"/>
      <c r="P46" s="43" t="s">
        <v>51</v>
      </c>
      <c r="Q46" s="191" t="s">
        <v>51</v>
      </c>
      <c r="R46" s="191"/>
      <c r="S46" s="191"/>
      <c r="T46" s="191"/>
      <c r="U46" s="191"/>
      <c r="V46" s="191"/>
      <c r="W46" s="43" t="s">
        <v>51</v>
      </c>
      <c r="X46" s="110" t="s">
        <v>51</v>
      </c>
      <c r="Y46" s="126" t="s">
        <v>51</v>
      </c>
      <c r="Z46" s="88"/>
      <c r="AA46" s="88"/>
      <c r="AB46" s="88"/>
      <c r="AC46" s="89"/>
      <c r="AD46" s="90">
        <f t="shared" si="21"/>
        <v>0</v>
      </c>
      <c r="AE46" s="47" t="str">
        <f t="shared" si="22"/>
        <v>N/D</v>
      </c>
      <c r="AF46" s="47" t="str">
        <f t="shared" si="23"/>
        <v>N/D</v>
      </c>
      <c r="AG46" s="47" t="str">
        <f t="shared" si="24"/>
        <v>N/D</v>
      </c>
      <c r="AH46" s="47" t="str">
        <f t="shared" si="25"/>
        <v>N/D</v>
      </c>
      <c r="AI46" s="47" t="str">
        <f t="shared" si="26"/>
        <v>N/D</v>
      </c>
      <c r="AK46" s="49"/>
    </row>
    <row r="47" spans="1:37" s="47" customFormat="1" ht="92.25" customHeight="1" x14ac:dyDescent="0.25">
      <c r="A47" s="85"/>
      <c r="B47" s="191"/>
      <c r="C47" s="191"/>
      <c r="D47" s="191"/>
      <c r="E47" s="196"/>
      <c r="F47" s="197"/>
      <c r="G47" s="197"/>
      <c r="H47" s="197"/>
      <c r="I47" s="197"/>
      <c r="J47" s="197"/>
      <c r="K47" s="197"/>
      <c r="L47" s="197"/>
      <c r="M47" s="198"/>
      <c r="N47" s="87"/>
      <c r="O47" s="87"/>
      <c r="P47" s="43" t="s">
        <v>51</v>
      </c>
      <c r="Q47" s="191" t="s">
        <v>51</v>
      </c>
      <c r="R47" s="191"/>
      <c r="S47" s="191"/>
      <c r="T47" s="191"/>
      <c r="U47" s="191"/>
      <c r="V47" s="191"/>
      <c r="W47" s="43" t="s">
        <v>51</v>
      </c>
      <c r="X47" s="110" t="s">
        <v>51</v>
      </c>
      <c r="Y47" s="126" t="s">
        <v>51</v>
      </c>
      <c r="Z47" s="88"/>
      <c r="AA47" s="88"/>
      <c r="AB47" s="88"/>
      <c r="AC47" s="89"/>
      <c r="AD47" s="90">
        <f t="shared" si="21"/>
        <v>0</v>
      </c>
      <c r="AE47" s="47" t="str">
        <f t="shared" si="22"/>
        <v>N/D</v>
      </c>
      <c r="AF47" s="47" t="str">
        <f t="shared" si="23"/>
        <v>N/D</v>
      </c>
      <c r="AG47" s="47" t="str">
        <f t="shared" si="24"/>
        <v>N/D</v>
      </c>
      <c r="AH47" s="47" t="str">
        <f t="shared" si="25"/>
        <v>N/D</v>
      </c>
      <c r="AI47" s="47" t="str">
        <f t="shared" si="26"/>
        <v>N/D</v>
      </c>
      <c r="AK47" s="49"/>
    </row>
    <row r="48" spans="1:37" s="47" customFormat="1" ht="92.25" customHeight="1" x14ac:dyDescent="0.25">
      <c r="A48" s="85"/>
      <c r="B48" s="191"/>
      <c r="C48" s="191"/>
      <c r="D48" s="191"/>
      <c r="E48" s="196"/>
      <c r="F48" s="197"/>
      <c r="G48" s="197"/>
      <c r="H48" s="197"/>
      <c r="I48" s="197"/>
      <c r="J48" s="197"/>
      <c r="K48" s="197"/>
      <c r="L48" s="197"/>
      <c r="M48" s="198"/>
      <c r="N48" s="87"/>
      <c r="O48" s="87"/>
      <c r="P48" s="43" t="s">
        <v>51</v>
      </c>
      <c r="Q48" s="191" t="s">
        <v>51</v>
      </c>
      <c r="R48" s="191"/>
      <c r="S48" s="191"/>
      <c r="T48" s="191"/>
      <c r="U48" s="191"/>
      <c r="V48" s="191"/>
      <c r="W48" s="43" t="s">
        <v>51</v>
      </c>
      <c r="X48" s="110" t="s">
        <v>51</v>
      </c>
      <c r="Y48" s="126" t="s">
        <v>51</v>
      </c>
      <c r="Z48" s="88"/>
      <c r="AA48" s="88"/>
      <c r="AB48" s="88"/>
      <c r="AC48" s="89"/>
      <c r="AD48" s="90">
        <f t="shared" si="21"/>
        <v>0</v>
      </c>
      <c r="AE48" s="47" t="str">
        <f t="shared" si="22"/>
        <v>N/D</v>
      </c>
      <c r="AF48" s="47" t="str">
        <f t="shared" si="23"/>
        <v>N/D</v>
      </c>
      <c r="AG48" s="47" t="str">
        <f t="shared" si="24"/>
        <v>N/D</v>
      </c>
      <c r="AH48" s="47" t="str">
        <f t="shared" si="25"/>
        <v>N/D</v>
      </c>
      <c r="AI48" s="47" t="str">
        <f t="shared" si="26"/>
        <v>N/D</v>
      </c>
      <c r="AK48" s="49"/>
    </row>
    <row r="49" spans="1:37" s="47" customFormat="1" ht="92.25" customHeight="1" x14ac:dyDescent="0.25">
      <c r="A49" s="85"/>
      <c r="B49" s="191"/>
      <c r="C49" s="191"/>
      <c r="D49" s="191"/>
      <c r="E49" s="196"/>
      <c r="F49" s="197"/>
      <c r="G49" s="197"/>
      <c r="H49" s="197"/>
      <c r="I49" s="197"/>
      <c r="J49" s="197"/>
      <c r="K49" s="197"/>
      <c r="L49" s="197"/>
      <c r="M49" s="198"/>
      <c r="N49" s="87"/>
      <c r="O49" s="87"/>
      <c r="P49" s="43" t="s">
        <v>51</v>
      </c>
      <c r="Q49" s="191" t="s">
        <v>51</v>
      </c>
      <c r="R49" s="191"/>
      <c r="S49" s="191"/>
      <c r="T49" s="191"/>
      <c r="U49" s="191"/>
      <c r="V49" s="191"/>
      <c r="W49" s="43" t="s">
        <v>51</v>
      </c>
      <c r="X49" s="110" t="s">
        <v>51</v>
      </c>
      <c r="Y49" s="126" t="s">
        <v>51</v>
      </c>
      <c r="Z49" s="88"/>
      <c r="AA49" s="88"/>
      <c r="AB49" s="88"/>
      <c r="AC49" s="89"/>
      <c r="AD49" s="90">
        <f t="shared" si="21"/>
        <v>0</v>
      </c>
      <c r="AE49" s="47" t="str">
        <f t="shared" si="22"/>
        <v>N/D</v>
      </c>
      <c r="AF49" s="47" t="str">
        <f t="shared" si="23"/>
        <v>N/D</v>
      </c>
      <c r="AG49" s="47" t="str">
        <f t="shared" si="24"/>
        <v>N/D</v>
      </c>
      <c r="AH49" s="47" t="str">
        <f t="shared" si="25"/>
        <v>N/D</v>
      </c>
      <c r="AI49" s="47" t="str">
        <f t="shared" si="26"/>
        <v>N/D</v>
      </c>
      <c r="AK49" s="49"/>
    </row>
    <row r="50" spans="1:37" s="47" customFormat="1" ht="92.25" customHeight="1" x14ac:dyDescent="0.25">
      <c r="A50" s="85"/>
      <c r="B50" s="191"/>
      <c r="C50" s="191"/>
      <c r="D50" s="191"/>
      <c r="E50" s="196"/>
      <c r="F50" s="197"/>
      <c r="G50" s="197"/>
      <c r="H50" s="197"/>
      <c r="I50" s="197"/>
      <c r="J50" s="197"/>
      <c r="K50" s="197"/>
      <c r="L50" s="197"/>
      <c r="M50" s="198"/>
      <c r="N50" s="87"/>
      <c r="O50" s="87"/>
      <c r="P50" s="43" t="s">
        <v>51</v>
      </c>
      <c r="Q50" s="191" t="s">
        <v>51</v>
      </c>
      <c r="R50" s="191"/>
      <c r="S50" s="191"/>
      <c r="T50" s="191"/>
      <c r="U50" s="191"/>
      <c r="V50" s="191"/>
      <c r="W50" s="43" t="s">
        <v>51</v>
      </c>
      <c r="X50" s="110" t="s">
        <v>51</v>
      </c>
      <c r="Y50" s="126" t="s">
        <v>51</v>
      </c>
      <c r="Z50" s="88"/>
      <c r="AA50" s="88"/>
      <c r="AB50" s="88"/>
      <c r="AC50" s="89"/>
      <c r="AD50" s="90">
        <f t="shared" si="21"/>
        <v>0</v>
      </c>
      <c r="AE50" s="47" t="str">
        <f t="shared" si="22"/>
        <v>N/D</v>
      </c>
      <c r="AF50" s="47" t="str">
        <f t="shared" si="23"/>
        <v>N/D</v>
      </c>
      <c r="AG50" s="47" t="str">
        <f t="shared" si="24"/>
        <v>N/D</v>
      </c>
      <c r="AH50" s="47" t="str">
        <f t="shared" si="25"/>
        <v>N/D</v>
      </c>
      <c r="AI50" s="47" t="str">
        <f t="shared" si="26"/>
        <v>N/D</v>
      </c>
      <c r="AK50" s="49"/>
    </row>
    <row r="51" spans="1:37" s="47" customFormat="1" ht="92.25" customHeight="1" x14ac:dyDescent="0.25">
      <c r="A51" s="85"/>
      <c r="B51" s="191"/>
      <c r="C51" s="191"/>
      <c r="D51" s="191"/>
      <c r="E51" s="196"/>
      <c r="F51" s="197"/>
      <c r="G51" s="197"/>
      <c r="H51" s="197"/>
      <c r="I51" s="197"/>
      <c r="J51" s="197"/>
      <c r="K51" s="197"/>
      <c r="L51" s="197"/>
      <c r="M51" s="198"/>
      <c r="N51" s="87"/>
      <c r="O51" s="87"/>
      <c r="P51" s="43" t="s">
        <v>51</v>
      </c>
      <c r="Q51" s="191" t="s">
        <v>51</v>
      </c>
      <c r="R51" s="191"/>
      <c r="S51" s="191"/>
      <c r="T51" s="191"/>
      <c r="U51" s="191"/>
      <c r="V51" s="191"/>
      <c r="W51" s="43" t="s">
        <v>51</v>
      </c>
      <c r="X51" s="110" t="s">
        <v>51</v>
      </c>
      <c r="Y51" s="126" t="s">
        <v>51</v>
      </c>
      <c r="Z51" s="88"/>
      <c r="AA51" s="88"/>
      <c r="AB51" s="88"/>
      <c r="AC51" s="89"/>
      <c r="AD51" s="90">
        <f t="shared" si="21"/>
        <v>0</v>
      </c>
      <c r="AE51" s="47" t="str">
        <f t="shared" si="22"/>
        <v>N/D</v>
      </c>
      <c r="AF51" s="47" t="str">
        <f t="shared" si="23"/>
        <v>N/D</v>
      </c>
      <c r="AG51" s="47" t="str">
        <f t="shared" si="24"/>
        <v>N/D</v>
      </c>
      <c r="AH51" s="47" t="str">
        <f t="shared" si="25"/>
        <v>N/D</v>
      </c>
      <c r="AI51" s="47" t="str">
        <f t="shared" si="26"/>
        <v>N/D</v>
      </c>
      <c r="AK51" s="49"/>
    </row>
    <row r="52" spans="1:37" s="47" customFormat="1" ht="92.25" customHeight="1" x14ac:dyDescent="0.25">
      <c r="A52" s="85"/>
      <c r="B52" s="191"/>
      <c r="C52" s="191"/>
      <c r="D52" s="191"/>
      <c r="E52" s="196"/>
      <c r="F52" s="197"/>
      <c r="G52" s="197"/>
      <c r="H52" s="197"/>
      <c r="I52" s="197"/>
      <c r="J52" s="197"/>
      <c r="K52" s="197"/>
      <c r="L52" s="197"/>
      <c r="M52" s="198"/>
      <c r="N52" s="87"/>
      <c r="O52" s="87"/>
      <c r="P52" s="43" t="s">
        <v>51</v>
      </c>
      <c r="Q52" s="191" t="s">
        <v>51</v>
      </c>
      <c r="R52" s="191"/>
      <c r="S52" s="191"/>
      <c r="T52" s="191"/>
      <c r="U52" s="191"/>
      <c r="V52" s="191"/>
      <c r="W52" s="43" t="s">
        <v>51</v>
      </c>
      <c r="X52" s="110" t="s">
        <v>51</v>
      </c>
      <c r="Y52" s="126" t="s">
        <v>51</v>
      </c>
      <c r="Z52" s="88"/>
      <c r="AA52" s="88"/>
      <c r="AB52" s="88"/>
      <c r="AC52" s="89"/>
      <c r="AD52" s="90">
        <f t="shared" si="21"/>
        <v>0</v>
      </c>
      <c r="AE52" s="47" t="str">
        <f t="shared" si="22"/>
        <v>N/D</v>
      </c>
      <c r="AF52" s="47" t="str">
        <f t="shared" si="23"/>
        <v>N/D</v>
      </c>
      <c r="AG52" s="47" t="str">
        <f t="shared" si="24"/>
        <v>N/D</v>
      </c>
      <c r="AH52" s="47" t="str">
        <f t="shared" si="25"/>
        <v>N/D</v>
      </c>
      <c r="AI52" s="47" t="str">
        <f t="shared" si="26"/>
        <v>N/D</v>
      </c>
      <c r="AK52" s="49"/>
    </row>
    <row r="53" spans="1:37" s="47" customFormat="1" ht="92.25" customHeight="1" x14ac:dyDescent="0.25">
      <c r="A53" s="85"/>
      <c r="B53" s="191"/>
      <c r="C53" s="191"/>
      <c r="D53" s="191"/>
      <c r="E53" s="196"/>
      <c r="F53" s="197"/>
      <c r="G53" s="197"/>
      <c r="H53" s="197"/>
      <c r="I53" s="197"/>
      <c r="J53" s="197"/>
      <c r="K53" s="197"/>
      <c r="L53" s="197"/>
      <c r="M53" s="198"/>
      <c r="N53" s="87"/>
      <c r="O53" s="87"/>
      <c r="P53" s="43" t="s">
        <v>51</v>
      </c>
      <c r="Q53" s="191" t="s">
        <v>51</v>
      </c>
      <c r="R53" s="191"/>
      <c r="S53" s="191"/>
      <c r="T53" s="191"/>
      <c r="U53" s="191"/>
      <c r="V53" s="191"/>
      <c r="W53" s="43" t="s">
        <v>51</v>
      </c>
      <c r="X53" s="110" t="s">
        <v>51</v>
      </c>
      <c r="Y53" s="126" t="s">
        <v>51</v>
      </c>
      <c r="Z53" s="88"/>
      <c r="AA53" s="88"/>
      <c r="AB53" s="88"/>
      <c r="AC53" s="89"/>
      <c r="AD53" s="90">
        <f t="shared" si="21"/>
        <v>0</v>
      </c>
      <c r="AE53" s="47" t="str">
        <f t="shared" si="22"/>
        <v>N/D</v>
      </c>
      <c r="AF53" s="47" t="str">
        <f t="shared" si="23"/>
        <v>N/D</v>
      </c>
      <c r="AG53" s="47" t="str">
        <f t="shared" si="24"/>
        <v>N/D</v>
      </c>
      <c r="AH53" s="47" t="str">
        <f t="shared" si="25"/>
        <v>N/D</v>
      </c>
      <c r="AI53" s="47" t="str">
        <f t="shared" si="26"/>
        <v>N/D</v>
      </c>
      <c r="AK53" s="49"/>
    </row>
    <row r="54" spans="1:37" s="47" customFormat="1" ht="92.25" customHeight="1" x14ac:dyDescent="0.25">
      <c r="A54" s="85"/>
      <c r="B54" s="191"/>
      <c r="C54" s="191"/>
      <c r="D54" s="191"/>
      <c r="E54" s="196"/>
      <c r="F54" s="197"/>
      <c r="G54" s="197"/>
      <c r="H54" s="197"/>
      <c r="I54" s="197"/>
      <c r="J54" s="197"/>
      <c r="K54" s="197"/>
      <c r="L54" s="197"/>
      <c r="M54" s="198"/>
      <c r="N54" s="87"/>
      <c r="O54" s="87"/>
      <c r="P54" s="43" t="s">
        <v>51</v>
      </c>
      <c r="Q54" s="191" t="s">
        <v>51</v>
      </c>
      <c r="R54" s="191"/>
      <c r="S54" s="191"/>
      <c r="T54" s="191"/>
      <c r="U54" s="191"/>
      <c r="V54" s="191"/>
      <c r="W54" s="43" t="s">
        <v>51</v>
      </c>
      <c r="X54" s="110" t="s">
        <v>51</v>
      </c>
      <c r="Y54" s="126" t="s">
        <v>51</v>
      </c>
      <c r="Z54" s="88"/>
      <c r="AA54" s="88"/>
      <c r="AB54" s="88"/>
      <c r="AC54" s="89"/>
      <c r="AD54" s="90">
        <f t="shared" si="21"/>
        <v>0</v>
      </c>
      <c r="AE54" s="47" t="str">
        <f t="shared" si="22"/>
        <v>N/D</v>
      </c>
      <c r="AF54" s="47" t="str">
        <f t="shared" si="23"/>
        <v>N/D</v>
      </c>
      <c r="AG54" s="47" t="str">
        <f t="shared" si="24"/>
        <v>N/D</v>
      </c>
      <c r="AH54" s="47" t="str">
        <f t="shared" si="25"/>
        <v>N/D</v>
      </c>
      <c r="AI54" s="47" t="str">
        <f t="shared" si="26"/>
        <v>N/D</v>
      </c>
      <c r="AK54" s="49"/>
    </row>
    <row r="55" spans="1:37" s="47" customFormat="1" ht="92.25" customHeight="1" x14ac:dyDescent="0.25">
      <c r="A55" s="85"/>
      <c r="B55" s="191"/>
      <c r="C55" s="191"/>
      <c r="D55" s="191"/>
      <c r="E55" s="196"/>
      <c r="F55" s="197"/>
      <c r="G55" s="197"/>
      <c r="H55" s="197"/>
      <c r="I55" s="197"/>
      <c r="J55" s="197"/>
      <c r="K55" s="197"/>
      <c r="L55" s="197"/>
      <c r="M55" s="198"/>
      <c r="N55" s="87"/>
      <c r="O55" s="87"/>
      <c r="P55" s="43" t="s">
        <v>51</v>
      </c>
      <c r="Q55" s="191" t="s">
        <v>51</v>
      </c>
      <c r="R55" s="191"/>
      <c r="S55" s="191"/>
      <c r="T55" s="191"/>
      <c r="U55" s="191"/>
      <c r="V55" s="191"/>
      <c r="W55" s="43" t="s">
        <v>51</v>
      </c>
      <c r="X55" s="110" t="s">
        <v>51</v>
      </c>
      <c r="Y55" s="126" t="s">
        <v>51</v>
      </c>
      <c r="Z55" s="88"/>
      <c r="AA55" s="88"/>
      <c r="AB55" s="88"/>
      <c r="AC55" s="89"/>
      <c r="AD55" s="90">
        <f t="shared" si="21"/>
        <v>0</v>
      </c>
      <c r="AE55" s="47" t="str">
        <f t="shared" si="22"/>
        <v>N/D</v>
      </c>
      <c r="AF55" s="47" t="str">
        <f t="shared" si="23"/>
        <v>N/D</v>
      </c>
      <c r="AG55" s="47" t="str">
        <f t="shared" si="24"/>
        <v>N/D</v>
      </c>
      <c r="AH55" s="47" t="str">
        <f t="shared" si="25"/>
        <v>N/D</v>
      </c>
      <c r="AI55" s="47" t="str">
        <f t="shared" si="26"/>
        <v>N/D</v>
      </c>
      <c r="AK55" s="49"/>
    </row>
    <row r="56" spans="1:37" s="47" customFormat="1" ht="92.25" customHeight="1" x14ac:dyDescent="0.25">
      <c r="A56" s="85"/>
      <c r="B56" s="191"/>
      <c r="C56" s="191"/>
      <c r="D56" s="191"/>
      <c r="E56" s="196"/>
      <c r="F56" s="197"/>
      <c r="G56" s="197"/>
      <c r="H56" s="197"/>
      <c r="I56" s="197"/>
      <c r="J56" s="197"/>
      <c r="K56" s="197"/>
      <c r="L56" s="197"/>
      <c r="M56" s="198"/>
      <c r="N56" s="87"/>
      <c r="O56" s="87"/>
      <c r="P56" s="43" t="s">
        <v>51</v>
      </c>
      <c r="Q56" s="191" t="s">
        <v>51</v>
      </c>
      <c r="R56" s="191"/>
      <c r="S56" s="191"/>
      <c r="T56" s="191"/>
      <c r="U56" s="191"/>
      <c r="V56" s="191"/>
      <c r="W56" s="43" t="s">
        <v>51</v>
      </c>
      <c r="X56" s="110" t="s">
        <v>51</v>
      </c>
      <c r="Y56" s="126" t="s">
        <v>51</v>
      </c>
      <c r="Z56" s="88"/>
      <c r="AA56" s="88"/>
      <c r="AB56" s="88"/>
      <c r="AC56" s="89"/>
      <c r="AD56" s="90">
        <f t="shared" si="21"/>
        <v>0</v>
      </c>
      <c r="AE56" s="47" t="str">
        <f t="shared" si="22"/>
        <v>N/D</v>
      </c>
      <c r="AF56" s="47" t="str">
        <f t="shared" si="23"/>
        <v>N/D</v>
      </c>
      <c r="AG56" s="47" t="str">
        <f t="shared" si="24"/>
        <v>N/D</v>
      </c>
      <c r="AH56" s="47" t="str">
        <f t="shared" si="25"/>
        <v>N/D</v>
      </c>
      <c r="AI56" s="47" t="str">
        <f t="shared" si="26"/>
        <v>N/D</v>
      </c>
      <c r="AK56" s="49"/>
    </row>
    <row r="57" spans="1:37" s="47" customFormat="1" ht="92.25" customHeight="1" x14ac:dyDescent="0.25">
      <c r="A57" s="85"/>
      <c r="B57" s="191"/>
      <c r="C57" s="191"/>
      <c r="D57" s="191"/>
      <c r="E57" s="196"/>
      <c r="F57" s="197"/>
      <c r="G57" s="197"/>
      <c r="H57" s="197"/>
      <c r="I57" s="197"/>
      <c r="J57" s="197"/>
      <c r="K57" s="197"/>
      <c r="L57" s="197"/>
      <c r="M57" s="198"/>
      <c r="N57" s="87"/>
      <c r="O57" s="87"/>
      <c r="P57" s="43" t="s">
        <v>51</v>
      </c>
      <c r="Q57" s="191" t="s">
        <v>51</v>
      </c>
      <c r="R57" s="191"/>
      <c r="S57" s="191"/>
      <c r="T57" s="191"/>
      <c r="U57" s="191"/>
      <c r="V57" s="191"/>
      <c r="W57" s="43" t="s">
        <v>51</v>
      </c>
      <c r="X57" s="110" t="s">
        <v>51</v>
      </c>
      <c r="Y57" s="126" t="s">
        <v>51</v>
      </c>
      <c r="Z57" s="88"/>
      <c r="AA57" s="88"/>
      <c r="AB57" s="88"/>
      <c r="AC57" s="89"/>
      <c r="AD57" s="90">
        <f t="shared" si="21"/>
        <v>0</v>
      </c>
      <c r="AE57" s="47" t="str">
        <f t="shared" si="22"/>
        <v>N/D</v>
      </c>
      <c r="AF57" s="47" t="str">
        <f t="shared" si="23"/>
        <v>N/D</v>
      </c>
      <c r="AG57" s="47" t="str">
        <f t="shared" si="24"/>
        <v>N/D</v>
      </c>
      <c r="AH57" s="47" t="str">
        <f t="shared" si="25"/>
        <v>N/D</v>
      </c>
      <c r="AI57" s="47" t="str">
        <f t="shared" si="26"/>
        <v>N/D</v>
      </c>
      <c r="AK57" s="49"/>
    </row>
    <row r="58" spans="1:37" s="47" customFormat="1" ht="92.25" customHeight="1" x14ac:dyDescent="0.25">
      <c r="A58" s="85"/>
      <c r="B58" s="191"/>
      <c r="C58" s="191"/>
      <c r="D58" s="191"/>
      <c r="E58" s="196"/>
      <c r="F58" s="197"/>
      <c r="G58" s="197"/>
      <c r="H58" s="197"/>
      <c r="I58" s="197"/>
      <c r="J58" s="197"/>
      <c r="K58" s="197"/>
      <c r="L58" s="197"/>
      <c r="M58" s="198"/>
      <c r="N58" s="87"/>
      <c r="O58" s="87"/>
      <c r="P58" s="43" t="s">
        <v>51</v>
      </c>
      <c r="Q58" s="191" t="s">
        <v>51</v>
      </c>
      <c r="R58" s="191"/>
      <c r="S58" s="191"/>
      <c r="T58" s="191"/>
      <c r="U58" s="191"/>
      <c r="V58" s="191"/>
      <c r="W58" s="43" t="s">
        <v>51</v>
      </c>
      <c r="X58" s="110" t="s">
        <v>51</v>
      </c>
      <c r="Y58" s="126" t="s">
        <v>51</v>
      </c>
      <c r="Z58" s="88"/>
      <c r="AA58" s="88"/>
      <c r="AB58" s="88"/>
      <c r="AC58" s="89"/>
      <c r="AD58" s="90">
        <f t="shared" si="21"/>
        <v>0</v>
      </c>
      <c r="AE58" s="47" t="str">
        <f t="shared" si="22"/>
        <v>N/D</v>
      </c>
      <c r="AF58" s="47" t="str">
        <f t="shared" si="23"/>
        <v>N/D</v>
      </c>
      <c r="AG58" s="47" t="str">
        <f t="shared" si="24"/>
        <v>N/D</v>
      </c>
      <c r="AH58" s="47" t="str">
        <f t="shared" si="25"/>
        <v>N/D</v>
      </c>
      <c r="AI58" s="47" t="str">
        <f t="shared" si="26"/>
        <v>N/D</v>
      </c>
      <c r="AK58" s="49"/>
    </row>
    <row r="59" spans="1:37" s="47" customFormat="1" ht="92.25" customHeight="1" x14ac:dyDescent="0.25">
      <c r="A59" s="85"/>
      <c r="B59" s="191"/>
      <c r="C59" s="191"/>
      <c r="D59" s="191"/>
      <c r="E59" s="196"/>
      <c r="F59" s="197"/>
      <c r="G59" s="197"/>
      <c r="H59" s="197"/>
      <c r="I59" s="197"/>
      <c r="J59" s="197"/>
      <c r="K59" s="197"/>
      <c r="L59" s="197"/>
      <c r="M59" s="198"/>
      <c r="N59" s="87"/>
      <c r="O59" s="87"/>
      <c r="P59" s="43" t="s">
        <v>51</v>
      </c>
      <c r="Q59" s="191" t="s">
        <v>51</v>
      </c>
      <c r="R59" s="191"/>
      <c r="S59" s="191"/>
      <c r="T59" s="191"/>
      <c r="U59" s="191"/>
      <c r="V59" s="191"/>
      <c r="W59" s="43" t="s">
        <v>51</v>
      </c>
      <c r="X59" s="110" t="s">
        <v>51</v>
      </c>
      <c r="Y59" s="126" t="s">
        <v>51</v>
      </c>
      <c r="Z59" s="88"/>
      <c r="AA59" s="88"/>
      <c r="AB59" s="88"/>
      <c r="AC59" s="89"/>
      <c r="AD59" s="90">
        <f t="shared" si="21"/>
        <v>0</v>
      </c>
      <c r="AE59" s="47" t="str">
        <f t="shared" si="22"/>
        <v>N/D</v>
      </c>
      <c r="AF59" s="47" t="str">
        <f t="shared" si="23"/>
        <v>N/D</v>
      </c>
      <c r="AG59" s="47" t="str">
        <f t="shared" si="24"/>
        <v>N/D</v>
      </c>
      <c r="AH59" s="47" t="str">
        <f t="shared" si="25"/>
        <v>N/D</v>
      </c>
      <c r="AI59" s="47" t="str">
        <f t="shared" si="26"/>
        <v>N/D</v>
      </c>
      <c r="AK59" s="49"/>
    </row>
    <row r="60" spans="1:37" s="47" customFormat="1" ht="92.25" customHeight="1" x14ac:dyDescent="0.25">
      <c r="A60" s="85"/>
      <c r="B60" s="191"/>
      <c r="C60" s="191"/>
      <c r="D60" s="191"/>
      <c r="E60" s="196"/>
      <c r="F60" s="197"/>
      <c r="G60" s="197"/>
      <c r="H60" s="197"/>
      <c r="I60" s="197"/>
      <c r="J60" s="197"/>
      <c r="K60" s="197"/>
      <c r="L60" s="197"/>
      <c r="M60" s="198"/>
      <c r="N60" s="87"/>
      <c r="O60" s="87"/>
      <c r="P60" s="43" t="s">
        <v>51</v>
      </c>
      <c r="Q60" s="191" t="s">
        <v>51</v>
      </c>
      <c r="R60" s="191"/>
      <c r="S60" s="191"/>
      <c r="T60" s="191"/>
      <c r="U60" s="191"/>
      <c r="V60" s="191"/>
      <c r="W60" s="43" t="s">
        <v>51</v>
      </c>
      <c r="X60" s="110" t="s">
        <v>51</v>
      </c>
      <c r="Y60" s="126" t="s">
        <v>51</v>
      </c>
      <c r="Z60" s="88"/>
      <c r="AA60" s="88"/>
      <c r="AB60" s="88"/>
      <c r="AC60" s="89"/>
      <c r="AD60" s="90">
        <f t="shared" si="21"/>
        <v>0</v>
      </c>
      <c r="AE60" s="47" t="str">
        <f t="shared" si="22"/>
        <v>N/D</v>
      </c>
      <c r="AF60" s="47" t="str">
        <f t="shared" si="23"/>
        <v>N/D</v>
      </c>
      <c r="AG60" s="47" t="str">
        <f t="shared" si="24"/>
        <v>N/D</v>
      </c>
      <c r="AH60" s="47" t="str">
        <f t="shared" si="25"/>
        <v>N/D</v>
      </c>
      <c r="AI60" s="47" t="str">
        <f t="shared" si="26"/>
        <v>N/D</v>
      </c>
      <c r="AK60" s="49"/>
    </row>
    <row r="61" spans="1:37" s="47" customFormat="1" ht="92.25" customHeight="1" x14ac:dyDescent="0.25">
      <c r="A61" s="85"/>
      <c r="B61" s="191"/>
      <c r="C61" s="191"/>
      <c r="D61" s="191"/>
      <c r="E61" s="196"/>
      <c r="F61" s="197"/>
      <c r="G61" s="197"/>
      <c r="H61" s="197"/>
      <c r="I61" s="197"/>
      <c r="J61" s="197"/>
      <c r="K61" s="197"/>
      <c r="L61" s="197"/>
      <c r="M61" s="198"/>
      <c r="N61" s="87"/>
      <c r="O61" s="87"/>
      <c r="P61" s="43" t="s">
        <v>51</v>
      </c>
      <c r="Q61" s="191" t="s">
        <v>51</v>
      </c>
      <c r="R61" s="191"/>
      <c r="S61" s="191"/>
      <c r="T61" s="191"/>
      <c r="U61" s="191"/>
      <c r="V61" s="191"/>
      <c r="W61" s="43" t="s">
        <v>51</v>
      </c>
      <c r="X61" s="110" t="s">
        <v>51</v>
      </c>
      <c r="Y61" s="126" t="s">
        <v>51</v>
      </c>
      <c r="Z61" s="88"/>
      <c r="AA61" s="88"/>
      <c r="AB61" s="88"/>
      <c r="AC61" s="89"/>
      <c r="AD61" s="90">
        <f t="shared" si="21"/>
        <v>0</v>
      </c>
      <c r="AE61" s="47" t="str">
        <f t="shared" si="22"/>
        <v>N/D</v>
      </c>
      <c r="AF61" s="47" t="str">
        <f t="shared" si="23"/>
        <v>N/D</v>
      </c>
      <c r="AG61" s="47" t="str">
        <f t="shared" si="24"/>
        <v>N/D</v>
      </c>
      <c r="AH61" s="47" t="str">
        <f t="shared" si="25"/>
        <v>N/D</v>
      </c>
      <c r="AI61" s="47" t="str">
        <f t="shared" si="26"/>
        <v>N/D</v>
      </c>
      <c r="AK61" s="49"/>
    </row>
    <row r="62" spans="1:37" s="47" customFormat="1" ht="92.25" customHeight="1" x14ac:dyDescent="0.25">
      <c r="A62" s="85"/>
      <c r="B62" s="191"/>
      <c r="C62" s="191"/>
      <c r="D62" s="191"/>
      <c r="E62" s="196"/>
      <c r="F62" s="197"/>
      <c r="G62" s="197"/>
      <c r="H62" s="197"/>
      <c r="I62" s="197"/>
      <c r="J62" s="197"/>
      <c r="K62" s="197"/>
      <c r="L62" s="197"/>
      <c r="M62" s="198"/>
      <c r="N62" s="87"/>
      <c r="O62" s="87"/>
      <c r="P62" s="43" t="s">
        <v>51</v>
      </c>
      <c r="Q62" s="191" t="s">
        <v>51</v>
      </c>
      <c r="R62" s="191"/>
      <c r="S62" s="191"/>
      <c r="T62" s="191"/>
      <c r="U62" s="191"/>
      <c r="V62" s="191"/>
      <c r="W62" s="43" t="s">
        <v>51</v>
      </c>
      <c r="X62" s="110" t="s">
        <v>51</v>
      </c>
      <c r="Y62" s="126" t="s">
        <v>51</v>
      </c>
      <c r="Z62" s="88"/>
      <c r="AA62" s="88"/>
      <c r="AB62" s="88"/>
      <c r="AC62" s="89"/>
      <c r="AD62" s="90">
        <f t="shared" si="21"/>
        <v>0</v>
      </c>
      <c r="AE62" s="47" t="str">
        <f t="shared" si="22"/>
        <v>N/D</v>
      </c>
      <c r="AF62" s="47" t="str">
        <f t="shared" si="23"/>
        <v>N/D</v>
      </c>
      <c r="AG62" s="47" t="str">
        <f t="shared" si="24"/>
        <v>N/D</v>
      </c>
      <c r="AH62" s="47" t="str">
        <f t="shared" si="25"/>
        <v>N/D</v>
      </c>
      <c r="AI62" s="47" t="str">
        <f t="shared" si="26"/>
        <v>N/D</v>
      </c>
      <c r="AK62" s="49"/>
    </row>
    <row r="63" spans="1:37" s="47" customFormat="1" ht="92.25" customHeight="1" x14ac:dyDescent="0.25">
      <c r="A63" s="85"/>
      <c r="B63" s="191"/>
      <c r="C63" s="191"/>
      <c r="D63" s="191"/>
      <c r="E63" s="196"/>
      <c r="F63" s="197"/>
      <c r="G63" s="197"/>
      <c r="H63" s="197"/>
      <c r="I63" s="197"/>
      <c r="J63" s="197"/>
      <c r="K63" s="197"/>
      <c r="L63" s="197"/>
      <c r="M63" s="198"/>
      <c r="N63" s="87"/>
      <c r="O63" s="87"/>
      <c r="P63" s="43" t="s">
        <v>51</v>
      </c>
      <c r="Q63" s="191" t="s">
        <v>51</v>
      </c>
      <c r="R63" s="191"/>
      <c r="S63" s="191"/>
      <c r="T63" s="191"/>
      <c r="U63" s="191"/>
      <c r="V63" s="191"/>
      <c r="W63" s="43" t="s">
        <v>51</v>
      </c>
      <c r="X63" s="110" t="s">
        <v>51</v>
      </c>
      <c r="Y63" s="126" t="s">
        <v>51</v>
      </c>
      <c r="Z63" s="88"/>
      <c r="AA63" s="88"/>
      <c r="AB63" s="88"/>
      <c r="AC63" s="89"/>
      <c r="AD63" s="90">
        <f t="shared" si="21"/>
        <v>0</v>
      </c>
      <c r="AE63" s="47" t="str">
        <f t="shared" si="22"/>
        <v>N/D</v>
      </c>
      <c r="AF63" s="47" t="str">
        <f t="shared" si="23"/>
        <v>N/D</v>
      </c>
      <c r="AG63" s="47" t="str">
        <f t="shared" si="24"/>
        <v>N/D</v>
      </c>
      <c r="AH63" s="47" t="str">
        <f t="shared" si="25"/>
        <v>N/D</v>
      </c>
      <c r="AI63" s="47" t="str">
        <f t="shared" si="26"/>
        <v>N/D</v>
      </c>
      <c r="AK63" s="49"/>
    </row>
    <row r="64" spans="1:37" s="47" customFormat="1" ht="92.25" customHeight="1" x14ac:dyDescent="0.25">
      <c r="A64" s="85"/>
      <c r="B64" s="191"/>
      <c r="C64" s="191"/>
      <c r="D64" s="191"/>
      <c r="E64" s="196"/>
      <c r="F64" s="197"/>
      <c r="G64" s="197"/>
      <c r="H64" s="197"/>
      <c r="I64" s="197"/>
      <c r="J64" s="197"/>
      <c r="K64" s="197"/>
      <c r="L64" s="197"/>
      <c r="M64" s="198"/>
      <c r="N64" s="87"/>
      <c r="O64" s="87"/>
      <c r="P64" s="43" t="s">
        <v>51</v>
      </c>
      <c r="Q64" s="191" t="s">
        <v>51</v>
      </c>
      <c r="R64" s="191"/>
      <c r="S64" s="191"/>
      <c r="T64" s="191"/>
      <c r="U64" s="191"/>
      <c r="V64" s="191"/>
      <c r="W64" s="43" t="s">
        <v>51</v>
      </c>
      <c r="X64" s="110" t="s">
        <v>51</v>
      </c>
      <c r="Y64" s="126" t="s">
        <v>51</v>
      </c>
      <c r="Z64" s="88"/>
      <c r="AA64" s="88"/>
      <c r="AB64" s="88"/>
      <c r="AC64" s="89"/>
      <c r="AD64" s="90">
        <f t="shared" si="21"/>
        <v>0</v>
      </c>
      <c r="AE64" s="47" t="str">
        <f t="shared" si="22"/>
        <v>N/D</v>
      </c>
      <c r="AF64" s="47" t="str">
        <f t="shared" si="23"/>
        <v>N/D</v>
      </c>
      <c r="AG64" s="47" t="str">
        <f t="shared" si="24"/>
        <v>N/D</v>
      </c>
      <c r="AH64" s="47" t="str">
        <f t="shared" si="25"/>
        <v>N/D</v>
      </c>
      <c r="AI64" s="47" t="str">
        <f t="shared" si="26"/>
        <v>N/D</v>
      </c>
      <c r="AK64" s="49"/>
    </row>
    <row r="65" spans="1:43" s="47" customFormat="1" ht="92.25" customHeight="1" x14ac:dyDescent="0.25">
      <c r="A65" s="85"/>
      <c r="B65" s="191"/>
      <c r="C65" s="191"/>
      <c r="D65" s="191"/>
      <c r="E65" s="196"/>
      <c r="F65" s="197"/>
      <c r="G65" s="197"/>
      <c r="H65" s="197"/>
      <c r="I65" s="197"/>
      <c r="J65" s="197"/>
      <c r="K65" s="197"/>
      <c r="L65" s="197"/>
      <c r="M65" s="198"/>
      <c r="N65" s="87"/>
      <c r="O65" s="87"/>
      <c r="P65" s="43" t="s">
        <v>51</v>
      </c>
      <c r="Q65" s="191" t="s">
        <v>51</v>
      </c>
      <c r="R65" s="191"/>
      <c r="S65" s="191"/>
      <c r="T65" s="191"/>
      <c r="U65" s="191"/>
      <c r="V65" s="191"/>
      <c r="W65" s="43" t="s">
        <v>51</v>
      </c>
      <c r="X65" s="110" t="s">
        <v>51</v>
      </c>
      <c r="Y65" s="126" t="s">
        <v>51</v>
      </c>
      <c r="Z65" s="88"/>
      <c r="AA65" s="88"/>
      <c r="AB65" s="88"/>
      <c r="AC65" s="89"/>
      <c r="AD65" s="90">
        <f t="shared" si="21"/>
        <v>0</v>
      </c>
      <c r="AE65" s="47" t="str">
        <f t="shared" si="22"/>
        <v>N/D</v>
      </c>
      <c r="AF65" s="47" t="str">
        <f t="shared" si="23"/>
        <v>N/D</v>
      </c>
      <c r="AG65" s="47" t="str">
        <f t="shared" si="24"/>
        <v>N/D</v>
      </c>
      <c r="AH65" s="47" t="str">
        <f t="shared" si="25"/>
        <v>N/D</v>
      </c>
      <c r="AI65" s="47" t="str">
        <f t="shared" si="26"/>
        <v>N/D</v>
      </c>
      <c r="AK65" s="49"/>
    </row>
    <row r="66" spans="1:43" s="47" customFormat="1" ht="92.25" customHeight="1" x14ac:dyDescent="0.25">
      <c r="A66" s="85"/>
      <c r="B66" s="191"/>
      <c r="C66" s="191"/>
      <c r="D66" s="191"/>
      <c r="E66" s="196"/>
      <c r="F66" s="197"/>
      <c r="G66" s="197"/>
      <c r="H66" s="197"/>
      <c r="I66" s="197"/>
      <c r="J66" s="197"/>
      <c r="K66" s="197"/>
      <c r="L66" s="197"/>
      <c r="M66" s="198"/>
      <c r="N66" s="87"/>
      <c r="O66" s="87"/>
      <c r="P66" s="43" t="s">
        <v>51</v>
      </c>
      <c r="Q66" s="191" t="s">
        <v>51</v>
      </c>
      <c r="R66" s="191"/>
      <c r="S66" s="191"/>
      <c r="T66" s="191"/>
      <c r="U66" s="191"/>
      <c r="V66" s="191"/>
      <c r="W66" s="43" t="s">
        <v>51</v>
      </c>
      <c r="X66" s="110" t="s">
        <v>51</v>
      </c>
      <c r="Y66" s="126" t="s">
        <v>51</v>
      </c>
      <c r="Z66" s="88"/>
      <c r="AA66" s="88"/>
      <c r="AB66" s="88"/>
      <c r="AC66" s="89"/>
      <c r="AD66" s="90">
        <f t="shared" si="21"/>
        <v>0</v>
      </c>
      <c r="AE66" s="47" t="str">
        <f t="shared" si="22"/>
        <v>N/D</v>
      </c>
      <c r="AF66" s="47" t="str">
        <f t="shared" si="23"/>
        <v>N/D</v>
      </c>
      <c r="AG66" s="47" t="str">
        <f t="shared" si="24"/>
        <v>N/D</v>
      </c>
      <c r="AH66" s="47" t="str">
        <f t="shared" si="25"/>
        <v>N/D</v>
      </c>
      <c r="AI66" s="47" t="str">
        <f t="shared" si="26"/>
        <v>N/D</v>
      </c>
      <c r="AK66" s="49"/>
    </row>
    <row r="67" spans="1:43" s="47" customFormat="1" ht="92.25" customHeight="1" x14ac:dyDescent="0.25">
      <c r="A67" s="85"/>
      <c r="B67" s="191"/>
      <c r="C67" s="191"/>
      <c r="D67" s="191"/>
      <c r="E67" s="196"/>
      <c r="F67" s="197"/>
      <c r="G67" s="197"/>
      <c r="H67" s="197"/>
      <c r="I67" s="197"/>
      <c r="J67" s="197"/>
      <c r="K67" s="197"/>
      <c r="L67" s="197"/>
      <c r="M67" s="198"/>
      <c r="N67" s="87"/>
      <c r="O67" s="87"/>
      <c r="P67" s="43" t="s">
        <v>51</v>
      </c>
      <c r="Q67" s="191" t="s">
        <v>51</v>
      </c>
      <c r="R67" s="191"/>
      <c r="S67" s="191"/>
      <c r="T67" s="191"/>
      <c r="U67" s="191"/>
      <c r="V67" s="191"/>
      <c r="W67" s="43" t="s">
        <v>51</v>
      </c>
      <c r="X67" s="110" t="s">
        <v>51</v>
      </c>
      <c r="Y67" s="126" t="s">
        <v>51</v>
      </c>
      <c r="Z67" s="88"/>
      <c r="AA67" s="88"/>
      <c r="AB67" s="88"/>
      <c r="AC67" s="89"/>
      <c r="AD67" s="90">
        <f t="shared" si="21"/>
        <v>0</v>
      </c>
      <c r="AE67" s="47" t="str">
        <f t="shared" si="22"/>
        <v>N/D</v>
      </c>
      <c r="AF67" s="47" t="str">
        <f t="shared" si="23"/>
        <v>N/D</v>
      </c>
      <c r="AG67" s="47" t="str">
        <f t="shared" si="24"/>
        <v>N/D</v>
      </c>
      <c r="AH67" s="47" t="str">
        <f t="shared" si="25"/>
        <v>N/D</v>
      </c>
      <c r="AI67" s="47" t="str">
        <f t="shared" si="26"/>
        <v>N/D</v>
      </c>
      <c r="AK67" s="49"/>
    </row>
    <row r="68" spans="1:43" s="47" customFormat="1" ht="92.25" customHeight="1" x14ac:dyDescent="0.25">
      <c r="A68" s="85"/>
      <c r="B68" s="191"/>
      <c r="C68" s="191"/>
      <c r="D68" s="191"/>
      <c r="E68" s="196"/>
      <c r="F68" s="197"/>
      <c r="G68" s="197"/>
      <c r="H68" s="197"/>
      <c r="I68" s="197"/>
      <c r="J68" s="197"/>
      <c r="K68" s="197"/>
      <c r="L68" s="197"/>
      <c r="M68" s="198"/>
      <c r="N68" s="87"/>
      <c r="O68" s="87"/>
      <c r="P68" s="43" t="s">
        <v>51</v>
      </c>
      <c r="Q68" s="191" t="s">
        <v>51</v>
      </c>
      <c r="R68" s="191"/>
      <c r="S68" s="191"/>
      <c r="T68" s="191"/>
      <c r="U68" s="191"/>
      <c r="V68" s="191"/>
      <c r="W68" s="43" t="s">
        <v>51</v>
      </c>
      <c r="X68" s="110" t="s">
        <v>51</v>
      </c>
      <c r="Y68" s="126" t="s">
        <v>51</v>
      </c>
      <c r="Z68" s="88"/>
      <c r="AA68" s="88"/>
      <c r="AB68" s="88"/>
      <c r="AC68" s="89"/>
      <c r="AD68" s="90">
        <f t="shared" si="21"/>
        <v>0</v>
      </c>
      <c r="AE68" s="47" t="str">
        <f t="shared" si="22"/>
        <v>N/D</v>
      </c>
      <c r="AF68" s="47" t="str">
        <f t="shared" si="23"/>
        <v>N/D</v>
      </c>
      <c r="AG68" s="47" t="str">
        <f t="shared" si="24"/>
        <v>N/D</v>
      </c>
      <c r="AH68" s="47" t="str">
        <f t="shared" si="25"/>
        <v>N/D</v>
      </c>
      <c r="AI68" s="47" t="str">
        <f t="shared" si="26"/>
        <v>N/D</v>
      </c>
      <c r="AK68" s="49"/>
    </row>
    <row r="69" spans="1:43" s="47" customFormat="1" ht="92.25" customHeight="1" x14ac:dyDescent="0.25">
      <c r="A69" s="85"/>
      <c r="B69" s="191"/>
      <c r="C69" s="191"/>
      <c r="D69" s="191"/>
      <c r="E69" s="196"/>
      <c r="F69" s="197"/>
      <c r="G69" s="197"/>
      <c r="H69" s="197"/>
      <c r="I69" s="197"/>
      <c r="J69" s="197"/>
      <c r="K69" s="197"/>
      <c r="L69" s="197"/>
      <c r="M69" s="198"/>
      <c r="N69" s="87"/>
      <c r="O69" s="87"/>
      <c r="P69" s="43" t="s">
        <v>51</v>
      </c>
      <c r="Q69" s="191" t="s">
        <v>51</v>
      </c>
      <c r="R69" s="191"/>
      <c r="S69" s="191"/>
      <c r="T69" s="191"/>
      <c r="U69" s="191"/>
      <c r="V69" s="191"/>
      <c r="W69" s="43" t="s">
        <v>51</v>
      </c>
      <c r="X69" s="110" t="s">
        <v>51</v>
      </c>
      <c r="Y69" s="126" t="s">
        <v>51</v>
      </c>
      <c r="Z69" s="88"/>
      <c r="AA69" s="88"/>
      <c r="AB69" s="88"/>
      <c r="AC69" s="89"/>
      <c r="AD69" s="90">
        <f t="shared" si="21"/>
        <v>0</v>
      </c>
      <c r="AE69" s="47" t="str">
        <f t="shared" si="22"/>
        <v>N/D</v>
      </c>
      <c r="AF69" s="47" t="str">
        <f t="shared" si="23"/>
        <v>N/D</v>
      </c>
      <c r="AG69" s="47" t="str">
        <f t="shared" si="24"/>
        <v>N/D</v>
      </c>
      <c r="AH69" s="47" t="str">
        <f t="shared" si="25"/>
        <v>N/D</v>
      </c>
      <c r="AI69" s="47" t="str">
        <f t="shared" si="26"/>
        <v>N/D</v>
      </c>
      <c r="AK69" s="49"/>
    </row>
    <row r="70" spans="1:43" s="47" customFormat="1" ht="92.25" customHeight="1" x14ac:dyDescent="0.25">
      <c r="A70" s="85"/>
      <c r="B70" s="191"/>
      <c r="C70" s="191"/>
      <c r="D70" s="191"/>
      <c r="E70" s="196"/>
      <c r="F70" s="197"/>
      <c r="G70" s="197"/>
      <c r="H70" s="197"/>
      <c r="I70" s="197"/>
      <c r="J70" s="197"/>
      <c r="K70" s="197"/>
      <c r="L70" s="197"/>
      <c r="M70" s="198"/>
      <c r="N70" s="87"/>
      <c r="O70" s="87"/>
      <c r="P70" s="43" t="s">
        <v>51</v>
      </c>
      <c r="Q70" s="191" t="s">
        <v>51</v>
      </c>
      <c r="R70" s="191"/>
      <c r="S70" s="191"/>
      <c r="T70" s="191"/>
      <c r="U70" s="191"/>
      <c r="V70" s="191"/>
      <c r="W70" s="43" t="s">
        <v>51</v>
      </c>
      <c r="X70" s="110" t="s">
        <v>51</v>
      </c>
      <c r="Y70" s="126" t="s">
        <v>51</v>
      </c>
      <c r="Z70" s="88"/>
      <c r="AA70" s="88"/>
      <c r="AB70" s="88"/>
      <c r="AC70" s="89"/>
      <c r="AD70" s="90">
        <f t="shared" si="21"/>
        <v>0</v>
      </c>
      <c r="AE70" s="47" t="str">
        <f t="shared" si="22"/>
        <v>N/D</v>
      </c>
      <c r="AF70" s="47" t="str">
        <f t="shared" si="23"/>
        <v>N/D</v>
      </c>
      <c r="AG70" s="47" t="str">
        <f t="shared" si="24"/>
        <v>N/D</v>
      </c>
      <c r="AH70" s="47" t="str">
        <f t="shared" si="25"/>
        <v>N/D</v>
      </c>
      <c r="AI70" s="47" t="str">
        <f t="shared" si="26"/>
        <v>N/D</v>
      </c>
      <c r="AK70" s="49"/>
    </row>
    <row r="71" spans="1:43" s="47" customFormat="1" ht="92.25" customHeight="1" x14ac:dyDescent="0.25">
      <c r="A71" s="85"/>
      <c r="B71" s="191"/>
      <c r="C71" s="191"/>
      <c r="D71" s="191"/>
      <c r="E71" s="196"/>
      <c r="F71" s="197"/>
      <c r="G71" s="197"/>
      <c r="H71" s="197"/>
      <c r="I71" s="197"/>
      <c r="J71" s="197"/>
      <c r="K71" s="197"/>
      <c r="L71" s="197"/>
      <c r="M71" s="198"/>
      <c r="N71" s="87"/>
      <c r="O71" s="87"/>
      <c r="P71" s="43" t="s">
        <v>51</v>
      </c>
      <c r="Q71" s="191" t="s">
        <v>51</v>
      </c>
      <c r="R71" s="191"/>
      <c r="S71" s="191"/>
      <c r="T71" s="191"/>
      <c r="U71" s="191"/>
      <c r="V71" s="191"/>
      <c r="W71" s="43" t="s">
        <v>51</v>
      </c>
      <c r="X71" s="110" t="s">
        <v>51</v>
      </c>
      <c r="Y71" s="126" t="s">
        <v>51</v>
      </c>
      <c r="Z71" s="88"/>
      <c r="AA71" s="88"/>
      <c r="AB71" s="88"/>
      <c r="AC71" s="89"/>
      <c r="AD71" s="90">
        <f t="shared" ref="AD71:AD102" si="27">ROUND((AA71-Z71)/365*12*AC71,2)</f>
        <v>0</v>
      </c>
      <c r="AE71" s="47" t="str">
        <f t="shared" ref="AE71:AE102" si="28">CONCATENATE(O71,P71)</f>
        <v>N/D</v>
      </c>
      <c r="AF71" s="47" t="str">
        <f t="shared" ref="AF71:AF102" si="29">CONCATENATE(O71,Q71)</f>
        <v>N/D</v>
      </c>
      <c r="AG71" s="47" t="str">
        <f t="shared" ref="AG71:AG103" si="30">CONCATENATE(O71,W71)</f>
        <v>N/D</v>
      </c>
      <c r="AH71" s="47" t="str">
        <f t="shared" ref="AH71:AH103" si="31">CONCATENATE(O71,X71)</f>
        <v>N/D</v>
      </c>
      <c r="AI71" s="47" t="str">
        <f t="shared" si="26"/>
        <v>N/D</v>
      </c>
      <c r="AK71" s="49"/>
    </row>
    <row r="72" spans="1:43" s="47" customFormat="1" ht="92.25" customHeight="1" x14ac:dyDescent="0.25">
      <c r="A72" s="85"/>
      <c r="B72" s="191"/>
      <c r="C72" s="191"/>
      <c r="D72" s="191"/>
      <c r="E72" s="196"/>
      <c r="F72" s="197"/>
      <c r="G72" s="197"/>
      <c r="H72" s="197"/>
      <c r="I72" s="197"/>
      <c r="J72" s="197"/>
      <c r="K72" s="197"/>
      <c r="L72" s="197"/>
      <c r="M72" s="198"/>
      <c r="N72" s="87"/>
      <c r="O72" s="87"/>
      <c r="P72" s="43" t="s">
        <v>51</v>
      </c>
      <c r="Q72" s="191" t="s">
        <v>51</v>
      </c>
      <c r="R72" s="191"/>
      <c r="S72" s="191"/>
      <c r="T72" s="191"/>
      <c r="U72" s="191"/>
      <c r="V72" s="191"/>
      <c r="W72" s="43" t="s">
        <v>51</v>
      </c>
      <c r="X72" s="110" t="s">
        <v>51</v>
      </c>
      <c r="Y72" s="126" t="s">
        <v>51</v>
      </c>
      <c r="Z72" s="88"/>
      <c r="AA72" s="88"/>
      <c r="AB72" s="88"/>
      <c r="AC72" s="89"/>
      <c r="AD72" s="90">
        <f t="shared" si="27"/>
        <v>0</v>
      </c>
      <c r="AE72" s="47" t="str">
        <f t="shared" si="28"/>
        <v>N/D</v>
      </c>
      <c r="AF72" s="47" t="str">
        <f t="shared" si="29"/>
        <v>N/D</v>
      </c>
      <c r="AG72" s="47" t="str">
        <f t="shared" si="30"/>
        <v>N/D</v>
      </c>
      <c r="AH72" s="47" t="str">
        <f t="shared" si="31"/>
        <v>N/D</v>
      </c>
      <c r="AI72" s="47" t="str">
        <f t="shared" si="26"/>
        <v>N/D</v>
      </c>
      <c r="AK72" s="49"/>
    </row>
    <row r="73" spans="1:43" s="47" customFormat="1" ht="92.25" customHeight="1" x14ac:dyDescent="0.25">
      <c r="A73" s="85"/>
      <c r="B73" s="191"/>
      <c r="C73" s="191"/>
      <c r="D73" s="191"/>
      <c r="E73" s="196"/>
      <c r="F73" s="197"/>
      <c r="G73" s="197"/>
      <c r="H73" s="197"/>
      <c r="I73" s="197"/>
      <c r="J73" s="197"/>
      <c r="K73" s="197"/>
      <c r="L73" s="197"/>
      <c r="M73" s="198"/>
      <c r="N73" s="87"/>
      <c r="O73" s="87"/>
      <c r="P73" s="43" t="s">
        <v>51</v>
      </c>
      <c r="Q73" s="191" t="s">
        <v>51</v>
      </c>
      <c r="R73" s="191"/>
      <c r="S73" s="191"/>
      <c r="T73" s="191"/>
      <c r="U73" s="191"/>
      <c r="V73" s="191"/>
      <c r="W73" s="43" t="s">
        <v>51</v>
      </c>
      <c r="X73" s="110" t="s">
        <v>51</v>
      </c>
      <c r="Y73" s="126" t="s">
        <v>51</v>
      </c>
      <c r="Z73" s="88"/>
      <c r="AA73" s="88"/>
      <c r="AB73" s="88"/>
      <c r="AC73" s="89"/>
      <c r="AD73" s="90">
        <f t="shared" si="27"/>
        <v>0</v>
      </c>
      <c r="AE73" s="47" t="str">
        <f t="shared" si="28"/>
        <v>N/D</v>
      </c>
      <c r="AF73" s="47" t="str">
        <f t="shared" si="29"/>
        <v>N/D</v>
      </c>
      <c r="AG73" s="47" t="str">
        <f t="shared" si="30"/>
        <v>N/D</v>
      </c>
      <c r="AH73" s="47" t="str">
        <f t="shared" si="31"/>
        <v>N/D</v>
      </c>
      <c r="AI73" s="47" t="str">
        <f t="shared" si="26"/>
        <v>N/D</v>
      </c>
      <c r="AK73" s="49"/>
    </row>
    <row r="74" spans="1:43" s="47" customFormat="1" ht="92.25" customHeight="1" x14ac:dyDescent="0.25">
      <c r="A74" s="85"/>
      <c r="B74" s="191"/>
      <c r="C74" s="191"/>
      <c r="D74" s="191"/>
      <c r="E74" s="196"/>
      <c r="F74" s="197"/>
      <c r="G74" s="197"/>
      <c r="H74" s="197"/>
      <c r="I74" s="197"/>
      <c r="J74" s="197"/>
      <c r="K74" s="197"/>
      <c r="L74" s="197"/>
      <c r="M74" s="198"/>
      <c r="N74" s="87"/>
      <c r="O74" s="87"/>
      <c r="P74" s="43" t="s">
        <v>51</v>
      </c>
      <c r="Q74" s="191" t="s">
        <v>51</v>
      </c>
      <c r="R74" s="191"/>
      <c r="S74" s="191"/>
      <c r="T74" s="191"/>
      <c r="U74" s="191"/>
      <c r="V74" s="191"/>
      <c r="W74" s="43" t="s">
        <v>51</v>
      </c>
      <c r="X74" s="110" t="s">
        <v>51</v>
      </c>
      <c r="Y74" s="126" t="s">
        <v>51</v>
      </c>
      <c r="Z74" s="88"/>
      <c r="AA74" s="88"/>
      <c r="AB74" s="88"/>
      <c r="AC74" s="89"/>
      <c r="AD74" s="90">
        <f t="shared" si="27"/>
        <v>0</v>
      </c>
      <c r="AE74" s="47" t="str">
        <f t="shared" si="28"/>
        <v>N/D</v>
      </c>
      <c r="AF74" s="47" t="str">
        <f t="shared" si="29"/>
        <v>N/D</v>
      </c>
      <c r="AG74" s="47" t="str">
        <f t="shared" si="30"/>
        <v>N/D</v>
      </c>
      <c r="AH74" s="47" t="str">
        <f t="shared" si="31"/>
        <v>N/D</v>
      </c>
      <c r="AI74" s="47" t="str">
        <f t="shared" si="26"/>
        <v>N/D</v>
      </c>
      <c r="AK74" s="49"/>
    </row>
    <row r="75" spans="1:43" s="47" customFormat="1" ht="92.25" customHeight="1" x14ac:dyDescent="0.25">
      <c r="A75" s="85"/>
      <c r="B75" s="191"/>
      <c r="C75" s="191"/>
      <c r="D75" s="191"/>
      <c r="E75" s="196"/>
      <c r="F75" s="197"/>
      <c r="G75" s="197"/>
      <c r="H75" s="197"/>
      <c r="I75" s="197"/>
      <c r="J75" s="197"/>
      <c r="K75" s="197"/>
      <c r="L75" s="197"/>
      <c r="M75" s="198"/>
      <c r="N75" s="87"/>
      <c r="O75" s="87"/>
      <c r="P75" s="43" t="s">
        <v>51</v>
      </c>
      <c r="Q75" s="191" t="s">
        <v>51</v>
      </c>
      <c r="R75" s="191"/>
      <c r="S75" s="191"/>
      <c r="T75" s="191"/>
      <c r="U75" s="191"/>
      <c r="V75" s="191"/>
      <c r="W75" s="43" t="s">
        <v>51</v>
      </c>
      <c r="X75" s="110" t="s">
        <v>51</v>
      </c>
      <c r="Y75" s="126" t="s">
        <v>51</v>
      </c>
      <c r="Z75" s="88"/>
      <c r="AA75" s="88"/>
      <c r="AB75" s="88"/>
      <c r="AC75" s="89"/>
      <c r="AD75" s="90">
        <f t="shared" si="27"/>
        <v>0</v>
      </c>
      <c r="AE75" s="47" t="str">
        <f t="shared" si="28"/>
        <v>N/D</v>
      </c>
      <c r="AF75" s="47" t="str">
        <f t="shared" si="29"/>
        <v>N/D</v>
      </c>
      <c r="AG75" s="47" t="str">
        <f t="shared" si="30"/>
        <v>N/D</v>
      </c>
      <c r="AH75" s="47" t="str">
        <f t="shared" si="31"/>
        <v>N/D</v>
      </c>
      <c r="AI75" s="47" t="str">
        <f t="shared" si="26"/>
        <v>N/D</v>
      </c>
      <c r="AK75" s="49"/>
    </row>
    <row r="76" spans="1:43" s="47" customFormat="1" ht="64.5" customHeight="1" x14ac:dyDescent="0.25">
      <c r="A76" s="85"/>
      <c r="B76" s="191"/>
      <c r="C76" s="191"/>
      <c r="D76" s="191"/>
      <c r="E76" s="196"/>
      <c r="F76" s="197"/>
      <c r="G76" s="197"/>
      <c r="H76" s="197"/>
      <c r="I76" s="197"/>
      <c r="J76" s="197"/>
      <c r="K76" s="197"/>
      <c r="L76" s="197"/>
      <c r="M76" s="198"/>
      <c r="N76" s="87"/>
      <c r="O76" s="87"/>
      <c r="P76" s="43" t="s">
        <v>51</v>
      </c>
      <c r="Q76" s="191" t="s">
        <v>51</v>
      </c>
      <c r="R76" s="191"/>
      <c r="S76" s="191"/>
      <c r="T76" s="191"/>
      <c r="U76" s="191"/>
      <c r="V76" s="191"/>
      <c r="W76" s="43" t="s">
        <v>51</v>
      </c>
      <c r="X76" s="110" t="s">
        <v>51</v>
      </c>
      <c r="Y76" s="126" t="s">
        <v>51</v>
      </c>
      <c r="Z76" s="88"/>
      <c r="AA76" s="88"/>
      <c r="AB76" s="88"/>
      <c r="AC76" s="89"/>
      <c r="AD76" s="90">
        <f t="shared" si="27"/>
        <v>0</v>
      </c>
      <c r="AE76" s="47" t="str">
        <f t="shared" si="28"/>
        <v>N/D</v>
      </c>
      <c r="AF76" s="47" t="str">
        <f t="shared" si="29"/>
        <v>N/D</v>
      </c>
      <c r="AG76" s="47" t="str">
        <f t="shared" si="30"/>
        <v>N/D</v>
      </c>
      <c r="AH76" s="47" t="str">
        <f t="shared" si="31"/>
        <v>N/D</v>
      </c>
      <c r="AI76" s="47" t="str">
        <f t="shared" si="26"/>
        <v>N/D</v>
      </c>
      <c r="AK76" s="49"/>
    </row>
    <row r="77" spans="1:43" ht="79.5" customHeight="1" x14ac:dyDescent="0.25">
      <c r="A77" s="72"/>
      <c r="B77" s="191"/>
      <c r="C77" s="191"/>
      <c r="D77" s="191"/>
      <c r="E77" s="196"/>
      <c r="F77" s="197"/>
      <c r="G77" s="197"/>
      <c r="H77" s="197"/>
      <c r="I77" s="197"/>
      <c r="J77" s="197"/>
      <c r="K77" s="197"/>
      <c r="L77" s="197"/>
      <c r="M77" s="198"/>
      <c r="N77" s="87"/>
      <c r="O77" s="87"/>
      <c r="P77" s="43" t="s">
        <v>51</v>
      </c>
      <c r="Q77" s="191" t="s">
        <v>51</v>
      </c>
      <c r="R77" s="191"/>
      <c r="S77" s="191"/>
      <c r="T77" s="191"/>
      <c r="U77" s="191"/>
      <c r="V77" s="191"/>
      <c r="W77" s="43" t="s">
        <v>51</v>
      </c>
      <c r="X77" s="110" t="s">
        <v>51</v>
      </c>
      <c r="Y77" s="126" t="s">
        <v>51</v>
      </c>
      <c r="Z77" s="88"/>
      <c r="AA77" s="88"/>
      <c r="AB77" s="88"/>
      <c r="AC77" s="89"/>
      <c r="AD77" s="90">
        <f t="shared" si="27"/>
        <v>0</v>
      </c>
      <c r="AE77" s="47" t="str">
        <f t="shared" si="28"/>
        <v>N/D</v>
      </c>
      <c r="AF77" s="47" t="str">
        <f t="shared" si="29"/>
        <v>N/D</v>
      </c>
      <c r="AG77" s="47" t="str">
        <f t="shared" si="30"/>
        <v>N/D</v>
      </c>
      <c r="AH77" s="47" t="str">
        <f t="shared" si="31"/>
        <v>N/D</v>
      </c>
      <c r="AI77" s="47" t="str">
        <f t="shared" si="26"/>
        <v>N/D</v>
      </c>
      <c r="AJ77" s="47"/>
      <c r="AK77" s="49"/>
    </row>
    <row r="78" spans="1:43" ht="79.5" customHeight="1" x14ac:dyDescent="0.25">
      <c r="A78" s="72"/>
      <c r="B78" s="192"/>
      <c r="C78" s="192"/>
      <c r="D78" s="192"/>
      <c r="E78" s="193"/>
      <c r="F78" s="194"/>
      <c r="G78" s="194"/>
      <c r="H78" s="194"/>
      <c r="I78" s="194"/>
      <c r="J78" s="194"/>
      <c r="K78" s="194"/>
      <c r="L78" s="194"/>
      <c r="M78" s="195"/>
      <c r="N78" s="91"/>
      <c r="O78" s="91"/>
      <c r="P78" s="43" t="s">
        <v>51</v>
      </c>
      <c r="Q78" s="191" t="s">
        <v>51</v>
      </c>
      <c r="R78" s="191"/>
      <c r="S78" s="191"/>
      <c r="T78" s="191"/>
      <c r="U78" s="191"/>
      <c r="V78" s="191"/>
      <c r="W78" s="43" t="s">
        <v>51</v>
      </c>
      <c r="X78" s="110" t="s">
        <v>51</v>
      </c>
      <c r="Y78" s="126" t="s">
        <v>51</v>
      </c>
      <c r="Z78" s="92"/>
      <c r="AA78" s="92"/>
      <c r="AB78" s="92"/>
      <c r="AC78" s="93"/>
      <c r="AD78" s="90">
        <f t="shared" si="27"/>
        <v>0</v>
      </c>
      <c r="AE78" s="47" t="str">
        <f t="shared" si="28"/>
        <v>N/D</v>
      </c>
      <c r="AF78" s="47" t="str">
        <f t="shared" si="29"/>
        <v>N/D</v>
      </c>
      <c r="AG78" s="47" t="str">
        <f t="shared" si="30"/>
        <v>N/D</v>
      </c>
      <c r="AH78" s="47" t="str">
        <f t="shared" si="31"/>
        <v>N/D</v>
      </c>
      <c r="AI78" s="47" t="str">
        <f t="shared" si="26"/>
        <v>N/D</v>
      </c>
      <c r="AJ78" s="47"/>
      <c r="AK78" s="49"/>
    </row>
    <row r="79" spans="1:43" s="47" customFormat="1" ht="79.5" customHeight="1" x14ac:dyDescent="0.25">
      <c r="A79" s="68"/>
      <c r="B79" s="192"/>
      <c r="C79" s="192"/>
      <c r="D79" s="192"/>
      <c r="E79" s="193"/>
      <c r="F79" s="194"/>
      <c r="G79" s="194"/>
      <c r="H79" s="194"/>
      <c r="I79" s="194"/>
      <c r="J79" s="194"/>
      <c r="K79" s="194"/>
      <c r="L79" s="194"/>
      <c r="M79" s="195"/>
      <c r="N79" s="91"/>
      <c r="O79" s="91"/>
      <c r="P79" s="43" t="s">
        <v>51</v>
      </c>
      <c r="Q79" s="191" t="s">
        <v>51</v>
      </c>
      <c r="R79" s="191"/>
      <c r="S79" s="191"/>
      <c r="T79" s="191"/>
      <c r="U79" s="191"/>
      <c r="V79" s="191"/>
      <c r="W79" s="43" t="s">
        <v>51</v>
      </c>
      <c r="X79" s="110" t="s">
        <v>51</v>
      </c>
      <c r="Y79" s="126" t="s">
        <v>51</v>
      </c>
      <c r="Z79" s="92"/>
      <c r="AA79" s="92"/>
      <c r="AB79" s="92"/>
      <c r="AC79" s="93"/>
      <c r="AD79" s="90">
        <f t="shared" si="27"/>
        <v>0</v>
      </c>
      <c r="AE79" s="47" t="str">
        <f t="shared" si="28"/>
        <v>N/D</v>
      </c>
      <c r="AF79" s="47" t="str">
        <f t="shared" si="29"/>
        <v>N/D</v>
      </c>
      <c r="AG79" s="47" t="str">
        <f t="shared" si="30"/>
        <v>N/D</v>
      </c>
      <c r="AH79" s="47" t="str">
        <f t="shared" si="31"/>
        <v>N/D</v>
      </c>
      <c r="AI79" s="47" t="str">
        <f t="shared" si="26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92"/>
      <c r="C80" s="192"/>
      <c r="D80" s="192"/>
      <c r="E80" s="193"/>
      <c r="F80" s="194"/>
      <c r="G80" s="194"/>
      <c r="H80" s="194"/>
      <c r="I80" s="194"/>
      <c r="J80" s="194"/>
      <c r="K80" s="194"/>
      <c r="L80" s="194"/>
      <c r="M80" s="195"/>
      <c r="N80" s="91"/>
      <c r="O80" s="91"/>
      <c r="P80" s="43" t="s">
        <v>51</v>
      </c>
      <c r="Q80" s="191" t="s">
        <v>51</v>
      </c>
      <c r="R80" s="191"/>
      <c r="S80" s="191"/>
      <c r="T80" s="191"/>
      <c r="U80" s="191"/>
      <c r="V80" s="191"/>
      <c r="W80" s="43" t="s">
        <v>51</v>
      </c>
      <c r="X80" s="110" t="s">
        <v>51</v>
      </c>
      <c r="Y80" s="126" t="s">
        <v>51</v>
      </c>
      <c r="Z80" s="92"/>
      <c r="AA80" s="92"/>
      <c r="AB80" s="92"/>
      <c r="AC80" s="93"/>
      <c r="AD80" s="90">
        <f t="shared" si="27"/>
        <v>0</v>
      </c>
      <c r="AE80" s="47" t="str">
        <f t="shared" si="28"/>
        <v>N/D</v>
      </c>
      <c r="AF80" s="47" t="str">
        <f t="shared" si="29"/>
        <v>N/D</v>
      </c>
      <c r="AG80" s="47" t="str">
        <f t="shared" si="30"/>
        <v>N/D</v>
      </c>
      <c r="AH80" s="47" t="str">
        <f t="shared" si="31"/>
        <v>N/D</v>
      </c>
      <c r="AI80" s="47" t="str">
        <f t="shared" si="26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92"/>
      <c r="C81" s="192"/>
      <c r="D81" s="192"/>
      <c r="E81" s="193"/>
      <c r="F81" s="194"/>
      <c r="G81" s="194"/>
      <c r="H81" s="194"/>
      <c r="I81" s="194"/>
      <c r="J81" s="194"/>
      <c r="K81" s="194"/>
      <c r="L81" s="194"/>
      <c r="M81" s="195"/>
      <c r="N81" s="91"/>
      <c r="O81" s="91"/>
      <c r="P81" s="43" t="s">
        <v>51</v>
      </c>
      <c r="Q81" s="191" t="s">
        <v>51</v>
      </c>
      <c r="R81" s="191"/>
      <c r="S81" s="191"/>
      <c r="T81" s="191"/>
      <c r="U81" s="191"/>
      <c r="V81" s="191"/>
      <c r="W81" s="43" t="s">
        <v>51</v>
      </c>
      <c r="X81" s="110" t="s">
        <v>51</v>
      </c>
      <c r="Y81" s="126" t="s">
        <v>51</v>
      </c>
      <c r="Z81" s="92"/>
      <c r="AA81" s="92"/>
      <c r="AB81" s="92"/>
      <c r="AC81" s="93"/>
      <c r="AD81" s="90">
        <f t="shared" si="27"/>
        <v>0</v>
      </c>
      <c r="AE81" s="47" t="str">
        <f t="shared" si="28"/>
        <v>N/D</v>
      </c>
      <c r="AF81" s="47" t="str">
        <f t="shared" si="29"/>
        <v>N/D</v>
      </c>
      <c r="AG81" s="47" t="str">
        <f t="shared" si="30"/>
        <v>N/D</v>
      </c>
      <c r="AH81" s="47" t="str">
        <f t="shared" si="31"/>
        <v>N/D</v>
      </c>
      <c r="AI81" s="47" t="str">
        <f t="shared" si="26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92"/>
      <c r="C82" s="192"/>
      <c r="D82" s="192"/>
      <c r="E82" s="193"/>
      <c r="F82" s="194"/>
      <c r="G82" s="194"/>
      <c r="H82" s="194"/>
      <c r="I82" s="194"/>
      <c r="J82" s="194"/>
      <c r="K82" s="194"/>
      <c r="L82" s="194"/>
      <c r="M82" s="195"/>
      <c r="N82" s="91"/>
      <c r="O82" s="91"/>
      <c r="P82" s="43" t="s">
        <v>51</v>
      </c>
      <c r="Q82" s="191" t="s">
        <v>51</v>
      </c>
      <c r="R82" s="191"/>
      <c r="S82" s="191"/>
      <c r="T82" s="191"/>
      <c r="U82" s="191"/>
      <c r="V82" s="191"/>
      <c r="W82" s="43" t="s">
        <v>51</v>
      </c>
      <c r="X82" s="110" t="s">
        <v>51</v>
      </c>
      <c r="Y82" s="126" t="s">
        <v>51</v>
      </c>
      <c r="Z82" s="92"/>
      <c r="AA82" s="92"/>
      <c r="AB82" s="92"/>
      <c r="AC82" s="93"/>
      <c r="AD82" s="90">
        <f t="shared" si="27"/>
        <v>0</v>
      </c>
      <c r="AE82" s="47" t="str">
        <f t="shared" si="28"/>
        <v>N/D</v>
      </c>
      <c r="AF82" s="47" t="str">
        <f t="shared" si="29"/>
        <v>N/D</v>
      </c>
      <c r="AG82" s="47" t="str">
        <f t="shared" si="30"/>
        <v>N/D</v>
      </c>
      <c r="AH82" s="47" t="str">
        <f t="shared" si="31"/>
        <v>N/D</v>
      </c>
      <c r="AI82" s="47" t="str">
        <f t="shared" si="26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92"/>
      <c r="C83" s="192"/>
      <c r="D83" s="192"/>
      <c r="E83" s="193"/>
      <c r="F83" s="194"/>
      <c r="G83" s="194"/>
      <c r="H83" s="194"/>
      <c r="I83" s="194"/>
      <c r="J83" s="194"/>
      <c r="K83" s="194"/>
      <c r="L83" s="194"/>
      <c r="M83" s="195"/>
      <c r="N83" s="91"/>
      <c r="O83" s="91"/>
      <c r="P83" s="43" t="s">
        <v>51</v>
      </c>
      <c r="Q83" s="191" t="s">
        <v>51</v>
      </c>
      <c r="R83" s="191"/>
      <c r="S83" s="191"/>
      <c r="T83" s="191"/>
      <c r="U83" s="191"/>
      <c r="V83" s="191"/>
      <c r="W83" s="43" t="s">
        <v>51</v>
      </c>
      <c r="X83" s="110" t="s">
        <v>51</v>
      </c>
      <c r="Y83" s="126" t="s">
        <v>51</v>
      </c>
      <c r="Z83" s="92"/>
      <c r="AA83" s="92"/>
      <c r="AB83" s="92"/>
      <c r="AC83" s="93"/>
      <c r="AD83" s="90">
        <f t="shared" si="27"/>
        <v>0</v>
      </c>
      <c r="AE83" s="47" t="str">
        <f t="shared" si="28"/>
        <v>N/D</v>
      </c>
      <c r="AF83" s="47" t="str">
        <f t="shared" si="29"/>
        <v>N/D</v>
      </c>
      <c r="AG83" s="47" t="str">
        <f t="shared" si="30"/>
        <v>N/D</v>
      </c>
      <c r="AH83" s="47" t="str">
        <f t="shared" si="31"/>
        <v>N/D</v>
      </c>
      <c r="AI83" s="47" t="str">
        <f t="shared" si="26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92"/>
      <c r="C84" s="192"/>
      <c r="D84" s="192"/>
      <c r="E84" s="193"/>
      <c r="F84" s="194"/>
      <c r="G84" s="194"/>
      <c r="H84" s="194"/>
      <c r="I84" s="194"/>
      <c r="J84" s="194"/>
      <c r="K84" s="194"/>
      <c r="L84" s="194"/>
      <c r="M84" s="195"/>
      <c r="N84" s="91"/>
      <c r="O84" s="91"/>
      <c r="P84" s="43" t="s">
        <v>51</v>
      </c>
      <c r="Q84" s="191" t="s">
        <v>51</v>
      </c>
      <c r="R84" s="191"/>
      <c r="S84" s="191"/>
      <c r="T84" s="191"/>
      <c r="U84" s="191"/>
      <c r="V84" s="191"/>
      <c r="W84" s="43" t="s">
        <v>51</v>
      </c>
      <c r="X84" s="110" t="s">
        <v>51</v>
      </c>
      <c r="Y84" s="126" t="s">
        <v>51</v>
      </c>
      <c r="Z84" s="92"/>
      <c r="AA84" s="92"/>
      <c r="AB84" s="92"/>
      <c r="AC84" s="93"/>
      <c r="AD84" s="90">
        <f t="shared" si="27"/>
        <v>0</v>
      </c>
      <c r="AE84" s="47" t="str">
        <f t="shared" si="28"/>
        <v>N/D</v>
      </c>
      <c r="AF84" s="47" t="str">
        <f t="shared" si="29"/>
        <v>N/D</v>
      </c>
      <c r="AG84" s="47" t="str">
        <f t="shared" si="30"/>
        <v>N/D</v>
      </c>
      <c r="AH84" s="47" t="str">
        <f t="shared" si="31"/>
        <v>N/D</v>
      </c>
      <c r="AI84" s="47" t="str">
        <f t="shared" si="26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92"/>
      <c r="C85" s="192"/>
      <c r="D85" s="192"/>
      <c r="E85" s="193"/>
      <c r="F85" s="194"/>
      <c r="G85" s="194"/>
      <c r="H85" s="194"/>
      <c r="I85" s="194"/>
      <c r="J85" s="194"/>
      <c r="K85" s="194"/>
      <c r="L85" s="194"/>
      <c r="M85" s="195"/>
      <c r="N85" s="91"/>
      <c r="O85" s="91"/>
      <c r="P85" s="43" t="s">
        <v>51</v>
      </c>
      <c r="Q85" s="191" t="s">
        <v>51</v>
      </c>
      <c r="R85" s="191"/>
      <c r="S85" s="191"/>
      <c r="T85" s="191"/>
      <c r="U85" s="191"/>
      <c r="V85" s="191"/>
      <c r="W85" s="43" t="s">
        <v>51</v>
      </c>
      <c r="X85" s="110" t="s">
        <v>51</v>
      </c>
      <c r="Y85" s="126" t="s">
        <v>51</v>
      </c>
      <c r="Z85" s="92"/>
      <c r="AA85" s="92"/>
      <c r="AB85" s="92"/>
      <c r="AC85" s="93"/>
      <c r="AD85" s="90">
        <f t="shared" si="27"/>
        <v>0</v>
      </c>
      <c r="AE85" s="47" t="str">
        <f t="shared" si="28"/>
        <v>N/D</v>
      </c>
      <c r="AF85" s="47" t="str">
        <f t="shared" si="29"/>
        <v>N/D</v>
      </c>
      <c r="AG85" s="47" t="str">
        <f t="shared" si="30"/>
        <v>N/D</v>
      </c>
      <c r="AH85" s="47" t="str">
        <f t="shared" si="31"/>
        <v>N/D</v>
      </c>
      <c r="AI85" s="47" t="str">
        <f t="shared" si="26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92"/>
      <c r="C86" s="192"/>
      <c r="D86" s="192"/>
      <c r="E86" s="193"/>
      <c r="F86" s="194"/>
      <c r="G86" s="194"/>
      <c r="H86" s="194"/>
      <c r="I86" s="194"/>
      <c r="J86" s="194"/>
      <c r="K86" s="194"/>
      <c r="L86" s="194"/>
      <c r="M86" s="195"/>
      <c r="N86" s="91"/>
      <c r="O86" s="91"/>
      <c r="P86" s="43" t="s">
        <v>51</v>
      </c>
      <c r="Q86" s="191" t="s">
        <v>51</v>
      </c>
      <c r="R86" s="191"/>
      <c r="S86" s="191"/>
      <c r="T86" s="191"/>
      <c r="U86" s="191"/>
      <c r="V86" s="191"/>
      <c r="W86" s="43" t="s">
        <v>51</v>
      </c>
      <c r="X86" s="110" t="s">
        <v>51</v>
      </c>
      <c r="Y86" s="126" t="s">
        <v>51</v>
      </c>
      <c r="Z86" s="92"/>
      <c r="AA86" s="92"/>
      <c r="AB86" s="92"/>
      <c r="AC86" s="93"/>
      <c r="AD86" s="90">
        <f t="shared" si="27"/>
        <v>0</v>
      </c>
      <c r="AE86" s="47" t="str">
        <f t="shared" si="28"/>
        <v>N/D</v>
      </c>
      <c r="AF86" s="47" t="str">
        <f t="shared" si="29"/>
        <v>N/D</v>
      </c>
      <c r="AG86" s="47" t="str">
        <f t="shared" si="30"/>
        <v>N/D</v>
      </c>
      <c r="AH86" s="47" t="str">
        <f t="shared" si="31"/>
        <v>N/D</v>
      </c>
      <c r="AI86" s="47" t="str">
        <f t="shared" si="26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92"/>
      <c r="C87" s="192"/>
      <c r="D87" s="192"/>
      <c r="E87" s="193"/>
      <c r="F87" s="194"/>
      <c r="G87" s="194"/>
      <c r="H87" s="194"/>
      <c r="I87" s="194"/>
      <c r="J87" s="194"/>
      <c r="K87" s="194"/>
      <c r="L87" s="194"/>
      <c r="M87" s="195"/>
      <c r="N87" s="91"/>
      <c r="O87" s="91"/>
      <c r="P87" s="43" t="s">
        <v>51</v>
      </c>
      <c r="Q87" s="191" t="s">
        <v>51</v>
      </c>
      <c r="R87" s="191"/>
      <c r="S87" s="191"/>
      <c r="T87" s="191"/>
      <c r="U87" s="191"/>
      <c r="V87" s="191"/>
      <c r="W87" s="43" t="s">
        <v>51</v>
      </c>
      <c r="X87" s="110" t="s">
        <v>51</v>
      </c>
      <c r="Y87" s="126" t="s">
        <v>51</v>
      </c>
      <c r="Z87" s="92"/>
      <c r="AA87" s="92"/>
      <c r="AB87" s="92"/>
      <c r="AC87" s="93"/>
      <c r="AD87" s="90">
        <f t="shared" si="27"/>
        <v>0</v>
      </c>
      <c r="AE87" s="47" t="str">
        <f t="shared" si="28"/>
        <v>N/D</v>
      </c>
      <c r="AF87" s="47" t="str">
        <f t="shared" si="29"/>
        <v>N/D</v>
      </c>
      <c r="AG87" s="47" t="str">
        <f t="shared" si="30"/>
        <v>N/D</v>
      </c>
      <c r="AH87" s="47" t="str">
        <f t="shared" si="31"/>
        <v>N/D</v>
      </c>
      <c r="AI87" s="47" t="str">
        <f t="shared" si="26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92"/>
      <c r="C88" s="192"/>
      <c r="D88" s="192"/>
      <c r="E88" s="193"/>
      <c r="F88" s="194"/>
      <c r="G88" s="194"/>
      <c r="H88" s="194"/>
      <c r="I88" s="194"/>
      <c r="J88" s="194"/>
      <c r="K88" s="194"/>
      <c r="L88" s="194"/>
      <c r="M88" s="195"/>
      <c r="N88" s="91"/>
      <c r="O88" s="91"/>
      <c r="P88" s="43" t="s">
        <v>51</v>
      </c>
      <c r="Q88" s="191" t="s">
        <v>51</v>
      </c>
      <c r="R88" s="191"/>
      <c r="S88" s="191"/>
      <c r="T88" s="191"/>
      <c r="U88" s="191"/>
      <c r="V88" s="191"/>
      <c r="W88" s="43" t="s">
        <v>51</v>
      </c>
      <c r="X88" s="110" t="s">
        <v>51</v>
      </c>
      <c r="Y88" s="126" t="s">
        <v>51</v>
      </c>
      <c r="Z88" s="92"/>
      <c r="AA88" s="92"/>
      <c r="AB88" s="92"/>
      <c r="AC88" s="93"/>
      <c r="AD88" s="90">
        <f t="shared" si="27"/>
        <v>0</v>
      </c>
      <c r="AE88" s="47" t="str">
        <f t="shared" si="28"/>
        <v>N/D</v>
      </c>
      <c r="AF88" s="47" t="str">
        <f t="shared" si="29"/>
        <v>N/D</v>
      </c>
      <c r="AG88" s="47" t="str">
        <f t="shared" si="30"/>
        <v>N/D</v>
      </c>
      <c r="AH88" s="47" t="str">
        <f t="shared" si="31"/>
        <v>N/D</v>
      </c>
      <c r="AI88" s="47" t="str">
        <f t="shared" si="26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92"/>
      <c r="C89" s="192"/>
      <c r="D89" s="192"/>
      <c r="E89" s="193"/>
      <c r="F89" s="194"/>
      <c r="G89" s="194"/>
      <c r="H89" s="194"/>
      <c r="I89" s="194"/>
      <c r="J89" s="194"/>
      <c r="K89" s="194"/>
      <c r="L89" s="194"/>
      <c r="M89" s="195"/>
      <c r="N89" s="91"/>
      <c r="O89" s="91"/>
      <c r="P89" s="43" t="s">
        <v>51</v>
      </c>
      <c r="Q89" s="191" t="s">
        <v>51</v>
      </c>
      <c r="R89" s="191"/>
      <c r="S89" s="191"/>
      <c r="T89" s="191"/>
      <c r="U89" s="191"/>
      <c r="V89" s="191"/>
      <c r="W89" s="43" t="s">
        <v>51</v>
      </c>
      <c r="X89" s="110" t="s">
        <v>51</v>
      </c>
      <c r="Y89" s="126" t="s">
        <v>51</v>
      </c>
      <c r="Z89" s="92"/>
      <c r="AA89" s="92"/>
      <c r="AB89" s="92"/>
      <c r="AC89" s="93"/>
      <c r="AD89" s="90">
        <f t="shared" si="27"/>
        <v>0</v>
      </c>
      <c r="AE89" s="47" t="str">
        <f t="shared" si="28"/>
        <v>N/D</v>
      </c>
      <c r="AF89" s="47" t="str">
        <f t="shared" si="29"/>
        <v>N/D</v>
      </c>
      <c r="AG89" s="47" t="str">
        <f t="shared" si="30"/>
        <v>N/D</v>
      </c>
      <c r="AH89" s="47" t="str">
        <f t="shared" si="31"/>
        <v>N/D</v>
      </c>
      <c r="AI89" s="47" t="str">
        <f t="shared" si="26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92"/>
      <c r="C90" s="192"/>
      <c r="D90" s="192"/>
      <c r="E90" s="193"/>
      <c r="F90" s="194"/>
      <c r="G90" s="194"/>
      <c r="H90" s="194"/>
      <c r="I90" s="194"/>
      <c r="J90" s="194"/>
      <c r="K90" s="194"/>
      <c r="L90" s="194"/>
      <c r="M90" s="195"/>
      <c r="N90" s="91"/>
      <c r="O90" s="91"/>
      <c r="P90" s="43" t="s">
        <v>51</v>
      </c>
      <c r="Q90" s="191" t="s">
        <v>51</v>
      </c>
      <c r="R90" s="191"/>
      <c r="S90" s="191"/>
      <c r="T90" s="191"/>
      <c r="U90" s="191"/>
      <c r="V90" s="191"/>
      <c r="W90" s="43" t="s">
        <v>51</v>
      </c>
      <c r="X90" s="110" t="s">
        <v>51</v>
      </c>
      <c r="Y90" s="126" t="s">
        <v>51</v>
      </c>
      <c r="Z90" s="92"/>
      <c r="AA90" s="92"/>
      <c r="AB90" s="92"/>
      <c r="AC90" s="93"/>
      <c r="AD90" s="90">
        <f t="shared" si="27"/>
        <v>0</v>
      </c>
      <c r="AE90" s="47" t="str">
        <f t="shared" si="28"/>
        <v>N/D</v>
      </c>
      <c r="AF90" s="47" t="str">
        <f t="shared" si="29"/>
        <v>N/D</v>
      </c>
      <c r="AG90" s="47" t="str">
        <f t="shared" si="30"/>
        <v>N/D</v>
      </c>
      <c r="AH90" s="47" t="str">
        <f t="shared" si="31"/>
        <v>N/D</v>
      </c>
      <c r="AI90" s="47" t="str">
        <f t="shared" si="26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92"/>
      <c r="C91" s="192"/>
      <c r="D91" s="192"/>
      <c r="E91" s="193"/>
      <c r="F91" s="194"/>
      <c r="G91" s="194"/>
      <c r="H91" s="194"/>
      <c r="I91" s="194"/>
      <c r="J91" s="194"/>
      <c r="K91" s="194"/>
      <c r="L91" s="194"/>
      <c r="M91" s="195"/>
      <c r="N91" s="91"/>
      <c r="O91" s="91"/>
      <c r="P91" s="43" t="s">
        <v>51</v>
      </c>
      <c r="Q91" s="191" t="s">
        <v>51</v>
      </c>
      <c r="R91" s="191"/>
      <c r="S91" s="191"/>
      <c r="T91" s="191"/>
      <c r="U91" s="191"/>
      <c r="V91" s="191"/>
      <c r="W91" s="43" t="s">
        <v>51</v>
      </c>
      <c r="X91" s="110" t="s">
        <v>51</v>
      </c>
      <c r="Y91" s="126" t="s">
        <v>51</v>
      </c>
      <c r="Z91" s="92"/>
      <c r="AA91" s="92"/>
      <c r="AB91" s="92"/>
      <c r="AC91" s="93"/>
      <c r="AD91" s="90">
        <f t="shared" si="27"/>
        <v>0</v>
      </c>
      <c r="AE91" s="47" t="str">
        <f t="shared" si="28"/>
        <v>N/D</v>
      </c>
      <c r="AF91" s="47" t="str">
        <f t="shared" si="29"/>
        <v>N/D</v>
      </c>
      <c r="AG91" s="47" t="str">
        <f t="shared" si="30"/>
        <v>N/D</v>
      </c>
      <c r="AH91" s="47" t="str">
        <f t="shared" si="31"/>
        <v>N/D</v>
      </c>
      <c r="AI91" s="47" t="str">
        <f t="shared" si="26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92"/>
      <c r="C92" s="192"/>
      <c r="D92" s="192"/>
      <c r="E92" s="193"/>
      <c r="F92" s="194"/>
      <c r="G92" s="194"/>
      <c r="H92" s="194"/>
      <c r="I92" s="194"/>
      <c r="J92" s="194"/>
      <c r="K92" s="194"/>
      <c r="L92" s="194"/>
      <c r="M92" s="195"/>
      <c r="N92" s="91"/>
      <c r="O92" s="91"/>
      <c r="P92" s="43" t="s">
        <v>51</v>
      </c>
      <c r="Q92" s="191" t="s">
        <v>51</v>
      </c>
      <c r="R92" s="191"/>
      <c r="S92" s="191"/>
      <c r="T92" s="191"/>
      <c r="U92" s="191"/>
      <c r="V92" s="191"/>
      <c r="W92" s="43" t="s">
        <v>51</v>
      </c>
      <c r="X92" s="110" t="s">
        <v>51</v>
      </c>
      <c r="Y92" s="126" t="s">
        <v>51</v>
      </c>
      <c r="Z92" s="92"/>
      <c r="AA92" s="92"/>
      <c r="AB92" s="92"/>
      <c r="AC92" s="93"/>
      <c r="AD92" s="90">
        <f t="shared" si="27"/>
        <v>0</v>
      </c>
      <c r="AE92" s="47" t="str">
        <f t="shared" si="28"/>
        <v>N/D</v>
      </c>
      <c r="AF92" s="47" t="str">
        <f t="shared" si="29"/>
        <v>N/D</v>
      </c>
      <c r="AG92" s="47" t="str">
        <f t="shared" si="30"/>
        <v>N/D</v>
      </c>
      <c r="AH92" s="47" t="str">
        <f t="shared" si="31"/>
        <v>N/D</v>
      </c>
      <c r="AI92" s="47" t="str">
        <f t="shared" si="26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92"/>
      <c r="C93" s="192"/>
      <c r="D93" s="192"/>
      <c r="E93" s="193"/>
      <c r="F93" s="194"/>
      <c r="G93" s="194"/>
      <c r="H93" s="194"/>
      <c r="I93" s="194"/>
      <c r="J93" s="194"/>
      <c r="K93" s="194"/>
      <c r="L93" s="194"/>
      <c r="M93" s="195"/>
      <c r="N93" s="91"/>
      <c r="O93" s="91"/>
      <c r="P93" s="43" t="s">
        <v>51</v>
      </c>
      <c r="Q93" s="191" t="s">
        <v>51</v>
      </c>
      <c r="R93" s="191"/>
      <c r="S93" s="191"/>
      <c r="T93" s="191"/>
      <c r="U93" s="191"/>
      <c r="V93" s="191"/>
      <c r="W93" s="43" t="s">
        <v>51</v>
      </c>
      <c r="X93" s="110" t="s">
        <v>51</v>
      </c>
      <c r="Y93" s="126" t="s">
        <v>51</v>
      </c>
      <c r="Z93" s="92"/>
      <c r="AA93" s="92"/>
      <c r="AB93" s="92"/>
      <c r="AC93" s="93"/>
      <c r="AD93" s="90">
        <f t="shared" si="27"/>
        <v>0</v>
      </c>
      <c r="AE93" s="47" t="str">
        <f t="shared" si="28"/>
        <v>N/D</v>
      </c>
      <c r="AF93" s="47" t="str">
        <f t="shared" si="29"/>
        <v>N/D</v>
      </c>
      <c r="AG93" s="47" t="str">
        <f t="shared" si="30"/>
        <v>N/D</v>
      </c>
      <c r="AH93" s="47" t="str">
        <f t="shared" si="31"/>
        <v>N/D</v>
      </c>
      <c r="AI93" s="47" t="str">
        <f t="shared" si="26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1"/>
      <c r="C94" s="191"/>
      <c r="D94" s="191"/>
      <c r="E94" s="191"/>
      <c r="F94" s="191"/>
      <c r="G94" s="191"/>
      <c r="H94" s="191"/>
      <c r="I94" s="191"/>
      <c r="J94" s="191"/>
      <c r="K94" s="191"/>
      <c r="L94" s="191"/>
      <c r="M94" s="191"/>
      <c r="N94" s="87"/>
      <c r="O94" s="87"/>
      <c r="P94" s="43" t="s">
        <v>51</v>
      </c>
      <c r="Q94" s="191" t="s">
        <v>51</v>
      </c>
      <c r="R94" s="191"/>
      <c r="S94" s="191"/>
      <c r="T94" s="191"/>
      <c r="U94" s="191"/>
      <c r="V94" s="191"/>
      <c r="W94" s="43" t="s">
        <v>51</v>
      </c>
      <c r="X94" s="110" t="s">
        <v>51</v>
      </c>
      <c r="Y94" s="126" t="s">
        <v>51</v>
      </c>
      <c r="Z94" s="88"/>
      <c r="AA94" s="88"/>
      <c r="AB94" s="88"/>
      <c r="AC94" s="89"/>
      <c r="AD94" s="90">
        <f t="shared" si="27"/>
        <v>0</v>
      </c>
      <c r="AE94" s="47" t="str">
        <f t="shared" si="28"/>
        <v>N/D</v>
      </c>
      <c r="AF94" s="47" t="str">
        <f t="shared" si="29"/>
        <v>N/D</v>
      </c>
      <c r="AG94" s="47" t="str">
        <f t="shared" si="30"/>
        <v>N/D</v>
      </c>
      <c r="AH94" s="47" t="str">
        <f t="shared" si="31"/>
        <v>N/D</v>
      </c>
      <c r="AI94" s="47" t="str">
        <f t="shared" si="26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92"/>
      <c r="C95" s="192"/>
      <c r="D95" s="192"/>
      <c r="E95" s="193"/>
      <c r="F95" s="194"/>
      <c r="G95" s="194"/>
      <c r="H95" s="194"/>
      <c r="I95" s="194"/>
      <c r="J95" s="194"/>
      <c r="K95" s="194"/>
      <c r="L95" s="194"/>
      <c r="M95" s="195"/>
      <c r="N95" s="91"/>
      <c r="O95" s="91"/>
      <c r="P95" s="43" t="s">
        <v>51</v>
      </c>
      <c r="Q95" s="191" t="s">
        <v>51</v>
      </c>
      <c r="R95" s="191"/>
      <c r="S95" s="191"/>
      <c r="T95" s="191"/>
      <c r="U95" s="191"/>
      <c r="V95" s="191"/>
      <c r="W95" s="43" t="s">
        <v>51</v>
      </c>
      <c r="X95" s="110" t="s">
        <v>51</v>
      </c>
      <c r="Y95" s="126" t="s">
        <v>51</v>
      </c>
      <c r="Z95" s="92"/>
      <c r="AA95" s="92"/>
      <c r="AB95" s="92"/>
      <c r="AC95" s="93"/>
      <c r="AD95" s="90">
        <f t="shared" si="27"/>
        <v>0</v>
      </c>
      <c r="AE95" s="47" t="str">
        <f t="shared" si="28"/>
        <v>N/D</v>
      </c>
      <c r="AF95" s="47" t="str">
        <f t="shared" si="29"/>
        <v>N/D</v>
      </c>
      <c r="AG95" s="47" t="str">
        <f t="shared" si="30"/>
        <v>N/D</v>
      </c>
      <c r="AH95" s="47" t="str">
        <f t="shared" si="31"/>
        <v>N/D</v>
      </c>
      <c r="AI95" s="47" t="str">
        <f t="shared" si="26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1"/>
      <c r="C96" s="191"/>
      <c r="D96" s="191"/>
      <c r="E96" s="191"/>
      <c r="F96" s="191"/>
      <c r="G96" s="191"/>
      <c r="H96" s="191"/>
      <c r="I96" s="191"/>
      <c r="J96" s="191"/>
      <c r="K96" s="191"/>
      <c r="L96" s="191"/>
      <c r="M96" s="191"/>
      <c r="N96" s="87"/>
      <c r="O96" s="87"/>
      <c r="P96" s="43" t="s">
        <v>51</v>
      </c>
      <c r="Q96" s="191" t="s">
        <v>51</v>
      </c>
      <c r="R96" s="191"/>
      <c r="S96" s="191"/>
      <c r="T96" s="191"/>
      <c r="U96" s="191"/>
      <c r="V96" s="191"/>
      <c r="W96" s="43" t="s">
        <v>51</v>
      </c>
      <c r="X96" s="110" t="s">
        <v>51</v>
      </c>
      <c r="Y96" s="126" t="s">
        <v>51</v>
      </c>
      <c r="Z96" s="88"/>
      <c r="AA96" s="88"/>
      <c r="AB96" s="88"/>
      <c r="AC96" s="89"/>
      <c r="AD96" s="90">
        <f t="shared" si="27"/>
        <v>0</v>
      </c>
      <c r="AE96" s="47" t="str">
        <f t="shared" si="28"/>
        <v>N/D</v>
      </c>
      <c r="AF96" s="47" t="str">
        <f t="shared" si="29"/>
        <v>N/D</v>
      </c>
      <c r="AG96" s="47" t="str">
        <f t="shared" si="30"/>
        <v>N/D</v>
      </c>
      <c r="AH96" s="47" t="str">
        <f t="shared" si="31"/>
        <v>N/D</v>
      </c>
      <c r="AI96" s="47" t="str">
        <f t="shared" si="26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92"/>
      <c r="C97" s="192"/>
      <c r="D97" s="192"/>
      <c r="E97" s="193"/>
      <c r="F97" s="194"/>
      <c r="G97" s="194"/>
      <c r="H97" s="194"/>
      <c r="I97" s="194"/>
      <c r="J97" s="194"/>
      <c r="K97" s="194"/>
      <c r="L97" s="194"/>
      <c r="M97" s="195"/>
      <c r="N97" s="91"/>
      <c r="O97" s="91"/>
      <c r="P97" s="43" t="s">
        <v>51</v>
      </c>
      <c r="Q97" s="191" t="s">
        <v>51</v>
      </c>
      <c r="R97" s="191"/>
      <c r="S97" s="191"/>
      <c r="T97" s="191"/>
      <c r="U97" s="191"/>
      <c r="V97" s="191"/>
      <c r="W97" s="43" t="s">
        <v>51</v>
      </c>
      <c r="X97" s="110" t="s">
        <v>51</v>
      </c>
      <c r="Y97" s="126" t="s">
        <v>51</v>
      </c>
      <c r="Z97" s="92"/>
      <c r="AA97" s="92"/>
      <c r="AB97" s="92"/>
      <c r="AC97" s="93"/>
      <c r="AD97" s="90">
        <f t="shared" si="27"/>
        <v>0</v>
      </c>
      <c r="AE97" s="47" t="str">
        <f t="shared" si="28"/>
        <v>N/D</v>
      </c>
      <c r="AF97" s="47" t="str">
        <f t="shared" si="29"/>
        <v>N/D</v>
      </c>
      <c r="AG97" s="47" t="str">
        <f t="shared" si="30"/>
        <v>N/D</v>
      </c>
      <c r="AH97" s="47" t="str">
        <f t="shared" si="31"/>
        <v>N/D</v>
      </c>
      <c r="AI97" s="47" t="str">
        <f t="shared" si="26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1"/>
      <c r="C98" s="191"/>
      <c r="D98" s="191"/>
      <c r="E98" s="191"/>
      <c r="F98" s="191"/>
      <c r="G98" s="191"/>
      <c r="H98" s="191"/>
      <c r="I98" s="191"/>
      <c r="J98" s="191"/>
      <c r="K98" s="191"/>
      <c r="L98" s="191"/>
      <c r="M98" s="191"/>
      <c r="N98" s="87"/>
      <c r="O98" s="87"/>
      <c r="P98" s="43" t="s">
        <v>51</v>
      </c>
      <c r="Q98" s="191" t="s">
        <v>51</v>
      </c>
      <c r="R98" s="191"/>
      <c r="S98" s="191"/>
      <c r="T98" s="191"/>
      <c r="U98" s="191"/>
      <c r="V98" s="191"/>
      <c r="W98" s="43" t="s">
        <v>51</v>
      </c>
      <c r="X98" s="110" t="s">
        <v>51</v>
      </c>
      <c r="Y98" s="126" t="s">
        <v>51</v>
      </c>
      <c r="Z98" s="88"/>
      <c r="AA98" s="88"/>
      <c r="AB98" s="88"/>
      <c r="AC98" s="89"/>
      <c r="AD98" s="90">
        <f t="shared" si="27"/>
        <v>0</v>
      </c>
      <c r="AE98" s="47" t="str">
        <f t="shared" si="28"/>
        <v>N/D</v>
      </c>
      <c r="AF98" s="47" t="str">
        <f t="shared" si="29"/>
        <v>N/D</v>
      </c>
      <c r="AG98" s="47" t="str">
        <f t="shared" si="30"/>
        <v>N/D</v>
      </c>
      <c r="AH98" s="47" t="str">
        <f t="shared" si="31"/>
        <v>N/D</v>
      </c>
      <c r="AI98" s="47" t="str">
        <f t="shared" si="26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92"/>
      <c r="C99" s="192"/>
      <c r="D99" s="192"/>
      <c r="E99" s="193"/>
      <c r="F99" s="194"/>
      <c r="G99" s="194"/>
      <c r="H99" s="194"/>
      <c r="I99" s="194"/>
      <c r="J99" s="194"/>
      <c r="K99" s="194"/>
      <c r="L99" s="194"/>
      <c r="M99" s="195"/>
      <c r="N99" s="91"/>
      <c r="O99" s="91"/>
      <c r="P99" s="43" t="s">
        <v>51</v>
      </c>
      <c r="Q99" s="191" t="s">
        <v>51</v>
      </c>
      <c r="R99" s="191"/>
      <c r="S99" s="191"/>
      <c r="T99" s="191"/>
      <c r="U99" s="191"/>
      <c r="V99" s="191"/>
      <c r="W99" s="43" t="s">
        <v>51</v>
      </c>
      <c r="X99" s="110" t="s">
        <v>51</v>
      </c>
      <c r="Y99" s="126" t="s">
        <v>51</v>
      </c>
      <c r="Z99" s="92"/>
      <c r="AA99" s="92"/>
      <c r="AB99" s="92"/>
      <c r="AC99" s="93"/>
      <c r="AD99" s="90">
        <f t="shared" si="27"/>
        <v>0</v>
      </c>
      <c r="AE99" s="47" t="str">
        <f t="shared" si="28"/>
        <v>N/D</v>
      </c>
      <c r="AF99" s="47" t="str">
        <f t="shared" si="29"/>
        <v>N/D</v>
      </c>
      <c r="AG99" s="47" t="str">
        <f t="shared" si="30"/>
        <v>N/D</v>
      </c>
      <c r="AH99" s="47" t="str">
        <f t="shared" si="31"/>
        <v>N/D</v>
      </c>
      <c r="AI99" s="47" t="str">
        <f t="shared" si="26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1"/>
      <c r="C100" s="191"/>
      <c r="D100" s="191"/>
      <c r="E100" s="191"/>
      <c r="F100" s="191"/>
      <c r="G100" s="191"/>
      <c r="H100" s="191"/>
      <c r="I100" s="191"/>
      <c r="J100" s="191"/>
      <c r="K100" s="191"/>
      <c r="L100" s="191"/>
      <c r="M100" s="191"/>
      <c r="N100" s="87"/>
      <c r="O100" s="87"/>
      <c r="P100" s="43" t="s">
        <v>51</v>
      </c>
      <c r="Q100" s="191" t="s">
        <v>51</v>
      </c>
      <c r="R100" s="191"/>
      <c r="S100" s="191"/>
      <c r="T100" s="191"/>
      <c r="U100" s="191"/>
      <c r="V100" s="191"/>
      <c r="W100" s="43" t="s">
        <v>51</v>
      </c>
      <c r="X100" s="110" t="s">
        <v>51</v>
      </c>
      <c r="Y100" s="126" t="s">
        <v>51</v>
      </c>
      <c r="Z100" s="88"/>
      <c r="AA100" s="88"/>
      <c r="AB100" s="88"/>
      <c r="AC100" s="89"/>
      <c r="AD100" s="90">
        <f t="shared" si="27"/>
        <v>0</v>
      </c>
      <c r="AE100" s="47" t="str">
        <f t="shared" si="28"/>
        <v>N/D</v>
      </c>
      <c r="AF100" s="47" t="str">
        <f t="shared" si="29"/>
        <v>N/D</v>
      </c>
      <c r="AG100" s="47" t="str">
        <f t="shared" si="30"/>
        <v>N/D</v>
      </c>
      <c r="AH100" s="47" t="str">
        <f t="shared" si="31"/>
        <v>N/D</v>
      </c>
      <c r="AI100" s="47" t="str">
        <f t="shared" si="26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92"/>
      <c r="C101" s="192"/>
      <c r="D101" s="192"/>
      <c r="E101" s="193"/>
      <c r="F101" s="194"/>
      <c r="G101" s="194"/>
      <c r="H101" s="194"/>
      <c r="I101" s="194"/>
      <c r="J101" s="194"/>
      <c r="K101" s="194"/>
      <c r="L101" s="194"/>
      <c r="M101" s="195"/>
      <c r="N101" s="91"/>
      <c r="O101" s="91"/>
      <c r="P101" s="43" t="s">
        <v>51</v>
      </c>
      <c r="Q101" s="191" t="s">
        <v>51</v>
      </c>
      <c r="R101" s="191"/>
      <c r="S101" s="191"/>
      <c r="T101" s="191"/>
      <c r="U101" s="191"/>
      <c r="V101" s="191"/>
      <c r="W101" s="43" t="s">
        <v>51</v>
      </c>
      <c r="X101" s="110" t="s">
        <v>51</v>
      </c>
      <c r="Y101" s="126" t="s">
        <v>51</v>
      </c>
      <c r="Z101" s="92"/>
      <c r="AA101" s="92"/>
      <c r="AB101" s="92"/>
      <c r="AC101" s="93"/>
      <c r="AD101" s="90">
        <f t="shared" si="27"/>
        <v>0</v>
      </c>
      <c r="AE101" s="47" t="str">
        <f t="shared" si="28"/>
        <v>N/D</v>
      </c>
      <c r="AF101" s="47" t="str">
        <f t="shared" si="29"/>
        <v>N/D</v>
      </c>
      <c r="AG101" s="47" t="str">
        <f t="shared" si="30"/>
        <v>N/D</v>
      </c>
      <c r="AH101" s="47" t="str">
        <f t="shared" si="31"/>
        <v>N/D</v>
      </c>
      <c r="AI101" s="47" t="str">
        <f t="shared" si="26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1"/>
      <c r="C102" s="191"/>
      <c r="D102" s="191"/>
      <c r="E102" s="191"/>
      <c r="F102" s="191"/>
      <c r="G102" s="191"/>
      <c r="H102" s="191"/>
      <c r="I102" s="191"/>
      <c r="J102" s="191"/>
      <c r="K102" s="191"/>
      <c r="L102" s="191"/>
      <c r="M102" s="191"/>
      <c r="N102" s="87"/>
      <c r="O102" s="87"/>
      <c r="P102" s="43" t="s">
        <v>51</v>
      </c>
      <c r="Q102" s="191" t="s">
        <v>51</v>
      </c>
      <c r="R102" s="191"/>
      <c r="S102" s="191"/>
      <c r="T102" s="191"/>
      <c r="U102" s="191"/>
      <c r="V102" s="191"/>
      <c r="W102" s="43" t="s">
        <v>51</v>
      </c>
      <c r="X102" s="110" t="s">
        <v>51</v>
      </c>
      <c r="Y102" s="126" t="s">
        <v>51</v>
      </c>
      <c r="Z102" s="88"/>
      <c r="AA102" s="88"/>
      <c r="AB102" s="88"/>
      <c r="AC102" s="89"/>
      <c r="AD102" s="90">
        <f t="shared" si="27"/>
        <v>0</v>
      </c>
      <c r="AE102" s="47" t="str">
        <f t="shared" si="28"/>
        <v>N/D</v>
      </c>
      <c r="AF102" s="47" t="str">
        <f t="shared" si="29"/>
        <v>N/D</v>
      </c>
      <c r="AG102" s="47" t="str">
        <f t="shared" si="30"/>
        <v>N/D</v>
      </c>
      <c r="AH102" s="47" t="str">
        <f t="shared" si="31"/>
        <v>N/D</v>
      </c>
      <c r="AI102" s="47" t="str">
        <f t="shared" si="26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1"/>
      <c r="C103" s="191"/>
      <c r="D103" s="191"/>
      <c r="E103" s="191"/>
      <c r="F103" s="191"/>
      <c r="G103" s="191"/>
      <c r="H103" s="191"/>
      <c r="I103" s="191"/>
      <c r="J103" s="191"/>
      <c r="K103" s="191"/>
      <c r="L103" s="191"/>
      <c r="M103" s="191"/>
      <c r="N103" s="87"/>
      <c r="O103" s="87"/>
      <c r="P103" s="43" t="s">
        <v>51</v>
      </c>
      <c r="Q103" s="191" t="s">
        <v>51</v>
      </c>
      <c r="R103" s="191"/>
      <c r="S103" s="191"/>
      <c r="T103" s="191"/>
      <c r="U103" s="191"/>
      <c r="V103" s="191"/>
      <c r="W103" s="43" t="s">
        <v>51</v>
      </c>
      <c r="X103" s="110" t="s">
        <v>51</v>
      </c>
      <c r="Y103" s="126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si="30"/>
        <v>N/D</v>
      </c>
      <c r="AH103" s="47" t="str">
        <f t="shared" si="31"/>
        <v>N/D</v>
      </c>
      <c r="AI103" s="47" t="str">
        <f t="shared" si="26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84"/>
      <c r="C104" s="184"/>
      <c r="D104" s="184"/>
      <c r="E104" s="184"/>
      <c r="F104" s="184"/>
      <c r="G104" s="184"/>
      <c r="H104" s="184"/>
      <c r="I104" s="184"/>
      <c r="J104" s="184"/>
      <c r="K104" s="184"/>
      <c r="L104" s="184"/>
      <c r="M104" s="184"/>
      <c r="N104" s="98"/>
      <c r="O104" s="98"/>
      <c r="P104" s="184"/>
      <c r="Q104" s="184"/>
      <c r="R104" s="184"/>
      <c r="S104" s="184"/>
      <c r="T104" s="184"/>
      <c r="U104" s="184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84"/>
      <c r="C105" s="184"/>
      <c r="D105" s="184"/>
      <c r="E105" s="184"/>
      <c r="F105" s="184"/>
      <c r="G105" s="184"/>
      <c r="H105" s="184"/>
      <c r="I105" s="184"/>
      <c r="J105" s="184"/>
      <c r="K105" s="184"/>
      <c r="L105" s="184"/>
      <c r="M105" s="184"/>
      <c r="N105" s="98"/>
      <c r="O105" s="98"/>
      <c r="P105" s="184"/>
      <c r="Q105" s="184"/>
      <c r="R105" s="184"/>
      <c r="S105" s="184"/>
      <c r="T105" s="184"/>
      <c r="U105" s="184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84"/>
      <c r="C106" s="184"/>
      <c r="D106" s="184"/>
      <c r="E106" s="184"/>
      <c r="F106" s="184"/>
      <c r="G106" s="184"/>
      <c r="H106" s="184"/>
      <c r="I106" s="184"/>
      <c r="J106" s="184"/>
      <c r="K106" s="184"/>
      <c r="L106" s="184"/>
      <c r="M106" s="184"/>
      <c r="N106" s="98"/>
      <c r="O106" s="98"/>
      <c r="P106" s="184"/>
      <c r="Q106" s="184"/>
      <c r="R106" s="184"/>
      <c r="S106" s="184"/>
      <c r="T106" s="184"/>
      <c r="U106" s="184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84"/>
      <c r="C107" s="184"/>
      <c r="D107" s="184"/>
      <c r="E107" s="184"/>
      <c r="F107" s="184"/>
      <c r="G107" s="184"/>
      <c r="H107" s="184"/>
      <c r="I107" s="184"/>
      <c r="J107" s="184"/>
      <c r="K107" s="184"/>
      <c r="L107" s="184"/>
      <c r="M107" s="184"/>
      <c r="N107" s="98"/>
      <c r="O107" s="98"/>
      <c r="P107" s="184"/>
      <c r="Q107" s="184"/>
      <c r="R107" s="184"/>
      <c r="S107" s="184"/>
      <c r="T107" s="184"/>
      <c r="U107" s="184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84"/>
      <c r="C108" s="184"/>
      <c r="D108" s="184"/>
      <c r="E108" s="184"/>
      <c r="F108" s="184"/>
      <c r="G108" s="184"/>
      <c r="H108" s="184"/>
      <c r="I108" s="184"/>
      <c r="J108" s="184"/>
      <c r="K108" s="184"/>
      <c r="L108" s="184"/>
      <c r="M108" s="184"/>
      <c r="N108" s="98"/>
      <c r="O108" s="98"/>
      <c r="P108" s="184"/>
      <c r="Q108" s="184"/>
      <c r="R108" s="184"/>
      <c r="S108" s="184"/>
      <c r="T108" s="184"/>
      <c r="U108" s="184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84"/>
      <c r="C109" s="184"/>
      <c r="D109" s="184"/>
      <c r="E109" s="184"/>
      <c r="F109" s="184"/>
      <c r="G109" s="184"/>
      <c r="H109" s="184"/>
      <c r="I109" s="184"/>
      <c r="J109" s="184"/>
      <c r="K109" s="184"/>
      <c r="L109" s="184"/>
      <c r="M109" s="184"/>
      <c r="N109" s="98"/>
      <c r="O109" s="98"/>
      <c r="P109" s="184"/>
      <c r="Q109" s="184"/>
      <c r="R109" s="184"/>
      <c r="S109" s="184"/>
      <c r="T109" s="184"/>
      <c r="U109" s="184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84"/>
      <c r="C110" s="184"/>
      <c r="D110" s="184"/>
      <c r="E110" s="184"/>
      <c r="F110" s="184"/>
      <c r="G110" s="184"/>
      <c r="H110" s="184"/>
      <c r="I110" s="184"/>
      <c r="J110" s="184"/>
      <c r="K110" s="184"/>
      <c r="L110" s="184"/>
      <c r="M110" s="184"/>
      <c r="N110" s="98"/>
      <c r="O110" s="98"/>
      <c r="P110" s="184"/>
      <c r="Q110" s="184"/>
      <c r="R110" s="184"/>
      <c r="S110" s="184"/>
      <c r="T110" s="184"/>
      <c r="U110" s="184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84"/>
      <c r="C111" s="184"/>
      <c r="D111" s="184"/>
      <c r="E111" s="184"/>
      <c r="F111" s="184"/>
      <c r="G111" s="184"/>
      <c r="H111" s="184"/>
      <c r="I111" s="184"/>
      <c r="J111" s="184"/>
      <c r="K111" s="184"/>
      <c r="L111" s="184"/>
      <c r="M111" s="184"/>
      <c r="N111" s="98"/>
      <c r="O111" s="98"/>
      <c r="P111" s="184"/>
      <c r="Q111" s="184"/>
      <c r="R111" s="184"/>
      <c r="S111" s="184"/>
      <c r="T111" s="184"/>
      <c r="U111" s="184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84"/>
      <c r="C112" s="184"/>
      <c r="D112" s="184"/>
      <c r="E112" s="184"/>
      <c r="F112" s="184"/>
      <c r="G112" s="184"/>
      <c r="H112" s="184"/>
      <c r="I112" s="184"/>
      <c r="J112" s="184"/>
      <c r="K112" s="184"/>
      <c r="L112" s="184"/>
      <c r="M112" s="184"/>
      <c r="N112" s="98"/>
      <c r="O112" s="98"/>
      <c r="P112" s="184"/>
      <c r="Q112" s="184"/>
      <c r="R112" s="184"/>
      <c r="S112" s="184"/>
      <c r="T112" s="184"/>
      <c r="U112" s="184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  <c r="N113" s="98"/>
      <c r="O113" s="98"/>
      <c r="P113" s="184"/>
      <c r="Q113" s="184"/>
      <c r="R113" s="184"/>
      <c r="S113" s="184"/>
      <c r="T113" s="184"/>
      <c r="U113" s="184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84"/>
      <c r="C114" s="184"/>
      <c r="D114" s="184"/>
      <c r="E114" s="184"/>
      <c r="F114" s="184"/>
      <c r="G114" s="184"/>
      <c r="H114" s="184"/>
      <c r="I114" s="184"/>
      <c r="J114" s="184"/>
      <c r="K114" s="184"/>
      <c r="L114" s="184"/>
      <c r="M114" s="184"/>
      <c r="N114" s="98"/>
      <c r="O114" s="98"/>
      <c r="P114" s="184"/>
      <c r="Q114" s="184"/>
      <c r="R114" s="184"/>
      <c r="S114" s="184"/>
      <c r="T114" s="184"/>
      <c r="U114" s="184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84"/>
      <c r="C115" s="184"/>
      <c r="D115" s="184"/>
      <c r="E115" s="184"/>
      <c r="F115" s="184"/>
      <c r="G115" s="184"/>
      <c r="H115" s="184"/>
      <c r="I115" s="184"/>
      <c r="J115" s="184"/>
      <c r="K115" s="184"/>
      <c r="L115" s="184"/>
      <c r="M115" s="184"/>
      <c r="N115" s="98"/>
      <c r="O115" s="98"/>
      <c r="P115" s="184"/>
      <c r="Q115" s="184"/>
      <c r="R115" s="184"/>
      <c r="S115" s="184"/>
      <c r="T115" s="184"/>
      <c r="U115" s="184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84"/>
      <c r="C116" s="184"/>
      <c r="D116" s="184"/>
      <c r="E116" s="184"/>
      <c r="F116" s="184"/>
      <c r="G116" s="184"/>
      <c r="H116" s="184"/>
      <c r="I116" s="184"/>
      <c r="J116" s="184"/>
      <c r="K116" s="184"/>
      <c r="L116" s="184"/>
      <c r="M116" s="184"/>
      <c r="N116" s="98"/>
      <c r="O116" s="98"/>
      <c r="P116" s="184"/>
      <c r="Q116" s="184"/>
      <c r="R116" s="184"/>
      <c r="S116" s="184"/>
      <c r="T116" s="184"/>
      <c r="U116" s="184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84"/>
      <c r="C117" s="184"/>
      <c r="D117" s="184"/>
      <c r="E117" s="184"/>
      <c r="F117" s="184"/>
      <c r="G117" s="184"/>
      <c r="H117" s="184"/>
      <c r="I117" s="184"/>
      <c r="J117" s="184"/>
      <c r="K117" s="184"/>
      <c r="L117" s="184"/>
      <c r="M117" s="184"/>
      <c r="N117" s="98"/>
      <c r="O117" s="98"/>
      <c r="P117" s="184"/>
      <c r="Q117" s="184"/>
      <c r="R117" s="184"/>
      <c r="S117" s="184"/>
      <c r="T117" s="184"/>
      <c r="U117" s="184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84"/>
      <c r="C118" s="184"/>
      <c r="D118" s="184"/>
      <c r="E118" s="184"/>
      <c r="F118" s="184"/>
      <c r="G118" s="184"/>
      <c r="H118" s="184"/>
      <c r="I118" s="184"/>
      <c r="J118" s="184"/>
      <c r="K118" s="184"/>
      <c r="L118" s="184"/>
      <c r="M118" s="184"/>
      <c r="N118" s="98"/>
      <c r="O118" s="98"/>
      <c r="P118" s="184"/>
      <c r="Q118" s="184"/>
      <c r="R118" s="184"/>
      <c r="S118" s="184"/>
      <c r="T118" s="184"/>
      <c r="U118" s="184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84"/>
      <c r="C119" s="184"/>
      <c r="D119" s="184"/>
      <c r="E119" s="184"/>
      <c r="F119" s="184"/>
      <c r="G119" s="184"/>
      <c r="H119" s="184"/>
      <c r="I119" s="184"/>
      <c r="J119" s="184"/>
      <c r="K119" s="184"/>
      <c r="L119" s="184"/>
      <c r="M119" s="184"/>
      <c r="N119" s="98"/>
      <c r="O119" s="98"/>
      <c r="P119" s="184"/>
      <c r="Q119" s="184"/>
      <c r="R119" s="184"/>
      <c r="S119" s="184"/>
      <c r="T119" s="184"/>
      <c r="U119" s="184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  <c r="N120" s="98"/>
      <c r="O120" s="98"/>
      <c r="P120" s="184"/>
      <c r="Q120" s="184"/>
      <c r="R120" s="184"/>
      <c r="S120" s="184"/>
      <c r="T120" s="184"/>
      <c r="U120" s="184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84"/>
      <c r="C121" s="184"/>
      <c r="D121" s="184"/>
      <c r="E121" s="184"/>
      <c r="F121" s="184"/>
      <c r="G121" s="184"/>
      <c r="H121" s="184"/>
      <c r="I121" s="184"/>
      <c r="J121" s="184"/>
      <c r="K121" s="184"/>
      <c r="L121" s="184"/>
      <c r="M121" s="184"/>
      <c r="N121" s="98"/>
      <c r="O121" s="98"/>
      <c r="P121" s="184"/>
      <c r="Q121" s="184"/>
      <c r="R121" s="184"/>
      <c r="S121" s="184"/>
      <c r="T121" s="184"/>
      <c r="U121" s="184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84"/>
      <c r="C122" s="184"/>
      <c r="D122" s="184"/>
      <c r="E122" s="184"/>
      <c r="F122" s="184"/>
      <c r="G122" s="184"/>
      <c r="H122" s="184"/>
      <c r="I122" s="184"/>
      <c r="J122" s="184"/>
      <c r="K122" s="184"/>
      <c r="L122" s="184"/>
      <c r="M122" s="184"/>
      <c r="N122" s="98"/>
      <c r="O122" s="98"/>
      <c r="P122" s="184"/>
      <c r="Q122" s="184"/>
      <c r="R122" s="184"/>
      <c r="S122" s="184"/>
      <c r="T122" s="184"/>
      <c r="U122" s="184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84"/>
      <c r="C123" s="184"/>
      <c r="D123" s="184"/>
      <c r="E123" s="184"/>
      <c r="F123" s="184"/>
      <c r="G123" s="184"/>
      <c r="H123" s="184"/>
      <c r="I123" s="184"/>
      <c r="J123" s="184"/>
      <c r="K123" s="184"/>
      <c r="L123" s="184"/>
      <c r="M123" s="184"/>
      <c r="N123" s="98"/>
      <c r="O123" s="98"/>
      <c r="P123" s="184"/>
      <c r="Q123" s="184"/>
      <c r="R123" s="184"/>
      <c r="S123" s="184"/>
      <c r="T123" s="184"/>
      <c r="U123" s="184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84"/>
      <c r="C124" s="184"/>
      <c r="D124" s="184"/>
      <c r="E124" s="184"/>
      <c r="F124" s="184"/>
      <c r="G124" s="184"/>
      <c r="H124" s="184"/>
      <c r="I124" s="184"/>
      <c r="J124" s="184"/>
      <c r="K124" s="184"/>
      <c r="L124" s="184"/>
      <c r="M124" s="184"/>
      <c r="N124" s="98"/>
      <c r="O124" s="98"/>
      <c r="P124" s="184"/>
      <c r="Q124" s="184"/>
      <c r="R124" s="184"/>
      <c r="S124" s="184"/>
      <c r="T124" s="184"/>
      <c r="U124" s="184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84"/>
      <c r="C125" s="184"/>
      <c r="D125" s="184"/>
      <c r="E125" s="184"/>
      <c r="F125" s="184"/>
      <c r="G125" s="184"/>
      <c r="H125" s="184"/>
      <c r="I125" s="184"/>
      <c r="J125" s="184"/>
      <c r="K125" s="184"/>
      <c r="L125" s="184"/>
      <c r="M125" s="184"/>
      <c r="N125" s="98"/>
      <c r="O125" s="98"/>
      <c r="P125" s="184"/>
      <c r="Q125" s="184"/>
      <c r="R125" s="184"/>
      <c r="S125" s="184"/>
      <c r="T125" s="184"/>
      <c r="U125" s="184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84"/>
      <c r="C126" s="184"/>
      <c r="D126" s="184"/>
      <c r="E126" s="184"/>
      <c r="F126" s="184"/>
      <c r="G126" s="184"/>
      <c r="H126" s="184"/>
      <c r="I126" s="184"/>
      <c r="J126" s="184"/>
      <c r="K126" s="184"/>
      <c r="L126" s="184"/>
      <c r="M126" s="184"/>
      <c r="N126" s="98"/>
      <c r="O126" s="98"/>
      <c r="P126" s="184"/>
      <c r="Q126" s="184"/>
      <c r="R126" s="184"/>
      <c r="S126" s="184"/>
      <c r="T126" s="184"/>
      <c r="U126" s="184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84"/>
      <c r="C127" s="184"/>
      <c r="D127" s="184"/>
      <c r="E127" s="184"/>
      <c r="F127" s="184"/>
      <c r="G127" s="184"/>
      <c r="H127" s="184"/>
      <c r="I127" s="184"/>
      <c r="J127" s="184"/>
      <c r="K127" s="184"/>
      <c r="L127" s="184"/>
      <c r="M127" s="184"/>
      <c r="N127" s="98"/>
      <c r="O127" s="98"/>
      <c r="P127" s="184"/>
      <c r="Q127" s="184"/>
      <c r="R127" s="184"/>
      <c r="S127" s="184"/>
      <c r="T127" s="184"/>
      <c r="U127" s="184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84"/>
      <c r="C128" s="184"/>
      <c r="D128" s="184"/>
      <c r="E128" s="184"/>
      <c r="F128" s="184"/>
      <c r="G128" s="184"/>
      <c r="H128" s="184"/>
      <c r="I128" s="184"/>
      <c r="J128" s="184"/>
      <c r="K128" s="184"/>
      <c r="L128" s="184"/>
      <c r="M128" s="184"/>
      <c r="N128" s="98"/>
      <c r="O128" s="98"/>
      <c r="P128" s="184"/>
      <c r="Q128" s="184"/>
      <c r="R128" s="184"/>
      <c r="S128" s="184"/>
      <c r="T128" s="184"/>
      <c r="U128" s="184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84"/>
      <c r="C129" s="184"/>
      <c r="D129" s="184"/>
      <c r="E129" s="184"/>
      <c r="F129" s="184"/>
      <c r="G129" s="184"/>
      <c r="H129" s="184"/>
      <c r="I129" s="184"/>
      <c r="J129" s="184"/>
      <c r="K129" s="184"/>
      <c r="L129" s="184"/>
      <c r="M129" s="184"/>
      <c r="N129" s="98"/>
      <c r="O129" s="98"/>
      <c r="P129" s="184"/>
      <c r="Q129" s="184"/>
      <c r="R129" s="184"/>
      <c r="S129" s="184"/>
      <c r="T129" s="184"/>
      <c r="U129" s="184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84"/>
      <c r="C130" s="184"/>
      <c r="D130" s="184"/>
      <c r="E130" s="184"/>
      <c r="F130" s="184"/>
      <c r="G130" s="184"/>
      <c r="H130" s="184"/>
      <c r="I130" s="184"/>
      <c r="J130" s="184"/>
      <c r="K130" s="184"/>
      <c r="L130" s="184"/>
      <c r="M130" s="184"/>
      <c r="N130" s="98"/>
      <c r="O130" s="98"/>
      <c r="P130" s="184"/>
      <c r="Q130" s="184"/>
      <c r="R130" s="184"/>
      <c r="S130" s="184"/>
      <c r="T130" s="184"/>
      <c r="U130" s="184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84"/>
      <c r="C131" s="184"/>
      <c r="D131" s="184"/>
      <c r="E131" s="184"/>
      <c r="F131" s="184"/>
      <c r="G131" s="184"/>
      <c r="H131" s="184"/>
      <c r="I131" s="184"/>
      <c r="J131" s="184"/>
      <c r="K131" s="184"/>
      <c r="L131" s="184"/>
      <c r="M131" s="184"/>
      <c r="N131" s="98"/>
      <c r="O131" s="98"/>
      <c r="P131" s="184"/>
      <c r="Q131" s="184"/>
      <c r="R131" s="184"/>
      <c r="S131" s="184"/>
      <c r="T131" s="184"/>
      <c r="U131" s="184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5"/>
      <c r="C136" s="186"/>
      <c r="D136" s="186"/>
      <c r="E136" s="45"/>
      <c r="F136" s="45"/>
      <c r="G136" s="45"/>
      <c r="H136" s="185"/>
      <c r="I136" s="185"/>
      <c r="J136" s="185"/>
      <c r="K136" s="185"/>
      <c r="L136" s="45"/>
      <c r="M136" s="185"/>
      <c r="N136" s="185"/>
      <c r="O136" s="185"/>
      <c r="P136" s="185"/>
      <c r="Q136" s="185"/>
      <c r="R136" s="45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8"/>
      <c r="C137" s="188"/>
      <c r="D137" s="188"/>
      <c r="E137" s="102"/>
      <c r="F137" s="102"/>
      <c r="G137" s="102"/>
      <c r="H137" s="189"/>
      <c r="I137" s="189"/>
      <c r="J137" s="189"/>
      <c r="K137" s="189"/>
      <c r="L137" s="103"/>
      <c r="M137" s="190"/>
      <c r="N137" s="190"/>
      <c r="O137" s="190"/>
      <c r="P137" s="190"/>
      <c r="Q137" s="190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8"/>
      <c r="C138" s="188"/>
      <c r="D138" s="188"/>
      <c r="E138" s="102"/>
      <c r="F138" s="102"/>
      <c r="G138" s="102"/>
      <c r="H138" s="189"/>
      <c r="I138" s="189"/>
      <c r="J138" s="189"/>
      <c r="K138" s="189"/>
      <c r="L138" s="103"/>
      <c r="M138" s="190"/>
      <c r="N138" s="190"/>
      <c r="O138" s="190"/>
      <c r="P138" s="190"/>
      <c r="Q138" s="190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8"/>
      <c r="C139" s="188"/>
      <c r="D139" s="188"/>
      <c r="E139" s="102"/>
      <c r="F139" s="102"/>
      <c r="G139" s="102"/>
      <c r="H139" s="189"/>
      <c r="I139" s="189"/>
      <c r="J139" s="189"/>
      <c r="K139" s="189"/>
      <c r="L139" s="103"/>
      <c r="M139" s="190"/>
      <c r="N139" s="190"/>
      <c r="O139" s="190"/>
      <c r="P139" s="190"/>
      <c r="Q139" s="190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8"/>
      <c r="C140" s="188"/>
      <c r="D140" s="188"/>
      <c r="E140" s="102"/>
      <c r="F140" s="102"/>
      <c r="G140" s="102"/>
      <c r="H140" s="189"/>
      <c r="I140" s="189"/>
      <c r="J140" s="189"/>
      <c r="K140" s="189"/>
      <c r="L140" s="103"/>
      <c r="M140" s="190"/>
      <c r="N140" s="190"/>
      <c r="O140" s="190"/>
      <c r="P140" s="190"/>
      <c r="Q140" s="190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8"/>
      <c r="C141" s="188"/>
      <c r="D141" s="188"/>
      <c r="E141" s="102"/>
      <c r="F141" s="102"/>
      <c r="G141" s="102"/>
      <c r="H141" s="189"/>
      <c r="I141" s="189"/>
      <c r="J141" s="189"/>
      <c r="K141" s="189"/>
      <c r="L141" s="103"/>
      <c r="M141" s="190"/>
      <c r="N141" s="190"/>
      <c r="O141" s="190"/>
      <c r="P141" s="190"/>
      <c r="Q141" s="190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8"/>
      <c r="C142" s="188"/>
      <c r="D142" s="188"/>
      <c r="E142" s="102"/>
      <c r="F142" s="102"/>
      <c r="G142" s="102"/>
      <c r="H142" s="189"/>
      <c r="I142" s="189"/>
      <c r="J142" s="189"/>
      <c r="K142" s="189"/>
      <c r="L142" s="103"/>
      <c r="M142" s="190"/>
      <c r="N142" s="190"/>
      <c r="O142" s="190"/>
      <c r="P142" s="190"/>
      <c r="Q142" s="190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8"/>
      <c r="C143" s="188"/>
      <c r="D143" s="188"/>
      <c r="E143" s="102"/>
      <c r="F143" s="102"/>
      <c r="G143" s="102"/>
      <c r="H143" s="189"/>
      <c r="I143" s="189"/>
      <c r="J143" s="189"/>
      <c r="K143" s="189"/>
      <c r="L143" s="103"/>
      <c r="M143" s="190"/>
      <c r="N143" s="190"/>
      <c r="O143" s="190"/>
      <c r="P143" s="190"/>
      <c r="Q143" s="190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8"/>
      <c r="C144" s="188"/>
      <c r="D144" s="188"/>
      <c r="E144" s="102"/>
      <c r="F144" s="102"/>
      <c r="G144" s="102"/>
      <c r="H144" s="189"/>
      <c r="I144" s="189"/>
      <c r="J144" s="189"/>
      <c r="K144" s="189"/>
      <c r="L144" s="103"/>
      <c r="M144" s="190"/>
      <c r="N144" s="190"/>
      <c r="O144" s="190"/>
      <c r="P144" s="190"/>
      <c r="Q144" s="190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8"/>
      <c r="C145" s="188"/>
      <c r="D145" s="188"/>
      <c r="E145" s="102"/>
      <c r="F145" s="102"/>
      <c r="G145" s="102"/>
      <c r="H145" s="189"/>
      <c r="I145" s="189"/>
      <c r="J145" s="189"/>
      <c r="K145" s="189"/>
      <c r="L145" s="103"/>
      <c r="M145" s="190"/>
      <c r="N145" s="190"/>
      <c r="O145" s="190"/>
      <c r="P145" s="190"/>
      <c r="Q145" s="190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07"/>
      <c r="C146" s="107"/>
      <c r="D146" s="107"/>
      <c r="E146" s="107"/>
      <c r="F146" s="107"/>
      <c r="G146" s="107"/>
      <c r="H146" s="107"/>
      <c r="I146" s="107"/>
      <c r="J146" s="107"/>
      <c r="K146" s="107"/>
      <c r="L146" s="107"/>
      <c r="M146" s="107"/>
      <c r="N146" s="107"/>
      <c r="O146" s="107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5"/>
      <c r="C148" s="186"/>
      <c r="D148" s="186"/>
      <c r="E148" s="187"/>
      <c r="F148" s="187"/>
      <c r="G148" s="187"/>
      <c r="H148" s="187"/>
      <c r="I148" s="187"/>
      <c r="J148" s="187"/>
      <c r="K148" s="187"/>
      <c r="L148" s="187"/>
      <c r="M148" s="187"/>
      <c r="N148" s="45"/>
      <c r="O148" s="45"/>
      <c r="P148" s="185"/>
      <c r="Q148" s="185"/>
      <c r="R148" s="185"/>
      <c r="S148" s="185"/>
      <c r="T148" s="185"/>
      <c r="U148" s="185"/>
      <c r="V148" s="45"/>
      <c r="W148" s="45"/>
      <c r="X148" s="45"/>
      <c r="Y148" s="45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84"/>
      <c r="C149" s="184"/>
      <c r="D149" s="184"/>
      <c r="E149" s="184"/>
      <c r="F149" s="184"/>
      <c r="G149" s="184"/>
      <c r="H149" s="184"/>
      <c r="I149" s="184"/>
      <c r="J149" s="184"/>
      <c r="K149" s="184"/>
      <c r="L149" s="184"/>
      <c r="M149" s="184"/>
      <c r="N149" s="98"/>
      <c r="O149" s="103"/>
      <c r="P149" s="184"/>
      <c r="Q149" s="184"/>
      <c r="R149" s="184"/>
      <c r="S149" s="184"/>
      <c r="T149" s="184"/>
      <c r="U149" s="184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84"/>
      <c r="C150" s="184"/>
      <c r="D150" s="184"/>
      <c r="E150" s="184"/>
      <c r="F150" s="184"/>
      <c r="G150" s="184"/>
      <c r="H150" s="184"/>
      <c r="I150" s="184"/>
      <c r="J150" s="184"/>
      <c r="K150" s="184"/>
      <c r="L150" s="184"/>
      <c r="M150" s="184"/>
      <c r="N150" s="98"/>
      <c r="O150" s="103"/>
      <c r="P150" s="184"/>
      <c r="Q150" s="184"/>
      <c r="R150" s="184"/>
      <c r="S150" s="184"/>
      <c r="T150" s="184"/>
      <c r="U150" s="184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84"/>
      <c r="C151" s="184"/>
      <c r="D151" s="184"/>
      <c r="E151" s="184"/>
      <c r="F151" s="184"/>
      <c r="G151" s="184"/>
      <c r="H151" s="184"/>
      <c r="I151" s="184"/>
      <c r="J151" s="184"/>
      <c r="K151" s="184"/>
      <c r="L151" s="184"/>
      <c r="M151" s="184"/>
      <c r="N151" s="98"/>
      <c r="O151" s="103"/>
      <c r="P151" s="184"/>
      <c r="Q151" s="184"/>
      <c r="R151" s="184"/>
      <c r="S151" s="184"/>
      <c r="T151" s="184"/>
      <c r="U151" s="184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84"/>
      <c r="C152" s="184"/>
      <c r="D152" s="184"/>
      <c r="E152" s="184"/>
      <c r="F152" s="184"/>
      <c r="G152" s="184"/>
      <c r="H152" s="184"/>
      <c r="I152" s="184"/>
      <c r="J152" s="184"/>
      <c r="K152" s="184"/>
      <c r="L152" s="184"/>
      <c r="M152" s="184"/>
      <c r="N152" s="98"/>
      <c r="O152" s="103"/>
      <c r="P152" s="184"/>
      <c r="Q152" s="184"/>
      <c r="R152" s="184"/>
      <c r="S152" s="184"/>
      <c r="T152" s="184"/>
      <c r="U152" s="184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84"/>
      <c r="C153" s="184"/>
      <c r="D153" s="184"/>
      <c r="E153" s="184"/>
      <c r="F153" s="184"/>
      <c r="G153" s="184"/>
      <c r="H153" s="184"/>
      <c r="I153" s="184"/>
      <c r="J153" s="184"/>
      <c r="K153" s="184"/>
      <c r="L153" s="184"/>
      <c r="M153" s="184"/>
      <c r="N153" s="98"/>
      <c r="O153" s="103"/>
      <c r="P153" s="184"/>
      <c r="Q153" s="184"/>
      <c r="R153" s="184"/>
      <c r="S153" s="184"/>
      <c r="T153" s="184"/>
      <c r="U153" s="184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84"/>
      <c r="C154" s="184"/>
      <c r="D154" s="184"/>
      <c r="E154" s="184"/>
      <c r="F154" s="184"/>
      <c r="G154" s="184"/>
      <c r="H154" s="184"/>
      <c r="I154" s="184"/>
      <c r="J154" s="184"/>
      <c r="K154" s="184"/>
      <c r="L154" s="184"/>
      <c r="M154" s="184"/>
      <c r="N154" s="98"/>
      <c r="O154" s="103"/>
      <c r="P154" s="184"/>
      <c r="Q154" s="184"/>
      <c r="R154" s="184"/>
      <c r="S154" s="184"/>
      <c r="T154" s="184"/>
      <c r="U154" s="184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84"/>
      <c r="C155" s="184"/>
      <c r="D155" s="184"/>
      <c r="E155" s="184"/>
      <c r="F155" s="184"/>
      <c r="G155" s="184"/>
      <c r="H155" s="184"/>
      <c r="I155" s="184"/>
      <c r="J155" s="184"/>
      <c r="K155" s="184"/>
      <c r="L155" s="184"/>
      <c r="M155" s="184"/>
      <c r="N155" s="98"/>
      <c r="O155" s="103"/>
      <c r="P155" s="184"/>
      <c r="Q155" s="184"/>
      <c r="R155" s="184"/>
      <c r="S155" s="184"/>
      <c r="T155" s="184"/>
      <c r="U155" s="184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84"/>
      <c r="C156" s="184"/>
      <c r="D156" s="184"/>
      <c r="E156" s="184"/>
      <c r="F156" s="184"/>
      <c r="G156" s="184"/>
      <c r="H156" s="184"/>
      <c r="I156" s="184"/>
      <c r="J156" s="184"/>
      <c r="K156" s="184"/>
      <c r="L156" s="184"/>
      <c r="M156" s="184"/>
      <c r="N156" s="98"/>
      <c r="O156" s="103"/>
      <c r="P156" s="184"/>
      <c r="Q156" s="184"/>
      <c r="R156" s="184"/>
      <c r="S156" s="184"/>
      <c r="T156" s="184"/>
      <c r="U156" s="184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84"/>
      <c r="C157" s="184"/>
      <c r="D157" s="184"/>
      <c r="E157" s="184"/>
      <c r="F157" s="184"/>
      <c r="G157" s="184"/>
      <c r="H157" s="184"/>
      <c r="I157" s="184"/>
      <c r="J157" s="184"/>
      <c r="K157" s="184"/>
      <c r="L157" s="184"/>
      <c r="M157" s="184"/>
      <c r="N157" s="98"/>
      <c r="O157" s="103"/>
      <c r="P157" s="184"/>
      <c r="Q157" s="184"/>
      <c r="R157" s="184"/>
      <c r="S157" s="184"/>
      <c r="T157" s="184"/>
      <c r="U157" s="184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84"/>
      <c r="C158" s="184"/>
      <c r="D158" s="184"/>
      <c r="E158" s="184"/>
      <c r="F158" s="184"/>
      <c r="G158" s="184"/>
      <c r="H158" s="184"/>
      <c r="I158" s="184"/>
      <c r="J158" s="184"/>
      <c r="K158" s="184"/>
      <c r="L158" s="184"/>
      <c r="M158" s="184"/>
      <c r="N158" s="98"/>
      <c r="O158" s="103"/>
      <c r="P158" s="184"/>
      <c r="Q158" s="184"/>
      <c r="R158" s="184"/>
      <c r="S158" s="184"/>
      <c r="T158" s="184"/>
      <c r="U158" s="184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84"/>
      <c r="C159" s="184"/>
      <c r="D159" s="184"/>
      <c r="E159" s="184"/>
      <c r="F159" s="184"/>
      <c r="G159" s="184"/>
      <c r="H159" s="184"/>
      <c r="I159" s="184"/>
      <c r="J159" s="184"/>
      <c r="K159" s="184"/>
      <c r="L159" s="184"/>
      <c r="M159" s="184"/>
      <c r="N159" s="98"/>
      <c r="O159" s="103"/>
      <c r="P159" s="184"/>
      <c r="Q159" s="184"/>
      <c r="R159" s="184"/>
      <c r="S159" s="184"/>
      <c r="T159" s="184"/>
      <c r="U159" s="184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84"/>
      <c r="C160" s="184"/>
      <c r="D160" s="184"/>
      <c r="E160" s="184"/>
      <c r="F160" s="184"/>
      <c r="G160" s="184"/>
      <c r="H160" s="184"/>
      <c r="I160" s="184"/>
      <c r="J160" s="184"/>
      <c r="K160" s="184"/>
      <c r="L160" s="184"/>
      <c r="M160" s="184"/>
      <c r="N160" s="98"/>
      <c r="O160" s="103"/>
      <c r="P160" s="184"/>
      <c r="Q160" s="184"/>
      <c r="R160" s="184"/>
      <c r="S160" s="184"/>
      <c r="T160" s="184"/>
      <c r="U160" s="184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84"/>
      <c r="C161" s="184"/>
      <c r="D161" s="184"/>
      <c r="E161" s="184"/>
      <c r="F161" s="184"/>
      <c r="G161" s="184"/>
      <c r="H161" s="184"/>
      <c r="I161" s="184"/>
      <c r="J161" s="184"/>
      <c r="K161" s="184"/>
      <c r="L161" s="184"/>
      <c r="M161" s="184"/>
      <c r="N161" s="98"/>
      <c r="O161" s="103"/>
      <c r="P161" s="184"/>
      <c r="Q161" s="184"/>
      <c r="R161" s="184"/>
      <c r="S161" s="184"/>
      <c r="T161" s="184"/>
      <c r="U161" s="184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84"/>
      <c r="C162" s="184"/>
      <c r="D162" s="184"/>
      <c r="E162" s="184"/>
      <c r="F162" s="184"/>
      <c r="G162" s="184"/>
      <c r="H162" s="184"/>
      <c r="I162" s="184"/>
      <c r="J162" s="184"/>
      <c r="K162" s="184"/>
      <c r="L162" s="184"/>
      <c r="M162" s="184"/>
      <c r="N162" s="98"/>
      <c r="O162" s="103"/>
      <c r="P162" s="184"/>
      <c r="Q162" s="184"/>
      <c r="R162" s="184"/>
      <c r="S162" s="184"/>
      <c r="T162" s="184"/>
      <c r="U162" s="184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84"/>
      <c r="C163" s="184"/>
      <c r="D163" s="184"/>
      <c r="E163" s="184"/>
      <c r="F163" s="184"/>
      <c r="G163" s="184"/>
      <c r="H163" s="184"/>
      <c r="I163" s="184"/>
      <c r="J163" s="184"/>
      <c r="K163" s="184"/>
      <c r="L163" s="184"/>
      <c r="M163" s="184"/>
      <c r="N163" s="98"/>
      <c r="O163" s="103"/>
      <c r="P163" s="184"/>
      <c r="Q163" s="184"/>
      <c r="R163" s="184"/>
      <c r="S163" s="184"/>
      <c r="T163" s="184"/>
      <c r="U163" s="184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84"/>
      <c r="C164" s="184"/>
      <c r="D164" s="184"/>
      <c r="E164" s="184"/>
      <c r="F164" s="184"/>
      <c r="G164" s="184"/>
      <c r="H164" s="184"/>
      <c r="I164" s="184"/>
      <c r="J164" s="184"/>
      <c r="K164" s="184"/>
      <c r="L164" s="184"/>
      <c r="M164" s="184"/>
      <c r="N164" s="98"/>
      <c r="O164" s="103"/>
      <c r="P164" s="184"/>
      <c r="Q164" s="184"/>
      <c r="R164" s="184"/>
      <c r="S164" s="184"/>
      <c r="T164" s="184"/>
      <c r="U164" s="184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84"/>
      <c r="C165" s="184"/>
      <c r="D165" s="184"/>
      <c r="E165" s="184"/>
      <c r="F165" s="184"/>
      <c r="G165" s="184"/>
      <c r="H165" s="184"/>
      <c r="I165" s="184"/>
      <c r="J165" s="184"/>
      <c r="K165" s="184"/>
      <c r="L165" s="184"/>
      <c r="M165" s="184"/>
      <c r="N165" s="98"/>
      <c r="O165" s="103"/>
      <c r="P165" s="184"/>
      <c r="Q165" s="184"/>
      <c r="R165" s="184"/>
      <c r="S165" s="184"/>
      <c r="T165" s="184"/>
      <c r="U165" s="184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84"/>
      <c r="C166" s="184"/>
      <c r="D166" s="184"/>
      <c r="E166" s="184"/>
      <c r="F166" s="184"/>
      <c r="G166" s="184"/>
      <c r="H166" s="184"/>
      <c r="I166" s="184"/>
      <c r="J166" s="184"/>
      <c r="K166" s="184"/>
      <c r="L166" s="184"/>
      <c r="M166" s="184"/>
      <c r="N166" s="98"/>
      <c r="O166" s="103"/>
      <c r="P166" s="184"/>
      <c r="Q166" s="184"/>
      <c r="R166" s="184"/>
      <c r="S166" s="184"/>
      <c r="T166" s="184"/>
      <c r="U166" s="184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84"/>
      <c r="C167" s="184"/>
      <c r="D167" s="184"/>
      <c r="E167" s="184"/>
      <c r="F167" s="184"/>
      <c r="G167" s="184"/>
      <c r="H167" s="184"/>
      <c r="I167" s="184"/>
      <c r="J167" s="184"/>
      <c r="K167" s="184"/>
      <c r="L167" s="184"/>
      <c r="M167" s="184"/>
      <c r="N167" s="98"/>
      <c r="O167" s="103"/>
      <c r="P167" s="184"/>
      <c r="Q167" s="184"/>
      <c r="R167" s="184"/>
      <c r="S167" s="184"/>
      <c r="T167" s="184"/>
      <c r="U167" s="184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84"/>
      <c r="C168" s="184"/>
      <c r="D168" s="184"/>
      <c r="E168" s="184"/>
      <c r="F168" s="184"/>
      <c r="G168" s="184"/>
      <c r="H168" s="184"/>
      <c r="I168" s="184"/>
      <c r="J168" s="184"/>
      <c r="K168" s="184"/>
      <c r="L168" s="184"/>
      <c r="M168" s="184"/>
      <c r="N168" s="98"/>
      <c r="O168" s="103"/>
      <c r="P168" s="184"/>
      <c r="Q168" s="184"/>
      <c r="R168" s="184"/>
      <c r="S168" s="184"/>
      <c r="T168" s="184"/>
      <c r="U168" s="184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84"/>
      <c r="C169" s="184"/>
      <c r="D169" s="184"/>
      <c r="E169" s="184"/>
      <c r="F169" s="184"/>
      <c r="G169" s="184"/>
      <c r="H169" s="184"/>
      <c r="I169" s="184"/>
      <c r="J169" s="184"/>
      <c r="K169" s="184"/>
      <c r="L169" s="184"/>
      <c r="M169" s="184"/>
      <c r="N169" s="98"/>
      <c r="O169" s="103"/>
      <c r="P169" s="184"/>
      <c r="Q169" s="184"/>
      <c r="R169" s="184"/>
      <c r="S169" s="184"/>
      <c r="T169" s="184"/>
      <c r="U169" s="184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84"/>
      <c r="C170" s="184"/>
      <c r="D170" s="184"/>
      <c r="E170" s="184"/>
      <c r="F170" s="184"/>
      <c r="G170" s="184"/>
      <c r="H170" s="184"/>
      <c r="I170" s="184"/>
      <c r="J170" s="184"/>
      <c r="K170" s="184"/>
      <c r="L170" s="184"/>
      <c r="M170" s="184"/>
      <c r="N170" s="98"/>
      <c r="O170" s="103"/>
      <c r="P170" s="184"/>
      <c r="Q170" s="184"/>
      <c r="R170" s="184"/>
      <c r="S170" s="184"/>
      <c r="T170" s="184"/>
      <c r="U170" s="184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84"/>
      <c r="C171" s="184"/>
      <c r="D171" s="184"/>
      <c r="E171" s="184"/>
      <c r="F171" s="184"/>
      <c r="G171" s="184"/>
      <c r="H171" s="184"/>
      <c r="I171" s="184"/>
      <c r="J171" s="184"/>
      <c r="K171" s="184"/>
      <c r="L171" s="184"/>
      <c r="M171" s="184"/>
      <c r="N171" s="98"/>
      <c r="O171" s="103"/>
      <c r="P171" s="184"/>
      <c r="Q171" s="184"/>
      <c r="R171" s="184"/>
      <c r="S171" s="184"/>
      <c r="T171" s="184"/>
      <c r="U171" s="184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84"/>
      <c r="C172" s="184"/>
      <c r="D172" s="184"/>
      <c r="E172" s="184"/>
      <c r="F172" s="184"/>
      <c r="G172" s="184"/>
      <c r="H172" s="184"/>
      <c r="I172" s="184"/>
      <c r="J172" s="184"/>
      <c r="K172" s="184"/>
      <c r="L172" s="184"/>
      <c r="M172" s="184"/>
      <c r="N172" s="98"/>
      <c r="O172" s="103"/>
      <c r="P172" s="184"/>
      <c r="Q172" s="184"/>
      <c r="R172" s="184"/>
      <c r="S172" s="184"/>
      <c r="T172" s="184"/>
      <c r="U172" s="184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84"/>
      <c r="C173" s="184"/>
      <c r="D173" s="184"/>
      <c r="E173" s="184"/>
      <c r="F173" s="184"/>
      <c r="G173" s="184"/>
      <c r="H173" s="184"/>
      <c r="I173" s="184"/>
      <c r="J173" s="184"/>
      <c r="K173" s="184"/>
      <c r="L173" s="184"/>
      <c r="M173" s="184"/>
      <c r="N173" s="98"/>
      <c r="O173" s="103"/>
      <c r="P173" s="184"/>
      <c r="Q173" s="184"/>
      <c r="R173" s="184"/>
      <c r="S173" s="184"/>
      <c r="T173" s="184"/>
      <c r="U173" s="184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84"/>
      <c r="C174" s="184"/>
      <c r="D174" s="184"/>
      <c r="E174" s="184"/>
      <c r="F174" s="184"/>
      <c r="G174" s="184"/>
      <c r="H174" s="184"/>
      <c r="I174" s="184"/>
      <c r="J174" s="184"/>
      <c r="K174" s="184"/>
      <c r="L174" s="184"/>
      <c r="M174" s="184"/>
      <c r="N174" s="98"/>
      <c r="O174" s="103"/>
      <c r="P174" s="184"/>
      <c r="Q174" s="184"/>
      <c r="R174" s="184"/>
      <c r="S174" s="184"/>
      <c r="T174" s="184"/>
      <c r="U174" s="184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84"/>
      <c r="C175" s="184"/>
      <c r="D175" s="184"/>
      <c r="E175" s="184"/>
      <c r="F175" s="184"/>
      <c r="G175" s="184"/>
      <c r="H175" s="184"/>
      <c r="I175" s="184"/>
      <c r="J175" s="184"/>
      <c r="K175" s="184"/>
      <c r="L175" s="184"/>
      <c r="M175" s="184"/>
      <c r="N175" s="98"/>
      <c r="O175" s="103"/>
      <c r="P175" s="184"/>
      <c r="Q175" s="184"/>
      <c r="R175" s="184"/>
      <c r="S175" s="184"/>
      <c r="T175" s="184"/>
      <c r="U175" s="184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84"/>
      <c r="C176" s="184"/>
      <c r="D176" s="184"/>
      <c r="E176" s="184"/>
      <c r="F176" s="184"/>
      <c r="G176" s="184"/>
      <c r="H176" s="184"/>
      <c r="I176" s="184"/>
      <c r="J176" s="184"/>
      <c r="K176" s="184"/>
      <c r="L176" s="184"/>
      <c r="M176" s="184"/>
      <c r="N176" s="98"/>
      <c r="O176" s="103"/>
      <c r="P176" s="184"/>
      <c r="Q176" s="184"/>
      <c r="R176" s="184"/>
      <c r="S176" s="184"/>
      <c r="T176" s="184"/>
      <c r="U176" s="184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84"/>
      <c r="C177" s="184"/>
      <c r="D177" s="184"/>
      <c r="E177" s="184"/>
      <c r="F177" s="184"/>
      <c r="G177" s="184"/>
      <c r="H177" s="184"/>
      <c r="I177" s="184"/>
      <c r="J177" s="184"/>
      <c r="K177" s="184"/>
      <c r="L177" s="184"/>
      <c r="M177" s="184"/>
      <c r="N177" s="98"/>
      <c r="O177" s="103"/>
      <c r="P177" s="184"/>
      <c r="Q177" s="184"/>
      <c r="R177" s="184"/>
      <c r="S177" s="184"/>
      <c r="T177" s="184"/>
      <c r="U177" s="184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84"/>
      <c r="C178" s="184"/>
      <c r="D178" s="184"/>
      <c r="E178" s="184"/>
      <c r="F178" s="184"/>
      <c r="G178" s="184"/>
      <c r="H178" s="184"/>
      <c r="I178" s="184"/>
      <c r="J178" s="184"/>
      <c r="K178" s="184"/>
      <c r="L178" s="184"/>
      <c r="M178" s="184"/>
      <c r="N178" s="98"/>
      <c r="O178" s="103"/>
      <c r="P178" s="184"/>
      <c r="Q178" s="184"/>
      <c r="R178" s="184"/>
      <c r="S178" s="184"/>
      <c r="T178" s="184"/>
      <c r="U178" s="184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84"/>
      <c r="C179" s="184"/>
      <c r="D179" s="184"/>
      <c r="E179" s="184"/>
      <c r="F179" s="184"/>
      <c r="G179" s="184"/>
      <c r="H179" s="184"/>
      <c r="I179" s="184"/>
      <c r="J179" s="184"/>
      <c r="K179" s="184"/>
      <c r="L179" s="184"/>
      <c r="M179" s="184"/>
      <c r="N179" s="98"/>
      <c r="O179" s="103"/>
      <c r="P179" s="184"/>
      <c r="Q179" s="184"/>
      <c r="R179" s="184"/>
      <c r="S179" s="184"/>
      <c r="T179" s="184"/>
      <c r="U179" s="184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84"/>
      <c r="C180" s="184"/>
      <c r="D180" s="184"/>
      <c r="E180" s="184"/>
      <c r="F180" s="184"/>
      <c r="G180" s="184"/>
      <c r="H180" s="184"/>
      <c r="I180" s="184"/>
      <c r="J180" s="184"/>
      <c r="K180" s="184"/>
      <c r="L180" s="184"/>
      <c r="M180" s="184"/>
      <c r="N180" s="98"/>
      <c r="O180" s="103"/>
      <c r="P180" s="184"/>
      <c r="Q180" s="184"/>
      <c r="R180" s="184"/>
      <c r="S180" s="184"/>
      <c r="T180" s="184"/>
      <c r="U180" s="184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84"/>
      <c r="C181" s="184"/>
      <c r="D181" s="184"/>
      <c r="E181" s="184"/>
      <c r="F181" s="184"/>
      <c r="G181" s="184"/>
      <c r="H181" s="184"/>
      <c r="I181" s="184"/>
      <c r="J181" s="184"/>
      <c r="K181" s="184"/>
      <c r="L181" s="184"/>
      <c r="M181" s="184"/>
      <c r="N181" s="98"/>
      <c r="O181" s="103"/>
      <c r="P181" s="184"/>
      <c r="Q181" s="184"/>
      <c r="R181" s="184"/>
      <c r="S181" s="184"/>
      <c r="T181" s="184"/>
      <c r="U181" s="184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84"/>
      <c r="C182" s="184"/>
      <c r="D182" s="184"/>
      <c r="E182" s="184"/>
      <c r="F182" s="184"/>
      <c r="G182" s="184"/>
      <c r="H182" s="184"/>
      <c r="I182" s="184"/>
      <c r="J182" s="184"/>
      <c r="K182" s="184"/>
      <c r="L182" s="184"/>
      <c r="M182" s="184"/>
      <c r="N182" s="98"/>
      <c r="O182" s="103"/>
      <c r="P182" s="184"/>
      <c r="Q182" s="184"/>
      <c r="R182" s="184"/>
      <c r="S182" s="184"/>
      <c r="T182" s="184"/>
      <c r="U182" s="184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84"/>
      <c r="C183" s="184"/>
      <c r="D183" s="184"/>
      <c r="E183" s="184"/>
      <c r="F183" s="184"/>
      <c r="G183" s="184"/>
      <c r="H183" s="184"/>
      <c r="I183" s="184"/>
      <c r="J183" s="184"/>
      <c r="K183" s="184"/>
      <c r="L183" s="184"/>
      <c r="M183" s="184"/>
      <c r="N183" s="98"/>
      <c r="O183" s="103"/>
      <c r="P183" s="184"/>
      <c r="Q183" s="184"/>
      <c r="R183" s="184"/>
      <c r="S183" s="184"/>
      <c r="T183" s="184"/>
      <c r="U183" s="184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84"/>
      <c r="C184" s="184"/>
      <c r="D184" s="184"/>
      <c r="E184" s="184"/>
      <c r="F184" s="184"/>
      <c r="G184" s="184"/>
      <c r="H184" s="184"/>
      <c r="I184" s="184"/>
      <c r="J184" s="184"/>
      <c r="K184" s="184"/>
      <c r="L184" s="184"/>
      <c r="M184" s="184"/>
      <c r="N184" s="98"/>
      <c r="O184" s="103"/>
      <c r="P184" s="184"/>
      <c r="Q184" s="184"/>
      <c r="R184" s="184"/>
      <c r="S184" s="184"/>
      <c r="T184" s="184"/>
      <c r="U184" s="184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84"/>
      <c r="C185" s="184"/>
      <c r="D185" s="184"/>
      <c r="E185" s="184"/>
      <c r="F185" s="184"/>
      <c r="G185" s="184"/>
      <c r="H185" s="184"/>
      <c r="I185" s="184"/>
      <c r="J185" s="184"/>
      <c r="K185" s="184"/>
      <c r="L185" s="184"/>
      <c r="M185" s="184"/>
      <c r="N185" s="98"/>
      <c r="O185" s="103"/>
      <c r="P185" s="184"/>
      <c r="Q185" s="184"/>
      <c r="R185" s="184"/>
      <c r="S185" s="184"/>
      <c r="T185" s="184"/>
      <c r="U185" s="184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84"/>
      <c r="C186" s="184"/>
      <c r="D186" s="184"/>
      <c r="E186" s="184"/>
      <c r="F186" s="184"/>
      <c r="G186" s="184"/>
      <c r="H186" s="184"/>
      <c r="I186" s="184"/>
      <c r="J186" s="184"/>
      <c r="K186" s="184"/>
      <c r="L186" s="184"/>
      <c r="M186" s="184"/>
      <c r="N186" s="98"/>
      <c r="O186" s="103"/>
      <c r="P186" s="184"/>
      <c r="Q186" s="184"/>
      <c r="R186" s="184"/>
      <c r="S186" s="184"/>
      <c r="T186" s="184"/>
      <c r="U186" s="184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84"/>
      <c r="C187" s="184"/>
      <c r="D187" s="184"/>
      <c r="E187" s="184"/>
      <c r="F187" s="184"/>
      <c r="G187" s="184"/>
      <c r="H187" s="184"/>
      <c r="I187" s="184"/>
      <c r="J187" s="184"/>
      <c r="K187" s="184"/>
      <c r="L187" s="184"/>
      <c r="M187" s="184"/>
      <c r="N187" s="98"/>
      <c r="O187" s="103"/>
      <c r="P187" s="184"/>
      <c r="Q187" s="184"/>
      <c r="R187" s="184"/>
      <c r="S187" s="184"/>
      <c r="T187" s="184"/>
      <c r="U187" s="184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84"/>
      <c r="C188" s="184"/>
      <c r="D188" s="184"/>
      <c r="E188" s="184"/>
      <c r="F188" s="184"/>
      <c r="G188" s="184"/>
      <c r="H188" s="184"/>
      <c r="I188" s="184"/>
      <c r="J188" s="184"/>
      <c r="K188" s="184"/>
      <c r="L188" s="184"/>
      <c r="M188" s="184"/>
      <c r="N188" s="98"/>
      <c r="O188" s="103"/>
      <c r="P188" s="184"/>
      <c r="Q188" s="184"/>
      <c r="R188" s="184"/>
      <c r="S188" s="184"/>
      <c r="T188" s="184"/>
      <c r="U188" s="184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5"/>
      <c r="C193" s="186"/>
      <c r="D193" s="186"/>
      <c r="E193" s="45"/>
      <c r="F193" s="45"/>
      <c r="G193" s="45"/>
      <c r="H193" s="185"/>
      <c r="I193" s="185"/>
      <c r="J193" s="185"/>
      <c r="K193" s="185"/>
      <c r="L193" s="185"/>
      <c r="M193" s="185"/>
      <c r="N193" s="185"/>
      <c r="O193" s="185"/>
      <c r="P193" s="185"/>
      <c r="Q193" s="185"/>
      <c r="R193" s="185"/>
      <c r="S193" s="185"/>
      <c r="T193" s="185"/>
      <c r="U193" s="185"/>
      <c r="V193" s="45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8"/>
      <c r="C194" s="188"/>
      <c r="D194" s="188"/>
      <c r="E194" s="102"/>
      <c r="F194" s="102"/>
      <c r="G194" s="102"/>
      <c r="H194" s="189"/>
      <c r="I194" s="189"/>
      <c r="J194" s="189"/>
      <c r="K194" s="189"/>
      <c r="L194" s="190"/>
      <c r="M194" s="190"/>
      <c r="N194" s="190"/>
      <c r="O194" s="190"/>
      <c r="P194" s="190"/>
      <c r="Q194" s="190"/>
      <c r="R194" s="190"/>
      <c r="S194" s="190"/>
      <c r="T194" s="190"/>
      <c r="U194" s="190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8"/>
      <c r="C195" s="188"/>
      <c r="D195" s="188"/>
      <c r="E195" s="102"/>
      <c r="F195" s="102"/>
      <c r="G195" s="102"/>
      <c r="H195" s="189"/>
      <c r="I195" s="189"/>
      <c r="J195" s="189"/>
      <c r="K195" s="189"/>
      <c r="L195" s="190"/>
      <c r="M195" s="190"/>
      <c r="N195" s="190"/>
      <c r="O195" s="190"/>
      <c r="P195" s="190"/>
      <c r="Q195" s="190"/>
      <c r="R195" s="190"/>
      <c r="S195" s="190"/>
      <c r="T195" s="190"/>
      <c r="U195" s="190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8"/>
      <c r="C196" s="188"/>
      <c r="D196" s="188"/>
      <c r="E196" s="102"/>
      <c r="F196" s="102"/>
      <c r="G196" s="102"/>
      <c r="H196" s="189"/>
      <c r="I196" s="189"/>
      <c r="J196" s="189"/>
      <c r="K196" s="189"/>
      <c r="L196" s="190"/>
      <c r="M196" s="190"/>
      <c r="N196" s="190"/>
      <c r="O196" s="190"/>
      <c r="P196" s="190"/>
      <c r="Q196" s="190"/>
      <c r="R196" s="190"/>
      <c r="S196" s="190"/>
      <c r="T196" s="190"/>
      <c r="U196" s="190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8"/>
      <c r="C197" s="188"/>
      <c r="D197" s="188"/>
      <c r="E197" s="102"/>
      <c r="F197" s="102"/>
      <c r="G197" s="102"/>
      <c r="H197" s="189"/>
      <c r="I197" s="189"/>
      <c r="J197" s="189"/>
      <c r="K197" s="189"/>
      <c r="L197" s="190"/>
      <c r="M197" s="190"/>
      <c r="N197" s="190"/>
      <c r="O197" s="190"/>
      <c r="P197" s="190"/>
      <c r="Q197" s="190"/>
      <c r="R197" s="190"/>
      <c r="S197" s="190"/>
      <c r="T197" s="190"/>
      <c r="U197" s="190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8"/>
      <c r="C198" s="188"/>
      <c r="D198" s="188"/>
      <c r="E198" s="102"/>
      <c r="F198" s="102"/>
      <c r="G198" s="102"/>
      <c r="H198" s="189"/>
      <c r="I198" s="189"/>
      <c r="J198" s="189"/>
      <c r="K198" s="189"/>
      <c r="L198" s="190"/>
      <c r="M198" s="190"/>
      <c r="N198" s="190"/>
      <c r="O198" s="190"/>
      <c r="P198" s="190"/>
      <c r="Q198" s="190"/>
      <c r="R198" s="190"/>
      <c r="S198" s="190"/>
      <c r="T198" s="190"/>
      <c r="U198" s="190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5"/>
      <c r="C201" s="186"/>
      <c r="D201" s="186"/>
      <c r="E201" s="187"/>
      <c r="F201" s="187"/>
      <c r="G201" s="187"/>
      <c r="H201" s="187"/>
      <c r="I201" s="187"/>
      <c r="J201" s="187"/>
      <c r="K201" s="187"/>
      <c r="L201" s="187"/>
      <c r="M201" s="187"/>
      <c r="N201" s="45"/>
      <c r="O201" s="45"/>
      <c r="P201" s="45"/>
      <c r="Q201" s="185"/>
      <c r="R201" s="185"/>
      <c r="S201" s="185"/>
      <c r="T201" s="185"/>
      <c r="U201" s="41"/>
      <c r="V201" s="45"/>
      <c r="W201" s="45"/>
      <c r="X201" s="45"/>
      <c r="Y201" s="45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84"/>
      <c r="C202" s="184"/>
      <c r="D202" s="184"/>
      <c r="E202" s="184"/>
      <c r="F202" s="184"/>
      <c r="G202" s="184"/>
      <c r="H202" s="184"/>
      <c r="I202" s="184"/>
      <c r="J202" s="184"/>
      <c r="K202" s="184"/>
      <c r="L202" s="184"/>
      <c r="M202" s="184"/>
      <c r="N202" s="98"/>
      <c r="O202" s="103"/>
      <c r="P202" s="103"/>
      <c r="Q202" s="184"/>
      <c r="R202" s="184"/>
      <c r="S202" s="184"/>
      <c r="T202" s="184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84"/>
      <c r="C203" s="184"/>
      <c r="D203" s="184"/>
      <c r="E203" s="184"/>
      <c r="F203" s="184"/>
      <c r="G203" s="184"/>
      <c r="H203" s="184"/>
      <c r="I203" s="184"/>
      <c r="J203" s="184"/>
      <c r="K203" s="184"/>
      <c r="L203" s="184"/>
      <c r="M203" s="184"/>
      <c r="N203" s="98"/>
      <c r="O203" s="103"/>
      <c r="P203" s="103"/>
      <c r="Q203" s="184"/>
      <c r="R203" s="184"/>
      <c r="S203" s="184"/>
      <c r="T203" s="184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84"/>
      <c r="C204" s="184"/>
      <c r="D204" s="184"/>
      <c r="E204" s="184"/>
      <c r="F204" s="184"/>
      <c r="G204" s="184"/>
      <c r="H204" s="184"/>
      <c r="I204" s="184"/>
      <c r="J204" s="184"/>
      <c r="K204" s="184"/>
      <c r="L204" s="184"/>
      <c r="M204" s="184"/>
      <c r="N204" s="98"/>
      <c r="O204" s="103"/>
      <c r="P204" s="103"/>
      <c r="Q204" s="184"/>
      <c r="R204" s="184"/>
      <c r="S204" s="184"/>
      <c r="T204" s="184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84"/>
      <c r="C205" s="184"/>
      <c r="D205" s="184"/>
      <c r="E205" s="184"/>
      <c r="F205" s="184"/>
      <c r="G205" s="184"/>
      <c r="H205" s="184"/>
      <c r="I205" s="184"/>
      <c r="J205" s="184"/>
      <c r="K205" s="184"/>
      <c r="L205" s="184"/>
      <c r="M205" s="184"/>
      <c r="N205" s="98"/>
      <c r="O205" s="103"/>
      <c r="P205" s="103"/>
      <c r="Q205" s="184"/>
      <c r="R205" s="184"/>
      <c r="S205" s="184"/>
      <c r="T205" s="184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84"/>
      <c r="C206" s="184"/>
      <c r="D206" s="184"/>
      <c r="E206" s="184"/>
      <c r="F206" s="184"/>
      <c r="G206" s="184"/>
      <c r="H206" s="184"/>
      <c r="I206" s="184"/>
      <c r="J206" s="184"/>
      <c r="K206" s="184"/>
      <c r="L206" s="184"/>
      <c r="M206" s="184"/>
      <c r="N206" s="98"/>
      <c r="O206" s="103"/>
      <c r="P206" s="103"/>
      <c r="Q206" s="184"/>
      <c r="R206" s="184"/>
      <c r="S206" s="184"/>
      <c r="T206" s="184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84"/>
      <c r="C207" s="184"/>
      <c r="D207" s="184"/>
      <c r="E207" s="184"/>
      <c r="F207" s="184"/>
      <c r="G207" s="184"/>
      <c r="H207" s="184"/>
      <c r="I207" s="184"/>
      <c r="J207" s="184"/>
      <c r="K207" s="184"/>
      <c r="L207" s="184"/>
      <c r="M207" s="184"/>
      <c r="N207" s="98"/>
      <c r="O207" s="103"/>
      <c r="P207" s="103"/>
      <c r="Q207" s="184"/>
      <c r="R207" s="184"/>
      <c r="S207" s="184"/>
      <c r="T207" s="184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84"/>
      <c r="C208" s="184"/>
      <c r="D208" s="184"/>
      <c r="E208" s="184"/>
      <c r="F208" s="184"/>
      <c r="G208" s="184"/>
      <c r="H208" s="184"/>
      <c r="I208" s="184"/>
      <c r="J208" s="184"/>
      <c r="K208" s="184"/>
      <c r="L208" s="184"/>
      <c r="M208" s="184"/>
      <c r="N208" s="98"/>
      <c r="O208" s="103"/>
      <c r="P208" s="103"/>
      <c r="Q208" s="184"/>
      <c r="R208" s="184"/>
      <c r="S208" s="184"/>
      <c r="T208" s="184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84"/>
      <c r="C209" s="184"/>
      <c r="D209" s="184"/>
      <c r="E209" s="184"/>
      <c r="F209" s="184"/>
      <c r="G209" s="184"/>
      <c r="H209" s="184"/>
      <c r="I209" s="184"/>
      <c r="J209" s="184"/>
      <c r="K209" s="184"/>
      <c r="L209" s="184"/>
      <c r="M209" s="184"/>
      <c r="N209" s="98"/>
      <c r="O209" s="103"/>
      <c r="P209" s="103"/>
      <c r="Q209" s="184"/>
      <c r="R209" s="184"/>
      <c r="S209" s="184"/>
      <c r="T209" s="184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84"/>
      <c r="C210" s="184"/>
      <c r="D210" s="184"/>
      <c r="E210" s="184"/>
      <c r="F210" s="184"/>
      <c r="G210" s="184"/>
      <c r="H210" s="184"/>
      <c r="I210" s="184"/>
      <c r="J210" s="184"/>
      <c r="K210" s="184"/>
      <c r="L210" s="184"/>
      <c r="M210" s="184"/>
      <c r="N210" s="98"/>
      <c r="O210" s="103"/>
      <c r="P210" s="103"/>
      <c r="Q210" s="184"/>
      <c r="R210" s="184"/>
      <c r="S210" s="184"/>
      <c r="T210" s="184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84"/>
      <c r="C211" s="184"/>
      <c r="D211" s="184"/>
      <c r="E211" s="184"/>
      <c r="F211" s="184"/>
      <c r="G211" s="184"/>
      <c r="H211" s="184"/>
      <c r="I211" s="184"/>
      <c r="J211" s="184"/>
      <c r="K211" s="184"/>
      <c r="L211" s="184"/>
      <c r="M211" s="184"/>
      <c r="N211" s="98"/>
      <c r="O211" s="103"/>
      <c r="P211" s="103"/>
      <c r="Q211" s="184"/>
      <c r="R211" s="184"/>
      <c r="S211" s="184"/>
      <c r="T211" s="184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84"/>
      <c r="C212" s="184"/>
      <c r="D212" s="184"/>
      <c r="E212" s="184"/>
      <c r="F212" s="184"/>
      <c r="G212" s="184"/>
      <c r="H212" s="184"/>
      <c r="I212" s="184"/>
      <c r="J212" s="184"/>
      <c r="K212" s="184"/>
      <c r="L212" s="184"/>
      <c r="M212" s="184"/>
      <c r="N212" s="98"/>
      <c r="O212" s="103"/>
      <c r="P212" s="103"/>
      <c r="Q212" s="184"/>
      <c r="R212" s="184"/>
      <c r="S212" s="184"/>
      <c r="T212" s="184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84"/>
      <c r="C213" s="184"/>
      <c r="D213" s="184"/>
      <c r="E213" s="184"/>
      <c r="F213" s="184"/>
      <c r="G213" s="184"/>
      <c r="H213" s="184"/>
      <c r="I213" s="184"/>
      <c r="J213" s="184"/>
      <c r="K213" s="184"/>
      <c r="L213" s="184"/>
      <c r="M213" s="184"/>
      <c r="N213" s="98"/>
      <c r="O213" s="103"/>
      <c r="P213" s="103"/>
      <c r="Q213" s="184"/>
      <c r="R213" s="184"/>
      <c r="S213" s="184"/>
      <c r="T213" s="184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84"/>
      <c r="C214" s="184"/>
      <c r="D214" s="184"/>
      <c r="E214" s="184"/>
      <c r="F214" s="184"/>
      <c r="G214" s="184"/>
      <c r="H214" s="184"/>
      <c r="I214" s="184"/>
      <c r="J214" s="184"/>
      <c r="K214" s="184"/>
      <c r="L214" s="184"/>
      <c r="M214" s="184"/>
      <c r="N214" s="98"/>
      <c r="O214" s="103"/>
      <c r="P214" s="103"/>
      <c r="Q214" s="184"/>
      <c r="R214" s="184"/>
      <c r="S214" s="184"/>
      <c r="T214" s="184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84"/>
      <c r="C215" s="184"/>
      <c r="D215" s="184"/>
      <c r="E215" s="184"/>
      <c r="F215" s="184"/>
      <c r="G215" s="184"/>
      <c r="H215" s="184"/>
      <c r="I215" s="184"/>
      <c r="J215" s="184"/>
      <c r="K215" s="184"/>
      <c r="L215" s="184"/>
      <c r="M215" s="184"/>
      <c r="N215" s="98"/>
      <c r="O215" s="103"/>
      <c r="P215" s="103"/>
      <c r="Q215" s="184"/>
      <c r="R215" s="184"/>
      <c r="S215" s="184"/>
      <c r="T215" s="184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84"/>
      <c r="C216" s="184"/>
      <c r="D216" s="184"/>
      <c r="E216" s="184"/>
      <c r="F216" s="184"/>
      <c r="G216" s="184"/>
      <c r="H216" s="184"/>
      <c r="I216" s="184"/>
      <c r="J216" s="184"/>
      <c r="K216" s="184"/>
      <c r="L216" s="184"/>
      <c r="M216" s="184"/>
      <c r="N216" s="98"/>
      <c r="O216" s="103"/>
      <c r="P216" s="103"/>
      <c r="Q216" s="184"/>
      <c r="R216" s="184"/>
      <c r="S216" s="184"/>
      <c r="T216" s="184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84"/>
      <c r="C217" s="184"/>
      <c r="D217" s="184"/>
      <c r="E217" s="184"/>
      <c r="F217" s="184"/>
      <c r="G217" s="184"/>
      <c r="H217" s="184"/>
      <c r="I217" s="184"/>
      <c r="J217" s="184"/>
      <c r="K217" s="184"/>
      <c r="L217" s="184"/>
      <c r="M217" s="184"/>
      <c r="N217" s="98"/>
      <c r="O217" s="103"/>
      <c r="P217" s="103"/>
      <c r="Q217" s="184"/>
      <c r="R217" s="184"/>
      <c r="S217" s="184"/>
      <c r="T217" s="184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84"/>
      <c r="C218" s="184"/>
      <c r="D218" s="184"/>
      <c r="E218" s="184"/>
      <c r="F218" s="184"/>
      <c r="G218" s="184"/>
      <c r="H218" s="184"/>
      <c r="I218" s="184"/>
      <c r="J218" s="184"/>
      <c r="K218" s="184"/>
      <c r="L218" s="184"/>
      <c r="M218" s="184"/>
      <c r="N218" s="98"/>
      <c r="O218" s="103"/>
      <c r="P218" s="103"/>
      <c r="Q218" s="184"/>
      <c r="R218" s="184"/>
      <c r="S218" s="184"/>
      <c r="T218" s="184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84"/>
      <c r="C219" s="184"/>
      <c r="D219" s="184"/>
      <c r="E219" s="184"/>
      <c r="F219" s="184"/>
      <c r="G219" s="184"/>
      <c r="H219" s="184"/>
      <c r="I219" s="184"/>
      <c r="J219" s="184"/>
      <c r="K219" s="184"/>
      <c r="L219" s="184"/>
      <c r="M219" s="184"/>
      <c r="N219" s="98"/>
      <c r="O219" s="103"/>
      <c r="P219" s="103"/>
      <c r="Q219" s="184"/>
      <c r="R219" s="184"/>
      <c r="S219" s="184"/>
      <c r="T219" s="184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84"/>
      <c r="C220" s="184"/>
      <c r="D220" s="184"/>
      <c r="E220" s="184"/>
      <c r="F220" s="184"/>
      <c r="G220" s="184"/>
      <c r="H220" s="184"/>
      <c r="I220" s="184"/>
      <c r="J220" s="184"/>
      <c r="K220" s="184"/>
      <c r="L220" s="184"/>
      <c r="M220" s="184"/>
      <c r="N220" s="98"/>
      <c r="O220" s="103"/>
      <c r="P220" s="103"/>
      <c r="Q220" s="184"/>
      <c r="R220" s="184"/>
      <c r="S220" s="184"/>
      <c r="T220" s="184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84"/>
      <c r="C221" s="184"/>
      <c r="D221" s="184"/>
      <c r="E221" s="184"/>
      <c r="F221" s="184"/>
      <c r="G221" s="184"/>
      <c r="H221" s="184"/>
      <c r="I221" s="184"/>
      <c r="J221" s="184"/>
      <c r="K221" s="184"/>
      <c r="L221" s="184"/>
      <c r="M221" s="184"/>
      <c r="N221" s="98"/>
      <c r="O221" s="103"/>
      <c r="P221" s="103"/>
      <c r="Q221" s="184"/>
      <c r="R221" s="184"/>
      <c r="S221" s="184"/>
      <c r="T221" s="184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84"/>
      <c r="C222" s="184"/>
      <c r="D222" s="184"/>
      <c r="E222" s="184"/>
      <c r="F222" s="184"/>
      <c r="G222" s="184"/>
      <c r="H222" s="184"/>
      <c r="I222" s="184"/>
      <c r="J222" s="184"/>
      <c r="K222" s="184"/>
      <c r="L222" s="184"/>
      <c r="M222" s="184"/>
      <c r="N222" s="98"/>
      <c r="O222" s="103"/>
      <c r="P222" s="103"/>
      <c r="Q222" s="184"/>
      <c r="R222" s="184"/>
      <c r="S222" s="184"/>
      <c r="T222" s="184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84"/>
      <c r="C223" s="184"/>
      <c r="D223" s="184"/>
      <c r="E223" s="184"/>
      <c r="F223" s="184"/>
      <c r="G223" s="184"/>
      <c r="H223" s="184"/>
      <c r="I223" s="184"/>
      <c r="J223" s="184"/>
      <c r="K223" s="184"/>
      <c r="L223" s="184"/>
      <c r="M223" s="184"/>
      <c r="N223" s="98"/>
      <c r="O223" s="103"/>
      <c r="P223" s="103"/>
      <c r="Q223" s="184"/>
      <c r="R223" s="184"/>
      <c r="S223" s="184"/>
      <c r="T223" s="184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84"/>
      <c r="C224" s="184"/>
      <c r="D224" s="184"/>
      <c r="E224" s="184"/>
      <c r="F224" s="184"/>
      <c r="G224" s="184"/>
      <c r="H224" s="184"/>
      <c r="I224" s="184"/>
      <c r="J224" s="184"/>
      <c r="K224" s="184"/>
      <c r="L224" s="184"/>
      <c r="M224" s="184"/>
      <c r="N224" s="98"/>
      <c r="O224" s="103"/>
      <c r="P224" s="103"/>
      <c r="Q224" s="184"/>
      <c r="R224" s="184"/>
      <c r="S224" s="184"/>
      <c r="T224" s="184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84"/>
      <c r="C225" s="184"/>
      <c r="D225" s="184"/>
      <c r="E225" s="184"/>
      <c r="F225" s="184"/>
      <c r="G225" s="184"/>
      <c r="H225" s="184"/>
      <c r="I225" s="184"/>
      <c r="J225" s="184"/>
      <c r="K225" s="184"/>
      <c r="L225" s="184"/>
      <c r="M225" s="184"/>
      <c r="N225" s="98"/>
      <c r="O225" s="103"/>
      <c r="P225" s="103"/>
      <c r="Q225" s="184"/>
      <c r="R225" s="184"/>
      <c r="S225" s="184"/>
      <c r="T225" s="184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84"/>
      <c r="C226" s="184"/>
      <c r="D226" s="184"/>
      <c r="E226" s="184"/>
      <c r="F226" s="184"/>
      <c r="G226" s="184"/>
      <c r="H226" s="184"/>
      <c r="I226" s="184"/>
      <c r="J226" s="184"/>
      <c r="K226" s="184"/>
      <c r="L226" s="184"/>
      <c r="M226" s="184"/>
      <c r="N226" s="98"/>
      <c r="O226" s="103"/>
      <c r="P226" s="103"/>
      <c r="Q226" s="184"/>
      <c r="R226" s="184"/>
      <c r="S226" s="184"/>
      <c r="T226" s="184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84"/>
      <c r="C227" s="184"/>
      <c r="D227" s="184"/>
      <c r="E227" s="184"/>
      <c r="F227" s="184"/>
      <c r="G227" s="184"/>
      <c r="H227" s="184"/>
      <c r="I227" s="184"/>
      <c r="J227" s="184"/>
      <c r="K227" s="184"/>
      <c r="L227" s="184"/>
      <c r="M227" s="184"/>
      <c r="N227" s="98"/>
      <c r="O227" s="103"/>
      <c r="P227" s="103"/>
      <c r="Q227" s="184"/>
      <c r="R227" s="184"/>
      <c r="S227" s="184"/>
      <c r="T227" s="184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84"/>
      <c r="C228" s="184"/>
      <c r="D228" s="184"/>
      <c r="E228" s="184"/>
      <c r="F228" s="184"/>
      <c r="G228" s="184"/>
      <c r="H228" s="184"/>
      <c r="I228" s="184"/>
      <c r="J228" s="184"/>
      <c r="K228" s="184"/>
      <c r="L228" s="184"/>
      <c r="M228" s="184"/>
      <c r="N228" s="98"/>
      <c r="O228" s="103"/>
      <c r="P228" s="103"/>
      <c r="Q228" s="184"/>
      <c r="R228" s="184"/>
      <c r="S228" s="184"/>
      <c r="T228" s="184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84"/>
      <c r="C229" s="184"/>
      <c r="D229" s="184"/>
      <c r="E229" s="184"/>
      <c r="F229" s="184"/>
      <c r="G229" s="184"/>
      <c r="H229" s="184"/>
      <c r="I229" s="184"/>
      <c r="J229" s="184"/>
      <c r="K229" s="184"/>
      <c r="L229" s="184"/>
      <c r="M229" s="184"/>
      <c r="N229" s="98"/>
      <c r="O229" s="103"/>
      <c r="P229" s="103"/>
      <c r="Q229" s="184"/>
      <c r="R229" s="184"/>
      <c r="S229" s="184"/>
      <c r="T229" s="184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84"/>
      <c r="C230" s="184"/>
      <c r="D230" s="184"/>
      <c r="E230" s="184"/>
      <c r="F230" s="184"/>
      <c r="G230" s="184"/>
      <c r="H230" s="184"/>
      <c r="I230" s="184"/>
      <c r="J230" s="184"/>
      <c r="K230" s="184"/>
      <c r="L230" s="184"/>
      <c r="M230" s="184"/>
      <c r="N230" s="98"/>
      <c r="O230" s="103"/>
      <c r="P230" s="103"/>
      <c r="Q230" s="184"/>
      <c r="R230" s="184"/>
      <c r="S230" s="184"/>
      <c r="T230" s="184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84"/>
      <c r="C231" s="184"/>
      <c r="D231" s="184"/>
      <c r="E231" s="184"/>
      <c r="F231" s="184"/>
      <c r="G231" s="184"/>
      <c r="H231" s="184"/>
      <c r="I231" s="184"/>
      <c r="J231" s="184"/>
      <c r="K231" s="184"/>
      <c r="L231" s="184"/>
      <c r="M231" s="184"/>
      <c r="N231" s="98"/>
      <c r="O231" s="103"/>
      <c r="P231" s="103"/>
      <c r="Q231" s="184"/>
      <c r="R231" s="184"/>
      <c r="S231" s="184"/>
      <c r="T231" s="184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84"/>
      <c r="C232" s="184"/>
      <c r="D232" s="184"/>
      <c r="E232" s="184"/>
      <c r="F232" s="184"/>
      <c r="G232" s="184"/>
      <c r="H232" s="184"/>
      <c r="I232" s="184"/>
      <c r="J232" s="184"/>
      <c r="K232" s="184"/>
      <c r="L232" s="184"/>
      <c r="M232" s="184"/>
      <c r="N232" s="98"/>
      <c r="O232" s="103"/>
      <c r="P232" s="103"/>
      <c r="Q232" s="184"/>
      <c r="R232" s="184"/>
      <c r="S232" s="184"/>
      <c r="T232" s="184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84"/>
      <c r="C233" s="184"/>
      <c r="D233" s="184"/>
      <c r="E233" s="184"/>
      <c r="F233" s="184"/>
      <c r="G233" s="184"/>
      <c r="H233" s="184"/>
      <c r="I233" s="184"/>
      <c r="J233" s="184"/>
      <c r="K233" s="184"/>
      <c r="L233" s="184"/>
      <c r="M233" s="184"/>
      <c r="N233" s="98"/>
      <c r="O233" s="103"/>
      <c r="P233" s="103"/>
      <c r="Q233" s="184"/>
      <c r="R233" s="184"/>
      <c r="S233" s="184"/>
      <c r="T233" s="184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84"/>
      <c r="C234" s="184"/>
      <c r="D234" s="184"/>
      <c r="E234" s="184"/>
      <c r="F234" s="184"/>
      <c r="G234" s="184"/>
      <c r="H234" s="184"/>
      <c r="I234" s="184"/>
      <c r="J234" s="184"/>
      <c r="K234" s="184"/>
      <c r="L234" s="184"/>
      <c r="M234" s="184"/>
      <c r="N234" s="98"/>
      <c r="O234" s="103"/>
      <c r="P234" s="103"/>
      <c r="Q234" s="184"/>
      <c r="R234" s="184"/>
      <c r="S234" s="184"/>
      <c r="T234" s="184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84"/>
      <c r="C235" s="184"/>
      <c r="D235" s="184"/>
      <c r="E235" s="184"/>
      <c r="F235" s="184"/>
      <c r="G235" s="184"/>
      <c r="H235" s="184"/>
      <c r="I235" s="184"/>
      <c r="J235" s="184"/>
      <c r="K235" s="184"/>
      <c r="L235" s="184"/>
      <c r="M235" s="184"/>
      <c r="N235" s="98"/>
      <c r="O235" s="103"/>
      <c r="P235" s="103"/>
      <c r="Q235" s="184"/>
      <c r="R235" s="184"/>
      <c r="S235" s="184"/>
      <c r="T235" s="184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84"/>
      <c r="C236" s="184"/>
      <c r="D236" s="184"/>
      <c r="E236" s="184"/>
      <c r="F236" s="184"/>
      <c r="G236" s="184"/>
      <c r="H236" s="184"/>
      <c r="I236" s="184"/>
      <c r="J236" s="184"/>
      <c r="K236" s="184"/>
      <c r="L236" s="184"/>
      <c r="M236" s="184"/>
      <c r="N236" s="98"/>
      <c r="O236" s="103"/>
      <c r="P236" s="103"/>
      <c r="Q236" s="184"/>
      <c r="R236" s="184"/>
      <c r="S236" s="184"/>
      <c r="T236" s="184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84"/>
      <c r="C237" s="184"/>
      <c r="D237" s="184"/>
      <c r="E237" s="184"/>
      <c r="F237" s="184"/>
      <c r="G237" s="184"/>
      <c r="H237" s="184"/>
      <c r="I237" s="184"/>
      <c r="J237" s="184"/>
      <c r="K237" s="184"/>
      <c r="L237" s="184"/>
      <c r="M237" s="184"/>
      <c r="N237" s="98"/>
      <c r="O237" s="103"/>
      <c r="P237" s="103"/>
      <c r="Q237" s="184"/>
      <c r="R237" s="184"/>
      <c r="S237" s="184"/>
      <c r="T237" s="184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84"/>
      <c r="C238" s="184"/>
      <c r="D238" s="184"/>
      <c r="E238" s="184"/>
      <c r="F238" s="184"/>
      <c r="G238" s="184"/>
      <c r="H238" s="184"/>
      <c r="I238" s="184"/>
      <c r="J238" s="184"/>
      <c r="K238" s="184"/>
      <c r="L238" s="184"/>
      <c r="M238" s="184"/>
      <c r="N238" s="98"/>
      <c r="O238" s="103"/>
      <c r="P238" s="103"/>
      <c r="Q238" s="184"/>
      <c r="R238" s="184"/>
      <c r="S238" s="184"/>
      <c r="T238" s="184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84"/>
      <c r="C239" s="184"/>
      <c r="D239" s="184"/>
      <c r="E239" s="184"/>
      <c r="F239" s="184"/>
      <c r="G239" s="184"/>
      <c r="H239" s="184"/>
      <c r="I239" s="184"/>
      <c r="J239" s="184"/>
      <c r="K239" s="184"/>
      <c r="L239" s="184"/>
      <c r="M239" s="184"/>
      <c r="N239" s="98"/>
      <c r="O239" s="103"/>
      <c r="P239" s="103"/>
      <c r="Q239" s="184"/>
      <c r="R239" s="184"/>
      <c r="S239" s="184"/>
      <c r="T239" s="184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84"/>
      <c r="C240" s="184"/>
      <c r="D240" s="184"/>
      <c r="E240" s="184"/>
      <c r="F240" s="184"/>
      <c r="G240" s="184"/>
      <c r="H240" s="184"/>
      <c r="I240" s="184"/>
      <c r="J240" s="184"/>
      <c r="K240" s="184"/>
      <c r="L240" s="184"/>
      <c r="M240" s="184"/>
      <c r="N240" s="98"/>
      <c r="O240" s="103"/>
      <c r="P240" s="103"/>
      <c r="Q240" s="184"/>
      <c r="R240" s="184"/>
      <c r="S240" s="184"/>
      <c r="T240" s="184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84"/>
      <c r="C241" s="184"/>
      <c r="D241" s="184"/>
      <c r="E241" s="184"/>
      <c r="F241" s="184"/>
      <c r="G241" s="184"/>
      <c r="H241" s="184"/>
      <c r="I241" s="184"/>
      <c r="J241" s="184"/>
      <c r="K241" s="184"/>
      <c r="L241" s="184"/>
      <c r="M241" s="184"/>
      <c r="N241" s="98"/>
      <c r="O241" s="103"/>
      <c r="P241" s="103"/>
      <c r="Q241" s="184"/>
      <c r="R241" s="184"/>
      <c r="S241" s="184"/>
      <c r="T241" s="184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5"/>
      <c r="C246" s="186"/>
      <c r="D246" s="186"/>
      <c r="E246" s="45"/>
      <c r="F246" s="45"/>
      <c r="G246" s="45"/>
      <c r="H246" s="185"/>
      <c r="I246" s="185"/>
      <c r="J246" s="185"/>
      <c r="K246" s="185"/>
      <c r="L246" s="185"/>
      <c r="M246" s="185"/>
      <c r="N246" s="185"/>
      <c r="O246" s="185"/>
      <c r="P246" s="185"/>
      <c r="Q246" s="45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8"/>
      <c r="C247" s="188"/>
      <c r="D247" s="188"/>
      <c r="E247" s="102"/>
      <c r="F247" s="102"/>
      <c r="G247" s="102"/>
      <c r="H247" s="189"/>
      <c r="I247" s="189"/>
      <c r="J247" s="189"/>
      <c r="K247" s="189"/>
      <c r="L247" s="190"/>
      <c r="M247" s="190"/>
      <c r="N247" s="190"/>
      <c r="O247" s="190"/>
      <c r="P247" s="190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8"/>
      <c r="C248" s="188"/>
      <c r="D248" s="188"/>
      <c r="E248" s="102"/>
      <c r="F248" s="102"/>
      <c r="G248" s="102"/>
      <c r="H248" s="189"/>
      <c r="I248" s="189"/>
      <c r="J248" s="189"/>
      <c r="K248" s="189"/>
      <c r="L248" s="190"/>
      <c r="M248" s="190"/>
      <c r="N248" s="190"/>
      <c r="O248" s="190"/>
      <c r="P248" s="190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8"/>
      <c r="C249" s="188"/>
      <c r="D249" s="188"/>
      <c r="E249" s="102"/>
      <c r="F249" s="102"/>
      <c r="G249" s="102"/>
      <c r="H249" s="189"/>
      <c r="I249" s="189"/>
      <c r="J249" s="189"/>
      <c r="K249" s="189"/>
      <c r="L249" s="190"/>
      <c r="M249" s="190"/>
      <c r="N249" s="190"/>
      <c r="O249" s="190"/>
      <c r="P249" s="190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8"/>
      <c r="C250" s="188"/>
      <c r="D250" s="188"/>
      <c r="E250" s="102"/>
      <c r="F250" s="102"/>
      <c r="G250" s="102"/>
      <c r="H250" s="189"/>
      <c r="I250" s="189"/>
      <c r="J250" s="189"/>
      <c r="K250" s="189"/>
      <c r="L250" s="190"/>
      <c r="M250" s="190"/>
      <c r="N250" s="190"/>
      <c r="O250" s="190"/>
      <c r="P250" s="190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8"/>
      <c r="C251" s="188"/>
      <c r="D251" s="188"/>
      <c r="E251" s="102"/>
      <c r="F251" s="102"/>
      <c r="G251" s="102"/>
      <c r="H251" s="189"/>
      <c r="I251" s="189"/>
      <c r="J251" s="189"/>
      <c r="K251" s="189"/>
      <c r="L251" s="190"/>
      <c r="M251" s="190"/>
      <c r="N251" s="190"/>
      <c r="O251" s="190"/>
      <c r="P251" s="190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8"/>
      <c r="C252" s="188"/>
      <c r="D252" s="188"/>
      <c r="E252" s="102"/>
      <c r="F252" s="102"/>
      <c r="G252" s="102"/>
      <c r="H252" s="189"/>
      <c r="I252" s="189"/>
      <c r="J252" s="189"/>
      <c r="K252" s="189"/>
      <c r="L252" s="190"/>
      <c r="M252" s="190"/>
      <c r="N252" s="190"/>
      <c r="O252" s="190"/>
      <c r="P252" s="190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8"/>
      <c r="C253" s="188"/>
      <c r="D253" s="188"/>
      <c r="E253" s="102"/>
      <c r="F253" s="102"/>
      <c r="G253" s="102"/>
      <c r="H253" s="189"/>
      <c r="I253" s="189"/>
      <c r="J253" s="189"/>
      <c r="K253" s="189"/>
      <c r="L253" s="190"/>
      <c r="M253" s="190"/>
      <c r="N253" s="190"/>
      <c r="O253" s="190"/>
      <c r="P253" s="190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5"/>
      <c r="C256" s="186"/>
      <c r="D256" s="186"/>
      <c r="E256" s="187"/>
      <c r="F256" s="187"/>
      <c r="G256" s="187"/>
      <c r="H256" s="187"/>
      <c r="I256" s="187"/>
      <c r="J256" s="187"/>
      <c r="K256" s="187"/>
      <c r="L256" s="187"/>
      <c r="M256" s="187"/>
      <c r="N256" s="45"/>
      <c r="O256" s="45"/>
      <c r="P256" s="185"/>
      <c r="Q256" s="185"/>
      <c r="R256" s="185"/>
      <c r="S256" s="185"/>
      <c r="T256" s="185"/>
      <c r="U256" s="185"/>
      <c r="V256" s="45"/>
      <c r="W256" s="45"/>
      <c r="X256" s="45"/>
      <c r="Y256" s="45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84"/>
      <c r="C257" s="184"/>
      <c r="D257" s="184"/>
      <c r="E257" s="184"/>
      <c r="F257" s="184"/>
      <c r="G257" s="184"/>
      <c r="H257" s="184"/>
      <c r="I257" s="184"/>
      <c r="J257" s="184"/>
      <c r="K257" s="184"/>
      <c r="L257" s="184"/>
      <c r="M257" s="184"/>
      <c r="N257" s="98"/>
      <c r="O257" s="103"/>
      <c r="P257" s="184"/>
      <c r="Q257" s="184"/>
      <c r="R257" s="184"/>
      <c r="S257" s="184"/>
      <c r="T257" s="184"/>
      <c r="U257" s="184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84"/>
      <c r="C258" s="184"/>
      <c r="D258" s="184"/>
      <c r="E258" s="184"/>
      <c r="F258" s="184"/>
      <c r="G258" s="184"/>
      <c r="H258" s="184"/>
      <c r="I258" s="184"/>
      <c r="J258" s="184"/>
      <c r="K258" s="184"/>
      <c r="L258" s="184"/>
      <c r="M258" s="184"/>
      <c r="N258" s="98"/>
      <c r="O258" s="103"/>
      <c r="P258" s="184"/>
      <c r="Q258" s="184"/>
      <c r="R258" s="184"/>
      <c r="S258" s="184"/>
      <c r="T258" s="184"/>
      <c r="U258" s="184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84"/>
      <c r="C259" s="184"/>
      <c r="D259" s="184"/>
      <c r="E259" s="184"/>
      <c r="F259" s="184"/>
      <c r="G259" s="184"/>
      <c r="H259" s="184"/>
      <c r="I259" s="184"/>
      <c r="J259" s="184"/>
      <c r="K259" s="184"/>
      <c r="L259" s="184"/>
      <c r="M259" s="184"/>
      <c r="N259" s="98"/>
      <c r="O259" s="103"/>
      <c r="P259" s="184"/>
      <c r="Q259" s="184"/>
      <c r="R259" s="184"/>
      <c r="S259" s="184"/>
      <c r="T259" s="184"/>
      <c r="U259" s="184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84"/>
      <c r="C260" s="184"/>
      <c r="D260" s="184"/>
      <c r="E260" s="184"/>
      <c r="F260" s="184"/>
      <c r="G260" s="184"/>
      <c r="H260" s="184"/>
      <c r="I260" s="184"/>
      <c r="J260" s="184"/>
      <c r="K260" s="184"/>
      <c r="L260" s="184"/>
      <c r="M260" s="184"/>
      <c r="N260" s="98"/>
      <c r="O260" s="103"/>
      <c r="P260" s="184"/>
      <c r="Q260" s="184"/>
      <c r="R260" s="184"/>
      <c r="S260" s="184"/>
      <c r="T260" s="184"/>
      <c r="U260" s="184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84"/>
      <c r="C261" s="184"/>
      <c r="D261" s="184"/>
      <c r="E261" s="184"/>
      <c r="F261" s="184"/>
      <c r="G261" s="184"/>
      <c r="H261" s="184"/>
      <c r="I261" s="184"/>
      <c r="J261" s="184"/>
      <c r="K261" s="184"/>
      <c r="L261" s="184"/>
      <c r="M261" s="184"/>
      <c r="N261" s="98"/>
      <c r="O261" s="103"/>
      <c r="P261" s="184"/>
      <c r="Q261" s="184"/>
      <c r="R261" s="184"/>
      <c r="S261" s="184"/>
      <c r="T261" s="184"/>
      <c r="U261" s="184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84"/>
      <c r="C262" s="184"/>
      <c r="D262" s="184"/>
      <c r="E262" s="184"/>
      <c r="F262" s="184"/>
      <c r="G262" s="184"/>
      <c r="H262" s="184"/>
      <c r="I262" s="184"/>
      <c r="J262" s="184"/>
      <c r="K262" s="184"/>
      <c r="L262" s="184"/>
      <c r="M262" s="184"/>
      <c r="N262" s="98"/>
      <c r="O262" s="103"/>
      <c r="P262" s="184"/>
      <c r="Q262" s="184"/>
      <c r="R262" s="184"/>
      <c r="S262" s="184"/>
      <c r="T262" s="184"/>
      <c r="U262" s="184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84"/>
      <c r="C263" s="184"/>
      <c r="D263" s="184"/>
      <c r="E263" s="184"/>
      <c r="F263" s="184"/>
      <c r="G263" s="184"/>
      <c r="H263" s="184"/>
      <c r="I263" s="184"/>
      <c r="J263" s="184"/>
      <c r="K263" s="184"/>
      <c r="L263" s="184"/>
      <c r="M263" s="184"/>
      <c r="N263" s="98"/>
      <c r="O263" s="103"/>
      <c r="P263" s="184"/>
      <c r="Q263" s="184"/>
      <c r="R263" s="184"/>
      <c r="S263" s="184"/>
      <c r="T263" s="184"/>
      <c r="U263" s="184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84"/>
      <c r="C264" s="184"/>
      <c r="D264" s="184"/>
      <c r="E264" s="184"/>
      <c r="F264" s="184"/>
      <c r="G264" s="184"/>
      <c r="H264" s="184"/>
      <c r="I264" s="184"/>
      <c r="J264" s="184"/>
      <c r="K264" s="184"/>
      <c r="L264" s="184"/>
      <c r="M264" s="184"/>
      <c r="N264" s="98"/>
      <c r="O264" s="103"/>
      <c r="P264" s="184"/>
      <c r="Q264" s="184"/>
      <c r="R264" s="184"/>
      <c r="S264" s="184"/>
      <c r="T264" s="184"/>
      <c r="U264" s="184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84"/>
      <c r="C265" s="184"/>
      <c r="D265" s="184"/>
      <c r="E265" s="184"/>
      <c r="F265" s="184"/>
      <c r="G265" s="184"/>
      <c r="H265" s="184"/>
      <c r="I265" s="184"/>
      <c r="J265" s="184"/>
      <c r="K265" s="184"/>
      <c r="L265" s="184"/>
      <c r="M265" s="184"/>
      <c r="N265" s="98"/>
      <c r="O265" s="103"/>
      <c r="P265" s="184"/>
      <c r="Q265" s="184"/>
      <c r="R265" s="184"/>
      <c r="S265" s="184"/>
      <c r="T265" s="184"/>
      <c r="U265" s="184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84"/>
      <c r="C266" s="184"/>
      <c r="D266" s="184"/>
      <c r="E266" s="184"/>
      <c r="F266" s="184"/>
      <c r="G266" s="184"/>
      <c r="H266" s="184"/>
      <c r="I266" s="184"/>
      <c r="J266" s="184"/>
      <c r="K266" s="184"/>
      <c r="L266" s="184"/>
      <c r="M266" s="184"/>
      <c r="N266" s="98"/>
      <c r="O266" s="103"/>
      <c r="P266" s="184"/>
      <c r="Q266" s="184"/>
      <c r="R266" s="184"/>
      <c r="S266" s="184"/>
      <c r="T266" s="184"/>
      <c r="U266" s="184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84"/>
      <c r="C267" s="184"/>
      <c r="D267" s="184"/>
      <c r="E267" s="184"/>
      <c r="F267" s="184"/>
      <c r="G267" s="184"/>
      <c r="H267" s="184"/>
      <c r="I267" s="184"/>
      <c r="J267" s="184"/>
      <c r="K267" s="184"/>
      <c r="L267" s="184"/>
      <c r="M267" s="184"/>
      <c r="N267" s="98"/>
      <c r="O267" s="103"/>
      <c r="P267" s="184"/>
      <c r="Q267" s="184"/>
      <c r="R267" s="184"/>
      <c r="S267" s="184"/>
      <c r="T267" s="184"/>
      <c r="U267" s="184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84"/>
      <c r="C268" s="184"/>
      <c r="D268" s="184"/>
      <c r="E268" s="184"/>
      <c r="F268" s="184"/>
      <c r="G268" s="184"/>
      <c r="H268" s="184"/>
      <c r="I268" s="184"/>
      <c r="J268" s="184"/>
      <c r="K268" s="184"/>
      <c r="L268" s="184"/>
      <c r="M268" s="184"/>
      <c r="N268" s="98"/>
      <c r="O268" s="103"/>
      <c r="P268" s="184"/>
      <c r="Q268" s="184"/>
      <c r="R268" s="184"/>
      <c r="S268" s="184"/>
      <c r="T268" s="184"/>
      <c r="U268" s="184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84"/>
      <c r="C269" s="184"/>
      <c r="D269" s="184"/>
      <c r="E269" s="184"/>
      <c r="F269" s="184"/>
      <c r="G269" s="184"/>
      <c r="H269" s="184"/>
      <c r="I269" s="184"/>
      <c r="J269" s="184"/>
      <c r="K269" s="184"/>
      <c r="L269" s="184"/>
      <c r="M269" s="184"/>
      <c r="N269" s="98"/>
      <c r="O269" s="103"/>
      <c r="P269" s="184"/>
      <c r="Q269" s="184"/>
      <c r="R269" s="184"/>
      <c r="S269" s="184"/>
      <c r="T269" s="184"/>
      <c r="U269" s="184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84"/>
      <c r="C270" s="184"/>
      <c r="D270" s="184"/>
      <c r="E270" s="184"/>
      <c r="F270" s="184"/>
      <c r="G270" s="184"/>
      <c r="H270" s="184"/>
      <c r="I270" s="184"/>
      <c r="J270" s="184"/>
      <c r="K270" s="184"/>
      <c r="L270" s="184"/>
      <c r="M270" s="184"/>
      <c r="N270" s="98"/>
      <c r="O270" s="103"/>
      <c r="P270" s="184"/>
      <c r="Q270" s="184"/>
      <c r="R270" s="184"/>
      <c r="S270" s="184"/>
      <c r="T270" s="184"/>
      <c r="U270" s="184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84"/>
      <c r="C271" s="184"/>
      <c r="D271" s="184"/>
      <c r="E271" s="184"/>
      <c r="F271" s="184"/>
      <c r="G271" s="184"/>
      <c r="H271" s="184"/>
      <c r="I271" s="184"/>
      <c r="J271" s="184"/>
      <c r="K271" s="184"/>
      <c r="L271" s="184"/>
      <c r="M271" s="184"/>
      <c r="N271" s="98"/>
      <c r="O271" s="103"/>
      <c r="P271" s="184"/>
      <c r="Q271" s="184"/>
      <c r="R271" s="184"/>
      <c r="S271" s="184"/>
      <c r="T271" s="184"/>
      <c r="U271" s="184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84"/>
      <c r="C272" s="184"/>
      <c r="D272" s="184"/>
      <c r="E272" s="184"/>
      <c r="F272" s="184"/>
      <c r="G272" s="184"/>
      <c r="H272" s="184"/>
      <c r="I272" s="184"/>
      <c r="J272" s="184"/>
      <c r="K272" s="184"/>
      <c r="L272" s="184"/>
      <c r="M272" s="184"/>
      <c r="N272" s="98"/>
      <c r="O272" s="103"/>
      <c r="P272" s="184"/>
      <c r="Q272" s="184"/>
      <c r="R272" s="184"/>
      <c r="S272" s="184"/>
      <c r="T272" s="184"/>
      <c r="U272" s="184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84"/>
      <c r="C273" s="184"/>
      <c r="D273" s="184"/>
      <c r="E273" s="184"/>
      <c r="F273" s="184"/>
      <c r="G273" s="184"/>
      <c r="H273" s="184"/>
      <c r="I273" s="184"/>
      <c r="J273" s="184"/>
      <c r="K273" s="184"/>
      <c r="L273" s="184"/>
      <c r="M273" s="184"/>
      <c r="N273" s="98"/>
      <c r="O273" s="103"/>
      <c r="P273" s="184"/>
      <c r="Q273" s="184"/>
      <c r="R273" s="184"/>
      <c r="S273" s="184"/>
      <c r="T273" s="184"/>
      <c r="U273" s="184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84"/>
      <c r="C274" s="184"/>
      <c r="D274" s="184"/>
      <c r="E274" s="184"/>
      <c r="F274" s="184"/>
      <c r="G274" s="184"/>
      <c r="H274" s="184"/>
      <c r="I274" s="184"/>
      <c r="J274" s="184"/>
      <c r="K274" s="184"/>
      <c r="L274" s="184"/>
      <c r="M274" s="184"/>
      <c r="N274" s="98"/>
      <c r="O274" s="103"/>
      <c r="P274" s="184"/>
      <c r="Q274" s="184"/>
      <c r="R274" s="184"/>
      <c r="S274" s="184"/>
      <c r="T274" s="184"/>
      <c r="U274" s="184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84"/>
      <c r="C275" s="184"/>
      <c r="D275" s="184"/>
      <c r="E275" s="184"/>
      <c r="F275" s="184"/>
      <c r="G275" s="184"/>
      <c r="H275" s="184"/>
      <c r="I275" s="184"/>
      <c r="J275" s="184"/>
      <c r="K275" s="184"/>
      <c r="L275" s="184"/>
      <c r="M275" s="184"/>
      <c r="N275" s="98"/>
      <c r="O275" s="103"/>
      <c r="P275" s="184"/>
      <c r="Q275" s="184"/>
      <c r="R275" s="184"/>
      <c r="S275" s="184"/>
      <c r="T275" s="184"/>
      <c r="U275" s="184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84"/>
      <c r="C276" s="184"/>
      <c r="D276" s="184"/>
      <c r="E276" s="184"/>
      <c r="F276" s="184"/>
      <c r="G276" s="184"/>
      <c r="H276" s="184"/>
      <c r="I276" s="184"/>
      <c r="J276" s="184"/>
      <c r="K276" s="184"/>
      <c r="L276" s="184"/>
      <c r="M276" s="184"/>
      <c r="N276" s="98"/>
      <c r="O276" s="103"/>
      <c r="P276" s="184"/>
      <c r="Q276" s="184"/>
      <c r="R276" s="184"/>
      <c r="S276" s="184"/>
      <c r="T276" s="184"/>
      <c r="U276" s="184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84"/>
      <c r="C277" s="184"/>
      <c r="D277" s="184"/>
      <c r="E277" s="184"/>
      <c r="F277" s="184"/>
      <c r="G277" s="184"/>
      <c r="H277" s="184"/>
      <c r="I277" s="184"/>
      <c r="J277" s="184"/>
      <c r="K277" s="184"/>
      <c r="L277" s="184"/>
      <c r="M277" s="184"/>
      <c r="N277" s="98"/>
      <c r="O277" s="103"/>
      <c r="P277" s="184"/>
      <c r="Q277" s="184"/>
      <c r="R277" s="184"/>
      <c r="S277" s="184"/>
      <c r="T277" s="184"/>
      <c r="U277" s="184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84"/>
      <c r="C278" s="184"/>
      <c r="D278" s="184"/>
      <c r="E278" s="184"/>
      <c r="F278" s="184"/>
      <c r="G278" s="184"/>
      <c r="H278" s="184"/>
      <c r="I278" s="184"/>
      <c r="J278" s="184"/>
      <c r="K278" s="184"/>
      <c r="L278" s="184"/>
      <c r="M278" s="184"/>
      <c r="N278" s="98"/>
      <c r="O278" s="103"/>
      <c r="P278" s="184"/>
      <c r="Q278" s="184"/>
      <c r="R278" s="184"/>
      <c r="S278" s="184"/>
      <c r="T278" s="184"/>
      <c r="U278" s="184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84"/>
      <c r="C279" s="184"/>
      <c r="D279" s="184"/>
      <c r="E279" s="184"/>
      <c r="F279" s="184"/>
      <c r="G279" s="184"/>
      <c r="H279" s="184"/>
      <c r="I279" s="184"/>
      <c r="J279" s="184"/>
      <c r="K279" s="184"/>
      <c r="L279" s="184"/>
      <c r="M279" s="184"/>
      <c r="N279" s="98"/>
      <c r="O279" s="103"/>
      <c r="P279" s="184"/>
      <c r="Q279" s="184"/>
      <c r="R279" s="184"/>
      <c r="S279" s="184"/>
      <c r="T279" s="184"/>
      <c r="U279" s="184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84"/>
      <c r="C280" s="184"/>
      <c r="D280" s="184"/>
      <c r="E280" s="184"/>
      <c r="F280" s="184"/>
      <c r="G280" s="184"/>
      <c r="H280" s="184"/>
      <c r="I280" s="184"/>
      <c r="J280" s="184"/>
      <c r="K280" s="184"/>
      <c r="L280" s="184"/>
      <c r="M280" s="184"/>
      <c r="N280" s="98"/>
      <c r="O280" s="103"/>
      <c r="P280" s="184"/>
      <c r="Q280" s="184"/>
      <c r="R280" s="184"/>
      <c r="S280" s="184"/>
      <c r="T280" s="184"/>
      <c r="U280" s="184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84"/>
      <c r="C281" s="184"/>
      <c r="D281" s="184"/>
      <c r="E281" s="184"/>
      <c r="F281" s="184"/>
      <c r="G281" s="184"/>
      <c r="H281" s="184"/>
      <c r="I281" s="184"/>
      <c r="J281" s="184"/>
      <c r="K281" s="184"/>
      <c r="L281" s="184"/>
      <c r="M281" s="184"/>
      <c r="N281" s="98"/>
      <c r="O281" s="103"/>
      <c r="P281" s="184"/>
      <c r="Q281" s="184"/>
      <c r="R281" s="184"/>
      <c r="S281" s="184"/>
      <c r="T281" s="184"/>
      <c r="U281" s="184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84"/>
      <c r="C282" s="184"/>
      <c r="D282" s="184"/>
      <c r="E282" s="184"/>
      <c r="F282" s="184"/>
      <c r="G282" s="184"/>
      <c r="H282" s="184"/>
      <c r="I282" s="184"/>
      <c r="J282" s="184"/>
      <c r="K282" s="184"/>
      <c r="L282" s="184"/>
      <c r="M282" s="184"/>
      <c r="N282" s="98"/>
      <c r="O282" s="103"/>
      <c r="P282" s="184"/>
      <c r="Q282" s="184"/>
      <c r="R282" s="184"/>
      <c r="S282" s="184"/>
      <c r="T282" s="184"/>
      <c r="U282" s="184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84"/>
      <c r="C283" s="184"/>
      <c r="D283" s="184"/>
      <c r="E283" s="184"/>
      <c r="F283" s="184"/>
      <c r="G283" s="184"/>
      <c r="H283" s="184"/>
      <c r="I283" s="184"/>
      <c r="J283" s="184"/>
      <c r="K283" s="184"/>
      <c r="L283" s="184"/>
      <c r="M283" s="184"/>
      <c r="N283" s="98"/>
      <c r="O283" s="103"/>
      <c r="P283" s="184"/>
      <c r="Q283" s="184"/>
      <c r="R283" s="184"/>
      <c r="S283" s="184"/>
      <c r="T283" s="184"/>
      <c r="U283" s="184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84"/>
      <c r="C284" s="184"/>
      <c r="D284" s="184"/>
      <c r="E284" s="184"/>
      <c r="F284" s="184"/>
      <c r="G284" s="184"/>
      <c r="H284" s="184"/>
      <c r="I284" s="184"/>
      <c r="J284" s="184"/>
      <c r="K284" s="184"/>
      <c r="L284" s="184"/>
      <c r="M284" s="184"/>
      <c r="N284" s="98"/>
      <c r="O284" s="103"/>
      <c r="P284" s="184"/>
      <c r="Q284" s="184"/>
      <c r="R284" s="184"/>
      <c r="S284" s="184"/>
      <c r="T284" s="184"/>
      <c r="U284" s="184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84"/>
      <c r="C285" s="184"/>
      <c r="D285" s="184"/>
      <c r="E285" s="184"/>
      <c r="F285" s="184"/>
      <c r="G285" s="184"/>
      <c r="H285" s="184"/>
      <c r="I285" s="184"/>
      <c r="J285" s="184"/>
      <c r="K285" s="184"/>
      <c r="L285" s="184"/>
      <c r="M285" s="184"/>
      <c r="N285" s="98"/>
      <c r="O285" s="103"/>
      <c r="P285" s="184"/>
      <c r="Q285" s="184"/>
      <c r="R285" s="184"/>
      <c r="S285" s="184"/>
      <c r="T285" s="184"/>
      <c r="U285" s="184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84"/>
      <c r="C286" s="184"/>
      <c r="D286" s="184"/>
      <c r="E286" s="184"/>
      <c r="F286" s="184"/>
      <c r="G286" s="184"/>
      <c r="H286" s="184"/>
      <c r="I286" s="184"/>
      <c r="J286" s="184"/>
      <c r="K286" s="184"/>
      <c r="L286" s="184"/>
      <c r="M286" s="184"/>
      <c r="N286" s="98"/>
      <c r="O286" s="103"/>
      <c r="P286" s="184"/>
      <c r="Q286" s="184"/>
      <c r="R286" s="184"/>
      <c r="S286" s="184"/>
      <c r="T286" s="184"/>
      <c r="U286" s="184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84"/>
      <c r="C287" s="184"/>
      <c r="D287" s="184"/>
      <c r="E287" s="184"/>
      <c r="F287" s="184"/>
      <c r="G287" s="184"/>
      <c r="H287" s="184"/>
      <c r="I287" s="184"/>
      <c r="J287" s="184"/>
      <c r="K287" s="184"/>
      <c r="L287" s="184"/>
      <c r="M287" s="184"/>
      <c r="N287" s="98"/>
      <c r="O287" s="103"/>
      <c r="P287" s="184"/>
      <c r="Q287" s="184"/>
      <c r="R287" s="184"/>
      <c r="S287" s="184"/>
      <c r="T287" s="184"/>
      <c r="U287" s="184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84"/>
      <c r="C288" s="184"/>
      <c r="D288" s="184"/>
      <c r="E288" s="184"/>
      <c r="F288" s="184"/>
      <c r="G288" s="184"/>
      <c r="H288" s="184"/>
      <c r="I288" s="184"/>
      <c r="J288" s="184"/>
      <c r="K288" s="184"/>
      <c r="L288" s="184"/>
      <c r="M288" s="184"/>
      <c r="N288" s="98"/>
      <c r="O288" s="103"/>
      <c r="P288" s="184"/>
      <c r="Q288" s="184"/>
      <c r="R288" s="184"/>
      <c r="S288" s="184"/>
      <c r="T288" s="184"/>
      <c r="U288" s="184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84"/>
      <c r="C289" s="184"/>
      <c r="D289" s="184"/>
      <c r="E289" s="184"/>
      <c r="F289" s="184"/>
      <c r="G289" s="184"/>
      <c r="H289" s="184"/>
      <c r="I289" s="184"/>
      <c r="J289" s="184"/>
      <c r="K289" s="184"/>
      <c r="L289" s="184"/>
      <c r="M289" s="184"/>
      <c r="N289" s="98"/>
      <c r="O289" s="103"/>
      <c r="P289" s="184"/>
      <c r="Q289" s="184"/>
      <c r="R289" s="184"/>
      <c r="S289" s="184"/>
      <c r="T289" s="184"/>
      <c r="U289" s="184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84"/>
      <c r="C290" s="184"/>
      <c r="D290" s="184"/>
      <c r="E290" s="184"/>
      <c r="F290" s="184"/>
      <c r="G290" s="184"/>
      <c r="H290" s="184"/>
      <c r="I290" s="184"/>
      <c r="J290" s="184"/>
      <c r="K290" s="184"/>
      <c r="L290" s="184"/>
      <c r="M290" s="184"/>
      <c r="N290" s="98"/>
      <c r="O290" s="103"/>
      <c r="P290" s="184"/>
      <c r="Q290" s="184"/>
      <c r="R290" s="184"/>
      <c r="S290" s="184"/>
      <c r="T290" s="184"/>
      <c r="U290" s="184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84"/>
      <c r="C291" s="184"/>
      <c r="D291" s="184"/>
      <c r="E291" s="184"/>
      <c r="F291" s="184"/>
      <c r="G291" s="184"/>
      <c r="H291" s="184"/>
      <c r="I291" s="184"/>
      <c r="J291" s="184"/>
      <c r="K291" s="184"/>
      <c r="L291" s="184"/>
      <c r="M291" s="184"/>
      <c r="N291" s="98"/>
      <c r="O291" s="103"/>
      <c r="P291" s="184"/>
      <c r="Q291" s="184"/>
      <c r="R291" s="184"/>
      <c r="S291" s="184"/>
      <c r="T291" s="184"/>
      <c r="U291" s="184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84"/>
      <c r="C292" s="184"/>
      <c r="D292" s="184"/>
      <c r="E292" s="184"/>
      <c r="F292" s="184"/>
      <c r="G292" s="184"/>
      <c r="H292" s="184"/>
      <c r="I292" s="184"/>
      <c r="J292" s="184"/>
      <c r="K292" s="184"/>
      <c r="L292" s="184"/>
      <c r="M292" s="184"/>
      <c r="N292" s="98"/>
      <c r="O292" s="103"/>
      <c r="P292" s="184"/>
      <c r="Q292" s="184"/>
      <c r="R292" s="184"/>
      <c r="S292" s="184"/>
      <c r="T292" s="184"/>
      <c r="U292" s="184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84"/>
      <c r="C293" s="184"/>
      <c r="D293" s="184"/>
      <c r="E293" s="184"/>
      <c r="F293" s="184"/>
      <c r="G293" s="184"/>
      <c r="H293" s="184"/>
      <c r="I293" s="184"/>
      <c r="J293" s="184"/>
      <c r="K293" s="184"/>
      <c r="L293" s="184"/>
      <c r="M293" s="184"/>
      <c r="N293" s="98"/>
      <c r="O293" s="103"/>
      <c r="P293" s="184"/>
      <c r="Q293" s="184"/>
      <c r="R293" s="184"/>
      <c r="S293" s="184"/>
      <c r="T293" s="184"/>
      <c r="U293" s="184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84"/>
      <c r="C294" s="184"/>
      <c r="D294" s="184"/>
      <c r="E294" s="184"/>
      <c r="F294" s="184"/>
      <c r="G294" s="184"/>
      <c r="H294" s="184"/>
      <c r="I294" s="184"/>
      <c r="J294" s="184"/>
      <c r="K294" s="184"/>
      <c r="L294" s="184"/>
      <c r="M294" s="184"/>
      <c r="N294" s="98"/>
      <c r="O294" s="103"/>
      <c r="P294" s="184"/>
      <c r="Q294" s="184"/>
      <c r="R294" s="184"/>
      <c r="S294" s="184"/>
      <c r="T294" s="184"/>
      <c r="U294" s="184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84"/>
      <c r="C295" s="184"/>
      <c r="D295" s="184"/>
      <c r="E295" s="184"/>
      <c r="F295" s="184"/>
      <c r="G295" s="184"/>
      <c r="H295" s="184"/>
      <c r="I295" s="184"/>
      <c r="J295" s="184"/>
      <c r="K295" s="184"/>
      <c r="L295" s="184"/>
      <c r="M295" s="184"/>
      <c r="N295" s="98"/>
      <c r="O295" s="103"/>
      <c r="P295" s="184"/>
      <c r="Q295" s="184"/>
      <c r="R295" s="184"/>
      <c r="S295" s="184"/>
      <c r="T295" s="184"/>
      <c r="U295" s="184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84"/>
      <c r="C296" s="184"/>
      <c r="D296" s="184"/>
      <c r="E296" s="184"/>
      <c r="F296" s="184"/>
      <c r="G296" s="184"/>
      <c r="H296" s="184"/>
      <c r="I296" s="184"/>
      <c r="J296" s="184"/>
      <c r="K296" s="184"/>
      <c r="L296" s="184"/>
      <c r="M296" s="184"/>
      <c r="N296" s="98"/>
      <c r="O296" s="103"/>
      <c r="P296" s="184"/>
      <c r="Q296" s="184"/>
      <c r="R296" s="184"/>
      <c r="S296" s="184"/>
      <c r="T296" s="184"/>
      <c r="U296" s="184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84"/>
      <c r="C297" s="184"/>
      <c r="D297" s="184"/>
      <c r="E297" s="184"/>
      <c r="F297" s="184"/>
      <c r="G297" s="184"/>
      <c r="H297" s="184"/>
      <c r="I297" s="184"/>
      <c r="J297" s="184"/>
      <c r="K297" s="184"/>
      <c r="L297" s="184"/>
      <c r="M297" s="184"/>
      <c r="N297" s="98"/>
      <c r="O297" s="103"/>
      <c r="P297" s="184"/>
      <c r="Q297" s="184"/>
      <c r="R297" s="184"/>
      <c r="S297" s="184"/>
      <c r="T297" s="184"/>
      <c r="U297" s="184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84"/>
      <c r="C298" s="184"/>
      <c r="D298" s="184"/>
      <c r="E298" s="184"/>
      <c r="F298" s="184"/>
      <c r="G298" s="184"/>
      <c r="H298" s="184"/>
      <c r="I298" s="184"/>
      <c r="J298" s="184"/>
      <c r="K298" s="184"/>
      <c r="L298" s="184"/>
      <c r="M298" s="184"/>
      <c r="N298" s="98"/>
      <c r="O298" s="103"/>
      <c r="P298" s="184"/>
      <c r="Q298" s="184"/>
      <c r="R298" s="184"/>
      <c r="S298" s="184"/>
      <c r="T298" s="184"/>
      <c r="U298" s="184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84"/>
      <c r="C299" s="184"/>
      <c r="D299" s="184"/>
      <c r="E299" s="184"/>
      <c r="F299" s="184"/>
      <c r="G299" s="184"/>
      <c r="H299" s="184"/>
      <c r="I299" s="184"/>
      <c r="J299" s="184"/>
      <c r="K299" s="184"/>
      <c r="L299" s="184"/>
      <c r="M299" s="184"/>
      <c r="N299" s="98"/>
      <c r="O299" s="103"/>
      <c r="P299" s="184"/>
      <c r="Q299" s="184"/>
      <c r="R299" s="184"/>
      <c r="S299" s="184"/>
      <c r="T299" s="184"/>
      <c r="U299" s="184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84"/>
      <c r="C300" s="184"/>
      <c r="D300" s="184"/>
      <c r="E300" s="184"/>
      <c r="F300" s="184"/>
      <c r="G300" s="184"/>
      <c r="H300" s="184"/>
      <c r="I300" s="184"/>
      <c r="J300" s="184"/>
      <c r="K300" s="184"/>
      <c r="L300" s="184"/>
      <c r="M300" s="184"/>
      <c r="N300" s="98"/>
      <c r="O300" s="103"/>
      <c r="P300" s="184"/>
      <c r="Q300" s="184"/>
      <c r="R300" s="184"/>
      <c r="S300" s="184"/>
      <c r="T300" s="184"/>
      <c r="U300" s="184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84"/>
      <c r="C301" s="184"/>
      <c r="D301" s="184"/>
      <c r="E301" s="184"/>
      <c r="F301" s="184"/>
      <c r="G301" s="184"/>
      <c r="H301" s="184"/>
      <c r="I301" s="184"/>
      <c r="J301" s="184"/>
      <c r="K301" s="184"/>
      <c r="L301" s="184"/>
      <c r="M301" s="184"/>
      <c r="N301" s="98"/>
      <c r="O301" s="103"/>
      <c r="P301" s="184"/>
      <c r="Q301" s="184"/>
      <c r="R301" s="184"/>
      <c r="S301" s="184"/>
      <c r="T301" s="184"/>
      <c r="U301" s="184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84"/>
      <c r="C302" s="184"/>
      <c r="D302" s="184"/>
      <c r="E302" s="184"/>
      <c r="F302" s="184"/>
      <c r="G302" s="184"/>
      <c r="H302" s="184"/>
      <c r="I302" s="184"/>
      <c r="J302" s="184"/>
      <c r="K302" s="184"/>
      <c r="L302" s="184"/>
      <c r="M302" s="184"/>
      <c r="N302" s="98"/>
      <c r="O302" s="103"/>
      <c r="P302" s="184"/>
      <c r="Q302" s="184"/>
      <c r="R302" s="184"/>
      <c r="S302" s="184"/>
      <c r="T302" s="184"/>
      <c r="U302" s="184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84"/>
      <c r="C303" s="184"/>
      <c r="D303" s="184"/>
      <c r="E303" s="184"/>
      <c r="F303" s="184"/>
      <c r="G303" s="184"/>
      <c r="H303" s="184"/>
      <c r="I303" s="184"/>
      <c r="J303" s="184"/>
      <c r="K303" s="184"/>
      <c r="L303" s="184"/>
      <c r="M303" s="184"/>
      <c r="N303" s="98"/>
      <c r="O303" s="103"/>
      <c r="P303" s="184"/>
      <c r="Q303" s="184"/>
      <c r="R303" s="184"/>
      <c r="S303" s="184"/>
      <c r="T303" s="184"/>
      <c r="U303" s="184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84"/>
      <c r="C304" s="184"/>
      <c r="D304" s="184"/>
      <c r="E304" s="184"/>
      <c r="F304" s="184"/>
      <c r="G304" s="184"/>
      <c r="H304" s="184"/>
      <c r="I304" s="184"/>
      <c r="J304" s="184"/>
      <c r="K304" s="184"/>
      <c r="L304" s="184"/>
      <c r="M304" s="184"/>
      <c r="N304" s="98"/>
      <c r="O304" s="103"/>
      <c r="P304" s="184"/>
      <c r="Q304" s="184"/>
      <c r="R304" s="184"/>
      <c r="S304" s="184"/>
      <c r="T304" s="184"/>
      <c r="U304" s="184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84"/>
      <c r="C305" s="184"/>
      <c r="D305" s="184"/>
      <c r="E305" s="184"/>
      <c r="F305" s="184"/>
      <c r="G305" s="184"/>
      <c r="H305" s="184"/>
      <c r="I305" s="184"/>
      <c r="J305" s="184"/>
      <c r="K305" s="184"/>
      <c r="L305" s="184"/>
      <c r="M305" s="184"/>
      <c r="N305" s="98"/>
      <c r="O305" s="103"/>
      <c r="P305" s="184"/>
      <c r="Q305" s="184"/>
      <c r="R305" s="184"/>
      <c r="S305" s="184"/>
      <c r="T305" s="184"/>
      <c r="U305" s="184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84"/>
      <c r="C306" s="184"/>
      <c r="D306" s="184"/>
      <c r="E306" s="184"/>
      <c r="F306" s="184"/>
      <c r="G306" s="184"/>
      <c r="H306" s="184"/>
      <c r="I306" s="184"/>
      <c r="J306" s="184"/>
      <c r="K306" s="184"/>
      <c r="L306" s="184"/>
      <c r="M306" s="184"/>
      <c r="N306" s="98"/>
      <c r="O306" s="103"/>
      <c r="P306" s="184"/>
      <c r="Q306" s="184"/>
      <c r="R306" s="184"/>
      <c r="S306" s="184"/>
      <c r="T306" s="184"/>
      <c r="U306" s="184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5"/>
      <c r="C311" s="186"/>
      <c r="D311" s="186"/>
      <c r="E311" s="45"/>
      <c r="F311" s="45"/>
      <c r="G311" s="45"/>
      <c r="H311" s="185"/>
      <c r="I311" s="185"/>
      <c r="J311" s="185"/>
      <c r="K311" s="185"/>
      <c r="L311" s="45"/>
      <c r="M311" s="185"/>
      <c r="N311" s="185"/>
      <c r="O311" s="185"/>
      <c r="P311" s="185"/>
      <c r="Q311" s="185"/>
      <c r="R311" s="45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8"/>
      <c r="C312" s="188"/>
      <c r="D312" s="188"/>
      <c r="E312" s="102"/>
      <c r="F312" s="102"/>
      <c r="G312" s="102"/>
      <c r="H312" s="189"/>
      <c r="I312" s="189"/>
      <c r="J312" s="189"/>
      <c r="K312" s="189"/>
      <c r="L312" s="103"/>
      <c r="M312" s="190"/>
      <c r="N312" s="190"/>
      <c r="O312" s="190"/>
      <c r="P312" s="190"/>
      <c r="Q312" s="190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8"/>
      <c r="C313" s="188"/>
      <c r="D313" s="188"/>
      <c r="E313" s="102"/>
      <c r="F313" s="102"/>
      <c r="G313" s="102"/>
      <c r="H313" s="189"/>
      <c r="I313" s="189"/>
      <c r="J313" s="189"/>
      <c r="K313" s="189"/>
      <c r="L313" s="103"/>
      <c r="M313" s="190"/>
      <c r="N313" s="190"/>
      <c r="O313" s="190"/>
      <c r="P313" s="190"/>
      <c r="Q313" s="190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8"/>
      <c r="C314" s="188"/>
      <c r="D314" s="188"/>
      <c r="E314" s="102"/>
      <c r="F314" s="102"/>
      <c r="G314" s="102"/>
      <c r="H314" s="189"/>
      <c r="I314" s="189"/>
      <c r="J314" s="189"/>
      <c r="K314" s="189"/>
      <c r="L314" s="103"/>
      <c r="M314" s="190"/>
      <c r="N314" s="190"/>
      <c r="O314" s="190"/>
      <c r="P314" s="190"/>
      <c r="Q314" s="190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8"/>
      <c r="C315" s="188"/>
      <c r="D315" s="188"/>
      <c r="E315" s="102"/>
      <c r="F315" s="102"/>
      <c r="G315" s="102"/>
      <c r="H315" s="189"/>
      <c r="I315" s="189"/>
      <c r="J315" s="189"/>
      <c r="K315" s="189"/>
      <c r="L315" s="103"/>
      <c r="M315" s="190"/>
      <c r="N315" s="190"/>
      <c r="O315" s="190"/>
      <c r="P315" s="190"/>
      <c r="Q315" s="190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8"/>
      <c r="C316" s="188"/>
      <c r="D316" s="188"/>
      <c r="E316" s="102"/>
      <c r="F316" s="102"/>
      <c r="G316" s="102"/>
      <c r="H316" s="189"/>
      <c r="I316" s="189"/>
      <c r="J316" s="189"/>
      <c r="K316" s="189"/>
      <c r="L316" s="103"/>
      <c r="M316" s="190"/>
      <c r="N316" s="190"/>
      <c r="O316" s="190"/>
      <c r="P316" s="190"/>
      <c r="Q316" s="190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8"/>
      <c r="C317" s="188"/>
      <c r="D317" s="188"/>
      <c r="E317" s="102"/>
      <c r="F317" s="102"/>
      <c r="G317" s="102"/>
      <c r="H317" s="189"/>
      <c r="I317" s="189"/>
      <c r="J317" s="189"/>
      <c r="K317" s="189"/>
      <c r="L317" s="103"/>
      <c r="M317" s="190"/>
      <c r="N317" s="190"/>
      <c r="O317" s="190"/>
      <c r="P317" s="190"/>
      <c r="Q317" s="190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5"/>
      <c r="C320" s="186"/>
      <c r="D320" s="186"/>
      <c r="E320" s="187"/>
      <c r="F320" s="187"/>
      <c r="G320" s="187"/>
      <c r="H320" s="187"/>
      <c r="I320" s="187"/>
      <c r="J320" s="187"/>
      <c r="K320" s="187"/>
      <c r="L320" s="187"/>
      <c r="M320" s="187"/>
      <c r="N320" s="45"/>
      <c r="O320" s="45"/>
      <c r="P320" s="185"/>
      <c r="Q320" s="185"/>
      <c r="R320" s="185"/>
      <c r="S320" s="185"/>
      <c r="T320" s="185"/>
      <c r="U320" s="185"/>
      <c r="V320" s="45"/>
      <c r="W320" s="45"/>
      <c r="X320" s="45"/>
      <c r="Y320" s="45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84"/>
      <c r="C321" s="184"/>
      <c r="D321" s="184"/>
      <c r="E321" s="184"/>
      <c r="F321" s="184"/>
      <c r="G321" s="184"/>
      <c r="H321" s="184"/>
      <c r="I321" s="184"/>
      <c r="J321" s="184"/>
      <c r="K321" s="184"/>
      <c r="L321" s="184"/>
      <c r="M321" s="184"/>
      <c r="N321" s="98"/>
      <c r="O321" s="103"/>
      <c r="P321" s="184"/>
      <c r="Q321" s="184"/>
      <c r="R321" s="184"/>
      <c r="S321" s="184"/>
      <c r="T321" s="184"/>
      <c r="U321" s="184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84"/>
      <c r="C322" s="184"/>
      <c r="D322" s="184"/>
      <c r="E322" s="184"/>
      <c r="F322" s="184"/>
      <c r="G322" s="184"/>
      <c r="H322" s="184"/>
      <c r="I322" s="184"/>
      <c r="J322" s="184"/>
      <c r="K322" s="184"/>
      <c r="L322" s="184"/>
      <c r="M322" s="184"/>
      <c r="N322" s="98"/>
      <c r="O322" s="103"/>
      <c r="P322" s="184"/>
      <c r="Q322" s="184"/>
      <c r="R322" s="184"/>
      <c r="S322" s="184"/>
      <c r="T322" s="184"/>
      <c r="U322" s="184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84"/>
      <c r="C323" s="184"/>
      <c r="D323" s="184"/>
      <c r="E323" s="184"/>
      <c r="F323" s="184"/>
      <c r="G323" s="184"/>
      <c r="H323" s="184"/>
      <c r="I323" s="184"/>
      <c r="J323" s="184"/>
      <c r="K323" s="184"/>
      <c r="L323" s="184"/>
      <c r="M323" s="184"/>
      <c r="N323" s="98"/>
      <c r="O323" s="103"/>
      <c r="P323" s="184"/>
      <c r="Q323" s="184"/>
      <c r="R323" s="184"/>
      <c r="S323" s="184"/>
      <c r="T323" s="184"/>
      <c r="U323" s="184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84"/>
      <c r="C324" s="184"/>
      <c r="D324" s="184"/>
      <c r="E324" s="184"/>
      <c r="F324" s="184"/>
      <c r="G324" s="184"/>
      <c r="H324" s="184"/>
      <c r="I324" s="184"/>
      <c r="J324" s="184"/>
      <c r="K324" s="184"/>
      <c r="L324" s="184"/>
      <c r="M324" s="184"/>
      <c r="N324" s="98"/>
      <c r="O324" s="103"/>
      <c r="P324" s="184"/>
      <c r="Q324" s="184"/>
      <c r="R324" s="184"/>
      <c r="S324" s="184"/>
      <c r="T324" s="184"/>
      <c r="U324" s="184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84"/>
      <c r="C325" s="184"/>
      <c r="D325" s="184"/>
      <c r="E325" s="184"/>
      <c r="F325" s="184"/>
      <c r="G325" s="184"/>
      <c r="H325" s="184"/>
      <c r="I325" s="184"/>
      <c r="J325" s="184"/>
      <c r="K325" s="184"/>
      <c r="L325" s="184"/>
      <c r="M325" s="184"/>
      <c r="N325" s="98"/>
      <c r="O325" s="103"/>
      <c r="P325" s="184"/>
      <c r="Q325" s="184"/>
      <c r="R325" s="184"/>
      <c r="S325" s="184"/>
      <c r="T325" s="184"/>
      <c r="U325" s="184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84"/>
      <c r="C326" s="184"/>
      <c r="D326" s="184"/>
      <c r="E326" s="184"/>
      <c r="F326" s="184"/>
      <c r="G326" s="184"/>
      <c r="H326" s="184"/>
      <c r="I326" s="184"/>
      <c r="J326" s="184"/>
      <c r="K326" s="184"/>
      <c r="L326" s="184"/>
      <c r="M326" s="184"/>
      <c r="N326" s="98"/>
      <c r="O326" s="103"/>
      <c r="P326" s="184"/>
      <c r="Q326" s="184"/>
      <c r="R326" s="184"/>
      <c r="S326" s="184"/>
      <c r="T326" s="184"/>
      <c r="U326" s="184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84"/>
      <c r="C327" s="184"/>
      <c r="D327" s="184"/>
      <c r="E327" s="184"/>
      <c r="F327" s="184"/>
      <c r="G327" s="184"/>
      <c r="H327" s="184"/>
      <c r="I327" s="184"/>
      <c r="J327" s="184"/>
      <c r="K327" s="184"/>
      <c r="L327" s="184"/>
      <c r="M327" s="184"/>
      <c r="N327" s="98"/>
      <c r="O327" s="103"/>
      <c r="P327" s="184"/>
      <c r="Q327" s="184"/>
      <c r="R327" s="184"/>
      <c r="S327" s="184"/>
      <c r="T327" s="184"/>
      <c r="U327" s="184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84"/>
      <c r="C328" s="184"/>
      <c r="D328" s="184"/>
      <c r="E328" s="184"/>
      <c r="F328" s="184"/>
      <c r="G328" s="184"/>
      <c r="H328" s="184"/>
      <c r="I328" s="184"/>
      <c r="J328" s="184"/>
      <c r="K328" s="184"/>
      <c r="L328" s="184"/>
      <c r="M328" s="184"/>
      <c r="N328" s="98"/>
      <c r="O328" s="103"/>
      <c r="P328" s="184"/>
      <c r="Q328" s="184"/>
      <c r="R328" s="184"/>
      <c r="S328" s="184"/>
      <c r="T328" s="184"/>
      <c r="U328" s="184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84"/>
      <c r="C329" s="184"/>
      <c r="D329" s="184"/>
      <c r="E329" s="184"/>
      <c r="F329" s="184"/>
      <c r="G329" s="184"/>
      <c r="H329" s="184"/>
      <c r="I329" s="184"/>
      <c r="J329" s="184"/>
      <c r="K329" s="184"/>
      <c r="L329" s="184"/>
      <c r="M329" s="184"/>
      <c r="N329" s="98"/>
      <c r="O329" s="103"/>
      <c r="P329" s="184"/>
      <c r="Q329" s="184"/>
      <c r="R329" s="184"/>
      <c r="S329" s="184"/>
      <c r="T329" s="184"/>
      <c r="U329" s="184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84"/>
      <c r="C330" s="184"/>
      <c r="D330" s="184"/>
      <c r="E330" s="184"/>
      <c r="F330" s="184"/>
      <c r="G330" s="184"/>
      <c r="H330" s="184"/>
      <c r="I330" s="184"/>
      <c r="J330" s="184"/>
      <c r="K330" s="184"/>
      <c r="L330" s="184"/>
      <c r="M330" s="184"/>
      <c r="N330" s="98"/>
      <c r="O330" s="103"/>
      <c r="P330" s="184"/>
      <c r="Q330" s="184"/>
      <c r="R330" s="184"/>
      <c r="S330" s="184"/>
      <c r="T330" s="184"/>
      <c r="U330" s="184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84"/>
      <c r="C331" s="184"/>
      <c r="D331" s="184"/>
      <c r="E331" s="184"/>
      <c r="F331" s="184"/>
      <c r="G331" s="184"/>
      <c r="H331" s="184"/>
      <c r="I331" s="184"/>
      <c r="J331" s="184"/>
      <c r="K331" s="184"/>
      <c r="L331" s="184"/>
      <c r="M331" s="184"/>
      <c r="N331" s="98"/>
      <c r="O331" s="103"/>
      <c r="P331" s="184"/>
      <c r="Q331" s="184"/>
      <c r="R331" s="184"/>
      <c r="S331" s="184"/>
      <c r="T331" s="184"/>
      <c r="U331" s="184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84"/>
      <c r="C332" s="184"/>
      <c r="D332" s="184"/>
      <c r="E332" s="184"/>
      <c r="F332" s="184"/>
      <c r="G332" s="184"/>
      <c r="H332" s="184"/>
      <c r="I332" s="184"/>
      <c r="J332" s="184"/>
      <c r="K332" s="184"/>
      <c r="L332" s="184"/>
      <c r="M332" s="184"/>
      <c r="N332" s="98"/>
      <c r="O332" s="103"/>
      <c r="P332" s="184"/>
      <c r="Q332" s="184"/>
      <c r="R332" s="184"/>
      <c r="S332" s="184"/>
      <c r="T332" s="184"/>
      <c r="U332" s="184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84"/>
      <c r="C333" s="184"/>
      <c r="D333" s="184"/>
      <c r="E333" s="184"/>
      <c r="F333" s="184"/>
      <c r="G333" s="184"/>
      <c r="H333" s="184"/>
      <c r="I333" s="184"/>
      <c r="J333" s="184"/>
      <c r="K333" s="184"/>
      <c r="L333" s="184"/>
      <c r="M333" s="184"/>
      <c r="N333" s="98"/>
      <c r="O333" s="103"/>
      <c r="P333" s="184"/>
      <c r="Q333" s="184"/>
      <c r="R333" s="184"/>
      <c r="S333" s="184"/>
      <c r="T333" s="184"/>
      <c r="U333" s="184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84"/>
      <c r="C334" s="184"/>
      <c r="D334" s="184"/>
      <c r="E334" s="184"/>
      <c r="F334" s="184"/>
      <c r="G334" s="184"/>
      <c r="H334" s="184"/>
      <c r="I334" s="184"/>
      <c r="J334" s="184"/>
      <c r="K334" s="184"/>
      <c r="L334" s="184"/>
      <c r="M334" s="184"/>
      <c r="N334" s="98"/>
      <c r="O334" s="103"/>
      <c r="P334" s="184"/>
      <c r="Q334" s="184"/>
      <c r="R334" s="184"/>
      <c r="S334" s="184"/>
      <c r="T334" s="184"/>
      <c r="U334" s="184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84"/>
      <c r="C335" s="184"/>
      <c r="D335" s="184"/>
      <c r="E335" s="184"/>
      <c r="F335" s="184"/>
      <c r="G335" s="184"/>
      <c r="H335" s="184"/>
      <c r="I335" s="184"/>
      <c r="J335" s="184"/>
      <c r="K335" s="184"/>
      <c r="L335" s="184"/>
      <c r="M335" s="184"/>
      <c r="N335" s="98"/>
      <c r="O335" s="103"/>
      <c r="P335" s="184"/>
      <c r="Q335" s="184"/>
      <c r="R335" s="184"/>
      <c r="S335" s="184"/>
      <c r="T335" s="184"/>
      <c r="U335" s="184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84"/>
      <c r="C336" s="184"/>
      <c r="D336" s="184"/>
      <c r="E336" s="184"/>
      <c r="F336" s="184"/>
      <c r="G336" s="184"/>
      <c r="H336" s="184"/>
      <c r="I336" s="184"/>
      <c r="J336" s="184"/>
      <c r="K336" s="184"/>
      <c r="L336" s="184"/>
      <c r="M336" s="184"/>
      <c r="N336" s="98"/>
      <c r="O336" s="103"/>
      <c r="P336" s="184"/>
      <c r="Q336" s="184"/>
      <c r="R336" s="184"/>
      <c r="S336" s="184"/>
      <c r="T336" s="184"/>
      <c r="U336" s="184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84"/>
      <c r="C337" s="184"/>
      <c r="D337" s="184"/>
      <c r="E337" s="184"/>
      <c r="F337" s="184"/>
      <c r="G337" s="184"/>
      <c r="H337" s="184"/>
      <c r="I337" s="184"/>
      <c r="J337" s="184"/>
      <c r="K337" s="184"/>
      <c r="L337" s="184"/>
      <c r="M337" s="184"/>
      <c r="N337" s="98"/>
      <c r="O337" s="103"/>
      <c r="P337" s="184"/>
      <c r="Q337" s="184"/>
      <c r="R337" s="184"/>
      <c r="S337" s="184"/>
      <c r="T337" s="184"/>
      <c r="U337" s="184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84"/>
      <c r="C338" s="184"/>
      <c r="D338" s="184"/>
      <c r="E338" s="184"/>
      <c r="F338" s="184"/>
      <c r="G338" s="184"/>
      <c r="H338" s="184"/>
      <c r="I338" s="184"/>
      <c r="J338" s="184"/>
      <c r="K338" s="184"/>
      <c r="L338" s="184"/>
      <c r="M338" s="184"/>
      <c r="N338" s="98"/>
      <c r="O338" s="103"/>
      <c r="P338" s="184"/>
      <c r="Q338" s="184"/>
      <c r="R338" s="184"/>
      <c r="S338" s="184"/>
      <c r="T338" s="184"/>
      <c r="U338" s="184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84"/>
      <c r="C339" s="184"/>
      <c r="D339" s="184"/>
      <c r="E339" s="184"/>
      <c r="F339" s="184"/>
      <c r="G339" s="184"/>
      <c r="H339" s="184"/>
      <c r="I339" s="184"/>
      <c r="J339" s="184"/>
      <c r="K339" s="184"/>
      <c r="L339" s="184"/>
      <c r="M339" s="184"/>
      <c r="N339" s="98"/>
      <c r="O339" s="103"/>
      <c r="P339" s="184"/>
      <c r="Q339" s="184"/>
      <c r="R339" s="184"/>
      <c r="S339" s="184"/>
      <c r="T339" s="184"/>
      <c r="U339" s="184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84"/>
      <c r="C340" s="184"/>
      <c r="D340" s="184"/>
      <c r="E340" s="184"/>
      <c r="F340" s="184"/>
      <c r="G340" s="184"/>
      <c r="H340" s="184"/>
      <c r="I340" s="184"/>
      <c r="J340" s="184"/>
      <c r="K340" s="184"/>
      <c r="L340" s="184"/>
      <c r="M340" s="184"/>
      <c r="N340" s="98"/>
      <c r="O340" s="103"/>
      <c r="P340" s="184"/>
      <c r="Q340" s="184"/>
      <c r="R340" s="184"/>
      <c r="S340" s="184"/>
      <c r="T340" s="184"/>
      <c r="U340" s="184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84"/>
      <c r="C341" s="184"/>
      <c r="D341" s="184"/>
      <c r="E341" s="184"/>
      <c r="F341" s="184"/>
      <c r="G341" s="184"/>
      <c r="H341" s="184"/>
      <c r="I341" s="184"/>
      <c r="J341" s="184"/>
      <c r="K341" s="184"/>
      <c r="L341" s="184"/>
      <c r="M341" s="184"/>
      <c r="N341" s="98"/>
      <c r="O341" s="103"/>
      <c r="P341" s="184"/>
      <c r="Q341" s="184"/>
      <c r="R341" s="184"/>
      <c r="S341" s="184"/>
      <c r="T341" s="184"/>
      <c r="U341" s="184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84"/>
      <c r="C342" s="184"/>
      <c r="D342" s="184"/>
      <c r="E342" s="184"/>
      <c r="F342" s="184"/>
      <c r="G342" s="184"/>
      <c r="H342" s="184"/>
      <c r="I342" s="184"/>
      <c r="J342" s="184"/>
      <c r="K342" s="184"/>
      <c r="L342" s="184"/>
      <c r="M342" s="184"/>
      <c r="N342" s="98"/>
      <c r="O342" s="103"/>
      <c r="P342" s="184"/>
      <c r="Q342" s="184"/>
      <c r="R342" s="184"/>
      <c r="S342" s="184"/>
      <c r="T342" s="184"/>
      <c r="U342" s="184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84"/>
      <c r="C343" s="184"/>
      <c r="D343" s="184"/>
      <c r="E343" s="184"/>
      <c r="F343" s="184"/>
      <c r="G343" s="184"/>
      <c r="H343" s="184"/>
      <c r="I343" s="184"/>
      <c r="J343" s="184"/>
      <c r="K343" s="184"/>
      <c r="L343" s="184"/>
      <c r="M343" s="184"/>
      <c r="N343" s="98"/>
      <c r="O343" s="103"/>
      <c r="P343" s="184"/>
      <c r="Q343" s="184"/>
      <c r="R343" s="184"/>
      <c r="S343" s="184"/>
      <c r="T343" s="184"/>
      <c r="U343" s="184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84"/>
      <c r="C344" s="184"/>
      <c r="D344" s="184"/>
      <c r="E344" s="184"/>
      <c r="F344" s="184"/>
      <c r="G344" s="184"/>
      <c r="H344" s="184"/>
      <c r="I344" s="184"/>
      <c r="J344" s="184"/>
      <c r="K344" s="184"/>
      <c r="L344" s="184"/>
      <c r="M344" s="184"/>
      <c r="N344" s="98"/>
      <c r="O344" s="103"/>
      <c r="P344" s="184"/>
      <c r="Q344" s="184"/>
      <c r="R344" s="184"/>
      <c r="S344" s="184"/>
      <c r="T344" s="184"/>
      <c r="U344" s="184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84"/>
      <c r="C345" s="184"/>
      <c r="D345" s="184"/>
      <c r="E345" s="184"/>
      <c r="F345" s="184"/>
      <c r="G345" s="184"/>
      <c r="H345" s="184"/>
      <c r="I345" s="184"/>
      <c r="J345" s="184"/>
      <c r="K345" s="184"/>
      <c r="L345" s="184"/>
      <c r="M345" s="184"/>
      <c r="N345" s="98"/>
      <c r="O345" s="103"/>
      <c r="P345" s="184"/>
      <c r="Q345" s="184"/>
      <c r="R345" s="184"/>
      <c r="S345" s="184"/>
      <c r="T345" s="184"/>
      <c r="U345" s="184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84"/>
      <c r="C346" s="184"/>
      <c r="D346" s="184"/>
      <c r="E346" s="184"/>
      <c r="F346" s="184"/>
      <c r="G346" s="184"/>
      <c r="H346" s="184"/>
      <c r="I346" s="184"/>
      <c r="J346" s="184"/>
      <c r="K346" s="184"/>
      <c r="L346" s="184"/>
      <c r="M346" s="184"/>
      <c r="N346" s="98"/>
      <c r="O346" s="103"/>
      <c r="P346" s="184"/>
      <c r="Q346" s="184"/>
      <c r="R346" s="184"/>
      <c r="S346" s="184"/>
      <c r="T346" s="184"/>
      <c r="U346" s="184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84"/>
      <c r="C347" s="184"/>
      <c r="D347" s="184"/>
      <c r="E347" s="184"/>
      <c r="F347" s="184"/>
      <c r="G347" s="184"/>
      <c r="H347" s="184"/>
      <c r="I347" s="184"/>
      <c r="J347" s="184"/>
      <c r="K347" s="184"/>
      <c r="L347" s="184"/>
      <c r="M347" s="184"/>
      <c r="N347" s="98"/>
      <c r="O347" s="103"/>
      <c r="P347" s="184"/>
      <c r="Q347" s="184"/>
      <c r="R347" s="184"/>
      <c r="S347" s="184"/>
      <c r="T347" s="184"/>
      <c r="U347" s="184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84"/>
      <c r="C348" s="184"/>
      <c r="D348" s="184"/>
      <c r="E348" s="184"/>
      <c r="F348" s="184"/>
      <c r="G348" s="184"/>
      <c r="H348" s="184"/>
      <c r="I348" s="184"/>
      <c r="J348" s="184"/>
      <c r="K348" s="184"/>
      <c r="L348" s="184"/>
      <c r="M348" s="184"/>
      <c r="N348" s="98"/>
      <c r="O348" s="103"/>
      <c r="P348" s="184"/>
      <c r="Q348" s="184"/>
      <c r="R348" s="184"/>
      <c r="S348" s="184"/>
      <c r="T348" s="184"/>
      <c r="U348" s="184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84"/>
      <c r="C349" s="184"/>
      <c r="D349" s="184"/>
      <c r="E349" s="184"/>
      <c r="F349" s="184"/>
      <c r="G349" s="184"/>
      <c r="H349" s="184"/>
      <c r="I349" s="184"/>
      <c r="J349" s="184"/>
      <c r="K349" s="184"/>
      <c r="L349" s="184"/>
      <c r="M349" s="184"/>
      <c r="N349" s="98"/>
      <c r="O349" s="103"/>
      <c r="P349" s="184"/>
      <c r="Q349" s="184"/>
      <c r="R349" s="184"/>
      <c r="S349" s="184"/>
      <c r="T349" s="184"/>
      <c r="U349" s="184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84"/>
      <c r="C350" s="184"/>
      <c r="D350" s="184"/>
      <c r="E350" s="184"/>
      <c r="F350" s="184"/>
      <c r="G350" s="184"/>
      <c r="H350" s="184"/>
      <c r="I350" s="184"/>
      <c r="J350" s="184"/>
      <c r="K350" s="184"/>
      <c r="L350" s="184"/>
      <c r="M350" s="184"/>
      <c r="N350" s="98"/>
      <c r="O350" s="103"/>
      <c r="P350" s="184"/>
      <c r="Q350" s="184"/>
      <c r="R350" s="184"/>
      <c r="S350" s="184"/>
      <c r="T350" s="184"/>
      <c r="U350" s="184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84"/>
      <c r="C351" s="184"/>
      <c r="D351" s="184"/>
      <c r="E351" s="184"/>
      <c r="F351" s="184"/>
      <c r="G351" s="184"/>
      <c r="H351" s="184"/>
      <c r="I351" s="184"/>
      <c r="J351" s="184"/>
      <c r="K351" s="184"/>
      <c r="L351" s="184"/>
      <c r="M351" s="184"/>
      <c r="N351" s="98"/>
      <c r="O351" s="103"/>
      <c r="P351" s="184"/>
      <c r="Q351" s="184"/>
      <c r="R351" s="184"/>
      <c r="S351" s="184"/>
      <c r="T351" s="184"/>
      <c r="U351" s="184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84"/>
      <c r="C352" s="184"/>
      <c r="D352" s="184"/>
      <c r="E352" s="184"/>
      <c r="F352" s="184"/>
      <c r="G352" s="184"/>
      <c r="H352" s="184"/>
      <c r="I352" s="184"/>
      <c r="J352" s="184"/>
      <c r="K352" s="184"/>
      <c r="L352" s="184"/>
      <c r="M352" s="184"/>
      <c r="N352" s="98"/>
      <c r="O352" s="103"/>
      <c r="P352" s="184"/>
      <c r="Q352" s="184"/>
      <c r="R352" s="184"/>
      <c r="S352" s="184"/>
      <c r="T352" s="184"/>
      <c r="U352" s="184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84"/>
      <c r="C353" s="184"/>
      <c r="D353" s="184"/>
      <c r="E353" s="184"/>
      <c r="F353" s="184"/>
      <c r="G353" s="184"/>
      <c r="H353" s="184"/>
      <c r="I353" s="184"/>
      <c r="J353" s="184"/>
      <c r="K353" s="184"/>
      <c r="L353" s="184"/>
      <c r="M353" s="184"/>
      <c r="N353" s="98"/>
      <c r="O353" s="103"/>
      <c r="P353" s="184"/>
      <c r="Q353" s="184"/>
      <c r="R353" s="184"/>
      <c r="S353" s="184"/>
      <c r="T353" s="184"/>
      <c r="U353" s="184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84"/>
      <c r="C354" s="184"/>
      <c r="D354" s="184"/>
      <c r="E354" s="184"/>
      <c r="F354" s="184"/>
      <c r="G354" s="184"/>
      <c r="H354" s="184"/>
      <c r="I354" s="184"/>
      <c r="J354" s="184"/>
      <c r="K354" s="184"/>
      <c r="L354" s="184"/>
      <c r="M354" s="184"/>
      <c r="N354" s="98"/>
      <c r="O354" s="103"/>
      <c r="P354" s="184"/>
      <c r="Q354" s="184"/>
      <c r="R354" s="184"/>
      <c r="S354" s="184"/>
      <c r="T354" s="184"/>
      <c r="U354" s="184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84"/>
      <c r="C355" s="184"/>
      <c r="D355" s="184"/>
      <c r="E355" s="184"/>
      <c r="F355" s="184"/>
      <c r="G355" s="184"/>
      <c r="H355" s="184"/>
      <c r="I355" s="184"/>
      <c r="J355" s="184"/>
      <c r="K355" s="184"/>
      <c r="L355" s="184"/>
      <c r="M355" s="184"/>
      <c r="N355" s="98"/>
      <c r="O355" s="103"/>
      <c r="P355" s="184"/>
      <c r="Q355" s="184"/>
      <c r="R355" s="184"/>
      <c r="S355" s="184"/>
      <c r="T355" s="184"/>
      <c r="U355" s="184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84"/>
      <c r="C356" s="184"/>
      <c r="D356" s="184"/>
      <c r="E356" s="184"/>
      <c r="F356" s="184"/>
      <c r="G356" s="184"/>
      <c r="H356" s="184"/>
      <c r="I356" s="184"/>
      <c r="J356" s="184"/>
      <c r="K356" s="184"/>
      <c r="L356" s="184"/>
      <c r="M356" s="184"/>
      <c r="N356" s="98"/>
      <c r="O356" s="103"/>
      <c r="P356" s="184"/>
      <c r="Q356" s="184"/>
      <c r="R356" s="184"/>
      <c r="S356" s="184"/>
      <c r="T356" s="184"/>
      <c r="U356" s="184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84"/>
      <c r="C357" s="184"/>
      <c r="D357" s="184"/>
      <c r="E357" s="184"/>
      <c r="F357" s="184"/>
      <c r="G357" s="184"/>
      <c r="H357" s="184"/>
      <c r="I357" s="184"/>
      <c r="J357" s="184"/>
      <c r="K357" s="184"/>
      <c r="L357" s="184"/>
      <c r="M357" s="184"/>
      <c r="N357" s="98"/>
      <c r="O357" s="103"/>
      <c r="P357" s="184"/>
      <c r="Q357" s="184"/>
      <c r="R357" s="184"/>
      <c r="S357" s="184"/>
      <c r="T357" s="184"/>
      <c r="U357" s="184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84"/>
      <c r="C358" s="184"/>
      <c r="D358" s="184"/>
      <c r="E358" s="184"/>
      <c r="F358" s="184"/>
      <c r="G358" s="184"/>
      <c r="H358" s="184"/>
      <c r="I358" s="184"/>
      <c r="J358" s="184"/>
      <c r="K358" s="184"/>
      <c r="L358" s="184"/>
      <c r="M358" s="184"/>
      <c r="N358" s="98"/>
      <c r="O358" s="103"/>
      <c r="P358" s="184"/>
      <c r="Q358" s="184"/>
      <c r="R358" s="184"/>
      <c r="S358" s="184"/>
      <c r="T358" s="184"/>
      <c r="U358" s="184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84"/>
      <c r="C359" s="184"/>
      <c r="D359" s="184"/>
      <c r="E359" s="184"/>
      <c r="F359" s="184"/>
      <c r="G359" s="184"/>
      <c r="H359" s="184"/>
      <c r="I359" s="184"/>
      <c r="J359" s="184"/>
      <c r="K359" s="184"/>
      <c r="L359" s="184"/>
      <c r="M359" s="184"/>
      <c r="N359" s="98"/>
      <c r="O359" s="103"/>
      <c r="P359" s="184"/>
      <c r="Q359" s="184"/>
      <c r="R359" s="184"/>
      <c r="S359" s="184"/>
      <c r="T359" s="184"/>
      <c r="U359" s="184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84"/>
      <c r="C360" s="184"/>
      <c r="D360" s="184"/>
      <c r="E360" s="184"/>
      <c r="F360" s="184"/>
      <c r="G360" s="184"/>
      <c r="H360" s="184"/>
      <c r="I360" s="184"/>
      <c r="J360" s="184"/>
      <c r="K360" s="184"/>
      <c r="L360" s="184"/>
      <c r="M360" s="184"/>
      <c r="N360" s="98"/>
      <c r="O360" s="103"/>
      <c r="P360" s="184"/>
      <c r="Q360" s="184"/>
      <c r="R360" s="184"/>
      <c r="S360" s="184"/>
      <c r="T360" s="184"/>
      <c r="U360" s="184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84"/>
      <c r="C361" s="184"/>
      <c r="D361" s="184"/>
      <c r="E361" s="184"/>
      <c r="F361" s="184"/>
      <c r="G361" s="184"/>
      <c r="H361" s="184"/>
      <c r="I361" s="184"/>
      <c r="J361" s="184"/>
      <c r="K361" s="184"/>
      <c r="L361" s="184"/>
      <c r="M361" s="184"/>
      <c r="N361" s="98"/>
      <c r="O361" s="103"/>
      <c r="P361" s="184"/>
      <c r="Q361" s="184"/>
      <c r="R361" s="184"/>
      <c r="S361" s="184"/>
      <c r="T361" s="184"/>
      <c r="U361" s="184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84"/>
      <c r="C362" s="184"/>
      <c r="D362" s="184"/>
      <c r="E362" s="184"/>
      <c r="F362" s="184"/>
      <c r="G362" s="184"/>
      <c r="H362" s="184"/>
      <c r="I362" s="184"/>
      <c r="J362" s="184"/>
      <c r="K362" s="184"/>
      <c r="L362" s="184"/>
      <c r="M362" s="184"/>
      <c r="N362" s="98"/>
      <c r="O362" s="103"/>
      <c r="P362" s="184"/>
      <c r="Q362" s="184"/>
      <c r="R362" s="184"/>
      <c r="S362" s="184"/>
      <c r="T362" s="184"/>
      <c r="U362" s="184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84"/>
      <c r="C363" s="184"/>
      <c r="D363" s="184"/>
      <c r="E363" s="184"/>
      <c r="F363" s="184"/>
      <c r="G363" s="184"/>
      <c r="H363" s="184"/>
      <c r="I363" s="184"/>
      <c r="J363" s="184"/>
      <c r="K363" s="184"/>
      <c r="L363" s="184"/>
      <c r="M363" s="184"/>
      <c r="N363" s="98"/>
      <c r="O363" s="103"/>
      <c r="P363" s="184"/>
      <c r="Q363" s="184"/>
      <c r="R363" s="184"/>
      <c r="S363" s="184"/>
      <c r="T363" s="184"/>
      <c r="U363" s="184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84"/>
      <c r="C364" s="184"/>
      <c r="D364" s="184"/>
      <c r="E364" s="184"/>
      <c r="F364" s="184"/>
      <c r="G364" s="184"/>
      <c r="H364" s="184"/>
      <c r="I364" s="184"/>
      <c r="J364" s="184"/>
      <c r="K364" s="184"/>
      <c r="L364" s="184"/>
      <c r="M364" s="184"/>
      <c r="N364" s="98"/>
      <c r="O364" s="103"/>
      <c r="P364" s="184"/>
      <c r="Q364" s="184"/>
      <c r="R364" s="184"/>
      <c r="S364" s="184"/>
      <c r="T364" s="184"/>
      <c r="U364" s="184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84"/>
      <c r="C365" s="184"/>
      <c r="D365" s="184"/>
      <c r="E365" s="184"/>
      <c r="F365" s="184"/>
      <c r="G365" s="184"/>
      <c r="H365" s="184"/>
      <c r="I365" s="184"/>
      <c r="J365" s="184"/>
      <c r="K365" s="184"/>
      <c r="L365" s="184"/>
      <c r="M365" s="184"/>
      <c r="N365" s="98"/>
      <c r="O365" s="103"/>
      <c r="P365" s="184"/>
      <c r="Q365" s="184"/>
      <c r="R365" s="184"/>
      <c r="S365" s="184"/>
      <c r="T365" s="184"/>
      <c r="U365" s="184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84"/>
      <c r="C366" s="184"/>
      <c r="D366" s="184"/>
      <c r="E366" s="184"/>
      <c r="F366" s="184"/>
      <c r="G366" s="184"/>
      <c r="H366" s="184"/>
      <c r="I366" s="184"/>
      <c r="J366" s="184"/>
      <c r="K366" s="184"/>
      <c r="L366" s="184"/>
      <c r="M366" s="184"/>
      <c r="N366" s="98"/>
      <c r="O366" s="103"/>
      <c r="P366" s="184"/>
      <c r="Q366" s="184"/>
      <c r="R366" s="184"/>
      <c r="S366" s="184"/>
      <c r="T366" s="184"/>
      <c r="U366" s="184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84"/>
      <c r="C367" s="184"/>
      <c r="D367" s="184"/>
      <c r="E367" s="184"/>
      <c r="F367" s="184"/>
      <c r="G367" s="184"/>
      <c r="H367" s="184"/>
      <c r="I367" s="184"/>
      <c r="J367" s="184"/>
      <c r="K367" s="184"/>
      <c r="L367" s="184"/>
      <c r="M367" s="184"/>
      <c r="N367" s="98"/>
      <c r="O367" s="103"/>
      <c r="P367" s="184"/>
      <c r="Q367" s="184"/>
      <c r="R367" s="184"/>
      <c r="S367" s="184"/>
      <c r="T367" s="184"/>
      <c r="U367" s="184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84"/>
      <c r="C368" s="184"/>
      <c r="D368" s="184"/>
      <c r="E368" s="184"/>
      <c r="F368" s="184"/>
      <c r="G368" s="184"/>
      <c r="H368" s="184"/>
      <c r="I368" s="184"/>
      <c r="J368" s="184"/>
      <c r="K368" s="184"/>
      <c r="L368" s="184"/>
      <c r="M368" s="184"/>
      <c r="N368" s="98"/>
      <c r="O368" s="103"/>
      <c r="P368" s="184"/>
      <c r="Q368" s="184"/>
      <c r="R368" s="184"/>
      <c r="S368" s="184"/>
      <c r="T368" s="184"/>
      <c r="U368" s="184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84"/>
      <c r="C369" s="184"/>
      <c r="D369" s="184"/>
      <c r="E369" s="184"/>
      <c r="F369" s="184"/>
      <c r="G369" s="184"/>
      <c r="H369" s="184"/>
      <c r="I369" s="184"/>
      <c r="J369" s="184"/>
      <c r="K369" s="184"/>
      <c r="L369" s="184"/>
      <c r="M369" s="184"/>
      <c r="N369" s="98"/>
      <c r="O369" s="103"/>
      <c r="P369" s="184"/>
      <c r="Q369" s="184"/>
      <c r="R369" s="184"/>
      <c r="S369" s="184"/>
      <c r="T369" s="184"/>
      <c r="U369" s="184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84"/>
      <c r="C370" s="184"/>
      <c r="D370" s="184"/>
      <c r="E370" s="184"/>
      <c r="F370" s="184"/>
      <c r="G370" s="184"/>
      <c r="H370" s="184"/>
      <c r="I370" s="184"/>
      <c r="J370" s="184"/>
      <c r="K370" s="184"/>
      <c r="L370" s="184"/>
      <c r="M370" s="184"/>
      <c r="N370" s="98"/>
      <c r="O370" s="103"/>
      <c r="P370" s="184"/>
      <c r="Q370" s="184"/>
      <c r="R370" s="184"/>
      <c r="S370" s="184"/>
      <c r="T370" s="184"/>
      <c r="U370" s="184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5"/>
      <c r="C375" s="186"/>
      <c r="D375" s="186"/>
      <c r="E375" s="45"/>
      <c r="F375" s="45"/>
      <c r="G375" s="45"/>
      <c r="H375" s="185"/>
      <c r="I375" s="185"/>
      <c r="J375" s="185"/>
      <c r="K375" s="185"/>
      <c r="L375" s="185"/>
      <c r="M375" s="185"/>
      <c r="N375" s="185"/>
      <c r="O375" s="185"/>
      <c r="P375" s="185"/>
      <c r="Q375" s="185"/>
      <c r="R375" s="185"/>
      <c r="S375" s="185"/>
      <c r="T375" s="185"/>
      <c r="U375" s="185"/>
      <c r="V375" s="45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8"/>
      <c r="C376" s="188"/>
      <c r="D376" s="188"/>
      <c r="E376" s="102"/>
      <c r="F376" s="102"/>
      <c r="G376" s="102"/>
      <c r="H376" s="189"/>
      <c r="I376" s="189"/>
      <c r="J376" s="189"/>
      <c r="K376" s="189"/>
      <c r="L376" s="190"/>
      <c r="M376" s="190"/>
      <c r="N376" s="190"/>
      <c r="O376" s="190"/>
      <c r="P376" s="190"/>
      <c r="Q376" s="190"/>
      <c r="R376" s="190"/>
      <c r="S376" s="190"/>
      <c r="T376" s="190"/>
      <c r="U376" s="190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8"/>
      <c r="C377" s="188"/>
      <c r="D377" s="188"/>
      <c r="E377" s="102"/>
      <c r="F377" s="102"/>
      <c r="G377" s="102"/>
      <c r="H377" s="189"/>
      <c r="I377" s="189"/>
      <c r="J377" s="189"/>
      <c r="K377" s="189"/>
      <c r="L377" s="190"/>
      <c r="M377" s="190"/>
      <c r="N377" s="190"/>
      <c r="O377" s="190"/>
      <c r="P377" s="190"/>
      <c r="Q377" s="190"/>
      <c r="R377" s="190"/>
      <c r="S377" s="190"/>
      <c r="T377" s="190"/>
      <c r="U377" s="190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8"/>
      <c r="C378" s="188"/>
      <c r="D378" s="188"/>
      <c r="E378" s="102"/>
      <c r="F378" s="102"/>
      <c r="G378" s="102"/>
      <c r="H378" s="189"/>
      <c r="I378" s="189"/>
      <c r="J378" s="189"/>
      <c r="K378" s="189"/>
      <c r="L378" s="190"/>
      <c r="M378" s="190"/>
      <c r="N378" s="190"/>
      <c r="O378" s="190"/>
      <c r="P378" s="190"/>
      <c r="Q378" s="190"/>
      <c r="R378" s="190"/>
      <c r="S378" s="190"/>
      <c r="T378" s="190"/>
      <c r="U378" s="190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8"/>
      <c r="C379" s="188"/>
      <c r="D379" s="188"/>
      <c r="E379" s="102"/>
      <c r="F379" s="102"/>
      <c r="G379" s="102"/>
      <c r="H379" s="189"/>
      <c r="I379" s="189"/>
      <c r="J379" s="189"/>
      <c r="K379" s="189"/>
      <c r="L379" s="190"/>
      <c r="M379" s="190"/>
      <c r="N379" s="190"/>
      <c r="O379" s="190"/>
      <c r="P379" s="190"/>
      <c r="Q379" s="190"/>
      <c r="R379" s="190"/>
      <c r="S379" s="190"/>
      <c r="T379" s="190"/>
      <c r="U379" s="190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8"/>
      <c r="C380" s="188"/>
      <c r="D380" s="188"/>
      <c r="E380" s="102"/>
      <c r="F380" s="102"/>
      <c r="G380" s="102"/>
      <c r="H380" s="189"/>
      <c r="I380" s="189"/>
      <c r="J380" s="189"/>
      <c r="K380" s="189"/>
      <c r="L380" s="190"/>
      <c r="M380" s="190"/>
      <c r="N380" s="190"/>
      <c r="O380" s="190"/>
      <c r="P380" s="190"/>
      <c r="Q380" s="190"/>
      <c r="R380" s="190"/>
      <c r="S380" s="190"/>
      <c r="T380" s="190"/>
      <c r="U380" s="190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8"/>
      <c r="C381" s="188"/>
      <c r="D381" s="188"/>
      <c r="E381" s="102"/>
      <c r="F381" s="102"/>
      <c r="G381" s="102"/>
      <c r="H381" s="189"/>
      <c r="I381" s="189"/>
      <c r="J381" s="189"/>
      <c r="K381" s="189"/>
      <c r="L381" s="190"/>
      <c r="M381" s="190"/>
      <c r="N381" s="190"/>
      <c r="O381" s="190"/>
      <c r="P381" s="190"/>
      <c r="Q381" s="190"/>
      <c r="R381" s="190"/>
      <c r="S381" s="190"/>
      <c r="T381" s="190"/>
      <c r="U381" s="190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8"/>
      <c r="C382" s="188"/>
      <c r="D382" s="188"/>
      <c r="E382" s="102"/>
      <c r="F382" s="102"/>
      <c r="G382" s="102"/>
      <c r="H382" s="189"/>
      <c r="I382" s="189"/>
      <c r="J382" s="189"/>
      <c r="K382" s="189"/>
      <c r="L382" s="190"/>
      <c r="M382" s="190"/>
      <c r="N382" s="190"/>
      <c r="O382" s="190"/>
      <c r="P382" s="190"/>
      <c r="Q382" s="190"/>
      <c r="R382" s="190"/>
      <c r="S382" s="190"/>
      <c r="T382" s="190"/>
      <c r="U382" s="190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8"/>
      <c r="C383" s="188"/>
      <c r="D383" s="188"/>
      <c r="E383" s="102"/>
      <c r="F383" s="102"/>
      <c r="G383" s="102"/>
      <c r="H383" s="189"/>
      <c r="I383" s="189"/>
      <c r="J383" s="189"/>
      <c r="K383" s="189"/>
      <c r="L383" s="190"/>
      <c r="M383" s="190"/>
      <c r="N383" s="190"/>
      <c r="O383" s="190"/>
      <c r="P383" s="190"/>
      <c r="Q383" s="190"/>
      <c r="R383" s="190"/>
      <c r="S383" s="190"/>
      <c r="T383" s="190"/>
      <c r="U383" s="190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8"/>
      <c r="C384" s="188"/>
      <c r="D384" s="188"/>
      <c r="E384" s="102"/>
      <c r="F384" s="102"/>
      <c r="G384" s="102"/>
      <c r="H384" s="189"/>
      <c r="I384" s="189"/>
      <c r="J384" s="189"/>
      <c r="K384" s="189"/>
      <c r="L384" s="190"/>
      <c r="M384" s="190"/>
      <c r="N384" s="190"/>
      <c r="O384" s="190"/>
      <c r="P384" s="190"/>
      <c r="Q384" s="190"/>
      <c r="R384" s="190"/>
      <c r="S384" s="190"/>
      <c r="T384" s="190"/>
      <c r="U384" s="190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8"/>
      <c r="C385" s="188"/>
      <c r="D385" s="188"/>
      <c r="E385" s="102"/>
      <c r="F385" s="102"/>
      <c r="G385" s="102"/>
      <c r="H385" s="189"/>
      <c r="I385" s="189"/>
      <c r="J385" s="189"/>
      <c r="K385" s="189"/>
      <c r="L385" s="190"/>
      <c r="M385" s="190"/>
      <c r="N385" s="190"/>
      <c r="O385" s="190"/>
      <c r="P385" s="190"/>
      <c r="Q385" s="190"/>
      <c r="R385" s="190"/>
      <c r="S385" s="190"/>
      <c r="T385" s="190"/>
      <c r="U385" s="190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8"/>
      <c r="C386" s="188"/>
      <c r="D386" s="188"/>
      <c r="E386" s="102"/>
      <c r="F386" s="102"/>
      <c r="G386" s="102"/>
      <c r="H386" s="189"/>
      <c r="I386" s="189"/>
      <c r="J386" s="189"/>
      <c r="K386" s="189"/>
      <c r="L386" s="190"/>
      <c r="M386" s="190"/>
      <c r="N386" s="190"/>
      <c r="O386" s="190"/>
      <c r="P386" s="190"/>
      <c r="Q386" s="190"/>
      <c r="R386" s="190"/>
      <c r="S386" s="190"/>
      <c r="T386" s="190"/>
      <c r="U386" s="190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8"/>
      <c r="C387" s="188"/>
      <c r="D387" s="188"/>
      <c r="E387" s="102"/>
      <c r="F387" s="102"/>
      <c r="G387" s="102"/>
      <c r="H387" s="189"/>
      <c r="I387" s="189"/>
      <c r="J387" s="189"/>
      <c r="K387" s="189"/>
      <c r="L387" s="190"/>
      <c r="M387" s="190"/>
      <c r="N387" s="190"/>
      <c r="O387" s="190"/>
      <c r="P387" s="190"/>
      <c r="Q387" s="190"/>
      <c r="R387" s="190"/>
      <c r="S387" s="190"/>
      <c r="T387" s="190"/>
      <c r="U387" s="190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8"/>
      <c r="C388" s="188"/>
      <c r="D388" s="188"/>
      <c r="E388" s="102"/>
      <c r="F388" s="102"/>
      <c r="G388" s="102"/>
      <c r="H388" s="189"/>
      <c r="I388" s="189"/>
      <c r="J388" s="189"/>
      <c r="K388" s="189"/>
      <c r="L388" s="190"/>
      <c r="M388" s="190"/>
      <c r="N388" s="190"/>
      <c r="O388" s="190"/>
      <c r="P388" s="190"/>
      <c r="Q388" s="190"/>
      <c r="R388" s="190"/>
      <c r="S388" s="190"/>
      <c r="T388" s="190"/>
      <c r="U388" s="190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8"/>
      <c r="C389" s="188"/>
      <c r="D389" s="188"/>
      <c r="E389" s="102"/>
      <c r="F389" s="102"/>
      <c r="G389" s="102"/>
      <c r="H389" s="189"/>
      <c r="I389" s="189"/>
      <c r="J389" s="189"/>
      <c r="K389" s="189"/>
      <c r="L389" s="190"/>
      <c r="M389" s="190"/>
      <c r="N389" s="190"/>
      <c r="O389" s="190"/>
      <c r="P389" s="190"/>
      <c r="Q389" s="190"/>
      <c r="R389" s="190"/>
      <c r="S389" s="190"/>
      <c r="T389" s="190"/>
      <c r="U389" s="190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8"/>
      <c r="C390" s="188"/>
      <c r="D390" s="188"/>
      <c r="E390" s="102"/>
      <c r="F390" s="102"/>
      <c r="G390" s="102"/>
      <c r="H390" s="189"/>
      <c r="I390" s="189"/>
      <c r="J390" s="189"/>
      <c r="K390" s="189"/>
      <c r="L390" s="190"/>
      <c r="M390" s="190"/>
      <c r="N390" s="190"/>
      <c r="O390" s="190"/>
      <c r="P390" s="190"/>
      <c r="Q390" s="190"/>
      <c r="R390" s="190"/>
      <c r="S390" s="190"/>
      <c r="T390" s="190"/>
      <c r="U390" s="190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8"/>
      <c r="C391" s="188"/>
      <c r="D391" s="188"/>
      <c r="E391" s="102"/>
      <c r="F391" s="102"/>
      <c r="G391" s="102"/>
      <c r="H391" s="189"/>
      <c r="I391" s="189"/>
      <c r="J391" s="189"/>
      <c r="K391" s="189"/>
      <c r="L391" s="190"/>
      <c r="M391" s="190"/>
      <c r="N391" s="190"/>
      <c r="O391" s="190"/>
      <c r="P391" s="190"/>
      <c r="Q391" s="190"/>
      <c r="R391" s="190"/>
      <c r="S391" s="190"/>
      <c r="T391" s="190"/>
      <c r="U391" s="190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8"/>
      <c r="C392" s="188"/>
      <c r="D392" s="188"/>
      <c r="E392" s="102"/>
      <c r="F392" s="102"/>
      <c r="G392" s="102"/>
      <c r="H392" s="189"/>
      <c r="I392" s="189"/>
      <c r="J392" s="189"/>
      <c r="K392" s="189"/>
      <c r="L392" s="190"/>
      <c r="M392" s="190"/>
      <c r="N392" s="190"/>
      <c r="O392" s="190"/>
      <c r="P392" s="190"/>
      <c r="Q392" s="190"/>
      <c r="R392" s="190"/>
      <c r="S392" s="190"/>
      <c r="T392" s="190"/>
      <c r="U392" s="190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8"/>
      <c r="C393" s="188"/>
      <c r="D393" s="188"/>
      <c r="E393" s="102"/>
      <c r="F393" s="102"/>
      <c r="G393" s="102"/>
      <c r="H393" s="189"/>
      <c r="I393" s="189"/>
      <c r="J393" s="189"/>
      <c r="K393" s="189"/>
      <c r="L393" s="190"/>
      <c r="M393" s="190"/>
      <c r="N393" s="190"/>
      <c r="O393" s="190"/>
      <c r="P393" s="190"/>
      <c r="Q393" s="190"/>
      <c r="R393" s="190"/>
      <c r="S393" s="190"/>
      <c r="T393" s="190"/>
      <c r="U393" s="190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5"/>
      <c r="C396" s="186"/>
      <c r="D396" s="186"/>
      <c r="E396" s="187"/>
      <c r="F396" s="187"/>
      <c r="G396" s="187"/>
      <c r="H396" s="187"/>
      <c r="I396" s="187"/>
      <c r="J396" s="187"/>
      <c r="K396" s="187"/>
      <c r="L396" s="187"/>
      <c r="M396" s="187"/>
      <c r="N396" s="45"/>
      <c r="O396" s="45"/>
      <c r="P396" s="45"/>
      <c r="Q396" s="185"/>
      <c r="R396" s="185"/>
      <c r="S396" s="185"/>
      <c r="T396" s="185"/>
      <c r="U396" s="185"/>
      <c r="V396" s="185"/>
      <c r="W396" s="45"/>
      <c r="X396" s="45"/>
      <c r="Y396" s="45"/>
      <c r="Z396" s="45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84"/>
      <c r="C397" s="184"/>
      <c r="D397" s="184"/>
      <c r="E397" s="184"/>
      <c r="F397" s="184"/>
      <c r="G397" s="184"/>
      <c r="H397" s="184"/>
      <c r="I397" s="184"/>
      <c r="J397" s="184"/>
      <c r="K397" s="184"/>
      <c r="L397" s="184"/>
      <c r="M397" s="184"/>
      <c r="N397" s="98"/>
      <c r="O397" s="103"/>
      <c r="P397" s="103"/>
      <c r="Q397" s="184"/>
      <c r="R397" s="184"/>
      <c r="S397" s="184"/>
      <c r="T397" s="184"/>
      <c r="U397" s="184"/>
      <c r="V397" s="184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84"/>
      <c r="C398" s="184"/>
      <c r="D398" s="184"/>
      <c r="E398" s="184"/>
      <c r="F398" s="184"/>
      <c r="G398" s="184"/>
      <c r="H398" s="184"/>
      <c r="I398" s="184"/>
      <c r="J398" s="184"/>
      <c r="K398" s="184"/>
      <c r="L398" s="184"/>
      <c r="M398" s="184"/>
      <c r="N398" s="98"/>
      <c r="O398" s="103"/>
      <c r="P398" s="103"/>
      <c r="Q398" s="184"/>
      <c r="R398" s="184"/>
      <c r="S398" s="184"/>
      <c r="T398" s="184"/>
      <c r="U398" s="184"/>
      <c r="V398" s="184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84"/>
      <c r="C399" s="184"/>
      <c r="D399" s="184"/>
      <c r="E399" s="184"/>
      <c r="F399" s="184"/>
      <c r="G399" s="184"/>
      <c r="H399" s="184"/>
      <c r="I399" s="184"/>
      <c r="J399" s="184"/>
      <c r="K399" s="184"/>
      <c r="L399" s="184"/>
      <c r="M399" s="184"/>
      <c r="N399" s="98"/>
      <c r="O399" s="103"/>
      <c r="P399" s="103"/>
      <c r="Q399" s="184"/>
      <c r="R399" s="184"/>
      <c r="S399" s="184"/>
      <c r="T399" s="184"/>
      <c r="U399" s="184"/>
      <c r="V399" s="184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84"/>
      <c r="C400" s="184"/>
      <c r="D400" s="184"/>
      <c r="E400" s="184"/>
      <c r="F400" s="184"/>
      <c r="G400" s="184"/>
      <c r="H400" s="184"/>
      <c r="I400" s="184"/>
      <c r="J400" s="184"/>
      <c r="K400" s="184"/>
      <c r="L400" s="184"/>
      <c r="M400" s="184"/>
      <c r="N400" s="98"/>
      <c r="O400" s="103"/>
      <c r="P400" s="103"/>
      <c r="Q400" s="184"/>
      <c r="R400" s="184"/>
      <c r="S400" s="184"/>
      <c r="T400" s="184"/>
      <c r="U400" s="184"/>
      <c r="V400" s="184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84"/>
      <c r="C401" s="184"/>
      <c r="D401" s="184"/>
      <c r="E401" s="184"/>
      <c r="F401" s="184"/>
      <c r="G401" s="184"/>
      <c r="H401" s="184"/>
      <c r="I401" s="184"/>
      <c r="J401" s="184"/>
      <c r="K401" s="184"/>
      <c r="L401" s="184"/>
      <c r="M401" s="184"/>
      <c r="N401" s="98"/>
      <c r="O401" s="103"/>
      <c r="P401" s="103"/>
      <c r="Q401" s="184"/>
      <c r="R401" s="184"/>
      <c r="S401" s="184"/>
      <c r="T401" s="184"/>
      <c r="U401" s="184"/>
      <c r="V401" s="184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84"/>
      <c r="C402" s="184"/>
      <c r="D402" s="184"/>
      <c r="E402" s="184"/>
      <c r="F402" s="184"/>
      <c r="G402" s="184"/>
      <c r="H402" s="184"/>
      <c r="I402" s="184"/>
      <c r="J402" s="184"/>
      <c r="K402" s="184"/>
      <c r="L402" s="184"/>
      <c r="M402" s="184"/>
      <c r="N402" s="98"/>
      <c r="O402" s="103"/>
      <c r="P402" s="103"/>
      <c r="Q402" s="184"/>
      <c r="R402" s="184"/>
      <c r="S402" s="184"/>
      <c r="T402" s="184"/>
      <c r="U402" s="184"/>
      <c r="V402" s="184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84"/>
      <c r="C403" s="184"/>
      <c r="D403" s="184"/>
      <c r="E403" s="184"/>
      <c r="F403" s="184"/>
      <c r="G403" s="184"/>
      <c r="H403" s="184"/>
      <c r="I403" s="184"/>
      <c r="J403" s="184"/>
      <c r="K403" s="184"/>
      <c r="L403" s="184"/>
      <c r="M403" s="184"/>
      <c r="N403" s="98"/>
      <c r="O403" s="103"/>
      <c r="P403" s="103"/>
      <c r="Q403" s="184"/>
      <c r="R403" s="184"/>
      <c r="S403" s="184"/>
      <c r="T403" s="184"/>
      <c r="U403" s="184"/>
      <c r="V403" s="184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84"/>
      <c r="C404" s="184"/>
      <c r="D404" s="184"/>
      <c r="E404" s="184"/>
      <c r="F404" s="184"/>
      <c r="G404" s="184"/>
      <c r="H404" s="184"/>
      <c r="I404" s="184"/>
      <c r="J404" s="184"/>
      <c r="K404" s="184"/>
      <c r="L404" s="184"/>
      <c r="M404" s="184"/>
      <c r="N404" s="98"/>
      <c r="O404" s="103"/>
      <c r="P404" s="103"/>
      <c r="Q404" s="184"/>
      <c r="R404" s="184"/>
      <c r="S404" s="184"/>
      <c r="T404" s="184"/>
      <c r="U404" s="184"/>
      <c r="V404" s="184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84"/>
      <c r="C405" s="184"/>
      <c r="D405" s="184"/>
      <c r="E405" s="184"/>
      <c r="F405" s="184"/>
      <c r="G405" s="184"/>
      <c r="H405" s="184"/>
      <c r="I405" s="184"/>
      <c r="J405" s="184"/>
      <c r="K405" s="184"/>
      <c r="L405" s="184"/>
      <c r="M405" s="184"/>
      <c r="N405" s="98"/>
      <c r="O405" s="103"/>
      <c r="P405" s="103"/>
      <c r="Q405" s="184"/>
      <c r="R405" s="184"/>
      <c r="S405" s="184"/>
      <c r="T405" s="184"/>
      <c r="U405" s="184"/>
      <c r="V405" s="184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84"/>
      <c r="C406" s="184"/>
      <c r="D406" s="184"/>
      <c r="E406" s="184"/>
      <c r="F406" s="184"/>
      <c r="G406" s="184"/>
      <c r="H406" s="184"/>
      <c r="I406" s="184"/>
      <c r="J406" s="184"/>
      <c r="K406" s="184"/>
      <c r="L406" s="184"/>
      <c r="M406" s="184"/>
      <c r="N406" s="98"/>
      <c r="O406" s="103"/>
      <c r="P406" s="103"/>
      <c r="Q406" s="184"/>
      <c r="R406" s="184"/>
      <c r="S406" s="184"/>
      <c r="T406" s="184"/>
      <c r="U406" s="184"/>
      <c r="V406" s="184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84"/>
      <c r="C407" s="184"/>
      <c r="D407" s="184"/>
      <c r="E407" s="184"/>
      <c r="F407" s="184"/>
      <c r="G407" s="184"/>
      <c r="H407" s="184"/>
      <c r="I407" s="184"/>
      <c r="J407" s="184"/>
      <c r="K407" s="184"/>
      <c r="L407" s="184"/>
      <c r="M407" s="184"/>
      <c r="N407" s="98"/>
      <c r="O407" s="103"/>
      <c r="P407" s="103"/>
      <c r="Q407" s="184"/>
      <c r="R407" s="184"/>
      <c r="S407" s="184"/>
      <c r="T407" s="184"/>
      <c r="U407" s="184"/>
      <c r="V407" s="184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84"/>
      <c r="C408" s="184"/>
      <c r="D408" s="184"/>
      <c r="E408" s="184"/>
      <c r="F408" s="184"/>
      <c r="G408" s="184"/>
      <c r="H408" s="184"/>
      <c r="I408" s="184"/>
      <c r="J408" s="184"/>
      <c r="K408" s="184"/>
      <c r="L408" s="184"/>
      <c r="M408" s="184"/>
      <c r="N408" s="98"/>
      <c r="O408" s="103"/>
      <c r="P408" s="103"/>
      <c r="Q408" s="184"/>
      <c r="R408" s="184"/>
      <c r="S408" s="184"/>
      <c r="T408" s="184"/>
      <c r="U408" s="184"/>
      <c r="V408" s="184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84"/>
      <c r="C409" s="184"/>
      <c r="D409" s="184"/>
      <c r="E409" s="184"/>
      <c r="F409" s="184"/>
      <c r="G409" s="184"/>
      <c r="H409" s="184"/>
      <c r="I409" s="184"/>
      <c r="J409" s="184"/>
      <c r="K409" s="184"/>
      <c r="L409" s="184"/>
      <c r="M409" s="184"/>
      <c r="N409" s="98"/>
      <c r="O409" s="103"/>
      <c r="P409" s="103"/>
      <c r="Q409" s="184"/>
      <c r="R409" s="184"/>
      <c r="S409" s="184"/>
      <c r="T409" s="184"/>
      <c r="U409" s="184"/>
      <c r="V409" s="184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84"/>
      <c r="C410" s="184"/>
      <c r="D410" s="184"/>
      <c r="E410" s="184"/>
      <c r="F410" s="184"/>
      <c r="G410" s="184"/>
      <c r="H410" s="184"/>
      <c r="I410" s="184"/>
      <c r="J410" s="184"/>
      <c r="K410" s="184"/>
      <c r="L410" s="184"/>
      <c r="M410" s="184"/>
      <c r="N410" s="98"/>
      <c r="O410" s="103"/>
      <c r="P410" s="103"/>
      <c r="Q410" s="184"/>
      <c r="R410" s="184"/>
      <c r="S410" s="184"/>
      <c r="T410" s="184"/>
      <c r="U410" s="184"/>
      <c r="V410" s="184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84"/>
      <c r="C411" s="184"/>
      <c r="D411" s="184"/>
      <c r="E411" s="184"/>
      <c r="F411" s="184"/>
      <c r="G411" s="184"/>
      <c r="H411" s="184"/>
      <c r="I411" s="184"/>
      <c r="J411" s="184"/>
      <c r="K411" s="184"/>
      <c r="L411" s="184"/>
      <c r="M411" s="184"/>
      <c r="N411" s="98"/>
      <c r="O411" s="103"/>
      <c r="P411" s="103"/>
      <c r="Q411" s="184"/>
      <c r="R411" s="184"/>
      <c r="S411" s="184"/>
      <c r="T411" s="184"/>
      <c r="U411" s="184"/>
      <c r="V411" s="184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84"/>
      <c r="C412" s="184"/>
      <c r="D412" s="184"/>
      <c r="E412" s="184"/>
      <c r="F412" s="184"/>
      <c r="G412" s="184"/>
      <c r="H412" s="184"/>
      <c r="I412" s="184"/>
      <c r="J412" s="184"/>
      <c r="K412" s="184"/>
      <c r="L412" s="184"/>
      <c r="M412" s="184"/>
      <c r="N412" s="98"/>
      <c r="O412" s="103"/>
      <c r="P412" s="103"/>
      <c r="Q412" s="184"/>
      <c r="R412" s="184"/>
      <c r="S412" s="184"/>
      <c r="T412" s="184"/>
      <c r="U412" s="184"/>
      <c r="V412" s="184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84"/>
      <c r="C413" s="184"/>
      <c r="D413" s="184"/>
      <c r="E413" s="184"/>
      <c r="F413" s="184"/>
      <c r="G413" s="184"/>
      <c r="H413" s="184"/>
      <c r="I413" s="184"/>
      <c r="J413" s="184"/>
      <c r="K413" s="184"/>
      <c r="L413" s="184"/>
      <c r="M413" s="184"/>
      <c r="N413" s="98"/>
      <c r="O413" s="103"/>
      <c r="P413" s="103"/>
      <c r="Q413" s="184"/>
      <c r="R413" s="184"/>
      <c r="S413" s="184"/>
      <c r="T413" s="184"/>
      <c r="U413" s="184"/>
      <c r="V413" s="184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84"/>
      <c r="C414" s="184"/>
      <c r="D414" s="184"/>
      <c r="E414" s="184"/>
      <c r="F414" s="184"/>
      <c r="G414" s="184"/>
      <c r="H414" s="184"/>
      <c r="I414" s="184"/>
      <c r="J414" s="184"/>
      <c r="K414" s="184"/>
      <c r="L414" s="184"/>
      <c r="M414" s="184"/>
      <c r="N414" s="98"/>
      <c r="O414" s="103"/>
      <c r="P414" s="103"/>
      <c r="Q414" s="184"/>
      <c r="R414" s="184"/>
      <c r="S414" s="184"/>
      <c r="T414" s="184"/>
      <c r="U414" s="184"/>
      <c r="V414" s="184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84"/>
      <c r="C415" s="184"/>
      <c r="D415" s="184"/>
      <c r="E415" s="184"/>
      <c r="F415" s="184"/>
      <c r="G415" s="184"/>
      <c r="H415" s="184"/>
      <c r="I415" s="184"/>
      <c r="J415" s="184"/>
      <c r="K415" s="184"/>
      <c r="L415" s="184"/>
      <c r="M415" s="184"/>
      <c r="N415" s="98"/>
      <c r="O415" s="103"/>
      <c r="P415" s="103"/>
      <c r="Q415" s="184"/>
      <c r="R415" s="184"/>
      <c r="S415" s="184"/>
      <c r="T415" s="184"/>
      <c r="U415" s="184"/>
      <c r="V415" s="184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84"/>
      <c r="C416" s="184"/>
      <c r="D416" s="184"/>
      <c r="E416" s="184"/>
      <c r="F416" s="184"/>
      <c r="G416" s="184"/>
      <c r="H416" s="184"/>
      <c r="I416" s="184"/>
      <c r="J416" s="184"/>
      <c r="K416" s="184"/>
      <c r="L416" s="184"/>
      <c r="M416" s="184"/>
      <c r="N416" s="98"/>
      <c r="O416" s="103"/>
      <c r="P416" s="103"/>
      <c r="Q416" s="184"/>
      <c r="R416" s="184"/>
      <c r="S416" s="184"/>
      <c r="T416" s="184"/>
      <c r="U416" s="184"/>
      <c r="V416" s="184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84"/>
      <c r="C417" s="184"/>
      <c r="D417" s="184"/>
      <c r="E417" s="184"/>
      <c r="F417" s="184"/>
      <c r="G417" s="184"/>
      <c r="H417" s="184"/>
      <c r="I417" s="184"/>
      <c r="J417" s="184"/>
      <c r="K417" s="184"/>
      <c r="L417" s="184"/>
      <c r="M417" s="184"/>
      <c r="N417" s="98"/>
      <c r="O417" s="103"/>
      <c r="P417" s="103"/>
      <c r="Q417" s="184"/>
      <c r="R417" s="184"/>
      <c r="S417" s="184"/>
      <c r="T417" s="184"/>
      <c r="U417" s="184"/>
      <c r="V417" s="184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84"/>
      <c r="C418" s="184"/>
      <c r="D418" s="184"/>
      <c r="E418" s="184"/>
      <c r="F418" s="184"/>
      <c r="G418" s="184"/>
      <c r="H418" s="184"/>
      <c r="I418" s="184"/>
      <c r="J418" s="184"/>
      <c r="K418" s="184"/>
      <c r="L418" s="184"/>
      <c r="M418" s="184"/>
      <c r="N418" s="98"/>
      <c r="O418" s="103"/>
      <c r="P418" s="103"/>
      <c r="Q418" s="184"/>
      <c r="R418" s="184"/>
      <c r="S418" s="184"/>
      <c r="T418" s="184"/>
      <c r="U418" s="184"/>
      <c r="V418" s="184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84"/>
      <c r="C419" s="184"/>
      <c r="D419" s="184"/>
      <c r="E419" s="184"/>
      <c r="F419" s="184"/>
      <c r="G419" s="184"/>
      <c r="H419" s="184"/>
      <c r="I419" s="184"/>
      <c r="J419" s="184"/>
      <c r="K419" s="184"/>
      <c r="L419" s="184"/>
      <c r="M419" s="184"/>
      <c r="N419" s="98"/>
      <c r="O419" s="103"/>
      <c r="P419" s="103"/>
      <c r="Q419" s="184"/>
      <c r="R419" s="184"/>
      <c r="S419" s="184"/>
      <c r="T419" s="184"/>
      <c r="U419" s="184"/>
      <c r="V419" s="184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84"/>
      <c r="C420" s="184"/>
      <c r="D420" s="184"/>
      <c r="E420" s="184"/>
      <c r="F420" s="184"/>
      <c r="G420" s="184"/>
      <c r="H420" s="184"/>
      <c r="I420" s="184"/>
      <c r="J420" s="184"/>
      <c r="K420" s="184"/>
      <c r="L420" s="184"/>
      <c r="M420" s="184"/>
      <c r="N420" s="98"/>
      <c r="O420" s="103"/>
      <c r="P420" s="103"/>
      <c r="Q420" s="184"/>
      <c r="R420" s="184"/>
      <c r="S420" s="184"/>
      <c r="T420" s="184"/>
      <c r="U420" s="184"/>
      <c r="V420" s="184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84"/>
      <c r="C421" s="184"/>
      <c r="D421" s="184"/>
      <c r="E421" s="184"/>
      <c r="F421" s="184"/>
      <c r="G421" s="184"/>
      <c r="H421" s="184"/>
      <c r="I421" s="184"/>
      <c r="J421" s="184"/>
      <c r="K421" s="184"/>
      <c r="L421" s="184"/>
      <c r="M421" s="184"/>
      <c r="N421" s="98"/>
      <c r="O421" s="103"/>
      <c r="P421" s="103"/>
      <c r="Q421" s="184"/>
      <c r="R421" s="184"/>
      <c r="S421" s="184"/>
      <c r="T421" s="184"/>
      <c r="U421" s="184"/>
      <c r="V421" s="184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84"/>
      <c r="C422" s="184"/>
      <c r="D422" s="184"/>
      <c r="E422" s="184"/>
      <c r="F422" s="184"/>
      <c r="G422" s="184"/>
      <c r="H422" s="184"/>
      <c r="I422" s="184"/>
      <c r="J422" s="184"/>
      <c r="K422" s="184"/>
      <c r="L422" s="184"/>
      <c r="M422" s="184"/>
      <c r="N422" s="98"/>
      <c r="O422" s="103"/>
      <c r="P422" s="103"/>
      <c r="Q422" s="184"/>
      <c r="R422" s="184"/>
      <c r="S422" s="184"/>
      <c r="T422" s="184"/>
      <c r="U422" s="184"/>
      <c r="V422" s="184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84"/>
      <c r="C423" s="184"/>
      <c r="D423" s="184"/>
      <c r="E423" s="184"/>
      <c r="F423" s="184"/>
      <c r="G423" s="184"/>
      <c r="H423" s="184"/>
      <c r="I423" s="184"/>
      <c r="J423" s="184"/>
      <c r="K423" s="184"/>
      <c r="L423" s="184"/>
      <c r="M423" s="184"/>
      <c r="N423" s="98"/>
      <c r="O423" s="103"/>
      <c r="P423" s="103"/>
      <c r="Q423" s="184"/>
      <c r="R423" s="184"/>
      <c r="S423" s="184"/>
      <c r="T423" s="184"/>
      <c r="U423" s="184"/>
      <c r="V423" s="184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84"/>
      <c r="C424" s="184"/>
      <c r="D424" s="184"/>
      <c r="E424" s="184"/>
      <c r="F424" s="184"/>
      <c r="G424" s="184"/>
      <c r="H424" s="184"/>
      <c r="I424" s="184"/>
      <c r="J424" s="184"/>
      <c r="K424" s="184"/>
      <c r="L424" s="184"/>
      <c r="M424" s="184"/>
      <c r="N424" s="98"/>
      <c r="O424" s="103"/>
      <c r="P424" s="103"/>
      <c r="Q424" s="184"/>
      <c r="R424" s="184"/>
      <c r="S424" s="184"/>
      <c r="T424" s="184"/>
      <c r="U424" s="184"/>
      <c r="V424" s="184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84"/>
      <c r="C425" s="184"/>
      <c r="D425" s="184"/>
      <c r="E425" s="184"/>
      <c r="F425" s="184"/>
      <c r="G425" s="184"/>
      <c r="H425" s="184"/>
      <c r="I425" s="184"/>
      <c r="J425" s="184"/>
      <c r="K425" s="184"/>
      <c r="L425" s="184"/>
      <c r="M425" s="184"/>
      <c r="N425" s="98"/>
      <c r="O425" s="103"/>
      <c r="P425" s="103"/>
      <c r="Q425" s="184"/>
      <c r="R425" s="184"/>
      <c r="S425" s="184"/>
      <c r="T425" s="184"/>
      <c r="U425" s="184"/>
      <c r="V425" s="184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84"/>
      <c r="C426" s="184"/>
      <c r="D426" s="184"/>
      <c r="E426" s="184"/>
      <c r="F426" s="184"/>
      <c r="G426" s="184"/>
      <c r="H426" s="184"/>
      <c r="I426" s="184"/>
      <c r="J426" s="184"/>
      <c r="K426" s="184"/>
      <c r="L426" s="184"/>
      <c r="M426" s="184"/>
      <c r="N426" s="98"/>
      <c r="O426" s="103"/>
      <c r="P426" s="103"/>
      <c r="Q426" s="184"/>
      <c r="R426" s="184"/>
      <c r="S426" s="184"/>
      <c r="T426" s="184"/>
      <c r="U426" s="184"/>
      <c r="V426" s="184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84"/>
      <c r="C427" s="184"/>
      <c r="D427" s="184"/>
      <c r="E427" s="184"/>
      <c r="F427" s="184"/>
      <c r="G427" s="184"/>
      <c r="H427" s="184"/>
      <c r="I427" s="184"/>
      <c r="J427" s="184"/>
      <c r="K427" s="184"/>
      <c r="L427" s="184"/>
      <c r="M427" s="184"/>
      <c r="N427" s="98"/>
      <c r="O427" s="103"/>
      <c r="P427" s="103"/>
      <c r="Q427" s="184"/>
      <c r="R427" s="184"/>
      <c r="S427" s="184"/>
      <c r="T427" s="184"/>
      <c r="U427" s="184"/>
      <c r="V427" s="184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84"/>
      <c r="C428" s="184"/>
      <c r="D428" s="184"/>
      <c r="E428" s="184"/>
      <c r="F428" s="184"/>
      <c r="G428" s="184"/>
      <c r="H428" s="184"/>
      <c r="I428" s="184"/>
      <c r="J428" s="184"/>
      <c r="K428" s="184"/>
      <c r="L428" s="184"/>
      <c r="M428" s="184"/>
      <c r="N428" s="98"/>
      <c r="O428" s="103"/>
      <c r="P428" s="103"/>
      <c r="Q428" s="184"/>
      <c r="R428" s="184"/>
      <c r="S428" s="184"/>
      <c r="T428" s="184"/>
      <c r="U428" s="184"/>
      <c r="V428" s="184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84"/>
      <c r="C429" s="184"/>
      <c r="D429" s="184"/>
      <c r="E429" s="184"/>
      <c r="F429" s="184"/>
      <c r="G429" s="184"/>
      <c r="H429" s="184"/>
      <c r="I429" s="184"/>
      <c r="J429" s="184"/>
      <c r="K429" s="184"/>
      <c r="L429" s="184"/>
      <c r="M429" s="184"/>
      <c r="N429" s="98"/>
      <c r="O429" s="103"/>
      <c r="P429" s="103"/>
      <c r="Q429" s="184"/>
      <c r="R429" s="184"/>
      <c r="S429" s="184"/>
      <c r="T429" s="184"/>
      <c r="U429" s="184"/>
      <c r="V429" s="184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84"/>
      <c r="C430" s="184"/>
      <c r="D430" s="184"/>
      <c r="E430" s="184"/>
      <c r="F430" s="184"/>
      <c r="G430" s="184"/>
      <c r="H430" s="184"/>
      <c r="I430" s="184"/>
      <c r="J430" s="184"/>
      <c r="K430" s="184"/>
      <c r="L430" s="184"/>
      <c r="M430" s="184"/>
      <c r="N430" s="98"/>
      <c r="O430" s="103"/>
      <c r="P430" s="103"/>
      <c r="Q430" s="184"/>
      <c r="R430" s="184"/>
      <c r="S430" s="184"/>
      <c r="T430" s="184"/>
      <c r="U430" s="184"/>
      <c r="V430" s="184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84"/>
      <c r="C431" s="184"/>
      <c r="D431" s="184"/>
      <c r="E431" s="184"/>
      <c r="F431" s="184"/>
      <c r="G431" s="184"/>
      <c r="H431" s="184"/>
      <c r="I431" s="184"/>
      <c r="J431" s="184"/>
      <c r="K431" s="184"/>
      <c r="L431" s="184"/>
      <c r="M431" s="184"/>
      <c r="N431" s="98"/>
      <c r="O431" s="103"/>
      <c r="P431" s="103"/>
      <c r="Q431" s="184"/>
      <c r="R431" s="184"/>
      <c r="S431" s="184"/>
      <c r="T431" s="184"/>
      <c r="U431" s="184"/>
      <c r="V431" s="184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84"/>
      <c r="C432" s="184"/>
      <c r="D432" s="184"/>
      <c r="E432" s="184"/>
      <c r="F432" s="184"/>
      <c r="G432" s="184"/>
      <c r="H432" s="184"/>
      <c r="I432" s="184"/>
      <c r="J432" s="184"/>
      <c r="K432" s="184"/>
      <c r="L432" s="184"/>
      <c r="M432" s="184"/>
      <c r="N432" s="98"/>
      <c r="O432" s="103"/>
      <c r="P432" s="103"/>
      <c r="Q432" s="184"/>
      <c r="R432" s="184"/>
      <c r="S432" s="184"/>
      <c r="T432" s="184"/>
      <c r="U432" s="184"/>
      <c r="V432" s="184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84"/>
      <c r="C433" s="184"/>
      <c r="D433" s="184"/>
      <c r="E433" s="184"/>
      <c r="F433" s="184"/>
      <c r="G433" s="184"/>
      <c r="H433" s="184"/>
      <c r="I433" s="184"/>
      <c r="J433" s="184"/>
      <c r="K433" s="184"/>
      <c r="L433" s="184"/>
      <c r="M433" s="184"/>
      <c r="N433" s="98"/>
      <c r="O433" s="103"/>
      <c r="P433" s="103"/>
      <c r="Q433" s="184"/>
      <c r="R433" s="184"/>
      <c r="S433" s="184"/>
      <c r="T433" s="184"/>
      <c r="U433" s="184"/>
      <c r="V433" s="184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84"/>
      <c r="C434" s="184"/>
      <c r="D434" s="184"/>
      <c r="E434" s="184"/>
      <c r="F434" s="184"/>
      <c r="G434" s="184"/>
      <c r="H434" s="184"/>
      <c r="I434" s="184"/>
      <c r="J434" s="184"/>
      <c r="K434" s="184"/>
      <c r="L434" s="184"/>
      <c r="M434" s="184"/>
      <c r="N434" s="98"/>
      <c r="O434" s="103"/>
      <c r="P434" s="103"/>
      <c r="Q434" s="184"/>
      <c r="R434" s="184"/>
      <c r="S434" s="184"/>
      <c r="T434" s="184"/>
      <c r="U434" s="184"/>
      <c r="V434" s="184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84"/>
      <c r="C435" s="184"/>
      <c r="D435" s="184"/>
      <c r="E435" s="184"/>
      <c r="F435" s="184"/>
      <c r="G435" s="184"/>
      <c r="H435" s="184"/>
      <c r="I435" s="184"/>
      <c r="J435" s="184"/>
      <c r="K435" s="184"/>
      <c r="L435" s="184"/>
      <c r="M435" s="184"/>
      <c r="N435" s="98"/>
      <c r="O435" s="103"/>
      <c r="P435" s="103"/>
      <c r="Q435" s="184"/>
      <c r="R435" s="184"/>
      <c r="S435" s="184"/>
      <c r="T435" s="184"/>
      <c r="U435" s="184"/>
      <c r="V435" s="184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84"/>
      <c r="C436" s="184"/>
      <c r="D436" s="184"/>
      <c r="E436" s="184"/>
      <c r="F436" s="184"/>
      <c r="G436" s="184"/>
      <c r="H436" s="184"/>
      <c r="I436" s="184"/>
      <c r="J436" s="184"/>
      <c r="K436" s="184"/>
      <c r="L436" s="184"/>
      <c r="M436" s="184"/>
      <c r="N436" s="98"/>
      <c r="O436" s="103"/>
      <c r="P436" s="103"/>
      <c r="Q436" s="184"/>
      <c r="R436" s="184"/>
      <c r="S436" s="184"/>
      <c r="T436" s="184"/>
      <c r="U436" s="184"/>
      <c r="V436" s="184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84"/>
      <c r="C437" s="184"/>
      <c r="D437" s="184"/>
      <c r="E437" s="184"/>
      <c r="F437" s="184"/>
      <c r="G437" s="184"/>
      <c r="H437" s="184"/>
      <c r="I437" s="184"/>
      <c r="J437" s="184"/>
      <c r="K437" s="184"/>
      <c r="L437" s="184"/>
      <c r="M437" s="184"/>
      <c r="N437" s="98"/>
      <c r="O437" s="103"/>
      <c r="P437" s="103"/>
      <c r="Q437" s="184"/>
      <c r="R437" s="184"/>
      <c r="S437" s="184"/>
      <c r="T437" s="184"/>
      <c r="U437" s="184"/>
      <c r="V437" s="184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84"/>
      <c r="C438" s="184"/>
      <c r="D438" s="184"/>
      <c r="E438" s="184"/>
      <c r="F438" s="184"/>
      <c r="G438" s="184"/>
      <c r="H438" s="184"/>
      <c r="I438" s="184"/>
      <c r="J438" s="184"/>
      <c r="K438" s="184"/>
      <c r="L438" s="184"/>
      <c r="M438" s="184"/>
      <c r="N438" s="98"/>
      <c r="O438" s="103"/>
      <c r="P438" s="103"/>
      <c r="Q438" s="184"/>
      <c r="R438" s="184"/>
      <c r="S438" s="184"/>
      <c r="T438" s="184"/>
      <c r="U438" s="184"/>
      <c r="V438" s="184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84"/>
      <c r="C439" s="184"/>
      <c r="D439" s="184"/>
      <c r="E439" s="184"/>
      <c r="F439" s="184"/>
      <c r="G439" s="184"/>
      <c r="H439" s="184"/>
      <c r="I439" s="184"/>
      <c r="J439" s="184"/>
      <c r="K439" s="184"/>
      <c r="L439" s="184"/>
      <c r="M439" s="184"/>
      <c r="N439" s="98"/>
      <c r="O439" s="103"/>
      <c r="P439" s="103"/>
      <c r="Q439" s="184"/>
      <c r="R439" s="184"/>
      <c r="S439" s="184"/>
      <c r="T439" s="184"/>
      <c r="U439" s="184"/>
      <c r="V439" s="184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84"/>
      <c r="C440" s="184"/>
      <c r="D440" s="184"/>
      <c r="E440" s="184"/>
      <c r="F440" s="184"/>
      <c r="G440" s="184"/>
      <c r="H440" s="184"/>
      <c r="I440" s="184"/>
      <c r="J440" s="184"/>
      <c r="K440" s="184"/>
      <c r="L440" s="184"/>
      <c r="M440" s="184"/>
      <c r="N440" s="98"/>
      <c r="O440" s="103"/>
      <c r="P440" s="103"/>
      <c r="Q440" s="184"/>
      <c r="R440" s="184"/>
      <c r="S440" s="184"/>
      <c r="T440" s="184"/>
      <c r="U440" s="184"/>
      <c r="V440" s="184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84"/>
      <c r="C441" s="184"/>
      <c r="D441" s="184"/>
      <c r="E441" s="184"/>
      <c r="F441" s="184"/>
      <c r="G441" s="184"/>
      <c r="H441" s="184"/>
      <c r="I441" s="184"/>
      <c r="J441" s="184"/>
      <c r="K441" s="184"/>
      <c r="L441" s="184"/>
      <c r="M441" s="184"/>
      <c r="N441" s="98"/>
      <c r="O441" s="103"/>
      <c r="P441" s="103"/>
      <c r="Q441" s="184"/>
      <c r="R441" s="184"/>
      <c r="S441" s="184"/>
      <c r="T441" s="184"/>
      <c r="U441" s="184"/>
      <c r="V441" s="184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84"/>
      <c r="C442" s="184"/>
      <c r="D442" s="184"/>
      <c r="E442" s="184"/>
      <c r="F442" s="184"/>
      <c r="G442" s="184"/>
      <c r="H442" s="184"/>
      <c r="I442" s="184"/>
      <c r="J442" s="184"/>
      <c r="K442" s="184"/>
      <c r="L442" s="184"/>
      <c r="M442" s="184"/>
      <c r="N442" s="98"/>
      <c r="O442" s="103"/>
      <c r="P442" s="103"/>
      <c r="Q442" s="184"/>
      <c r="R442" s="184"/>
      <c r="S442" s="184"/>
      <c r="T442" s="184"/>
      <c r="U442" s="184"/>
      <c r="V442" s="184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84"/>
      <c r="C443" s="184"/>
      <c r="D443" s="184"/>
      <c r="E443" s="184"/>
      <c r="F443" s="184"/>
      <c r="G443" s="184"/>
      <c r="H443" s="184"/>
      <c r="I443" s="184"/>
      <c r="J443" s="184"/>
      <c r="K443" s="184"/>
      <c r="L443" s="184"/>
      <c r="M443" s="184"/>
      <c r="N443" s="98"/>
      <c r="O443" s="103"/>
      <c r="P443" s="103"/>
      <c r="Q443" s="184"/>
      <c r="R443" s="184"/>
      <c r="S443" s="184"/>
      <c r="T443" s="184"/>
      <c r="U443" s="184"/>
      <c r="V443" s="184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84"/>
      <c r="C444" s="184"/>
      <c r="D444" s="184"/>
      <c r="E444" s="184"/>
      <c r="F444" s="184"/>
      <c r="G444" s="184"/>
      <c r="H444" s="184"/>
      <c r="I444" s="184"/>
      <c r="J444" s="184"/>
      <c r="K444" s="184"/>
      <c r="L444" s="184"/>
      <c r="M444" s="184"/>
      <c r="N444" s="98"/>
      <c r="O444" s="103"/>
      <c r="P444" s="103"/>
      <c r="Q444" s="184"/>
      <c r="R444" s="184"/>
      <c r="S444" s="184"/>
      <c r="T444" s="184"/>
      <c r="U444" s="184"/>
      <c r="V444" s="184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84"/>
      <c r="C445" s="184"/>
      <c r="D445" s="184"/>
      <c r="E445" s="184"/>
      <c r="F445" s="184"/>
      <c r="G445" s="184"/>
      <c r="H445" s="184"/>
      <c r="I445" s="184"/>
      <c r="J445" s="184"/>
      <c r="K445" s="184"/>
      <c r="L445" s="184"/>
      <c r="M445" s="184"/>
      <c r="N445" s="98"/>
      <c r="O445" s="103"/>
      <c r="P445" s="103"/>
      <c r="Q445" s="184"/>
      <c r="R445" s="184"/>
      <c r="S445" s="184"/>
      <c r="T445" s="184"/>
      <c r="U445" s="184"/>
      <c r="V445" s="184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84"/>
      <c r="C446" s="184"/>
      <c r="D446" s="184"/>
      <c r="E446" s="184"/>
      <c r="F446" s="184"/>
      <c r="G446" s="184"/>
      <c r="H446" s="184"/>
      <c r="I446" s="184"/>
      <c r="J446" s="184"/>
      <c r="K446" s="184"/>
      <c r="L446" s="184"/>
      <c r="M446" s="184"/>
      <c r="N446" s="98"/>
      <c r="O446" s="103"/>
      <c r="P446" s="103"/>
      <c r="Q446" s="184"/>
      <c r="R446" s="184"/>
      <c r="S446" s="184"/>
      <c r="T446" s="184"/>
      <c r="U446" s="184"/>
      <c r="V446" s="184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84"/>
      <c r="C447" s="184"/>
      <c r="D447" s="184"/>
      <c r="E447" s="184"/>
      <c r="F447" s="184"/>
      <c r="G447" s="184"/>
      <c r="H447" s="184"/>
      <c r="I447" s="184"/>
      <c r="J447" s="184"/>
      <c r="K447" s="184"/>
      <c r="L447" s="184"/>
      <c r="M447" s="184"/>
      <c r="N447" s="98"/>
      <c r="O447" s="103"/>
      <c r="P447" s="103"/>
      <c r="Q447" s="184"/>
      <c r="R447" s="184"/>
      <c r="S447" s="184"/>
      <c r="T447" s="184"/>
      <c r="U447" s="184"/>
      <c r="V447" s="184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84"/>
      <c r="C448" s="184"/>
      <c r="D448" s="184"/>
      <c r="E448" s="184"/>
      <c r="F448" s="184"/>
      <c r="G448" s="184"/>
      <c r="H448" s="184"/>
      <c r="I448" s="184"/>
      <c r="J448" s="184"/>
      <c r="K448" s="184"/>
      <c r="L448" s="184"/>
      <c r="M448" s="184"/>
      <c r="N448" s="98"/>
      <c r="O448" s="103"/>
      <c r="P448" s="103"/>
      <c r="Q448" s="184"/>
      <c r="R448" s="184"/>
      <c r="S448" s="184"/>
      <c r="T448" s="184"/>
      <c r="U448" s="184"/>
      <c r="V448" s="184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84"/>
      <c r="C449" s="184"/>
      <c r="D449" s="184"/>
      <c r="E449" s="184"/>
      <c r="F449" s="184"/>
      <c r="G449" s="184"/>
      <c r="H449" s="184"/>
      <c r="I449" s="184"/>
      <c r="J449" s="184"/>
      <c r="K449" s="184"/>
      <c r="L449" s="184"/>
      <c r="M449" s="184"/>
      <c r="N449" s="98"/>
      <c r="O449" s="103"/>
      <c r="P449" s="103"/>
      <c r="Q449" s="184"/>
      <c r="R449" s="184"/>
      <c r="S449" s="184"/>
      <c r="T449" s="184"/>
      <c r="U449" s="184"/>
      <c r="V449" s="184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84"/>
      <c r="C450" s="184"/>
      <c r="D450" s="184"/>
      <c r="E450" s="184"/>
      <c r="F450" s="184"/>
      <c r="G450" s="184"/>
      <c r="H450" s="184"/>
      <c r="I450" s="184"/>
      <c r="J450" s="184"/>
      <c r="K450" s="184"/>
      <c r="L450" s="184"/>
      <c r="M450" s="184"/>
      <c r="N450" s="98"/>
      <c r="O450" s="103"/>
      <c r="P450" s="103"/>
      <c r="Q450" s="184"/>
      <c r="R450" s="184"/>
      <c r="S450" s="184"/>
      <c r="T450" s="184"/>
      <c r="U450" s="184"/>
      <c r="V450" s="184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84"/>
      <c r="C451" s="184"/>
      <c r="D451" s="184"/>
      <c r="E451" s="184"/>
      <c r="F451" s="184"/>
      <c r="G451" s="184"/>
      <c r="H451" s="184"/>
      <c r="I451" s="184"/>
      <c r="J451" s="184"/>
      <c r="K451" s="184"/>
      <c r="L451" s="184"/>
      <c r="M451" s="184"/>
      <c r="N451" s="98"/>
      <c r="O451" s="103"/>
      <c r="P451" s="103"/>
      <c r="Q451" s="184"/>
      <c r="R451" s="184"/>
      <c r="S451" s="184"/>
      <c r="T451" s="184"/>
      <c r="U451" s="184"/>
      <c r="V451" s="184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84"/>
      <c r="C452" s="184"/>
      <c r="D452" s="184"/>
      <c r="E452" s="184"/>
      <c r="F452" s="184"/>
      <c r="G452" s="184"/>
      <c r="H452" s="184"/>
      <c r="I452" s="184"/>
      <c r="J452" s="184"/>
      <c r="K452" s="184"/>
      <c r="L452" s="184"/>
      <c r="M452" s="184"/>
      <c r="N452" s="98"/>
      <c r="O452" s="103"/>
      <c r="P452" s="103"/>
      <c r="Q452" s="184"/>
      <c r="R452" s="184"/>
      <c r="S452" s="184"/>
      <c r="T452" s="184"/>
      <c r="U452" s="184"/>
      <c r="V452" s="184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84"/>
      <c r="C453" s="184"/>
      <c r="D453" s="184"/>
      <c r="E453" s="184"/>
      <c r="F453" s="184"/>
      <c r="G453" s="184"/>
      <c r="H453" s="184"/>
      <c r="I453" s="184"/>
      <c r="J453" s="184"/>
      <c r="K453" s="184"/>
      <c r="L453" s="184"/>
      <c r="M453" s="184"/>
      <c r="N453" s="98"/>
      <c r="O453" s="103"/>
      <c r="P453" s="103"/>
      <c r="Q453" s="184"/>
      <c r="R453" s="184"/>
      <c r="S453" s="184"/>
      <c r="T453" s="184"/>
      <c r="U453" s="184"/>
      <c r="V453" s="184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84"/>
      <c r="C454" s="184"/>
      <c r="D454" s="184"/>
      <c r="E454" s="184"/>
      <c r="F454" s="184"/>
      <c r="G454" s="184"/>
      <c r="H454" s="184"/>
      <c r="I454" s="184"/>
      <c r="J454" s="184"/>
      <c r="K454" s="184"/>
      <c r="L454" s="184"/>
      <c r="M454" s="184"/>
      <c r="N454" s="98"/>
      <c r="O454" s="103"/>
      <c r="P454" s="103"/>
      <c r="Q454" s="184"/>
      <c r="R454" s="184"/>
      <c r="S454" s="184"/>
      <c r="T454" s="184"/>
      <c r="U454" s="184"/>
      <c r="V454" s="184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84"/>
      <c r="C455" s="184"/>
      <c r="D455" s="184"/>
      <c r="E455" s="184"/>
      <c r="F455" s="184"/>
      <c r="G455" s="184"/>
      <c r="H455" s="184"/>
      <c r="I455" s="184"/>
      <c r="J455" s="184"/>
      <c r="K455" s="184"/>
      <c r="L455" s="184"/>
      <c r="M455" s="184"/>
      <c r="N455" s="98"/>
      <c r="O455" s="103"/>
      <c r="P455" s="103"/>
      <c r="Q455" s="184"/>
      <c r="R455" s="184"/>
      <c r="S455" s="184"/>
      <c r="T455" s="184"/>
      <c r="U455" s="184"/>
      <c r="V455" s="184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84"/>
      <c r="C456" s="184"/>
      <c r="D456" s="184"/>
      <c r="E456" s="184"/>
      <c r="F456" s="184"/>
      <c r="G456" s="184"/>
      <c r="H456" s="184"/>
      <c r="I456" s="184"/>
      <c r="J456" s="184"/>
      <c r="K456" s="184"/>
      <c r="L456" s="184"/>
      <c r="M456" s="184"/>
      <c r="N456" s="98"/>
      <c r="O456" s="103"/>
      <c r="P456" s="103"/>
      <c r="Q456" s="184"/>
      <c r="R456" s="184"/>
      <c r="S456" s="184"/>
      <c r="T456" s="184"/>
      <c r="U456" s="184"/>
      <c r="V456" s="184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84"/>
      <c r="C457" s="184"/>
      <c r="D457" s="184"/>
      <c r="E457" s="184"/>
      <c r="F457" s="184"/>
      <c r="G457" s="184"/>
      <c r="H457" s="184"/>
      <c r="I457" s="184"/>
      <c r="J457" s="184"/>
      <c r="K457" s="184"/>
      <c r="L457" s="184"/>
      <c r="M457" s="184"/>
      <c r="N457" s="98"/>
      <c r="O457" s="103"/>
      <c r="P457" s="103"/>
      <c r="Q457" s="184"/>
      <c r="R457" s="184"/>
      <c r="S457" s="184"/>
      <c r="T457" s="184"/>
      <c r="U457" s="184"/>
      <c r="V457" s="184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84"/>
      <c r="C458" s="184"/>
      <c r="D458" s="184"/>
      <c r="E458" s="184"/>
      <c r="F458" s="184"/>
      <c r="G458" s="184"/>
      <c r="H458" s="184"/>
      <c r="I458" s="184"/>
      <c r="J458" s="184"/>
      <c r="K458" s="184"/>
      <c r="L458" s="184"/>
      <c r="M458" s="184"/>
      <c r="N458" s="98"/>
      <c r="O458" s="103"/>
      <c r="P458" s="103"/>
      <c r="Q458" s="184"/>
      <c r="R458" s="184"/>
      <c r="S458" s="184"/>
      <c r="T458" s="184"/>
      <c r="U458" s="184"/>
      <c r="V458" s="184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84"/>
      <c r="C459" s="184"/>
      <c r="D459" s="184"/>
      <c r="E459" s="184"/>
      <c r="F459" s="184"/>
      <c r="G459" s="184"/>
      <c r="H459" s="184"/>
      <c r="I459" s="184"/>
      <c r="J459" s="184"/>
      <c r="K459" s="184"/>
      <c r="L459" s="184"/>
      <c r="M459" s="184"/>
      <c r="N459" s="98"/>
      <c r="O459" s="103"/>
      <c r="P459" s="103"/>
      <c r="Q459" s="184"/>
      <c r="R459" s="184"/>
      <c r="S459" s="184"/>
      <c r="T459" s="184"/>
      <c r="U459" s="184"/>
      <c r="V459" s="184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84"/>
      <c r="C460" s="184"/>
      <c r="D460" s="184"/>
      <c r="E460" s="184"/>
      <c r="F460" s="184"/>
      <c r="G460" s="184"/>
      <c r="H460" s="184"/>
      <c r="I460" s="184"/>
      <c r="J460" s="184"/>
      <c r="K460" s="184"/>
      <c r="L460" s="184"/>
      <c r="M460" s="184"/>
      <c r="N460" s="98"/>
      <c r="O460" s="103"/>
      <c r="P460" s="103"/>
      <c r="Q460" s="184"/>
      <c r="R460" s="184"/>
      <c r="S460" s="184"/>
      <c r="T460" s="184"/>
      <c r="U460" s="184"/>
      <c r="V460" s="184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84"/>
      <c r="C461" s="184"/>
      <c r="D461" s="184"/>
      <c r="E461" s="184"/>
      <c r="F461" s="184"/>
      <c r="G461" s="184"/>
      <c r="H461" s="184"/>
      <c r="I461" s="184"/>
      <c r="J461" s="184"/>
      <c r="K461" s="184"/>
      <c r="L461" s="184"/>
      <c r="M461" s="184"/>
      <c r="N461" s="98"/>
      <c r="O461" s="103"/>
      <c r="P461" s="103"/>
      <c r="Q461" s="184"/>
      <c r="R461" s="184"/>
      <c r="S461" s="184"/>
      <c r="T461" s="184"/>
      <c r="U461" s="184"/>
      <c r="V461" s="184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84"/>
      <c r="C462" s="184"/>
      <c r="D462" s="184"/>
      <c r="E462" s="184"/>
      <c r="F462" s="184"/>
      <c r="G462" s="184"/>
      <c r="H462" s="184"/>
      <c r="I462" s="184"/>
      <c r="J462" s="184"/>
      <c r="K462" s="184"/>
      <c r="L462" s="184"/>
      <c r="M462" s="184"/>
      <c r="N462" s="98"/>
      <c r="O462" s="103"/>
      <c r="P462" s="103"/>
      <c r="Q462" s="184"/>
      <c r="R462" s="184"/>
      <c r="S462" s="184"/>
      <c r="T462" s="184"/>
      <c r="U462" s="184"/>
      <c r="V462" s="184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84"/>
      <c r="C463" s="184"/>
      <c r="D463" s="184"/>
      <c r="E463" s="184"/>
      <c r="F463" s="184"/>
      <c r="G463" s="184"/>
      <c r="H463" s="184"/>
      <c r="I463" s="184"/>
      <c r="J463" s="184"/>
      <c r="K463" s="184"/>
      <c r="L463" s="184"/>
      <c r="M463" s="184"/>
      <c r="N463" s="98"/>
      <c r="O463" s="103"/>
      <c r="P463" s="103"/>
      <c r="Q463" s="184"/>
      <c r="R463" s="184"/>
      <c r="S463" s="184"/>
      <c r="T463" s="184"/>
      <c r="U463" s="184"/>
      <c r="V463" s="184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84"/>
      <c r="C464" s="184"/>
      <c r="D464" s="184"/>
      <c r="E464" s="184"/>
      <c r="F464" s="184"/>
      <c r="G464" s="184"/>
      <c r="H464" s="184"/>
      <c r="I464" s="184"/>
      <c r="J464" s="184"/>
      <c r="K464" s="184"/>
      <c r="L464" s="184"/>
      <c r="M464" s="184"/>
      <c r="N464" s="98"/>
      <c r="O464" s="103"/>
      <c r="P464" s="103"/>
      <c r="Q464" s="184"/>
      <c r="R464" s="184"/>
      <c r="S464" s="184"/>
      <c r="T464" s="184"/>
      <c r="U464" s="184"/>
      <c r="V464" s="184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84"/>
      <c r="C465" s="184"/>
      <c r="D465" s="184"/>
      <c r="E465" s="184"/>
      <c r="F465" s="184"/>
      <c r="G465" s="184"/>
      <c r="H465" s="184"/>
      <c r="I465" s="184"/>
      <c r="J465" s="184"/>
      <c r="K465" s="184"/>
      <c r="L465" s="184"/>
      <c r="M465" s="184"/>
      <c r="N465" s="98"/>
      <c r="O465" s="103"/>
      <c r="P465" s="103"/>
      <c r="Q465" s="184"/>
      <c r="R465" s="184"/>
      <c r="S465" s="184"/>
      <c r="T465" s="184"/>
      <c r="U465" s="184"/>
      <c r="V465" s="184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84"/>
      <c r="C466" s="184"/>
      <c r="D466" s="184"/>
      <c r="E466" s="184"/>
      <c r="F466" s="184"/>
      <c r="G466" s="184"/>
      <c r="H466" s="184"/>
      <c r="I466" s="184"/>
      <c r="J466" s="184"/>
      <c r="K466" s="184"/>
      <c r="L466" s="184"/>
      <c r="M466" s="184"/>
      <c r="N466" s="98"/>
      <c r="O466" s="103"/>
      <c r="P466" s="103"/>
      <c r="Q466" s="184"/>
      <c r="R466" s="184"/>
      <c r="S466" s="184"/>
      <c r="T466" s="184"/>
      <c r="U466" s="184"/>
      <c r="V466" s="184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84"/>
      <c r="C467" s="184"/>
      <c r="D467" s="184"/>
      <c r="E467" s="184"/>
      <c r="F467" s="184"/>
      <c r="G467" s="184"/>
      <c r="H467" s="184"/>
      <c r="I467" s="184"/>
      <c r="J467" s="184"/>
      <c r="K467" s="184"/>
      <c r="L467" s="184"/>
      <c r="M467" s="184"/>
      <c r="N467" s="98"/>
      <c r="O467" s="103"/>
      <c r="P467" s="103"/>
      <c r="Q467" s="184"/>
      <c r="R467" s="184"/>
      <c r="S467" s="184"/>
      <c r="T467" s="184"/>
      <c r="U467" s="184"/>
      <c r="V467" s="184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84"/>
      <c r="C468" s="184"/>
      <c r="D468" s="184"/>
      <c r="E468" s="184"/>
      <c r="F468" s="184"/>
      <c r="G468" s="184"/>
      <c r="H468" s="184"/>
      <c r="I468" s="184"/>
      <c r="J468" s="184"/>
      <c r="K468" s="184"/>
      <c r="L468" s="184"/>
      <c r="M468" s="184"/>
      <c r="N468" s="98"/>
      <c r="O468" s="103"/>
      <c r="P468" s="103"/>
      <c r="Q468" s="184"/>
      <c r="R468" s="184"/>
      <c r="S468" s="184"/>
      <c r="T468" s="184"/>
      <c r="U468" s="184"/>
      <c r="V468" s="184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84"/>
      <c r="C469" s="184"/>
      <c r="D469" s="184"/>
      <c r="E469" s="184"/>
      <c r="F469" s="184"/>
      <c r="G469" s="184"/>
      <c r="H469" s="184"/>
      <c r="I469" s="184"/>
      <c r="J469" s="184"/>
      <c r="K469" s="184"/>
      <c r="L469" s="184"/>
      <c r="M469" s="184"/>
      <c r="N469" s="98"/>
      <c r="O469" s="103"/>
      <c r="P469" s="103"/>
      <c r="Q469" s="184"/>
      <c r="R469" s="184"/>
      <c r="S469" s="184"/>
      <c r="T469" s="184"/>
      <c r="U469" s="184"/>
      <c r="V469" s="184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84"/>
      <c r="C470" s="184"/>
      <c r="D470" s="184"/>
      <c r="E470" s="184"/>
      <c r="F470" s="184"/>
      <c r="G470" s="184"/>
      <c r="H470" s="184"/>
      <c r="I470" s="184"/>
      <c r="J470" s="184"/>
      <c r="K470" s="184"/>
      <c r="L470" s="184"/>
      <c r="M470" s="184"/>
      <c r="N470" s="98"/>
      <c r="O470" s="103"/>
      <c r="P470" s="103"/>
      <c r="Q470" s="184"/>
      <c r="R470" s="184"/>
      <c r="S470" s="184"/>
      <c r="T470" s="184"/>
      <c r="U470" s="184"/>
      <c r="V470" s="184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84"/>
      <c r="C471" s="184"/>
      <c r="D471" s="184"/>
      <c r="E471" s="184"/>
      <c r="F471" s="184"/>
      <c r="G471" s="184"/>
      <c r="H471" s="184"/>
      <c r="I471" s="184"/>
      <c r="J471" s="184"/>
      <c r="K471" s="184"/>
      <c r="L471" s="184"/>
      <c r="M471" s="184"/>
      <c r="N471" s="98"/>
      <c r="O471" s="103"/>
      <c r="P471" s="103"/>
      <c r="Q471" s="184"/>
      <c r="R471" s="184"/>
      <c r="S471" s="184"/>
      <c r="T471" s="184"/>
      <c r="U471" s="184"/>
      <c r="V471" s="184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84"/>
      <c r="C472" s="184"/>
      <c r="D472" s="184"/>
      <c r="E472" s="184"/>
      <c r="F472" s="184"/>
      <c r="G472" s="184"/>
      <c r="H472" s="184"/>
      <c r="I472" s="184"/>
      <c r="J472" s="184"/>
      <c r="K472" s="184"/>
      <c r="L472" s="184"/>
      <c r="M472" s="184"/>
      <c r="N472" s="98"/>
      <c r="O472" s="103"/>
      <c r="P472" s="103"/>
      <c r="Q472" s="184"/>
      <c r="R472" s="184"/>
      <c r="S472" s="184"/>
      <c r="T472" s="184"/>
      <c r="U472" s="184"/>
      <c r="V472" s="184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84"/>
      <c r="C473" s="184"/>
      <c r="D473" s="184"/>
      <c r="E473" s="184"/>
      <c r="F473" s="184"/>
      <c r="G473" s="184"/>
      <c r="H473" s="184"/>
      <c r="I473" s="184"/>
      <c r="J473" s="184"/>
      <c r="K473" s="184"/>
      <c r="L473" s="184"/>
      <c r="M473" s="184"/>
      <c r="N473" s="98"/>
      <c r="O473" s="103"/>
      <c r="P473" s="103"/>
      <c r="Q473" s="184"/>
      <c r="R473" s="184"/>
      <c r="S473" s="184"/>
      <c r="T473" s="184"/>
      <c r="U473" s="184"/>
      <c r="V473" s="184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84"/>
      <c r="C474" s="184"/>
      <c r="D474" s="184"/>
      <c r="E474" s="184"/>
      <c r="F474" s="184"/>
      <c r="G474" s="184"/>
      <c r="H474" s="184"/>
      <c r="I474" s="184"/>
      <c r="J474" s="184"/>
      <c r="K474" s="184"/>
      <c r="L474" s="184"/>
      <c r="M474" s="184"/>
      <c r="N474" s="98"/>
      <c r="O474" s="103"/>
      <c r="P474" s="103"/>
      <c r="Q474" s="184"/>
      <c r="R474" s="184"/>
      <c r="S474" s="184"/>
      <c r="T474" s="184"/>
      <c r="U474" s="184"/>
      <c r="V474" s="184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84"/>
      <c r="C475" s="184"/>
      <c r="D475" s="184"/>
      <c r="E475" s="184"/>
      <c r="F475" s="184"/>
      <c r="G475" s="184"/>
      <c r="H475" s="184"/>
      <c r="I475" s="184"/>
      <c r="J475" s="184"/>
      <c r="K475" s="184"/>
      <c r="L475" s="184"/>
      <c r="M475" s="184"/>
      <c r="N475" s="98"/>
      <c r="O475" s="103"/>
      <c r="P475" s="103"/>
      <c r="Q475" s="184"/>
      <c r="R475" s="184"/>
      <c r="S475" s="184"/>
      <c r="T475" s="184"/>
      <c r="U475" s="184"/>
      <c r="V475" s="184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84"/>
      <c r="C476" s="184"/>
      <c r="D476" s="184"/>
      <c r="E476" s="184"/>
      <c r="F476" s="184"/>
      <c r="G476" s="184"/>
      <c r="H476" s="184"/>
      <c r="I476" s="184"/>
      <c r="J476" s="184"/>
      <c r="K476" s="184"/>
      <c r="L476" s="184"/>
      <c r="M476" s="184"/>
      <c r="N476" s="98"/>
      <c r="O476" s="103"/>
      <c r="P476" s="103"/>
      <c r="Q476" s="184"/>
      <c r="R476" s="184"/>
      <c r="S476" s="184"/>
      <c r="T476" s="184"/>
      <c r="U476" s="184"/>
      <c r="V476" s="184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84"/>
      <c r="C477" s="184"/>
      <c r="D477" s="184"/>
      <c r="E477" s="184"/>
      <c r="F477" s="184"/>
      <c r="G477" s="184"/>
      <c r="H477" s="184"/>
      <c r="I477" s="184"/>
      <c r="J477" s="184"/>
      <c r="K477" s="184"/>
      <c r="L477" s="184"/>
      <c r="M477" s="184"/>
      <c r="N477" s="98"/>
      <c r="O477" s="103"/>
      <c r="P477" s="103"/>
      <c r="Q477" s="184"/>
      <c r="R477" s="184"/>
      <c r="S477" s="184"/>
      <c r="T477" s="184"/>
      <c r="U477" s="184"/>
      <c r="V477" s="184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84"/>
      <c r="C478" s="184"/>
      <c r="D478" s="184"/>
      <c r="E478" s="184"/>
      <c r="F478" s="184"/>
      <c r="G478" s="184"/>
      <c r="H478" s="184"/>
      <c r="I478" s="184"/>
      <c r="J478" s="184"/>
      <c r="K478" s="184"/>
      <c r="L478" s="184"/>
      <c r="M478" s="184"/>
      <c r="N478" s="98"/>
      <c r="O478" s="103"/>
      <c r="P478" s="103"/>
      <c r="Q478" s="184"/>
      <c r="R478" s="184"/>
      <c r="S478" s="184"/>
      <c r="T478" s="184"/>
      <c r="U478" s="184"/>
      <c r="V478" s="184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84"/>
      <c r="C479" s="184"/>
      <c r="D479" s="184"/>
      <c r="E479" s="184"/>
      <c r="F479" s="184"/>
      <c r="G479" s="184"/>
      <c r="H479" s="184"/>
      <c r="I479" s="184"/>
      <c r="J479" s="184"/>
      <c r="K479" s="184"/>
      <c r="L479" s="184"/>
      <c r="M479" s="184"/>
      <c r="N479" s="98"/>
      <c r="O479" s="103"/>
      <c r="P479" s="103"/>
      <c r="Q479" s="184"/>
      <c r="R479" s="184"/>
      <c r="S479" s="184"/>
      <c r="T479" s="184"/>
      <c r="U479" s="184"/>
      <c r="V479" s="184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84"/>
      <c r="C480" s="184"/>
      <c r="D480" s="184"/>
      <c r="E480" s="184"/>
      <c r="F480" s="184"/>
      <c r="G480" s="184"/>
      <c r="H480" s="184"/>
      <c r="I480" s="184"/>
      <c r="J480" s="184"/>
      <c r="K480" s="184"/>
      <c r="L480" s="184"/>
      <c r="M480" s="184"/>
      <c r="N480" s="98"/>
      <c r="O480" s="103"/>
      <c r="P480" s="103"/>
      <c r="Q480" s="184"/>
      <c r="R480" s="184"/>
      <c r="S480" s="184"/>
      <c r="T480" s="184"/>
      <c r="U480" s="184"/>
      <c r="V480" s="184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84"/>
      <c r="C481" s="184"/>
      <c r="D481" s="184"/>
      <c r="E481" s="184"/>
      <c r="F481" s="184"/>
      <c r="G481" s="184"/>
      <c r="H481" s="184"/>
      <c r="I481" s="184"/>
      <c r="J481" s="184"/>
      <c r="K481" s="184"/>
      <c r="L481" s="184"/>
      <c r="M481" s="184"/>
      <c r="N481" s="98"/>
      <c r="O481" s="103"/>
      <c r="P481" s="103"/>
      <c r="Q481" s="184"/>
      <c r="R481" s="184"/>
      <c r="S481" s="184"/>
      <c r="T481" s="184"/>
      <c r="U481" s="184"/>
      <c r="V481" s="184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84"/>
      <c r="C482" s="184"/>
      <c r="D482" s="184"/>
      <c r="E482" s="184"/>
      <c r="F482" s="184"/>
      <c r="G482" s="184"/>
      <c r="H482" s="184"/>
      <c r="I482" s="184"/>
      <c r="J482" s="184"/>
      <c r="K482" s="184"/>
      <c r="L482" s="184"/>
      <c r="M482" s="184"/>
      <c r="N482" s="98"/>
      <c r="O482" s="103"/>
      <c r="P482" s="103"/>
      <c r="Q482" s="184"/>
      <c r="R482" s="184"/>
      <c r="S482" s="184"/>
      <c r="T482" s="184"/>
      <c r="U482" s="184"/>
      <c r="V482" s="184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84"/>
      <c r="C483" s="184"/>
      <c r="D483" s="184"/>
      <c r="E483" s="184"/>
      <c r="F483" s="184"/>
      <c r="G483" s="184"/>
      <c r="H483" s="184"/>
      <c r="I483" s="184"/>
      <c r="J483" s="184"/>
      <c r="K483" s="184"/>
      <c r="L483" s="184"/>
      <c r="M483" s="184"/>
      <c r="N483" s="98"/>
      <c r="O483" s="103"/>
      <c r="P483" s="103"/>
      <c r="Q483" s="184"/>
      <c r="R483" s="184"/>
      <c r="S483" s="184"/>
      <c r="T483" s="184"/>
      <c r="U483" s="184"/>
      <c r="V483" s="184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84"/>
      <c r="C484" s="184"/>
      <c r="D484" s="184"/>
      <c r="E484" s="184"/>
      <c r="F484" s="184"/>
      <c r="G484" s="184"/>
      <c r="H484" s="184"/>
      <c r="I484" s="184"/>
      <c r="J484" s="184"/>
      <c r="K484" s="184"/>
      <c r="L484" s="184"/>
      <c r="M484" s="184"/>
      <c r="N484" s="98"/>
      <c r="O484" s="103"/>
      <c r="P484" s="103"/>
      <c r="Q484" s="184"/>
      <c r="R484" s="184"/>
      <c r="S484" s="184"/>
      <c r="T484" s="184"/>
      <c r="U484" s="184"/>
      <c r="V484" s="184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84"/>
      <c r="C485" s="184"/>
      <c r="D485" s="184"/>
      <c r="E485" s="184"/>
      <c r="F485" s="184"/>
      <c r="G485" s="184"/>
      <c r="H485" s="184"/>
      <c r="I485" s="184"/>
      <c r="J485" s="184"/>
      <c r="K485" s="184"/>
      <c r="L485" s="184"/>
      <c r="M485" s="184"/>
      <c r="N485" s="98"/>
      <c r="O485" s="103"/>
      <c r="P485" s="103"/>
      <c r="Q485" s="184"/>
      <c r="R485" s="184"/>
      <c r="S485" s="184"/>
      <c r="T485" s="184"/>
      <c r="U485" s="184"/>
      <c r="V485" s="184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84"/>
      <c r="C486" s="184"/>
      <c r="D486" s="184"/>
      <c r="E486" s="184"/>
      <c r="F486" s="184"/>
      <c r="G486" s="184"/>
      <c r="H486" s="184"/>
      <c r="I486" s="184"/>
      <c r="J486" s="184"/>
      <c r="K486" s="184"/>
      <c r="L486" s="184"/>
      <c r="M486" s="184"/>
      <c r="N486" s="98"/>
      <c r="O486" s="103"/>
      <c r="P486" s="103"/>
      <c r="Q486" s="184"/>
      <c r="R486" s="184"/>
      <c r="S486" s="184"/>
      <c r="T486" s="184"/>
      <c r="U486" s="184"/>
      <c r="V486" s="184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84"/>
      <c r="C487" s="184"/>
      <c r="D487" s="184"/>
      <c r="E487" s="184"/>
      <c r="F487" s="184"/>
      <c r="G487" s="184"/>
      <c r="H487" s="184"/>
      <c r="I487" s="184"/>
      <c r="J487" s="184"/>
      <c r="K487" s="184"/>
      <c r="L487" s="184"/>
      <c r="M487" s="184"/>
      <c r="N487" s="98"/>
      <c r="O487" s="103"/>
      <c r="P487" s="103"/>
      <c r="Q487" s="184"/>
      <c r="R487" s="184"/>
      <c r="S487" s="184"/>
      <c r="T487" s="184"/>
      <c r="U487" s="184"/>
      <c r="V487" s="184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84"/>
      <c r="C488" s="184"/>
      <c r="D488" s="184"/>
      <c r="E488" s="184"/>
      <c r="F488" s="184"/>
      <c r="G488" s="184"/>
      <c r="H488" s="184"/>
      <c r="I488" s="184"/>
      <c r="J488" s="184"/>
      <c r="K488" s="184"/>
      <c r="L488" s="184"/>
      <c r="M488" s="184"/>
      <c r="N488" s="98"/>
      <c r="O488" s="103"/>
      <c r="P488" s="103"/>
      <c r="Q488" s="184"/>
      <c r="R488" s="184"/>
      <c r="S488" s="184"/>
      <c r="T488" s="184"/>
      <c r="U488" s="184"/>
      <c r="V488" s="184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84"/>
      <c r="C489" s="184"/>
      <c r="D489" s="184"/>
      <c r="E489" s="184"/>
      <c r="F489" s="184"/>
      <c r="G489" s="184"/>
      <c r="H489" s="184"/>
      <c r="I489" s="184"/>
      <c r="J489" s="184"/>
      <c r="K489" s="184"/>
      <c r="L489" s="184"/>
      <c r="M489" s="184"/>
      <c r="N489" s="98"/>
      <c r="O489" s="103"/>
      <c r="P489" s="103"/>
      <c r="Q489" s="184"/>
      <c r="R489" s="184"/>
      <c r="S489" s="184"/>
      <c r="T489" s="184"/>
      <c r="U489" s="184"/>
      <c r="V489" s="184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84"/>
      <c r="C490" s="184"/>
      <c r="D490" s="184"/>
      <c r="E490" s="184"/>
      <c r="F490" s="184"/>
      <c r="G490" s="184"/>
      <c r="H490" s="184"/>
      <c r="I490" s="184"/>
      <c r="J490" s="184"/>
      <c r="K490" s="184"/>
      <c r="L490" s="184"/>
      <c r="M490" s="184"/>
      <c r="N490" s="98"/>
      <c r="O490" s="103"/>
      <c r="P490" s="103"/>
      <c r="Q490" s="184"/>
      <c r="R490" s="184"/>
      <c r="S490" s="184"/>
      <c r="T490" s="184"/>
      <c r="U490" s="184"/>
      <c r="V490" s="184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84"/>
      <c r="C491" s="184"/>
      <c r="D491" s="184"/>
      <c r="E491" s="184"/>
      <c r="F491" s="184"/>
      <c r="G491" s="184"/>
      <c r="H491" s="184"/>
      <c r="I491" s="184"/>
      <c r="J491" s="184"/>
      <c r="K491" s="184"/>
      <c r="L491" s="184"/>
      <c r="M491" s="184"/>
      <c r="N491" s="98"/>
      <c r="O491" s="103"/>
      <c r="P491" s="103"/>
      <c r="Q491" s="184"/>
      <c r="R491" s="184"/>
      <c r="S491" s="184"/>
      <c r="T491" s="184"/>
      <c r="U491" s="184"/>
      <c r="V491" s="184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84"/>
      <c r="C492" s="184"/>
      <c r="D492" s="184"/>
      <c r="E492" s="184"/>
      <c r="F492" s="184"/>
      <c r="G492" s="184"/>
      <c r="H492" s="184"/>
      <c r="I492" s="184"/>
      <c r="J492" s="184"/>
      <c r="K492" s="184"/>
      <c r="L492" s="184"/>
      <c r="M492" s="184"/>
      <c r="N492" s="98"/>
      <c r="O492" s="103"/>
      <c r="P492" s="103"/>
      <c r="Q492" s="184"/>
      <c r="R492" s="184"/>
      <c r="S492" s="184"/>
      <c r="T492" s="184"/>
      <c r="U492" s="184"/>
      <c r="V492" s="184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84"/>
      <c r="C493" s="184"/>
      <c r="D493" s="184"/>
      <c r="E493" s="184"/>
      <c r="F493" s="184"/>
      <c r="G493" s="184"/>
      <c r="H493" s="184"/>
      <c r="I493" s="184"/>
      <c r="J493" s="184"/>
      <c r="K493" s="184"/>
      <c r="L493" s="184"/>
      <c r="M493" s="184"/>
      <c r="N493" s="98"/>
      <c r="O493" s="103"/>
      <c r="P493" s="103"/>
      <c r="Q493" s="184"/>
      <c r="R493" s="184"/>
      <c r="S493" s="184"/>
      <c r="T493" s="184"/>
      <c r="U493" s="184"/>
      <c r="V493" s="184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84"/>
      <c r="C494" s="184"/>
      <c r="D494" s="184"/>
      <c r="E494" s="184"/>
      <c r="F494" s="184"/>
      <c r="G494" s="184"/>
      <c r="H494" s="184"/>
      <c r="I494" s="184"/>
      <c r="J494" s="184"/>
      <c r="K494" s="184"/>
      <c r="L494" s="184"/>
      <c r="M494" s="184"/>
      <c r="N494" s="98"/>
      <c r="O494" s="103"/>
      <c r="P494" s="103"/>
      <c r="Q494" s="184"/>
      <c r="R494" s="184"/>
      <c r="S494" s="184"/>
      <c r="T494" s="184"/>
      <c r="U494" s="184"/>
      <c r="V494" s="184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84"/>
      <c r="C495" s="184"/>
      <c r="D495" s="184"/>
      <c r="E495" s="184"/>
      <c r="F495" s="184"/>
      <c r="G495" s="184"/>
      <c r="H495" s="184"/>
      <c r="I495" s="184"/>
      <c r="J495" s="184"/>
      <c r="K495" s="184"/>
      <c r="L495" s="184"/>
      <c r="M495" s="184"/>
      <c r="N495" s="98"/>
      <c r="O495" s="103"/>
      <c r="P495" s="103"/>
      <c r="Q495" s="184"/>
      <c r="R495" s="184"/>
      <c r="S495" s="184"/>
      <c r="T495" s="184"/>
      <c r="U495" s="184"/>
      <c r="V495" s="184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84"/>
      <c r="C496" s="184"/>
      <c r="D496" s="184"/>
      <c r="E496" s="184"/>
      <c r="F496" s="184"/>
      <c r="G496" s="184"/>
      <c r="H496" s="184"/>
      <c r="I496" s="184"/>
      <c r="J496" s="184"/>
      <c r="K496" s="184"/>
      <c r="L496" s="184"/>
      <c r="M496" s="184"/>
      <c r="N496" s="98"/>
      <c r="O496" s="103"/>
      <c r="P496" s="103"/>
      <c r="Q496" s="184"/>
      <c r="R496" s="184"/>
      <c r="S496" s="184"/>
      <c r="T496" s="184"/>
      <c r="U496" s="184"/>
      <c r="V496" s="184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84"/>
      <c r="C497" s="184"/>
      <c r="D497" s="184"/>
      <c r="E497" s="184"/>
      <c r="F497" s="184"/>
      <c r="G497" s="184"/>
      <c r="H497" s="184"/>
      <c r="I497" s="184"/>
      <c r="J497" s="184"/>
      <c r="K497" s="184"/>
      <c r="L497" s="184"/>
      <c r="M497" s="184"/>
      <c r="N497" s="98"/>
      <c r="O497" s="103"/>
      <c r="P497" s="103"/>
      <c r="Q497" s="184"/>
      <c r="R497" s="184"/>
      <c r="S497" s="184"/>
      <c r="T497" s="184"/>
      <c r="U497" s="184"/>
      <c r="V497" s="184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84"/>
      <c r="C498" s="184"/>
      <c r="D498" s="184"/>
      <c r="E498" s="184"/>
      <c r="F498" s="184"/>
      <c r="G498" s="184"/>
      <c r="H498" s="184"/>
      <c r="I498" s="184"/>
      <c r="J498" s="184"/>
      <c r="K498" s="184"/>
      <c r="L498" s="184"/>
      <c r="M498" s="184"/>
      <c r="N498" s="98"/>
      <c r="O498" s="103"/>
      <c r="P498" s="103"/>
      <c r="Q498" s="184"/>
      <c r="R498" s="184"/>
      <c r="S498" s="184"/>
      <c r="T498" s="184"/>
      <c r="U498" s="184"/>
      <c r="V498" s="184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84"/>
      <c r="C499" s="184"/>
      <c r="D499" s="184"/>
      <c r="E499" s="184"/>
      <c r="F499" s="184"/>
      <c r="G499" s="184"/>
      <c r="H499" s="184"/>
      <c r="I499" s="184"/>
      <c r="J499" s="184"/>
      <c r="K499" s="184"/>
      <c r="L499" s="184"/>
      <c r="M499" s="184"/>
      <c r="N499" s="98"/>
      <c r="O499" s="103"/>
      <c r="P499" s="103"/>
      <c r="Q499" s="184"/>
      <c r="R499" s="184"/>
      <c r="S499" s="184"/>
      <c r="T499" s="184"/>
      <c r="U499" s="184"/>
      <c r="V499" s="184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84"/>
      <c r="C500" s="184"/>
      <c r="D500" s="184"/>
      <c r="E500" s="184"/>
      <c r="F500" s="184"/>
      <c r="G500" s="184"/>
      <c r="H500" s="184"/>
      <c r="I500" s="184"/>
      <c r="J500" s="184"/>
      <c r="K500" s="184"/>
      <c r="L500" s="184"/>
      <c r="M500" s="184"/>
      <c r="N500" s="98"/>
      <c r="O500" s="103"/>
      <c r="P500" s="103"/>
      <c r="Q500" s="184"/>
      <c r="R500" s="184"/>
      <c r="S500" s="184"/>
      <c r="T500" s="184"/>
      <c r="U500" s="184"/>
      <c r="V500" s="184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84"/>
      <c r="C501" s="184"/>
      <c r="D501" s="184"/>
      <c r="E501" s="184"/>
      <c r="F501" s="184"/>
      <c r="G501" s="184"/>
      <c r="H501" s="184"/>
      <c r="I501" s="184"/>
      <c r="J501" s="184"/>
      <c r="K501" s="184"/>
      <c r="L501" s="184"/>
      <c r="M501" s="184"/>
      <c r="N501" s="98"/>
      <c r="O501" s="103"/>
      <c r="P501" s="103"/>
      <c r="Q501" s="184"/>
      <c r="R501" s="184"/>
      <c r="S501" s="184"/>
      <c r="T501" s="184"/>
      <c r="U501" s="184"/>
      <c r="V501" s="184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84"/>
      <c r="C502" s="184"/>
      <c r="D502" s="184"/>
      <c r="E502" s="184"/>
      <c r="F502" s="184"/>
      <c r="G502" s="184"/>
      <c r="H502" s="184"/>
      <c r="I502" s="184"/>
      <c r="J502" s="184"/>
      <c r="K502" s="184"/>
      <c r="L502" s="184"/>
      <c r="M502" s="184"/>
      <c r="N502" s="98"/>
      <c r="O502" s="103"/>
      <c r="P502" s="103"/>
      <c r="Q502" s="184"/>
      <c r="R502" s="184"/>
      <c r="S502" s="184"/>
      <c r="T502" s="184"/>
      <c r="U502" s="184"/>
      <c r="V502" s="184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84"/>
      <c r="C503" s="184"/>
      <c r="D503" s="184"/>
      <c r="E503" s="184"/>
      <c r="F503" s="184"/>
      <c r="G503" s="184"/>
      <c r="H503" s="184"/>
      <c r="I503" s="184"/>
      <c r="J503" s="184"/>
      <c r="K503" s="184"/>
      <c r="L503" s="184"/>
      <c r="M503" s="184"/>
      <c r="N503" s="98"/>
      <c r="O503" s="103"/>
      <c r="P503" s="103"/>
      <c r="Q503" s="184"/>
      <c r="R503" s="184"/>
      <c r="S503" s="184"/>
      <c r="T503" s="184"/>
      <c r="U503" s="184"/>
      <c r="V503" s="184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84"/>
      <c r="C504" s="184"/>
      <c r="D504" s="184"/>
      <c r="E504" s="184"/>
      <c r="F504" s="184"/>
      <c r="G504" s="184"/>
      <c r="H504" s="184"/>
      <c r="I504" s="184"/>
      <c r="J504" s="184"/>
      <c r="K504" s="184"/>
      <c r="L504" s="184"/>
      <c r="M504" s="184"/>
      <c r="N504" s="98"/>
      <c r="O504" s="103"/>
      <c r="P504" s="103"/>
      <c r="Q504" s="184"/>
      <c r="R504" s="184"/>
      <c r="S504" s="184"/>
      <c r="T504" s="184"/>
      <c r="U504" s="184"/>
      <c r="V504" s="184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84"/>
      <c r="C505" s="184"/>
      <c r="D505" s="184"/>
      <c r="E505" s="184"/>
      <c r="F505" s="184"/>
      <c r="G505" s="184"/>
      <c r="H505" s="184"/>
      <c r="I505" s="184"/>
      <c r="J505" s="184"/>
      <c r="K505" s="184"/>
      <c r="L505" s="184"/>
      <c r="M505" s="184"/>
      <c r="N505" s="98"/>
      <c r="O505" s="103"/>
      <c r="P505" s="103"/>
      <c r="Q505" s="184"/>
      <c r="R505" s="184"/>
      <c r="S505" s="184"/>
      <c r="T505" s="184"/>
      <c r="U505" s="184"/>
      <c r="V505" s="184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84"/>
      <c r="C506" s="184"/>
      <c r="D506" s="184"/>
      <c r="E506" s="184"/>
      <c r="F506" s="184"/>
      <c r="G506" s="184"/>
      <c r="H506" s="184"/>
      <c r="I506" s="184"/>
      <c r="J506" s="184"/>
      <c r="K506" s="184"/>
      <c r="L506" s="184"/>
      <c r="M506" s="184"/>
      <c r="N506" s="98"/>
      <c r="O506" s="103"/>
      <c r="P506" s="103"/>
      <c r="Q506" s="184"/>
      <c r="R506" s="184"/>
      <c r="S506" s="184"/>
      <c r="T506" s="184"/>
      <c r="U506" s="184"/>
      <c r="V506" s="184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84"/>
      <c r="C507" s="184"/>
      <c r="D507" s="184"/>
      <c r="E507" s="184"/>
      <c r="F507" s="184"/>
      <c r="G507" s="184"/>
      <c r="H507" s="184"/>
      <c r="I507" s="184"/>
      <c r="J507" s="184"/>
      <c r="K507" s="184"/>
      <c r="L507" s="184"/>
      <c r="M507" s="184"/>
      <c r="N507" s="98"/>
      <c r="O507" s="103"/>
      <c r="P507" s="103"/>
      <c r="Q507" s="184"/>
      <c r="R507" s="184"/>
      <c r="S507" s="184"/>
      <c r="T507" s="184"/>
      <c r="U507" s="184"/>
      <c r="V507" s="184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84"/>
      <c r="C508" s="184"/>
      <c r="D508" s="184"/>
      <c r="E508" s="184"/>
      <c r="F508" s="184"/>
      <c r="G508" s="184"/>
      <c r="H508" s="184"/>
      <c r="I508" s="184"/>
      <c r="J508" s="184"/>
      <c r="K508" s="184"/>
      <c r="L508" s="184"/>
      <c r="M508" s="184"/>
      <c r="N508" s="98"/>
      <c r="O508" s="103"/>
      <c r="P508" s="103"/>
      <c r="Q508" s="184"/>
      <c r="R508" s="184"/>
      <c r="S508" s="184"/>
      <c r="T508" s="184"/>
      <c r="U508" s="184"/>
      <c r="V508" s="184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84"/>
      <c r="C509" s="184"/>
      <c r="D509" s="184"/>
      <c r="E509" s="184"/>
      <c r="F509" s="184"/>
      <c r="G509" s="184"/>
      <c r="H509" s="184"/>
      <c r="I509" s="184"/>
      <c r="J509" s="184"/>
      <c r="K509" s="184"/>
      <c r="L509" s="184"/>
      <c r="M509" s="184"/>
      <c r="N509" s="98"/>
      <c r="O509" s="103"/>
      <c r="P509" s="103"/>
      <c r="Q509" s="184"/>
      <c r="R509" s="184"/>
      <c r="S509" s="184"/>
      <c r="T509" s="184"/>
      <c r="U509" s="184"/>
      <c r="V509" s="184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84"/>
      <c r="C510" s="184"/>
      <c r="D510" s="184"/>
      <c r="E510" s="184"/>
      <c r="F510" s="184"/>
      <c r="G510" s="184"/>
      <c r="H510" s="184"/>
      <c r="I510" s="184"/>
      <c r="J510" s="184"/>
      <c r="K510" s="184"/>
      <c r="L510" s="184"/>
      <c r="M510" s="184"/>
      <c r="N510" s="98"/>
      <c r="O510" s="103"/>
      <c r="P510" s="103"/>
      <c r="Q510" s="184"/>
      <c r="R510" s="184"/>
      <c r="S510" s="184"/>
      <c r="T510" s="184"/>
      <c r="U510" s="184"/>
      <c r="V510" s="184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84"/>
      <c r="C511" s="184"/>
      <c r="D511" s="184"/>
      <c r="E511" s="184"/>
      <c r="F511" s="184"/>
      <c r="G511" s="184"/>
      <c r="H511" s="184"/>
      <c r="I511" s="184"/>
      <c r="J511" s="184"/>
      <c r="K511" s="184"/>
      <c r="L511" s="184"/>
      <c r="M511" s="184"/>
      <c r="N511" s="98"/>
      <c r="O511" s="103"/>
      <c r="P511" s="103"/>
      <c r="Q511" s="184"/>
      <c r="R511" s="184"/>
      <c r="S511" s="184"/>
      <c r="T511" s="184"/>
      <c r="U511" s="184"/>
      <c r="V511" s="184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84"/>
      <c r="C512" s="184"/>
      <c r="D512" s="184"/>
      <c r="E512" s="184"/>
      <c r="F512" s="184"/>
      <c r="G512" s="184"/>
      <c r="H512" s="184"/>
      <c r="I512" s="184"/>
      <c r="J512" s="184"/>
      <c r="K512" s="184"/>
      <c r="L512" s="184"/>
      <c r="M512" s="184"/>
      <c r="N512" s="98"/>
      <c r="O512" s="103"/>
      <c r="P512" s="103"/>
      <c r="Q512" s="184"/>
      <c r="R512" s="184"/>
      <c r="S512" s="184"/>
      <c r="T512" s="184"/>
      <c r="U512" s="184"/>
      <c r="V512" s="184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84"/>
      <c r="C513" s="184"/>
      <c r="D513" s="184"/>
      <c r="E513" s="184"/>
      <c r="F513" s="184"/>
      <c r="G513" s="184"/>
      <c r="H513" s="184"/>
      <c r="I513" s="184"/>
      <c r="J513" s="184"/>
      <c r="K513" s="184"/>
      <c r="L513" s="184"/>
      <c r="M513" s="184"/>
      <c r="N513" s="98"/>
      <c r="O513" s="103"/>
      <c r="P513" s="103"/>
      <c r="Q513" s="184"/>
      <c r="R513" s="184"/>
      <c r="S513" s="184"/>
      <c r="T513" s="184"/>
      <c r="U513" s="184"/>
      <c r="V513" s="184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84"/>
      <c r="C514" s="184"/>
      <c r="D514" s="184"/>
      <c r="E514" s="184"/>
      <c r="F514" s="184"/>
      <c r="G514" s="184"/>
      <c r="H514" s="184"/>
      <c r="I514" s="184"/>
      <c r="J514" s="184"/>
      <c r="K514" s="184"/>
      <c r="L514" s="184"/>
      <c r="M514" s="184"/>
      <c r="N514" s="98"/>
      <c r="O514" s="103"/>
      <c r="P514" s="103"/>
      <c r="Q514" s="184"/>
      <c r="R514" s="184"/>
      <c r="S514" s="184"/>
      <c r="T514" s="184"/>
      <c r="U514" s="184"/>
      <c r="V514" s="184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84"/>
      <c r="C515" s="184"/>
      <c r="D515" s="184"/>
      <c r="E515" s="184"/>
      <c r="F515" s="184"/>
      <c r="G515" s="184"/>
      <c r="H515" s="184"/>
      <c r="I515" s="184"/>
      <c r="J515" s="184"/>
      <c r="K515" s="184"/>
      <c r="L515" s="184"/>
      <c r="M515" s="184"/>
      <c r="N515" s="98"/>
      <c r="O515" s="103"/>
      <c r="P515" s="103"/>
      <c r="Q515" s="184"/>
      <c r="R515" s="184"/>
      <c r="S515" s="184"/>
      <c r="T515" s="184"/>
      <c r="U515" s="184"/>
      <c r="V515" s="184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84"/>
      <c r="C516" s="184"/>
      <c r="D516" s="184"/>
      <c r="E516" s="184"/>
      <c r="F516" s="184"/>
      <c r="G516" s="184"/>
      <c r="H516" s="184"/>
      <c r="I516" s="184"/>
      <c r="J516" s="184"/>
      <c r="K516" s="184"/>
      <c r="L516" s="184"/>
      <c r="M516" s="184"/>
      <c r="N516" s="98"/>
      <c r="O516" s="103"/>
      <c r="P516" s="103"/>
      <c r="Q516" s="184"/>
      <c r="R516" s="184"/>
      <c r="S516" s="184"/>
      <c r="T516" s="184"/>
      <c r="U516" s="184"/>
      <c r="V516" s="184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84"/>
      <c r="C517" s="184"/>
      <c r="D517" s="184"/>
      <c r="E517" s="184"/>
      <c r="F517" s="184"/>
      <c r="G517" s="184"/>
      <c r="H517" s="184"/>
      <c r="I517" s="184"/>
      <c r="J517" s="184"/>
      <c r="K517" s="184"/>
      <c r="L517" s="184"/>
      <c r="M517" s="184"/>
      <c r="N517" s="98"/>
      <c r="O517" s="103"/>
      <c r="P517" s="103"/>
      <c r="Q517" s="184"/>
      <c r="R517" s="184"/>
      <c r="S517" s="184"/>
      <c r="T517" s="184"/>
      <c r="U517" s="184"/>
      <c r="V517" s="184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84"/>
      <c r="C518" s="184"/>
      <c r="D518" s="184"/>
      <c r="E518" s="184"/>
      <c r="F518" s="184"/>
      <c r="G518" s="184"/>
      <c r="H518" s="184"/>
      <c r="I518" s="184"/>
      <c r="J518" s="184"/>
      <c r="K518" s="184"/>
      <c r="L518" s="184"/>
      <c r="M518" s="184"/>
      <c r="N518" s="98"/>
      <c r="O518" s="103"/>
      <c r="P518" s="103"/>
      <c r="Q518" s="184"/>
      <c r="R518" s="184"/>
      <c r="S518" s="184"/>
      <c r="T518" s="184"/>
      <c r="U518" s="184"/>
      <c r="V518" s="184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84"/>
      <c r="C519" s="184"/>
      <c r="D519" s="184"/>
      <c r="E519" s="184"/>
      <c r="F519" s="184"/>
      <c r="G519" s="184"/>
      <c r="H519" s="184"/>
      <c r="I519" s="184"/>
      <c r="J519" s="184"/>
      <c r="K519" s="184"/>
      <c r="L519" s="184"/>
      <c r="M519" s="184"/>
      <c r="N519" s="98"/>
      <c r="O519" s="103"/>
      <c r="P519" s="103"/>
      <c r="Q519" s="184"/>
      <c r="R519" s="184"/>
      <c r="S519" s="184"/>
      <c r="T519" s="184"/>
      <c r="U519" s="184"/>
      <c r="V519" s="184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84"/>
      <c r="C520" s="184"/>
      <c r="D520" s="184"/>
      <c r="E520" s="184"/>
      <c r="F520" s="184"/>
      <c r="G520" s="184"/>
      <c r="H520" s="184"/>
      <c r="I520" s="184"/>
      <c r="J520" s="184"/>
      <c r="K520" s="184"/>
      <c r="L520" s="184"/>
      <c r="M520" s="184"/>
      <c r="N520" s="98"/>
      <c r="O520" s="103"/>
      <c r="P520" s="103"/>
      <c r="Q520" s="184"/>
      <c r="R520" s="184"/>
      <c r="S520" s="184"/>
      <c r="T520" s="184"/>
      <c r="U520" s="184"/>
      <c r="V520" s="184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84"/>
      <c r="C521" s="184"/>
      <c r="D521" s="184"/>
      <c r="E521" s="184"/>
      <c r="F521" s="184"/>
      <c r="G521" s="184"/>
      <c r="H521" s="184"/>
      <c r="I521" s="184"/>
      <c r="J521" s="184"/>
      <c r="K521" s="184"/>
      <c r="L521" s="184"/>
      <c r="M521" s="184"/>
      <c r="N521" s="98"/>
      <c r="O521" s="103"/>
      <c r="P521" s="103"/>
      <c r="Q521" s="184"/>
      <c r="R521" s="184"/>
      <c r="S521" s="184"/>
      <c r="T521" s="184"/>
      <c r="U521" s="184"/>
      <c r="V521" s="184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84"/>
      <c r="C522" s="184"/>
      <c r="D522" s="184"/>
      <c r="E522" s="184"/>
      <c r="F522" s="184"/>
      <c r="G522" s="184"/>
      <c r="H522" s="184"/>
      <c r="I522" s="184"/>
      <c r="J522" s="184"/>
      <c r="K522" s="184"/>
      <c r="L522" s="184"/>
      <c r="M522" s="184"/>
      <c r="N522" s="98"/>
      <c r="O522" s="103"/>
      <c r="P522" s="103"/>
      <c r="Q522" s="184"/>
      <c r="R522" s="184"/>
      <c r="S522" s="184"/>
      <c r="T522" s="184"/>
      <c r="U522" s="184"/>
      <c r="V522" s="184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84"/>
      <c r="C523" s="184"/>
      <c r="D523" s="184"/>
      <c r="E523" s="184"/>
      <c r="F523" s="184"/>
      <c r="G523" s="184"/>
      <c r="H523" s="184"/>
      <c r="I523" s="184"/>
      <c r="J523" s="184"/>
      <c r="K523" s="184"/>
      <c r="L523" s="184"/>
      <c r="M523" s="184"/>
      <c r="N523" s="98"/>
      <c r="O523" s="103"/>
      <c r="P523" s="103"/>
      <c r="Q523" s="184"/>
      <c r="R523" s="184"/>
      <c r="S523" s="184"/>
      <c r="T523" s="184"/>
      <c r="U523" s="184"/>
      <c r="V523" s="184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84"/>
      <c r="C524" s="184"/>
      <c r="D524" s="184"/>
      <c r="E524" s="184"/>
      <c r="F524" s="184"/>
      <c r="G524" s="184"/>
      <c r="H524" s="184"/>
      <c r="I524" s="184"/>
      <c r="J524" s="184"/>
      <c r="K524" s="184"/>
      <c r="L524" s="184"/>
      <c r="M524" s="184"/>
      <c r="N524" s="98"/>
      <c r="O524" s="103"/>
      <c r="P524" s="103"/>
      <c r="Q524" s="184"/>
      <c r="R524" s="184"/>
      <c r="S524" s="184"/>
      <c r="T524" s="184"/>
      <c r="U524" s="184"/>
      <c r="V524" s="184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84"/>
      <c r="C525" s="184"/>
      <c r="D525" s="184"/>
      <c r="E525" s="184"/>
      <c r="F525" s="184"/>
      <c r="G525" s="184"/>
      <c r="H525" s="184"/>
      <c r="I525" s="184"/>
      <c r="J525" s="184"/>
      <c r="K525" s="184"/>
      <c r="L525" s="184"/>
      <c r="M525" s="184"/>
      <c r="N525" s="98"/>
      <c r="O525" s="103"/>
      <c r="P525" s="103"/>
      <c r="Q525" s="184"/>
      <c r="R525" s="184"/>
      <c r="S525" s="184"/>
      <c r="T525" s="184"/>
      <c r="U525" s="184"/>
      <c r="V525" s="184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84"/>
      <c r="C526" s="184"/>
      <c r="D526" s="184"/>
      <c r="E526" s="184"/>
      <c r="F526" s="184"/>
      <c r="G526" s="184"/>
      <c r="H526" s="184"/>
      <c r="I526" s="184"/>
      <c r="J526" s="184"/>
      <c r="K526" s="184"/>
      <c r="L526" s="184"/>
      <c r="M526" s="184"/>
      <c r="N526" s="98"/>
      <c r="O526" s="103"/>
      <c r="P526" s="103"/>
      <c r="Q526" s="184"/>
      <c r="R526" s="184"/>
      <c r="S526" s="184"/>
      <c r="T526" s="184"/>
      <c r="U526" s="184"/>
      <c r="V526" s="184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84"/>
      <c r="C527" s="184"/>
      <c r="D527" s="184"/>
      <c r="E527" s="184"/>
      <c r="F527" s="184"/>
      <c r="G527" s="184"/>
      <c r="H527" s="184"/>
      <c r="I527" s="184"/>
      <c r="J527" s="184"/>
      <c r="K527" s="184"/>
      <c r="L527" s="184"/>
      <c r="M527" s="184"/>
      <c r="N527" s="98"/>
      <c r="O527" s="103"/>
      <c r="P527" s="103"/>
      <c r="Q527" s="184"/>
      <c r="R527" s="184"/>
      <c r="S527" s="184"/>
      <c r="T527" s="184"/>
      <c r="U527" s="184"/>
      <c r="V527" s="184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84"/>
      <c r="C528" s="184"/>
      <c r="D528" s="184"/>
      <c r="E528" s="184"/>
      <c r="F528" s="184"/>
      <c r="G528" s="184"/>
      <c r="H528" s="184"/>
      <c r="I528" s="184"/>
      <c r="J528" s="184"/>
      <c r="K528" s="184"/>
      <c r="L528" s="184"/>
      <c r="M528" s="184"/>
      <c r="N528" s="98"/>
      <c r="O528" s="103"/>
      <c r="P528" s="103"/>
      <c r="Q528" s="184"/>
      <c r="R528" s="184"/>
      <c r="S528" s="184"/>
      <c r="T528" s="184"/>
      <c r="U528" s="184"/>
      <c r="V528" s="184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84"/>
      <c r="C529" s="184"/>
      <c r="D529" s="184"/>
      <c r="E529" s="184"/>
      <c r="F529" s="184"/>
      <c r="G529" s="184"/>
      <c r="H529" s="184"/>
      <c r="I529" s="184"/>
      <c r="J529" s="184"/>
      <c r="K529" s="184"/>
      <c r="L529" s="184"/>
      <c r="M529" s="184"/>
      <c r="N529" s="98"/>
      <c r="O529" s="103"/>
      <c r="P529" s="103"/>
      <c r="Q529" s="184"/>
      <c r="R529" s="184"/>
      <c r="S529" s="184"/>
      <c r="T529" s="184"/>
      <c r="U529" s="184"/>
      <c r="V529" s="184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84"/>
      <c r="C530" s="184"/>
      <c r="D530" s="184"/>
      <c r="E530" s="184"/>
      <c r="F530" s="184"/>
      <c r="G530" s="184"/>
      <c r="H530" s="184"/>
      <c r="I530" s="184"/>
      <c r="J530" s="184"/>
      <c r="K530" s="184"/>
      <c r="L530" s="184"/>
      <c r="M530" s="184"/>
      <c r="N530" s="98"/>
      <c r="O530" s="103"/>
      <c r="P530" s="103"/>
      <c r="Q530" s="184"/>
      <c r="R530" s="184"/>
      <c r="S530" s="184"/>
      <c r="T530" s="184"/>
      <c r="U530" s="184"/>
      <c r="V530" s="184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84"/>
      <c r="C531" s="184"/>
      <c r="D531" s="184"/>
      <c r="E531" s="184"/>
      <c r="F531" s="184"/>
      <c r="G531" s="184"/>
      <c r="H531" s="184"/>
      <c r="I531" s="184"/>
      <c r="J531" s="184"/>
      <c r="K531" s="184"/>
      <c r="L531" s="184"/>
      <c r="M531" s="184"/>
      <c r="N531" s="98"/>
      <c r="O531" s="103"/>
      <c r="P531" s="103"/>
      <c r="Q531" s="184"/>
      <c r="R531" s="184"/>
      <c r="S531" s="184"/>
      <c r="T531" s="184"/>
      <c r="U531" s="184"/>
      <c r="V531" s="184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84"/>
      <c r="C532" s="184"/>
      <c r="D532" s="184"/>
      <c r="E532" s="184"/>
      <c r="F532" s="184"/>
      <c r="G532" s="184"/>
      <c r="H532" s="184"/>
      <c r="I532" s="184"/>
      <c r="J532" s="184"/>
      <c r="K532" s="184"/>
      <c r="L532" s="184"/>
      <c r="M532" s="184"/>
      <c r="N532" s="98"/>
      <c r="O532" s="103"/>
      <c r="P532" s="103"/>
      <c r="Q532" s="184"/>
      <c r="R532" s="184"/>
      <c r="S532" s="184"/>
      <c r="T532" s="184"/>
      <c r="U532" s="184"/>
      <c r="V532" s="184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84"/>
      <c r="C533" s="184"/>
      <c r="D533" s="184"/>
      <c r="E533" s="184"/>
      <c r="F533" s="184"/>
      <c r="G533" s="184"/>
      <c r="H533" s="184"/>
      <c r="I533" s="184"/>
      <c r="J533" s="184"/>
      <c r="K533" s="184"/>
      <c r="L533" s="184"/>
      <c r="M533" s="184"/>
      <c r="N533" s="98"/>
      <c r="O533" s="103"/>
      <c r="P533" s="103"/>
      <c r="Q533" s="184"/>
      <c r="R533" s="184"/>
      <c r="S533" s="184"/>
      <c r="T533" s="184"/>
      <c r="U533" s="184"/>
      <c r="V533" s="184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84"/>
      <c r="C534" s="184"/>
      <c r="D534" s="184"/>
      <c r="E534" s="184"/>
      <c r="F534" s="184"/>
      <c r="G534" s="184"/>
      <c r="H534" s="184"/>
      <c r="I534" s="184"/>
      <c r="J534" s="184"/>
      <c r="K534" s="184"/>
      <c r="L534" s="184"/>
      <c r="M534" s="184"/>
      <c r="N534" s="98"/>
      <c r="O534" s="103"/>
      <c r="P534" s="103"/>
      <c r="Q534" s="184"/>
      <c r="R534" s="184"/>
      <c r="S534" s="184"/>
      <c r="T534" s="184"/>
      <c r="U534" s="184"/>
      <c r="V534" s="184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84"/>
      <c r="C535" s="184"/>
      <c r="D535" s="184"/>
      <c r="E535" s="184"/>
      <c r="F535" s="184"/>
      <c r="G535" s="184"/>
      <c r="H535" s="184"/>
      <c r="I535" s="184"/>
      <c r="J535" s="184"/>
      <c r="K535" s="184"/>
      <c r="L535" s="184"/>
      <c r="M535" s="184"/>
      <c r="N535" s="98"/>
      <c r="O535" s="103"/>
      <c r="P535" s="103"/>
      <c r="Q535" s="184"/>
      <c r="R535" s="184"/>
      <c r="S535" s="184"/>
      <c r="T535" s="184"/>
      <c r="U535" s="184"/>
      <c r="V535" s="184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84"/>
      <c r="C536" s="184"/>
      <c r="D536" s="184"/>
      <c r="E536" s="184"/>
      <c r="F536" s="184"/>
      <c r="G536" s="184"/>
      <c r="H536" s="184"/>
      <c r="I536" s="184"/>
      <c r="J536" s="184"/>
      <c r="K536" s="184"/>
      <c r="L536" s="184"/>
      <c r="M536" s="184"/>
      <c r="N536" s="98"/>
      <c r="O536" s="103"/>
      <c r="P536" s="103"/>
      <c r="Q536" s="184"/>
      <c r="R536" s="184"/>
      <c r="S536" s="184"/>
      <c r="T536" s="184"/>
      <c r="U536" s="184"/>
      <c r="V536" s="184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84"/>
      <c r="C537" s="184"/>
      <c r="D537" s="184"/>
      <c r="E537" s="184"/>
      <c r="F537" s="184"/>
      <c r="G537" s="184"/>
      <c r="H537" s="184"/>
      <c r="I537" s="184"/>
      <c r="J537" s="184"/>
      <c r="K537" s="184"/>
      <c r="L537" s="184"/>
      <c r="M537" s="184"/>
      <c r="N537" s="98"/>
      <c r="O537" s="103"/>
      <c r="P537" s="103"/>
      <c r="Q537" s="184"/>
      <c r="R537" s="184"/>
      <c r="S537" s="184"/>
      <c r="T537" s="184"/>
      <c r="U537" s="184"/>
      <c r="V537" s="184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84"/>
      <c r="C538" s="184"/>
      <c r="D538" s="184"/>
      <c r="E538" s="184"/>
      <c r="F538" s="184"/>
      <c r="G538" s="184"/>
      <c r="H538" s="184"/>
      <c r="I538" s="184"/>
      <c r="J538" s="184"/>
      <c r="K538" s="184"/>
      <c r="L538" s="184"/>
      <c r="M538" s="184"/>
      <c r="N538" s="98"/>
      <c r="O538" s="103"/>
      <c r="P538" s="103"/>
      <c r="Q538" s="184"/>
      <c r="R538" s="184"/>
      <c r="S538" s="184"/>
      <c r="T538" s="184"/>
      <c r="U538" s="184"/>
      <c r="V538" s="184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84"/>
      <c r="C539" s="184"/>
      <c r="D539" s="184"/>
      <c r="E539" s="184"/>
      <c r="F539" s="184"/>
      <c r="G539" s="184"/>
      <c r="H539" s="184"/>
      <c r="I539" s="184"/>
      <c r="J539" s="184"/>
      <c r="K539" s="184"/>
      <c r="L539" s="184"/>
      <c r="M539" s="184"/>
      <c r="N539" s="98"/>
      <c r="O539" s="103"/>
      <c r="P539" s="103"/>
      <c r="Q539" s="184"/>
      <c r="R539" s="184"/>
      <c r="S539" s="184"/>
      <c r="T539" s="184"/>
      <c r="U539" s="184"/>
      <c r="V539" s="184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84"/>
      <c r="C540" s="184"/>
      <c r="D540" s="184"/>
      <c r="E540" s="184"/>
      <c r="F540" s="184"/>
      <c r="G540" s="184"/>
      <c r="H540" s="184"/>
      <c r="I540" s="184"/>
      <c r="J540" s="184"/>
      <c r="K540" s="184"/>
      <c r="L540" s="184"/>
      <c r="M540" s="184"/>
      <c r="N540" s="98"/>
      <c r="O540" s="103"/>
      <c r="P540" s="103"/>
      <c r="Q540" s="184"/>
      <c r="R540" s="184"/>
      <c r="S540" s="184"/>
      <c r="T540" s="184"/>
      <c r="U540" s="184"/>
      <c r="V540" s="184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84"/>
      <c r="C541" s="184"/>
      <c r="D541" s="184"/>
      <c r="E541" s="184"/>
      <c r="F541" s="184"/>
      <c r="G541" s="184"/>
      <c r="H541" s="184"/>
      <c r="I541" s="184"/>
      <c r="J541" s="184"/>
      <c r="K541" s="184"/>
      <c r="L541" s="184"/>
      <c r="M541" s="184"/>
      <c r="N541" s="98"/>
      <c r="O541" s="103"/>
      <c r="P541" s="103"/>
      <c r="Q541" s="184"/>
      <c r="R541" s="184"/>
      <c r="S541" s="184"/>
      <c r="T541" s="184"/>
      <c r="U541" s="184"/>
      <c r="V541" s="184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84"/>
      <c r="C542" s="184"/>
      <c r="D542" s="184"/>
      <c r="E542" s="184"/>
      <c r="F542" s="184"/>
      <c r="G542" s="184"/>
      <c r="H542" s="184"/>
      <c r="I542" s="184"/>
      <c r="J542" s="184"/>
      <c r="K542" s="184"/>
      <c r="L542" s="184"/>
      <c r="M542" s="184"/>
      <c r="N542" s="98"/>
      <c r="O542" s="103"/>
      <c r="P542" s="103"/>
      <c r="Q542" s="184"/>
      <c r="R542" s="184"/>
      <c r="S542" s="184"/>
      <c r="T542" s="184"/>
      <c r="U542" s="184"/>
      <c r="V542" s="184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84"/>
      <c r="C543" s="184"/>
      <c r="D543" s="184"/>
      <c r="E543" s="184"/>
      <c r="F543" s="184"/>
      <c r="G543" s="184"/>
      <c r="H543" s="184"/>
      <c r="I543" s="184"/>
      <c r="J543" s="184"/>
      <c r="K543" s="184"/>
      <c r="L543" s="184"/>
      <c r="M543" s="184"/>
      <c r="N543" s="98"/>
      <c r="O543" s="103"/>
      <c r="P543" s="103"/>
      <c r="Q543" s="184"/>
      <c r="R543" s="184"/>
      <c r="S543" s="184"/>
      <c r="T543" s="184"/>
      <c r="U543" s="184"/>
      <c r="V543" s="184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84"/>
      <c r="C544" s="184"/>
      <c r="D544" s="184"/>
      <c r="E544" s="184"/>
      <c r="F544" s="184"/>
      <c r="G544" s="184"/>
      <c r="H544" s="184"/>
      <c r="I544" s="184"/>
      <c r="J544" s="184"/>
      <c r="K544" s="184"/>
      <c r="L544" s="184"/>
      <c r="M544" s="184"/>
      <c r="N544" s="98"/>
      <c r="O544" s="103"/>
      <c r="P544" s="103"/>
      <c r="Q544" s="184"/>
      <c r="R544" s="184"/>
      <c r="S544" s="184"/>
      <c r="T544" s="184"/>
      <c r="U544" s="184"/>
      <c r="V544" s="184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84"/>
      <c r="C545" s="184"/>
      <c r="D545" s="184"/>
      <c r="E545" s="184"/>
      <c r="F545" s="184"/>
      <c r="G545" s="184"/>
      <c r="H545" s="184"/>
      <c r="I545" s="184"/>
      <c r="J545" s="184"/>
      <c r="K545" s="184"/>
      <c r="L545" s="184"/>
      <c r="M545" s="184"/>
      <c r="N545" s="98"/>
      <c r="O545" s="103"/>
      <c r="P545" s="103"/>
      <c r="Q545" s="184"/>
      <c r="R545" s="184"/>
      <c r="S545" s="184"/>
      <c r="T545" s="184"/>
      <c r="U545" s="184"/>
      <c r="V545" s="184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84"/>
      <c r="C546" s="184"/>
      <c r="D546" s="184"/>
      <c r="E546" s="184"/>
      <c r="F546" s="184"/>
      <c r="G546" s="184"/>
      <c r="H546" s="184"/>
      <c r="I546" s="184"/>
      <c r="J546" s="184"/>
      <c r="K546" s="184"/>
      <c r="L546" s="184"/>
      <c r="M546" s="184"/>
      <c r="N546" s="98"/>
      <c r="O546" s="103"/>
      <c r="P546" s="103"/>
      <c r="Q546" s="184"/>
      <c r="R546" s="184"/>
      <c r="S546" s="184"/>
      <c r="T546" s="184"/>
      <c r="U546" s="184"/>
      <c r="V546" s="184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84"/>
      <c r="C547" s="184"/>
      <c r="D547" s="184"/>
      <c r="E547" s="184"/>
      <c r="F547" s="184"/>
      <c r="G547" s="184"/>
      <c r="H547" s="184"/>
      <c r="I547" s="184"/>
      <c r="J547" s="184"/>
      <c r="K547" s="184"/>
      <c r="L547" s="184"/>
      <c r="M547" s="184"/>
      <c r="N547" s="98"/>
      <c r="O547" s="103"/>
      <c r="P547" s="103"/>
      <c r="Q547" s="184"/>
      <c r="R547" s="184"/>
      <c r="S547" s="184"/>
      <c r="T547" s="184"/>
      <c r="U547" s="184"/>
      <c r="V547" s="184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84"/>
      <c r="C548" s="184"/>
      <c r="D548" s="184"/>
      <c r="E548" s="184"/>
      <c r="F548" s="184"/>
      <c r="G548" s="184"/>
      <c r="H548" s="184"/>
      <c r="I548" s="184"/>
      <c r="J548" s="184"/>
      <c r="K548" s="184"/>
      <c r="L548" s="184"/>
      <c r="M548" s="184"/>
      <c r="N548" s="98"/>
      <c r="O548" s="103"/>
      <c r="P548" s="103"/>
      <c r="Q548" s="184"/>
      <c r="R548" s="184"/>
      <c r="S548" s="184"/>
      <c r="T548" s="184"/>
      <c r="U548" s="184"/>
      <c r="V548" s="184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84"/>
      <c r="C549" s="184"/>
      <c r="D549" s="184"/>
      <c r="E549" s="184"/>
      <c r="F549" s="184"/>
      <c r="G549" s="184"/>
      <c r="H549" s="184"/>
      <c r="I549" s="184"/>
      <c r="J549" s="184"/>
      <c r="K549" s="184"/>
      <c r="L549" s="184"/>
      <c r="M549" s="184"/>
      <c r="N549" s="98"/>
      <c r="O549" s="103"/>
      <c r="P549" s="103"/>
      <c r="Q549" s="184"/>
      <c r="R549" s="184"/>
      <c r="S549" s="184"/>
      <c r="T549" s="184"/>
      <c r="U549" s="184"/>
      <c r="V549" s="184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84"/>
      <c r="C550" s="184"/>
      <c r="D550" s="184"/>
      <c r="E550" s="184"/>
      <c r="F550" s="184"/>
      <c r="G550" s="184"/>
      <c r="H550" s="184"/>
      <c r="I550" s="184"/>
      <c r="J550" s="184"/>
      <c r="K550" s="184"/>
      <c r="L550" s="184"/>
      <c r="M550" s="184"/>
      <c r="N550" s="98"/>
      <c r="O550" s="103"/>
      <c r="P550" s="103"/>
      <c r="Q550" s="184"/>
      <c r="R550" s="184"/>
      <c r="S550" s="184"/>
      <c r="T550" s="184"/>
      <c r="U550" s="184"/>
      <c r="V550" s="184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84"/>
      <c r="C551" s="184"/>
      <c r="D551" s="184"/>
      <c r="E551" s="184"/>
      <c r="F551" s="184"/>
      <c r="G551" s="184"/>
      <c r="H551" s="184"/>
      <c r="I551" s="184"/>
      <c r="J551" s="184"/>
      <c r="K551" s="184"/>
      <c r="L551" s="184"/>
      <c r="M551" s="184"/>
      <c r="N551" s="98"/>
      <c r="O551" s="103"/>
      <c r="P551" s="103"/>
      <c r="Q551" s="184"/>
      <c r="R551" s="184"/>
      <c r="S551" s="184"/>
      <c r="T551" s="184"/>
      <c r="U551" s="184"/>
      <c r="V551" s="184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84"/>
      <c r="C552" s="184"/>
      <c r="D552" s="184"/>
      <c r="E552" s="184"/>
      <c r="F552" s="184"/>
      <c r="G552" s="184"/>
      <c r="H552" s="184"/>
      <c r="I552" s="184"/>
      <c r="J552" s="184"/>
      <c r="K552" s="184"/>
      <c r="L552" s="184"/>
      <c r="M552" s="184"/>
      <c r="N552" s="98"/>
      <c r="O552" s="103"/>
      <c r="P552" s="103"/>
      <c r="Q552" s="184"/>
      <c r="R552" s="184"/>
      <c r="S552" s="184"/>
      <c r="T552" s="184"/>
      <c r="U552" s="184"/>
      <c r="V552" s="184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84"/>
      <c r="C553" s="184"/>
      <c r="D553" s="184"/>
      <c r="E553" s="184"/>
      <c r="F553" s="184"/>
      <c r="G553" s="184"/>
      <c r="H553" s="184"/>
      <c r="I553" s="184"/>
      <c r="J553" s="184"/>
      <c r="K553" s="184"/>
      <c r="L553" s="184"/>
      <c r="M553" s="184"/>
      <c r="N553" s="98"/>
      <c r="O553" s="103"/>
      <c r="P553" s="103"/>
      <c r="Q553" s="184"/>
      <c r="R553" s="184"/>
      <c r="S553" s="184"/>
      <c r="T553" s="184"/>
      <c r="U553" s="184"/>
      <c r="V553" s="184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84"/>
      <c r="C554" s="184"/>
      <c r="D554" s="184"/>
      <c r="E554" s="184"/>
      <c r="F554" s="184"/>
      <c r="G554" s="184"/>
      <c r="H554" s="184"/>
      <c r="I554" s="184"/>
      <c r="J554" s="184"/>
      <c r="K554" s="184"/>
      <c r="L554" s="184"/>
      <c r="M554" s="184"/>
      <c r="N554" s="98"/>
      <c r="O554" s="103"/>
      <c r="P554" s="103"/>
      <c r="Q554" s="184"/>
      <c r="R554" s="184"/>
      <c r="S554" s="184"/>
      <c r="T554" s="184"/>
      <c r="U554" s="184"/>
      <c r="V554" s="184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84"/>
      <c r="C555" s="184"/>
      <c r="D555" s="184"/>
      <c r="E555" s="184"/>
      <c r="F555" s="184"/>
      <c r="G555" s="184"/>
      <c r="H555" s="184"/>
      <c r="I555" s="184"/>
      <c r="J555" s="184"/>
      <c r="K555" s="184"/>
      <c r="L555" s="184"/>
      <c r="M555" s="184"/>
      <c r="N555" s="98"/>
      <c r="O555" s="103"/>
      <c r="P555" s="103"/>
      <c r="Q555" s="184"/>
      <c r="R555" s="184"/>
      <c r="S555" s="184"/>
      <c r="T555" s="184"/>
      <c r="U555" s="184"/>
      <c r="V555" s="184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84"/>
      <c r="C556" s="184"/>
      <c r="D556" s="184"/>
      <c r="E556" s="184"/>
      <c r="F556" s="184"/>
      <c r="G556" s="184"/>
      <c r="H556" s="184"/>
      <c r="I556" s="184"/>
      <c r="J556" s="184"/>
      <c r="K556" s="184"/>
      <c r="L556" s="184"/>
      <c r="M556" s="184"/>
      <c r="N556" s="98"/>
      <c r="O556" s="103"/>
      <c r="P556" s="103"/>
      <c r="Q556" s="184"/>
      <c r="R556" s="184"/>
      <c r="S556" s="184"/>
      <c r="T556" s="184"/>
      <c r="U556" s="184"/>
      <c r="V556" s="184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84"/>
      <c r="C557" s="184"/>
      <c r="D557" s="184"/>
      <c r="E557" s="184"/>
      <c r="F557" s="184"/>
      <c r="G557" s="184"/>
      <c r="H557" s="184"/>
      <c r="I557" s="184"/>
      <c r="J557" s="184"/>
      <c r="K557" s="184"/>
      <c r="L557" s="184"/>
      <c r="M557" s="184"/>
      <c r="N557" s="98"/>
      <c r="O557" s="103"/>
      <c r="P557" s="103"/>
      <c r="Q557" s="184"/>
      <c r="R557" s="184"/>
      <c r="S557" s="184"/>
      <c r="T557" s="184"/>
      <c r="U557" s="184"/>
      <c r="V557" s="184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84"/>
      <c r="C558" s="184"/>
      <c r="D558" s="184"/>
      <c r="E558" s="184"/>
      <c r="F558" s="184"/>
      <c r="G558" s="184"/>
      <c r="H558" s="184"/>
      <c r="I558" s="184"/>
      <c r="J558" s="184"/>
      <c r="K558" s="184"/>
      <c r="L558" s="184"/>
      <c r="M558" s="184"/>
      <c r="N558" s="98"/>
      <c r="O558" s="103"/>
      <c r="P558" s="103"/>
      <c r="Q558" s="184"/>
      <c r="R558" s="184"/>
      <c r="S558" s="184"/>
      <c r="T558" s="184"/>
      <c r="U558" s="184"/>
      <c r="V558" s="184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84"/>
      <c r="C559" s="184"/>
      <c r="D559" s="184"/>
      <c r="E559" s="184"/>
      <c r="F559" s="184"/>
      <c r="G559" s="184"/>
      <c r="H559" s="184"/>
      <c r="I559" s="184"/>
      <c r="J559" s="184"/>
      <c r="K559" s="184"/>
      <c r="L559" s="184"/>
      <c r="M559" s="184"/>
      <c r="N559" s="98"/>
      <c r="O559" s="103"/>
      <c r="P559" s="103"/>
      <c r="Q559" s="184"/>
      <c r="R559" s="184"/>
      <c r="S559" s="184"/>
      <c r="T559" s="184"/>
      <c r="U559" s="184"/>
      <c r="V559" s="184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84"/>
      <c r="C560" s="184"/>
      <c r="D560" s="184"/>
      <c r="E560" s="184"/>
      <c r="F560" s="184"/>
      <c r="G560" s="184"/>
      <c r="H560" s="184"/>
      <c r="I560" s="184"/>
      <c r="J560" s="184"/>
      <c r="K560" s="184"/>
      <c r="L560" s="184"/>
      <c r="M560" s="184"/>
      <c r="N560" s="98"/>
      <c r="O560" s="103"/>
      <c r="P560" s="103"/>
      <c r="Q560" s="184"/>
      <c r="R560" s="184"/>
      <c r="S560" s="184"/>
      <c r="T560" s="184"/>
      <c r="U560" s="184"/>
      <c r="V560" s="184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84"/>
      <c r="C561" s="184"/>
      <c r="D561" s="184"/>
      <c r="E561" s="184"/>
      <c r="F561" s="184"/>
      <c r="G561" s="184"/>
      <c r="H561" s="184"/>
      <c r="I561" s="184"/>
      <c r="J561" s="184"/>
      <c r="K561" s="184"/>
      <c r="L561" s="184"/>
      <c r="M561" s="184"/>
      <c r="N561" s="98"/>
      <c r="O561" s="103"/>
      <c r="P561" s="103"/>
      <c r="Q561" s="184"/>
      <c r="R561" s="184"/>
      <c r="S561" s="184"/>
      <c r="T561" s="184"/>
      <c r="U561" s="184"/>
      <c r="V561" s="184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84"/>
      <c r="C562" s="184"/>
      <c r="D562" s="184"/>
      <c r="E562" s="184"/>
      <c r="F562" s="184"/>
      <c r="G562" s="184"/>
      <c r="H562" s="184"/>
      <c r="I562" s="184"/>
      <c r="J562" s="184"/>
      <c r="K562" s="184"/>
      <c r="L562" s="184"/>
      <c r="M562" s="184"/>
      <c r="N562" s="98"/>
      <c r="O562" s="103"/>
      <c r="P562" s="103"/>
      <c r="Q562" s="184"/>
      <c r="R562" s="184"/>
      <c r="S562" s="184"/>
      <c r="T562" s="184"/>
      <c r="U562" s="184"/>
      <c r="V562" s="184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84"/>
      <c r="C563" s="184"/>
      <c r="D563" s="184"/>
      <c r="E563" s="184"/>
      <c r="F563" s="184"/>
      <c r="G563" s="184"/>
      <c r="H563" s="184"/>
      <c r="I563" s="184"/>
      <c r="J563" s="184"/>
      <c r="K563" s="184"/>
      <c r="L563" s="184"/>
      <c r="M563" s="184"/>
      <c r="N563" s="98"/>
      <c r="O563" s="103"/>
      <c r="P563" s="103"/>
      <c r="Q563" s="184"/>
      <c r="R563" s="184"/>
      <c r="S563" s="184"/>
      <c r="T563" s="184"/>
      <c r="U563" s="184"/>
      <c r="V563" s="184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5"/>
      <c r="C568" s="186"/>
      <c r="D568" s="186"/>
      <c r="E568" s="45"/>
      <c r="F568" s="45"/>
      <c r="G568" s="45"/>
      <c r="H568" s="185"/>
      <c r="I568" s="185"/>
      <c r="J568" s="185"/>
      <c r="K568" s="185"/>
      <c r="L568" s="185"/>
      <c r="M568" s="185"/>
      <c r="N568" s="185"/>
      <c r="O568" s="185"/>
      <c r="P568" s="185"/>
      <c r="Q568" s="45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8"/>
      <c r="C569" s="188"/>
      <c r="D569" s="188"/>
      <c r="E569" s="102"/>
      <c r="F569" s="102"/>
      <c r="G569" s="102"/>
      <c r="H569" s="189"/>
      <c r="I569" s="189"/>
      <c r="J569" s="189"/>
      <c r="K569" s="189"/>
      <c r="L569" s="190"/>
      <c r="M569" s="190"/>
      <c r="N569" s="190"/>
      <c r="O569" s="190"/>
      <c r="P569" s="190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8"/>
      <c r="C570" s="188"/>
      <c r="D570" s="188"/>
      <c r="E570" s="102"/>
      <c r="F570" s="102"/>
      <c r="G570" s="102"/>
      <c r="H570" s="189"/>
      <c r="I570" s="189"/>
      <c r="J570" s="189"/>
      <c r="K570" s="189"/>
      <c r="L570" s="190"/>
      <c r="M570" s="190"/>
      <c r="N570" s="190"/>
      <c r="O570" s="190"/>
      <c r="P570" s="190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8"/>
      <c r="C571" s="188"/>
      <c r="D571" s="188"/>
      <c r="E571" s="102"/>
      <c r="F571" s="102"/>
      <c r="G571" s="102"/>
      <c r="H571" s="189"/>
      <c r="I571" s="189"/>
      <c r="J571" s="189"/>
      <c r="K571" s="189"/>
      <c r="L571" s="190"/>
      <c r="M571" s="190"/>
      <c r="N571" s="190"/>
      <c r="O571" s="190"/>
      <c r="P571" s="190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8"/>
      <c r="C572" s="188"/>
      <c r="D572" s="188"/>
      <c r="E572" s="102"/>
      <c r="F572" s="102"/>
      <c r="G572" s="102"/>
      <c r="H572" s="189"/>
      <c r="I572" s="189"/>
      <c r="J572" s="189"/>
      <c r="K572" s="189"/>
      <c r="L572" s="190"/>
      <c r="M572" s="190"/>
      <c r="N572" s="190"/>
      <c r="O572" s="190"/>
      <c r="P572" s="190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8"/>
      <c r="C573" s="188"/>
      <c r="D573" s="188"/>
      <c r="E573" s="102"/>
      <c r="F573" s="102"/>
      <c r="G573" s="102"/>
      <c r="H573" s="189"/>
      <c r="I573" s="189"/>
      <c r="J573" s="189"/>
      <c r="K573" s="189"/>
      <c r="L573" s="190"/>
      <c r="M573" s="190"/>
      <c r="N573" s="190"/>
      <c r="O573" s="190"/>
      <c r="P573" s="190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8"/>
      <c r="C574" s="188"/>
      <c r="D574" s="188"/>
      <c r="E574" s="102"/>
      <c r="F574" s="102"/>
      <c r="G574" s="102"/>
      <c r="H574" s="189"/>
      <c r="I574" s="189"/>
      <c r="J574" s="189"/>
      <c r="K574" s="189"/>
      <c r="L574" s="190"/>
      <c r="M574" s="190"/>
      <c r="N574" s="190"/>
      <c r="O574" s="190"/>
      <c r="P574" s="190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8"/>
      <c r="C575" s="188"/>
      <c r="D575" s="188"/>
      <c r="E575" s="102"/>
      <c r="F575" s="102"/>
      <c r="G575" s="102"/>
      <c r="H575" s="189"/>
      <c r="I575" s="189"/>
      <c r="J575" s="189"/>
      <c r="K575" s="189"/>
      <c r="L575" s="190"/>
      <c r="M575" s="190"/>
      <c r="N575" s="190"/>
      <c r="O575" s="190"/>
      <c r="P575" s="190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8"/>
      <c r="C576" s="188"/>
      <c r="D576" s="188"/>
      <c r="E576" s="102"/>
      <c r="F576" s="102"/>
      <c r="G576" s="102"/>
      <c r="H576" s="189"/>
      <c r="I576" s="189"/>
      <c r="J576" s="189"/>
      <c r="K576" s="189"/>
      <c r="L576" s="190"/>
      <c r="M576" s="190"/>
      <c r="N576" s="190"/>
      <c r="O576" s="190"/>
      <c r="P576" s="190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8"/>
      <c r="C577" s="188"/>
      <c r="D577" s="188"/>
      <c r="E577" s="102"/>
      <c r="F577" s="102"/>
      <c r="G577" s="102"/>
      <c r="H577" s="189"/>
      <c r="I577" s="189"/>
      <c r="J577" s="189"/>
      <c r="K577" s="189"/>
      <c r="L577" s="190"/>
      <c r="M577" s="190"/>
      <c r="N577" s="190"/>
      <c r="O577" s="190"/>
      <c r="P577" s="190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8"/>
      <c r="C578" s="188"/>
      <c r="D578" s="188"/>
      <c r="E578" s="102"/>
      <c r="F578" s="102"/>
      <c r="G578" s="102"/>
      <c r="H578" s="189"/>
      <c r="I578" s="189"/>
      <c r="J578" s="189"/>
      <c r="K578" s="189"/>
      <c r="L578" s="190"/>
      <c r="M578" s="190"/>
      <c r="N578" s="190"/>
      <c r="O578" s="190"/>
      <c r="P578" s="190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8"/>
      <c r="C579" s="188"/>
      <c r="D579" s="188"/>
      <c r="E579" s="102"/>
      <c r="F579" s="102"/>
      <c r="G579" s="102"/>
      <c r="H579" s="189"/>
      <c r="I579" s="189"/>
      <c r="J579" s="189"/>
      <c r="K579" s="189"/>
      <c r="L579" s="190"/>
      <c r="M579" s="190"/>
      <c r="N579" s="190"/>
      <c r="O579" s="190"/>
      <c r="P579" s="190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8"/>
      <c r="C580" s="188"/>
      <c r="D580" s="188"/>
      <c r="E580" s="102"/>
      <c r="F580" s="102"/>
      <c r="G580" s="102"/>
      <c r="H580" s="189"/>
      <c r="I580" s="189"/>
      <c r="J580" s="189"/>
      <c r="K580" s="189"/>
      <c r="L580" s="190"/>
      <c r="M580" s="190"/>
      <c r="N580" s="190"/>
      <c r="O580" s="190"/>
      <c r="P580" s="190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8"/>
      <c r="C581" s="188"/>
      <c r="D581" s="188"/>
      <c r="E581" s="102"/>
      <c r="F581" s="102"/>
      <c r="G581" s="102"/>
      <c r="H581" s="189"/>
      <c r="I581" s="189"/>
      <c r="J581" s="189"/>
      <c r="K581" s="189"/>
      <c r="L581" s="190"/>
      <c r="M581" s="190"/>
      <c r="N581" s="190"/>
      <c r="O581" s="190"/>
      <c r="P581" s="190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8"/>
      <c r="C582" s="188"/>
      <c r="D582" s="188"/>
      <c r="E582" s="102"/>
      <c r="F582" s="102"/>
      <c r="G582" s="102"/>
      <c r="H582" s="189"/>
      <c r="I582" s="189"/>
      <c r="J582" s="189"/>
      <c r="K582" s="189"/>
      <c r="L582" s="190"/>
      <c r="M582" s="190"/>
      <c r="N582" s="190"/>
      <c r="O582" s="190"/>
      <c r="P582" s="190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8"/>
      <c r="C583" s="188"/>
      <c r="D583" s="188"/>
      <c r="E583" s="102"/>
      <c r="F583" s="102"/>
      <c r="G583" s="102"/>
      <c r="H583" s="189"/>
      <c r="I583" s="189"/>
      <c r="J583" s="189"/>
      <c r="K583" s="189"/>
      <c r="L583" s="190"/>
      <c r="M583" s="190"/>
      <c r="N583" s="190"/>
      <c r="O583" s="190"/>
      <c r="P583" s="190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8"/>
      <c r="C584" s="188"/>
      <c r="D584" s="188"/>
      <c r="E584" s="102"/>
      <c r="F584" s="102"/>
      <c r="G584" s="102"/>
      <c r="H584" s="189"/>
      <c r="I584" s="189"/>
      <c r="J584" s="189"/>
      <c r="K584" s="189"/>
      <c r="L584" s="190"/>
      <c r="M584" s="190"/>
      <c r="N584" s="190"/>
      <c r="O584" s="190"/>
      <c r="P584" s="190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8"/>
      <c r="C585" s="188"/>
      <c r="D585" s="188"/>
      <c r="E585" s="102"/>
      <c r="F585" s="102"/>
      <c r="G585" s="102"/>
      <c r="H585" s="189"/>
      <c r="I585" s="189"/>
      <c r="J585" s="189"/>
      <c r="K585" s="189"/>
      <c r="L585" s="190"/>
      <c r="M585" s="190"/>
      <c r="N585" s="190"/>
      <c r="O585" s="190"/>
      <c r="P585" s="190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8"/>
      <c r="C586" s="188"/>
      <c r="D586" s="188"/>
      <c r="E586" s="102"/>
      <c r="F586" s="102"/>
      <c r="G586" s="102"/>
      <c r="H586" s="189"/>
      <c r="I586" s="189"/>
      <c r="J586" s="189"/>
      <c r="K586" s="189"/>
      <c r="L586" s="190"/>
      <c r="M586" s="190"/>
      <c r="N586" s="190"/>
      <c r="O586" s="190"/>
      <c r="P586" s="190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8"/>
      <c r="C587" s="188"/>
      <c r="D587" s="188"/>
      <c r="E587" s="102"/>
      <c r="F587" s="102"/>
      <c r="G587" s="102"/>
      <c r="H587" s="189"/>
      <c r="I587" s="189"/>
      <c r="J587" s="189"/>
      <c r="K587" s="189"/>
      <c r="L587" s="190"/>
      <c r="M587" s="190"/>
      <c r="N587" s="190"/>
      <c r="O587" s="190"/>
      <c r="P587" s="190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5"/>
      <c r="C590" s="186"/>
      <c r="D590" s="186"/>
      <c r="E590" s="187"/>
      <c r="F590" s="187"/>
      <c r="G590" s="187"/>
      <c r="H590" s="187"/>
      <c r="I590" s="187"/>
      <c r="J590" s="187"/>
      <c r="K590" s="187"/>
      <c r="L590" s="187"/>
      <c r="M590" s="187"/>
      <c r="N590" s="45"/>
      <c r="O590" s="45"/>
      <c r="P590" s="185"/>
      <c r="Q590" s="185"/>
      <c r="R590" s="185"/>
      <c r="S590" s="185"/>
      <c r="T590" s="185"/>
      <c r="U590" s="185"/>
      <c r="V590" s="45"/>
      <c r="W590" s="45"/>
      <c r="X590" s="45"/>
      <c r="Y590" s="45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84"/>
      <c r="C591" s="184"/>
      <c r="D591" s="184"/>
      <c r="E591" s="184"/>
      <c r="F591" s="184"/>
      <c r="G591" s="184"/>
      <c r="H591" s="184"/>
      <c r="I591" s="184"/>
      <c r="J591" s="184"/>
      <c r="K591" s="184"/>
      <c r="L591" s="184"/>
      <c r="M591" s="184"/>
      <c r="N591" s="98"/>
      <c r="O591" s="103"/>
      <c r="P591" s="184"/>
      <c r="Q591" s="184"/>
      <c r="R591" s="184"/>
      <c r="S591" s="184"/>
      <c r="T591" s="184"/>
      <c r="U591" s="184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84"/>
      <c r="C592" s="184"/>
      <c r="D592" s="184"/>
      <c r="E592" s="184"/>
      <c r="F592" s="184"/>
      <c r="G592" s="184"/>
      <c r="H592" s="184"/>
      <c r="I592" s="184"/>
      <c r="J592" s="184"/>
      <c r="K592" s="184"/>
      <c r="L592" s="184"/>
      <c r="M592" s="184"/>
      <c r="N592" s="98"/>
      <c r="O592" s="103"/>
      <c r="P592" s="184"/>
      <c r="Q592" s="184"/>
      <c r="R592" s="184"/>
      <c r="S592" s="184"/>
      <c r="T592" s="184"/>
      <c r="U592" s="184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84"/>
      <c r="C593" s="184"/>
      <c r="D593" s="184"/>
      <c r="E593" s="184"/>
      <c r="F593" s="184"/>
      <c r="G593" s="184"/>
      <c r="H593" s="184"/>
      <c r="I593" s="184"/>
      <c r="J593" s="184"/>
      <c r="K593" s="184"/>
      <c r="L593" s="184"/>
      <c r="M593" s="184"/>
      <c r="N593" s="98"/>
      <c r="O593" s="103"/>
      <c r="P593" s="184"/>
      <c r="Q593" s="184"/>
      <c r="R593" s="184"/>
      <c r="S593" s="184"/>
      <c r="T593" s="184"/>
      <c r="U593" s="184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84"/>
      <c r="C594" s="184"/>
      <c r="D594" s="184"/>
      <c r="E594" s="184"/>
      <c r="F594" s="184"/>
      <c r="G594" s="184"/>
      <c r="H594" s="184"/>
      <c r="I594" s="184"/>
      <c r="J594" s="184"/>
      <c r="K594" s="184"/>
      <c r="L594" s="184"/>
      <c r="M594" s="184"/>
      <c r="N594" s="98"/>
      <c r="O594" s="103"/>
      <c r="P594" s="184"/>
      <c r="Q594" s="184"/>
      <c r="R594" s="184"/>
      <c r="S594" s="184"/>
      <c r="T594" s="184"/>
      <c r="U594" s="184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84"/>
      <c r="C595" s="184"/>
      <c r="D595" s="184"/>
      <c r="E595" s="184"/>
      <c r="F595" s="184"/>
      <c r="G595" s="184"/>
      <c r="H595" s="184"/>
      <c r="I595" s="184"/>
      <c r="J595" s="184"/>
      <c r="K595" s="184"/>
      <c r="L595" s="184"/>
      <c r="M595" s="184"/>
      <c r="N595" s="98"/>
      <c r="O595" s="103"/>
      <c r="P595" s="184"/>
      <c r="Q595" s="184"/>
      <c r="R595" s="184"/>
      <c r="S595" s="184"/>
      <c r="T595" s="184"/>
      <c r="U595" s="184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84"/>
      <c r="C596" s="184"/>
      <c r="D596" s="184"/>
      <c r="E596" s="184"/>
      <c r="F596" s="184"/>
      <c r="G596" s="184"/>
      <c r="H596" s="184"/>
      <c r="I596" s="184"/>
      <c r="J596" s="184"/>
      <c r="K596" s="184"/>
      <c r="L596" s="184"/>
      <c r="M596" s="184"/>
      <c r="N596" s="98"/>
      <c r="O596" s="103"/>
      <c r="P596" s="184"/>
      <c r="Q596" s="184"/>
      <c r="R596" s="184"/>
      <c r="S596" s="184"/>
      <c r="T596" s="184"/>
      <c r="U596" s="184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84"/>
      <c r="C597" s="184"/>
      <c r="D597" s="184"/>
      <c r="E597" s="184"/>
      <c r="F597" s="184"/>
      <c r="G597" s="184"/>
      <c r="H597" s="184"/>
      <c r="I597" s="184"/>
      <c r="J597" s="184"/>
      <c r="K597" s="184"/>
      <c r="L597" s="184"/>
      <c r="M597" s="184"/>
      <c r="N597" s="98"/>
      <c r="O597" s="103"/>
      <c r="P597" s="184"/>
      <c r="Q597" s="184"/>
      <c r="R597" s="184"/>
      <c r="S597" s="184"/>
      <c r="T597" s="184"/>
      <c r="U597" s="184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84"/>
      <c r="C598" s="184"/>
      <c r="D598" s="184"/>
      <c r="E598" s="184"/>
      <c r="F598" s="184"/>
      <c r="G598" s="184"/>
      <c r="H598" s="184"/>
      <c r="I598" s="184"/>
      <c r="J598" s="184"/>
      <c r="K598" s="184"/>
      <c r="L598" s="184"/>
      <c r="M598" s="184"/>
      <c r="N598" s="98"/>
      <c r="O598" s="103"/>
      <c r="P598" s="184"/>
      <c r="Q598" s="184"/>
      <c r="R598" s="184"/>
      <c r="S598" s="184"/>
      <c r="T598" s="184"/>
      <c r="U598" s="184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84"/>
      <c r="C599" s="184"/>
      <c r="D599" s="184"/>
      <c r="E599" s="184"/>
      <c r="F599" s="184"/>
      <c r="G599" s="184"/>
      <c r="H599" s="184"/>
      <c r="I599" s="184"/>
      <c r="J599" s="184"/>
      <c r="K599" s="184"/>
      <c r="L599" s="184"/>
      <c r="M599" s="184"/>
      <c r="N599" s="98"/>
      <c r="O599" s="103"/>
      <c r="P599" s="184"/>
      <c r="Q599" s="184"/>
      <c r="R599" s="184"/>
      <c r="S599" s="184"/>
      <c r="T599" s="184"/>
      <c r="U599" s="184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84"/>
      <c r="C600" s="184"/>
      <c r="D600" s="184"/>
      <c r="E600" s="184"/>
      <c r="F600" s="184"/>
      <c r="G600" s="184"/>
      <c r="H600" s="184"/>
      <c r="I600" s="184"/>
      <c r="J600" s="184"/>
      <c r="K600" s="184"/>
      <c r="L600" s="184"/>
      <c r="M600" s="184"/>
      <c r="N600" s="98"/>
      <c r="O600" s="103"/>
      <c r="P600" s="184"/>
      <c r="Q600" s="184"/>
      <c r="R600" s="184"/>
      <c r="S600" s="184"/>
      <c r="T600" s="184"/>
      <c r="U600" s="184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84"/>
      <c r="C601" s="184"/>
      <c r="D601" s="184"/>
      <c r="E601" s="184"/>
      <c r="F601" s="184"/>
      <c r="G601" s="184"/>
      <c r="H601" s="184"/>
      <c r="I601" s="184"/>
      <c r="J601" s="184"/>
      <c r="K601" s="184"/>
      <c r="L601" s="184"/>
      <c r="M601" s="184"/>
      <c r="N601" s="98"/>
      <c r="O601" s="103"/>
      <c r="P601" s="184"/>
      <c r="Q601" s="184"/>
      <c r="R601" s="184"/>
      <c r="S601" s="184"/>
      <c r="T601" s="184"/>
      <c r="U601" s="184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84"/>
      <c r="C602" s="184"/>
      <c r="D602" s="184"/>
      <c r="E602" s="184"/>
      <c r="F602" s="184"/>
      <c r="G602" s="184"/>
      <c r="H602" s="184"/>
      <c r="I602" s="184"/>
      <c r="J602" s="184"/>
      <c r="K602" s="184"/>
      <c r="L602" s="184"/>
      <c r="M602" s="184"/>
      <c r="N602" s="98"/>
      <c r="O602" s="103"/>
      <c r="P602" s="184"/>
      <c r="Q602" s="184"/>
      <c r="R602" s="184"/>
      <c r="S602" s="184"/>
      <c r="T602" s="184"/>
      <c r="U602" s="184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84"/>
      <c r="C603" s="184"/>
      <c r="D603" s="184"/>
      <c r="E603" s="184"/>
      <c r="F603" s="184"/>
      <c r="G603" s="184"/>
      <c r="H603" s="184"/>
      <c r="I603" s="184"/>
      <c r="J603" s="184"/>
      <c r="K603" s="184"/>
      <c r="L603" s="184"/>
      <c r="M603" s="184"/>
      <c r="N603" s="98"/>
      <c r="O603" s="103"/>
      <c r="P603" s="184"/>
      <c r="Q603" s="184"/>
      <c r="R603" s="184"/>
      <c r="S603" s="184"/>
      <c r="T603" s="184"/>
      <c r="U603" s="184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84"/>
      <c r="C604" s="184"/>
      <c r="D604" s="184"/>
      <c r="E604" s="184"/>
      <c r="F604" s="184"/>
      <c r="G604" s="184"/>
      <c r="H604" s="184"/>
      <c r="I604" s="184"/>
      <c r="J604" s="184"/>
      <c r="K604" s="184"/>
      <c r="L604" s="184"/>
      <c r="M604" s="184"/>
      <c r="N604" s="98"/>
      <c r="O604" s="103"/>
      <c r="P604" s="184"/>
      <c r="Q604" s="184"/>
      <c r="R604" s="184"/>
      <c r="S604" s="184"/>
      <c r="T604" s="184"/>
      <c r="U604" s="184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84"/>
      <c r="C605" s="184"/>
      <c r="D605" s="184"/>
      <c r="E605" s="184"/>
      <c r="F605" s="184"/>
      <c r="G605" s="184"/>
      <c r="H605" s="184"/>
      <c r="I605" s="184"/>
      <c r="J605" s="184"/>
      <c r="K605" s="184"/>
      <c r="L605" s="184"/>
      <c r="M605" s="184"/>
      <c r="N605" s="98"/>
      <c r="O605" s="103"/>
      <c r="P605" s="184"/>
      <c r="Q605" s="184"/>
      <c r="R605" s="184"/>
      <c r="S605" s="184"/>
      <c r="T605" s="184"/>
      <c r="U605" s="184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84"/>
      <c r="C606" s="184"/>
      <c r="D606" s="184"/>
      <c r="E606" s="184"/>
      <c r="F606" s="184"/>
      <c r="G606" s="184"/>
      <c r="H606" s="184"/>
      <c r="I606" s="184"/>
      <c r="J606" s="184"/>
      <c r="K606" s="184"/>
      <c r="L606" s="184"/>
      <c r="M606" s="184"/>
      <c r="N606" s="98"/>
      <c r="O606" s="103"/>
      <c r="P606" s="184"/>
      <c r="Q606" s="184"/>
      <c r="R606" s="184"/>
      <c r="S606" s="184"/>
      <c r="T606" s="184"/>
      <c r="U606" s="184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84"/>
      <c r="C607" s="184"/>
      <c r="D607" s="184"/>
      <c r="E607" s="184"/>
      <c r="F607" s="184"/>
      <c r="G607" s="184"/>
      <c r="H607" s="184"/>
      <c r="I607" s="184"/>
      <c r="J607" s="184"/>
      <c r="K607" s="184"/>
      <c r="L607" s="184"/>
      <c r="M607" s="184"/>
      <c r="N607" s="98"/>
      <c r="O607" s="103"/>
      <c r="P607" s="184"/>
      <c r="Q607" s="184"/>
      <c r="R607" s="184"/>
      <c r="S607" s="184"/>
      <c r="T607" s="184"/>
      <c r="U607" s="184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84"/>
      <c r="C608" s="184"/>
      <c r="D608" s="184"/>
      <c r="E608" s="184"/>
      <c r="F608" s="184"/>
      <c r="G608" s="184"/>
      <c r="H608" s="184"/>
      <c r="I608" s="184"/>
      <c r="J608" s="184"/>
      <c r="K608" s="184"/>
      <c r="L608" s="184"/>
      <c r="M608" s="184"/>
      <c r="N608" s="98"/>
      <c r="O608" s="103"/>
      <c r="P608" s="184"/>
      <c r="Q608" s="184"/>
      <c r="R608" s="184"/>
      <c r="S608" s="184"/>
      <c r="T608" s="184"/>
      <c r="U608" s="184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84"/>
      <c r="C609" s="184"/>
      <c r="D609" s="184"/>
      <c r="E609" s="184"/>
      <c r="F609" s="184"/>
      <c r="G609" s="184"/>
      <c r="H609" s="184"/>
      <c r="I609" s="184"/>
      <c r="J609" s="184"/>
      <c r="K609" s="184"/>
      <c r="L609" s="184"/>
      <c r="M609" s="184"/>
      <c r="N609" s="98"/>
      <c r="O609" s="103"/>
      <c r="P609" s="184"/>
      <c r="Q609" s="184"/>
      <c r="R609" s="184"/>
      <c r="S609" s="184"/>
      <c r="T609" s="184"/>
      <c r="U609" s="184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84"/>
      <c r="C610" s="184"/>
      <c r="D610" s="184"/>
      <c r="E610" s="184"/>
      <c r="F610" s="184"/>
      <c r="G610" s="184"/>
      <c r="H610" s="184"/>
      <c r="I610" s="184"/>
      <c r="J610" s="184"/>
      <c r="K610" s="184"/>
      <c r="L610" s="184"/>
      <c r="M610" s="184"/>
      <c r="N610" s="98"/>
      <c r="O610" s="103"/>
      <c r="P610" s="184"/>
      <c r="Q610" s="184"/>
      <c r="R610" s="184"/>
      <c r="S610" s="184"/>
      <c r="T610" s="184"/>
      <c r="U610" s="184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84"/>
      <c r="C611" s="184"/>
      <c r="D611" s="184"/>
      <c r="E611" s="184"/>
      <c r="F611" s="184"/>
      <c r="G611" s="184"/>
      <c r="H611" s="184"/>
      <c r="I611" s="184"/>
      <c r="J611" s="184"/>
      <c r="K611" s="184"/>
      <c r="L611" s="184"/>
      <c r="M611" s="184"/>
      <c r="N611" s="98"/>
      <c r="O611" s="103"/>
      <c r="P611" s="184"/>
      <c r="Q611" s="184"/>
      <c r="R611" s="184"/>
      <c r="S611" s="184"/>
      <c r="T611" s="184"/>
      <c r="U611" s="184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84"/>
      <c r="C612" s="184"/>
      <c r="D612" s="184"/>
      <c r="E612" s="184"/>
      <c r="F612" s="184"/>
      <c r="G612" s="184"/>
      <c r="H612" s="184"/>
      <c r="I612" s="184"/>
      <c r="J612" s="184"/>
      <c r="K612" s="184"/>
      <c r="L612" s="184"/>
      <c r="M612" s="184"/>
      <c r="N612" s="98"/>
      <c r="O612" s="103"/>
      <c r="P612" s="184"/>
      <c r="Q612" s="184"/>
      <c r="R612" s="184"/>
      <c r="S612" s="184"/>
      <c r="T612" s="184"/>
      <c r="U612" s="184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84"/>
      <c r="C613" s="184"/>
      <c r="D613" s="184"/>
      <c r="E613" s="184"/>
      <c r="F613" s="184"/>
      <c r="G613" s="184"/>
      <c r="H613" s="184"/>
      <c r="I613" s="184"/>
      <c r="J613" s="184"/>
      <c r="K613" s="184"/>
      <c r="L613" s="184"/>
      <c r="M613" s="184"/>
      <c r="N613" s="98"/>
      <c r="O613" s="103"/>
      <c r="P613" s="184"/>
      <c r="Q613" s="184"/>
      <c r="R613" s="184"/>
      <c r="S613" s="184"/>
      <c r="T613" s="184"/>
      <c r="U613" s="184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84"/>
      <c r="C614" s="184"/>
      <c r="D614" s="184"/>
      <c r="E614" s="184"/>
      <c r="F614" s="184"/>
      <c r="G614" s="184"/>
      <c r="H614" s="184"/>
      <c r="I614" s="184"/>
      <c r="J614" s="184"/>
      <c r="K614" s="184"/>
      <c r="L614" s="184"/>
      <c r="M614" s="184"/>
      <c r="N614" s="98"/>
      <c r="O614" s="103"/>
      <c r="P614" s="184"/>
      <c r="Q614" s="184"/>
      <c r="R614" s="184"/>
      <c r="S614" s="184"/>
      <c r="T614" s="184"/>
      <c r="U614" s="184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84"/>
      <c r="C615" s="184"/>
      <c r="D615" s="184"/>
      <c r="E615" s="184"/>
      <c r="F615" s="184"/>
      <c r="G615" s="184"/>
      <c r="H615" s="184"/>
      <c r="I615" s="184"/>
      <c r="J615" s="184"/>
      <c r="K615" s="184"/>
      <c r="L615" s="184"/>
      <c r="M615" s="184"/>
      <c r="N615" s="98"/>
      <c r="O615" s="103"/>
      <c r="P615" s="184"/>
      <c r="Q615" s="184"/>
      <c r="R615" s="184"/>
      <c r="S615" s="184"/>
      <c r="T615" s="184"/>
      <c r="U615" s="184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84"/>
      <c r="C616" s="184"/>
      <c r="D616" s="184"/>
      <c r="E616" s="184"/>
      <c r="F616" s="184"/>
      <c r="G616" s="184"/>
      <c r="H616" s="184"/>
      <c r="I616" s="184"/>
      <c r="J616" s="184"/>
      <c r="K616" s="184"/>
      <c r="L616" s="184"/>
      <c r="M616" s="184"/>
      <c r="N616" s="98"/>
      <c r="O616" s="103"/>
      <c r="P616" s="184"/>
      <c r="Q616" s="184"/>
      <c r="R616" s="184"/>
      <c r="S616" s="184"/>
      <c r="T616" s="184"/>
      <c r="U616" s="184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84"/>
      <c r="C617" s="184"/>
      <c r="D617" s="184"/>
      <c r="E617" s="184"/>
      <c r="F617" s="184"/>
      <c r="G617" s="184"/>
      <c r="H617" s="184"/>
      <c r="I617" s="184"/>
      <c r="J617" s="184"/>
      <c r="K617" s="184"/>
      <c r="L617" s="184"/>
      <c r="M617" s="184"/>
      <c r="N617" s="98"/>
      <c r="O617" s="103"/>
      <c r="P617" s="184"/>
      <c r="Q617" s="184"/>
      <c r="R617" s="184"/>
      <c r="S617" s="184"/>
      <c r="T617" s="184"/>
      <c r="U617" s="184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84"/>
      <c r="C618" s="184"/>
      <c r="D618" s="184"/>
      <c r="E618" s="184"/>
      <c r="F618" s="184"/>
      <c r="G618" s="184"/>
      <c r="H618" s="184"/>
      <c r="I618" s="184"/>
      <c r="J618" s="184"/>
      <c r="K618" s="184"/>
      <c r="L618" s="184"/>
      <c r="M618" s="184"/>
      <c r="N618" s="98"/>
      <c r="O618" s="103"/>
      <c r="P618" s="184"/>
      <c r="Q618" s="184"/>
      <c r="R618" s="184"/>
      <c r="S618" s="184"/>
      <c r="T618" s="184"/>
      <c r="U618" s="184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84"/>
      <c r="C619" s="184"/>
      <c r="D619" s="184"/>
      <c r="E619" s="184"/>
      <c r="F619" s="184"/>
      <c r="G619" s="184"/>
      <c r="H619" s="184"/>
      <c r="I619" s="184"/>
      <c r="J619" s="184"/>
      <c r="K619" s="184"/>
      <c r="L619" s="184"/>
      <c r="M619" s="184"/>
      <c r="N619" s="98"/>
      <c r="O619" s="103"/>
      <c r="P619" s="184"/>
      <c r="Q619" s="184"/>
      <c r="R619" s="184"/>
      <c r="S619" s="184"/>
      <c r="T619" s="184"/>
      <c r="U619" s="184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84"/>
      <c r="C620" s="184"/>
      <c r="D620" s="184"/>
      <c r="E620" s="184"/>
      <c r="F620" s="184"/>
      <c r="G620" s="184"/>
      <c r="H620" s="184"/>
      <c r="I620" s="184"/>
      <c r="J620" s="184"/>
      <c r="K620" s="184"/>
      <c r="L620" s="184"/>
      <c r="M620" s="184"/>
      <c r="N620" s="98"/>
      <c r="O620" s="103"/>
      <c r="P620" s="184"/>
      <c r="Q620" s="184"/>
      <c r="R620" s="184"/>
      <c r="S620" s="184"/>
      <c r="T620" s="184"/>
      <c r="U620" s="184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84"/>
      <c r="C621" s="184"/>
      <c r="D621" s="184"/>
      <c r="E621" s="184"/>
      <c r="F621" s="184"/>
      <c r="G621" s="184"/>
      <c r="H621" s="184"/>
      <c r="I621" s="184"/>
      <c r="J621" s="184"/>
      <c r="K621" s="184"/>
      <c r="L621" s="184"/>
      <c r="M621" s="184"/>
      <c r="N621" s="98"/>
      <c r="O621" s="103"/>
      <c r="P621" s="184"/>
      <c r="Q621" s="184"/>
      <c r="R621" s="184"/>
      <c r="S621" s="184"/>
      <c r="T621" s="184"/>
      <c r="U621" s="184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84"/>
      <c r="C622" s="184"/>
      <c r="D622" s="184"/>
      <c r="E622" s="184"/>
      <c r="F622" s="184"/>
      <c r="G622" s="184"/>
      <c r="H622" s="184"/>
      <c r="I622" s="184"/>
      <c r="J622" s="184"/>
      <c r="K622" s="184"/>
      <c r="L622" s="184"/>
      <c r="M622" s="184"/>
      <c r="N622" s="98"/>
      <c r="O622" s="103"/>
      <c r="P622" s="184"/>
      <c r="Q622" s="184"/>
      <c r="R622" s="184"/>
      <c r="S622" s="184"/>
      <c r="T622" s="184"/>
      <c r="U622" s="184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84"/>
      <c r="C623" s="184"/>
      <c r="D623" s="184"/>
      <c r="E623" s="184"/>
      <c r="F623" s="184"/>
      <c r="G623" s="184"/>
      <c r="H623" s="184"/>
      <c r="I623" s="184"/>
      <c r="J623" s="184"/>
      <c r="K623" s="184"/>
      <c r="L623" s="184"/>
      <c r="M623" s="184"/>
      <c r="N623" s="98"/>
      <c r="O623" s="103"/>
      <c r="P623" s="184"/>
      <c r="Q623" s="184"/>
      <c r="R623" s="184"/>
      <c r="S623" s="184"/>
      <c r="T623" s="184"/>
      <c r="U623" s="184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84"/>
      <c r="C624" s="184"/>
      <c r="D624" s="184"/>
      <c r="E624" s="184"/>
      <c r="F624" s="184"/>
      <c r="G624" s="184"/>
      <c r="H624" s="184"/>
      <c r="I624" s="184"/>
      <c r="J624" s="184"/>
      <c r="K624" s="184"/>
      <c r="L624" s="184"/>
      <c r="M624" s="184"/>
      <c r="N624" s="98"/>
      <c r="O624" s="103"/>
      <c r="P624" s="184"/>
      <c r="Q624" s="184"/>
      <c r="R624" s="184"/>
      <c r="S624" s="184"/>
      <c r="T624" s="184"/>
      <c r="U624" s="184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84"/>
      <c r="C625" s="184"/>
      <c r="D625" s="184"/>
      <c r="E625" s="184"/>
      <c r="F625" s="184"/>
      <c r="G625" s="184"/>
      <c r="H625" s="184"/>
      <c r="I625" s="184"/>
      <c r="J625" s="184"/>
      <c r="K625" s="184"/>
      <c r="L625" s="184"/>
      <c r="M625" s="184"/>
      <c r="N625" s="98"/>
      <c r="O625" s="103"/>
      <c r="P625" s="184"/>
      <c r="Q625" s="184"/>
      <c r="R625" s="184"/>
      <c r="S625" s="184"/>
      <c r="T625" s="184"/>
      <c r="U625" s="184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84"/>
      <c r="C626" s="184"/>
      <c r="D626" s="184"/>
      <c r="E626" s="184"/>
      <c r="F626" s="184"/>
      <c r="G626" s="184"/>
      <c r="H626" s="184"/>
      <c r="I626" s="184"/>
      <c r="J626" s="184"/>
      <c r="K626" s="184"/>
      <c r="L626" s="184"/>
      <c r="M626" s="184"/>
      <c r="N626" s="98"/>
      <c r="O626" s="103"/>
      <c r="P626" s="184"/>
      <c r="Q626" s="184"/>
      <c r="R626" s="184"/>
      <c r="S626" s="184"/>
      <c r="T626" s="184"/>
      <c r="U626" s="184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84"/>
      <c r="C627" s="184"/>
      <c r="D627" s="184"/>
      <c r="E627" s="184"/>
      <c r="F627" s="184"/>
      <c r="G627" s="184"/>
      <c r="H627" s="184"/>
      <c r="I627" s="184"/>
      <c r="J627" s="184"/>
      <c r="K627" s="184"/>
      <c r="L627" s="184"/>
      <c r="M627" s="184"/>
      <c r="N627" s="98"/>
      <c r="O627" s="103"/>
      <c r="P627" s="184"/>
      <c r="Q627" s="184"/>
      <c r="R627" s="184"/>
      <c r="S627" s="184"/>
      <c r="T627" s="184"/>
      <c r="U627" s="184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84"/>
      <c r="C628" s="184"/>
      <c r="D628" s="184"/>
      <c r="E628" s="184"/>
      <c r="F628" s="184"/>
      <c r="G628" s="184"/>
      <c r="H628" s="184"/>
      <c r="I628" s="184"/>
      <c r="J628" s="184"/>
      <c r="K628" s="184"/>
      <c r="L628" s="184"/>
      <c r="M628" s="184"/>
      <c r="N628" s="98"/>
      <c r="O628" s="103"/>
      <c r="P628" s="184"/>
      <c r="Q628" s="184"/>
      <c r="R628" s="184"/>
      <c r="S628" s="184"/>
      <c r="T628" s="184"/>
      <c r="U628" s="184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84"/>
      <c r="C629" s="184"/>
      <c r="D629" s="184"/>
      <c r="E629" s="184"/>
      <c r="F629" s="184"/>
      <c r="G629" s="184"/>
      <c r="H629" s="184"/>
      <c r="I629" s="184"/>
      <c r="J629" s="184"/>
      <c r="K629" s="184"/>
      <c r="L629" s="184"/>
      <c r="M629" s="184"/>
      <c r="N629" s="98"/>
      <c r="O629" s="103"/>
      <c r="P629" s="184"/>
      <c r="Q629" s="184"/>
      <c r="R629" s="184"/>
      <c r="S629" s="184"/>
      <c r="T629" s="184"/>
      <c r="U629" s="184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84"/>
      <c r="C630" s="184"/>
      <c r="D630" s="184"/>
      <c r="E630" s="184"/>
      <c r="F630" s="184"/>
      <c r="G630" s="184"/>
      <c r="H630" s="184"/>
      <c r="I630" s="184"/>
      <c r="J630" s="184"/>
      <c r="K630" s="184"/>
      <c r="L630" s="184"/>
      <c r="M630" s="184"/>
      <c r="N630" s="98"/>
      <c r="O630" s="103"/>
      <c r="P630" s="184"/>
      <c r="Q630" s="184"/>
      <c r="R630" s="184"/>
      <c r="S630" s="184"/>
      <c r="T630" s="184"/>
      <c r="U630" s="184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84"/>
      <c r="C631" s="184"/>
      <c r="D631" s="184"/>
      <c r="E631" s="184"/>
      <c r="F631" s="184"/>
      <c r="G631" s="184"/>
      <c r="H631" s="184"/>
      <c r="I631" s="184"/>
      <c r="J631" s="184"/>
      <c r="K631" s="184"/>
      <c r="L631" s="184"/>
      <c r="M631" s="184"/>
      <c r="N631" s="98"/>
      <c r="O631" s="103"/>
      <c r="P631" s="184"/>
      <c r="Q631" s="184"/>
      <c r="R631" s="184"/>
      <c r="S631" s="184"/>
      <c r="T631" s="184"/>
      <c r="U631" s="184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84"/>
      <c r="C632" s="184"/>
      <c r="D632" s="184"/>
      <c r="E632" s="184"/>
      <c r="F632" s="184"/>
      <c r="G632" s="184"/>
      <c r="H632" s="184"/>
      <c r="I632" s="184"/>
      <c r="J632" s="184"/>
      <c r="K632" s="184"/>
      <c r="L632" s="184"/>
      <c r="M632" s="184"/>
      <c r="N632" s="98"/>
      <c r="O632" s="103"/>
      <c r="P632" s="184"/>
      <c r="Q632" s="184"/>
      <c r="R632" s="184"/>
      <c r="S632" s="184"/>
      <c r="T632" s="184"/>
      <c r="U632" s="184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84"/>
      <c r="C633" s="184"/>
      <c r="D633" s="184"/>
      <c r="E633" s="184"/>
      <c r="F633" s="184"/>
      <c r="G633" s="184"/>
      <c r="H633" s="184"/>
      <c r="I633" s="184"/>
      <c r="J633" s="184"/>
      <c r="K633" s="184"/>
      <c r="L633" s="184"/>
      <c r="M633" s="184"/>
      <c r="N633" s="98"/>
      <c r="O633" s="103"/>
      <c r="P633" s="184"/>
      <c r="Q633" s="184"/>
      <c r="R633" s="184"/>
      <c r="S633" s="184"/>
      <c r="T633" s="184"/>
      <c r="U633" s="184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84"/>
      <c r="C634" s="184"/>
      <c r="D634" s="184"/>
      <c r="E634" s="184"/>
      <c r="F634" s="184"/>
      <c r="G634" s="184"/>
      <c r="H634" s="184"/>
      <c r="I634" s="184"/>
      <c r="J634" s="184"/>
      <c r="K634" s="184"/>
      <c r="L634" s="184"/>
      <c r="M634" s="184"/>
      <c r="N634" s="98"/>
      <c r="O634" s="103"/>
      <c r="P634" s="184"/>
      <c r="Q634" s="184"/>
      <c r="R634" s="184"/>
      <c r="S634" s="184"/>
      <c r="T634" s="184"/>
      <c r="U634" s="184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84"/>
      <c r="C635" s="184"/>
      <c r="D635" s="184"/>
      <c r="E635" s="184"/>
      <c r="F635" s="184"/>
      <c r="G635" s="184"/>
      <c r="H635" s="184"/>
      <c r="I635" s="184"/>
      <c r="J635" s="184"/>
      <c r="K635" s="184"/>
      <c r="L635" s="184"/>
      <c r="M635" s="184"/>
      <c r="N635" s="98"/>
      <c r="O635" s="103"/>
      <c r="P635" s="184"/>
      <c r="Q635" s="184"/>
      <c r="R635" s="184"/>
      <c r="S635" s="184"/>
      <c r="T635" s="184"/>
      <c r="U635" s="184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84"/>
      <c r="C636" s="184"/>
      <c r="D636" s="184"/>
      <c r="E636" s="184"/>
      <c r="F636" s="184"/>
      <c r="G636" s="184"/>
      <c r="H636" s="184"/>
      <c r="I636" s="184"/>
      <c r="J636" s="184"/>
      <c r="K636" s="184"/>
      <c r="L636" s="184"/>
      <c r="M636" s="184"/>
      <c r="N636" s="98"/>
      <c r="O636" s="103"/>
      <c r="P636" s="184"/>
      <c r="Q636" s="184"/>
      <c r="R636" s="184"/>
      <c r="S636" s="184"/>
      <c r="T636" s="184"/>
      <c r="U636" s="184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84"/>
      <c r="C637" s="184"/>
      <c r="D637" s="184"/>
      <c r="E637" s="184"/>
      <c r="F637" s="184"/>
      <c r="G637" s="184"/>
      <c r="H637" s="184"/>
      <c r="I637" s="184"/>
      <c r="J637" s="184"/>
      <c r="K637" s="184"/>
      <c r="L637" s="184"/>
      <c r="M637" s="184"/>
      <c r="N637" s="98"/>
      <c r="O637" s="103"/>
      <c r="P637" s="184"/>
      <c r="Q637" s="184"/>
      <c r="R637" s="184"/>
      <c r="S637" s="184"/>
      <c r="T637" s="184"/>
      <c r="U637" s="184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84"/>
      <c r="C638" s="184"/>
      <c r="D638" s="184"/>
      <c r="E638" s="184"/>
      <c r="F638" s="184"/>
      <c r="G638" s="184"/>
      <c r="H638" s="184"/>
      <c r="I638" s="184"/>
      <c r="J638" s="184"/>
      <c r="K638" s="184"/>
      <c r="L638" s="184"/>
      <c r="M638" s="184"/>
      <c r="N638" s="98"/>
      <c r="O638" s="103"/>
      <c r="P638" s="184"/>
      <c r="Q638" s="184"/>
      <c r="R638" s="184"/>
      <c r="S638" s="184"/>
      <c r="T638" s="184"/>
      <c r="U638" s="184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84"/>
      <c r="C639" s="184"/>
      <c r="D639" s="184"/>
      <c r="E639" s="184"/>
      <c r="F639" s="184"/>
      <c r="G639" s="184"/>
      <c r="H639" s="184"/>
      <c r="I639" s="184"/>
      <c r="J639" s="184"/>
      <c r="K639" s="184"/>
      <c r="L639" s="184"/>
      <c r="M639" s="184"/>
      <c r="N639" s="98"/>
      <c r="O639" s="103"/>
      <c r="P639" s="184"/>
      <c r="Q639" s="184"/>
      <c r="R639" s="184"/>
      <c r="S639" s="184"/>
      <c r="T639" s="184"/>
      <c r="U639" s="184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84"/>
      <c r="C640" s="184"/>
      <c r="D640" s="184"/>
      <c r="E640" s="184"/>
      <c r="F640" s="184"/>
      <c r="G640" s="184"/>
      <c r="H640" s="184"/>
      <c r="I640" s="184"/>
      <c r="J640" s="184"/>
      <c r="K640" s="184"/>
      <c r="L640" s="184"/>
      <c r="M640" s="184"/>
      <c r="N640" s="98"/>
      <c r="O640" s="103"/>
      <c r="P640" s="184"/>
      <c r="Q640" s="184"/>
      <c r="R640" s="184"/>
      <c r="S640" s="184"/>
      <c r="T640" s="184"/>
      <c r="U640" s="184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84"/>
      <c r="C641" s="184"/>
      <c r="D641" s="184"/>
      <c r="E641" s="184"/>
      <c r="F641" s="184"/>
      <c r="G641" s="184"/>
      <c r="H641" s="184"/>
      <c r="I641" s="184"/>
      <c r="J641" s="184"/>
      <c r="K641" s="184"/>
      <c r="L641" s="184"/>
      <c r="M641" s="184"/>
      <c r="N641" s="98"/>
      <c r="O641" s="103"/>
      <c r="P641" s="184"/>
      <c r="Q641" s="184"/>
      <c r="R641" s="184"/>
      <c r="S641" s="184"/>
      <c r="T641" s="184"/>
      <c r="U641" s="184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84"/>
      <c r="C642" s="184"/>
      <c r="D642" s="184"/>
      <c r="E642" s="184"/>
      <c r="F642" s="184"/>
      <c r="G642" s="184"/>
      <c r="H642" s="184"/>
      <c r="I642" s="184"/>
      <c r="J642" s="184"/>
      <c r="K642" s="184"/>
      <c r="L642" s="184"/>
      <c r="M642" s="184"/>
      <c r="N642" s="98"/>
      <c r="O642" s="103"/>
      <c r="P642" s="184"/>
      <c r="Q642" s="184"/>
      <c r="R642" s="184"/>
      <c r="S642" s="184"/>
      <c r="T642" s="184"/>
      <c r="U642" s="184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84"/>
      <c r="C643" s="184"/>
      <c r="D643" s="184"/>
      <c r="E643" s="184"/>
      <c r="F643" s="184"/>
      <c r="G643" s="184"/>
      <c r="H643" s="184"/>
      <c r="I643" s="184"/>
      <c r="J643" s="184"/>
      <c r="K643" s="184"/>
      <c r="L643" s="184"/>
      <c r="M643" s="184"/>
      <c r="N643" s="98"/>
      <c r="O643" s="103"/>
      <c r="P643" s="184"/>
      <c r="Q643" s="184"/>
      <c r="R643" s="184"/>
      <c r="S643" s="184"/>
      <c r="T643" s="184"/>
      <c r="U643" s="184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84"/>
      <c r="C644" s="184"/>
      <c r="D644" s="184"/>
      <c r="E644" s="184"/>
      <c r="F644" s="184"/>
      <c r="G644" s="184"/>
      <c r="H644" s="184"/>
      <c r="I644" s="184"/>
      <c r="J644" s="184"/>
      <c r="K644" s="184"/>
      <c r="L644" s="184"/>
      <c r="M644" s="184"/>
      <c r="N644" s="98"/>
      <c r="O644" s="103"/>
      <c r="P644" s="184"/>
      <c r="Q644" s="184"/>
      <c r="R644" s="184"/>
      <c r="S644" s="184"/>
      <c r="T644" s="184"/>
      <c r="U644" s="184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84"/>
      <c r="C645" s="184"/>
      <c r="D645" s="184"/>
      <c r="E645" s="184"/>
      <c r="F645" s="184"/>
      <c r="G645" s="184"/>
      <c r="H645" s="184"/>
      <c r="I645" s="184"/>
      <c r="J645" s="184"/>
      <c r="K645" s="184"/>
      <c r="L645" s="184"/>
      <c r="M645" s="184"/>
      <c r="N645" s="98"/>
      <c r="O645" s="103"/>
      <c r="P645" s="184"/>
      <c r="Q645" s="184"/>
      <c r="R645" s="184"/>
      <c r="S645" s="184"/>
      <c r="T645" s="184"/>
      <c r="U645" s="184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84"/>
      <c r="C646" s="184"/>
      <c r="D646" s="184"/>
      <c r="E646" s="184"/>
      <c r="F646" s="184"/>
      <c r="G646" s="184"/>
      <c r="H646" s="184"/>
      <c r="I646" s="184"/>
      <c r="J646" s="184"/>
      <c r="K646" s="184"/>
      <c r="L646" s="184"/>
      <c r="M646" s="184"/>
      <c r="N646" s="98"/>
      <c r="O646" s="103"/>
      <c r="P646" s="184"/>
      <c r="Q646" s="184"/>
      <c r="R646" s="184"/>
      <c r="S646" s="184"/>
      <c r="T646" s="184"/>
      <c r="U646" s="184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84"/>
      <c r="C647" s="184"/>
      <c r="D647" s="184"/>
      <c r="E647" s="184"/>
      <c r="F647" s="184"/>
      <c r="G647" s="184"/>
      <c r="H647" s="184"/>
      <c r="I647" s="184"/>
      <c r="J647" s="184"/>
      <c r="K647" s="184"/>
      <c r="L647" s="184"/>
      <c r="M647" s="184"/>
      <c r="N647" s="98"/>
      <c r="O647" s="103"/>
      <c r="P647" s="184"/>
      <c r="Q647" s="184"/>
      <c r="R647" s="184"/>
      <c r="S647" s="184"/>
      <c r="T647" s="184"/>
      <c r="U647" s="184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84"/>
      <c r="C648" s="184"/>
      <c r="D648" s="184"/>
      <c r="E648" s="184"/>
      <c r="F648" s="184"/>
      <c r="G648" s="184"/>
      <c r="H648" s="184"/>
      <c r="I648" s="184"/>
      <c r="J648" s="184"/>
      <c r="K648" s="184"/>
      <c r="L648" s="184"/>
      <c r="M648" s="184"/>
      <c r="N648" s="98"/>
      <c r="O648" s="103"/>
      <c r="P648" s="184"/>
      <c r="Q648" s="184"/>
      <c r="R648" s="184"/>
      <c r="S648" s="184"/>
      <c r="T648" s="184"/>
      <c r="U648" s="184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84"/>
      <c r="C649" s="184"/>
      <c r="D649" s="184"/>
      <c r="E649" s="184"/>
      <c r="F649" s="184"/>
      <c r="G649" s="184"/>
      <c r="H649" s="184"/>
      <c r="I649" s="184"/>
      <c r="J649" s="184"/>
      <c r="K649" s="184"/>
      <c r="L649" s="184"/>
      <c r="M649" s="184"/>
      <c r="N649" s="98"/>
      <c r="O649" s="103"/>
      <c r="P649" s="184"/>
      <c r="Q649" s="184"/>
      <c r="R649" s="184"/>
      <c r="S649" s="184"/>
      <c r="T649" s="184"/>
      <c r="U649" s="184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84"/>
      <c r="C650" s="184"/>
      <c r="D650" s="184"/>
      <c r="E650" s="184"/>
      <c r="F650" s="184"/>
      <c r="G650" s="184"/>
      <c r="H650" s="184"/>
      <c r="I650" s="184"/>
      <c r="J650" s="184"/>
      <c r="K650" s="184"/>
      <c r="L650" s="184"/>
      <c r="M650" s="184"/>
      <c r="N650" s="98"/>
      <c r="O650" s="103"/>
      <c r="P650" s="184"/>
      <c r="Q650" s="184"/>
      <c r="R650" s="184"/>
      <c r="S650" s="184"/>
      <c r="T650" s="184"/>
      <c r="U650" s="184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84"/>
      <c r="C651" s="184"/>
      <c r="D651" s="184"/>
      <c r="E651" s="184"/>
      <c r="F651" s="184"/>
      <c r="G651" s="184"/>
      <c r="H651" s="184"/>
      <c r="I651" s="184"/>
      <c r="J651" s="184"/>
      <c r="K651" s="184"/>
      <c r="L651" s="184"/>
      <c r="M651" s="184"/>
      <c r="N651" s="98"/>
      <c r="O651" s="103"/>
      <c r="P651" s="184"/>
      <c r="Q651" s="184"/>
      <c r="R651" s="184"/>
      <c r="S651" s="184"/>
      <c r="T651" s="184"/>
      <c r="U651" s="184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84"/>
      <c r="C652" s="184"/>
      <c r="D652" s="184"/>
      <c r="E652" s="184"/>
      <c r="F652" s="184"/>
      <c r="G652" s="184"/>
      <c r="H652" s="184"/>
      <c r="I652" s="184"/>
      <c r="J652" s="184"/>
      <c r="K652" s="184"/>
      <c r="L652" s="184"/>
      <c r="M652" s="184"/>
      <c r="N652" s="98"/>
      <c r="O652" s="103"/>
      <c r="P652" s="184"/>
      <c r="Q652" s="184"/>
      <c r="R652" s="184"/>
      <c r="S652" s="184"/>
      <c r="T652" s="184"/>
      <c r="U652" s="184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84"/>
      <c r="C653" s="184"/>
      <c r="D653" s="184"/>
      <c r="E653" s="184"/>
      <c r="F653" s="184"/>
      <c r="G653" s="184"/>
      <c r="H653" s="184"/>
      <c r="I653" s="184"/>
      <c r="J653" s="184"/>
      <c r="K653" s="184"/>
      <c r="L653" s="184"/>
      <c r="M653" s="184"/>
      <c r="N653" s="98"/>
      <c r="O653" s="103"/>
      <c r="P653" s="184"/>
      <c r="Q653" s="184"/>
      <c r="R653" s="184"/>
      <c r="S653" s="184"/>
      <c r="T653" s="184"/>
      <c r="U653" s="184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84"/>
      <c r="C654" s="184"/>
      <c r="D654" s="184"/>
      <c r="E654" s="184"/>
      <c r="F654" s="184"/>
      <c r="G654" s="184"/>
      <c r="H654" s="184"/>
      <c r="I654" s="184"/>
      <c r="J654" s="184"/>
      <c r="K654" s="184"/>
      <c r="L654" s="184"/>
      <c r="M654" s="184"/>
      <c r="N654" s="98"/>
      <c r="O654" s="103"/>
      <c r="P654" s="184"/>
      <c r="Q654" s="184"/>
      <c r="R654" s="184"/>
      <c r="S654" s="184"/>
      <c r="T654" s="184"/>
      <c r="U654" s="184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84"/>
      <c r="C655" s="184"/>
      <c r="D655" s="184"/>
      <c r="E655" s="184"/>
      <c r="F655" s="184"/>
      <c r="G655" s="184"/>
      <c r="H655" s="184"/>
      <c r="I655" s="184"/>
      <c r="J655" s="184"/>
      <c r="K655" s="184"/>
      <c r="L655" s="184"/>
      <c r="M655" s="184"/>
      <c r="N655" s="98"/>
      <c r="O655" s="103"/>
      <c r="P655" s="184"/>
      <c r="Q655" s="184"/>
      <c r="R655" s="184"/>
      <c r="S655" s="184"/>
      <c r="T655" s="184"/>
      <c r="U655" s="184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84"/>
      <c r="C656" s="184"/>
      <c r="D656" s="184"/>
      <c r="E656" s="184"/>
      <c r="F656" s="184"/>
      <c r="G656" s="184"/>
      <c r="H656" s="184"/>
      <c r="I656" s="184"/>
      <c r="J656" s="184"/>
      <c r="K656" s="184"/>
      <c r="L656" s="184"/>
      <c r="M656" s="184"/>
      <c r="N656" s="98"/>
      <c r="O656" s="103"/>
      <c r="P656" s="184"/>
      <c r="Q656" s="184"/>
      <c r="R656" s="184"/>
      <c r="S656" s="184"/>
      <c r="T656" s="184"/>
      <c r="U656" s="184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84"/>
      <c r="C657" s="184"/>
      <c r="D657" s="184"/>
      <c r="E657" s="184"/>
      <c r="F657" s="184"/>
      <c r="G657" s="184"/>
      <c r="H657" s="184"/>
      <c r="I657" s="184"/>
      <c r="J657" s="184"/>
      <c r="K657" s="184"/>
      <c r="L657" s="184"/>
      <c r="M657" s="184"/>
      <c r="N657" s="98"/>
      <c r="O657" s="103"/>
      <c r="P657" s="184"/>
      <c r="Q657" s="184"/>
      <c r="R657" s="184"/>
      <c r="S657" s="184"/>
      <c r="T657" s="184"/>
      <c r="U657" s="184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84"/>
      <c r="C658" s="184"/>
      <c r="D658" s="184"/>
      <c r="E658" s="184"/>
      <c r="F658" s="184"/>
      <c r="G658" s="184"/>
      <c r="H658" s="184"/>
      <c r="I658" s="184"/>
      <c r="J658" s="184"/>
      <c r="K658" s="184"/>
      <c r="L658" s="184"/>
      <c r="M658" s="184"/>
      <c r="N658" s="98"/>
      <c r="O658" s="103"/>
      <c r="P658" s="184"/>
      <c r="Q658" s="184"/>
      <c r="R658" s="184"/>
      <c r="S658" s="184"/>
      <c r="T658" s="184"/>
      <c r="U658" s="184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84"/>
      <c r="C659" s="184"/>
      <c r="D659" s="184"/>
      <c r="E659" s="184"/>
      <c r="F659" s="184"/>
      <c r="G659" s="184"/>
      <c r="H659" s="184"/>
      <c r="I659" s="184"/>
      <c r="J659" s="184"/>
      <c r="K659" s="184"/>
      <c r="L659" s="184"/>
      <c r="M659" s="184"/>
      <c r="N659" s="98"/>
      <c r="O659" s="103"/>
      <c r="P659" s="184"/>
      <c r="Q659" s="184"/>
      <c r="R659" s="184"/>
      <c r="S659" s="184"/>
      <c r="T659" s="184"/>
      <c r="U659" s="184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84"/>
      <c r="C660" s="184"/>
      <c r="D660" s="184"/>
      <c r="E660" s="184"/>
      <c r="F660" s="184"/>
      <c r="G660" s="184"/>
      <c r="H660" s="184"/>
      <c r="I660" s="184"/>
      <c r="J660" s="184"/>
      <c r="K660" s="184"/>
      <c r="L660" s="184"/>
      <c r="M660" s="184"/>
      <c r="N660" s="98"/>
      <c r="O660" s="103"/>
      <c r="P660" s="184"/>
      <c r="Q660" s="184"/>
      <c r="R660" s="184"/>
      <c r="S660" s="184"/>
      <c r="T660" s="184"/>
      <c r="U660" s="184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84"/>
      <c r="C661" s="184"/>
      <c r="D661" s="184"/>
      <c r="E661" s="184"/>
      <c r="F661" s="184"/>
      <c r="G661" s="184"/>
      <c r="H661" s="184"/>
      <c r="I661" s="184"/>
      <c r="J661" s="184"/>
      <c r="K661" s="184"/>
      <c r="L661" s="184"/>
      <c r="M661" s="184"/>
      <c r="N661" s="98"/>
      <c r="O661" s="103"/>
      <c r="P661" s="184"/>
      <c r="Q661" s="184"/>
      <c r="R661" s="184"/>
      <c r="S661" s="184"/>
      <c r="T661" s="184"/>
      <c r="U661" s="184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84"/>
      <c r="C662" s="184"/>
      <c r="D662" s="184"/>
      <c r="E662" s="184"/>
      <c r="F662" s="184"/>
      <c r="G662" s="184"/>
      <c r="H662" s="184"/>
      <c r="I662" s="184"/>
      <c r="J662" s="184"/>
      <c r="K662" s="184"/>
      <c r="L662" s="184"/>
      <c r="M662" s="184"/>
      <c r="N662" s="98"/>
      <c r="O662" s="103"/>
      <c r="P662" s="184"/>
      <c r="Q662" s="184"/>
      <c r="R662" s="184"/>
      <c r="S662" s="184"/>
      <c r="T662" s="184"/>
      <c r="U662" s="184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84"/>
      <c r="C663" s="184"/>
      <c r="D663" s="184"/>
      <c r="E663" s="184"/>
      <c r="F663" s="184"/>
      <c r="G663" s="184"/>
      <c r="H663" s="184"/>
      <c r="I663" s="184"/>
      <c r="J663" s="184"/>
      <c r="K663" s="184"/>
      <c r="L663" s="184"/>
      <c r="M663" s="184"/>
      <c r="N663" s="98"/>
      <c r="O663" s="103"/>
      <c r="P663" s="184"/>
      <c r="Q663" s="184"/>
      <c r="R663" s="184"/>
      <c r="S663" s="184"/>
      <c r="T663" s="184"/>
      <c r="U663" s="184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84"/>
      <c r="C664" s="184"/>
      <c r="D664" s="184"/>
      <c r="E664" s="184"/>
      <c r="F664" s="184"/>
      <c r="G664" s="184"/>
      <c r="H664" s="184"/>
      <c r="I664" s="184"/>
      <c r="J664" s="184"/>
      <c r="K664" s="184"/>
      <c r="L664" s="184"/>
      <c r="M664" s="184"/>
      <c r="N664" s="98"/>
      <c r="O664" s="103"/>
      <c r="P664" s="184"/>
      <c r="Q664" s="184"/>
      <c r="R664" s="184"/>
      <c r="S664" s="184"/>
      <c r="T664" s="184"/>
      <c r="U664" s="184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84"/>
      <c r="C665" s="184"/>
      <c r="D665" s="184"/>
      <c r="E665" s="184"/>
      <c r="F665" s="184"/>
      <c r="G665" s="184"/>
      <c r="H665" s="184"/>
      <c r="I665" s="184"/>
      <c r="J665" s="184"/>
      <c r="K665" s="184"/>
      <c r="L665" s="184"/>
      <c r="M665" s="184"/>
      <c r="N665" s="98"/>
      <c r="O665" s="103"/>
      <c r="P665" s="184"/>
      <c r="Q665" s="184"/>
      <c r="R665" s="184"/>
      <c r="S665" s="184"/>
      <c r="T665" s="184"/>
      <c r="U665" s="184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84"/>
      <c r="C666" s="184"/>
      <c r="D666" s="184"/>
      <c r="E666" s="184"/>
      <c r="F666" s="184"/>
      <c r="G666" s="184"/>
      <c r="H666" s="184"/>
      <c r="I666" s="184"/>
      <c r="J666" s="184"/>
      <c r="K666" s="184"/>
      <c r="L666" s="184"/>
      <c r="M666" s="184"/>
      <c r="N666" s="98"/>
      <c r="O666" s="103"/>
      <c r="P666" s="184"/>
      <c r="Q666" s="184"/>
      <c r="R666" s="184"/>
      <c r="S666" s="184"/>
      <c r="T666" s="184"/>
      <c r="U666" s="184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84"/>
      <c r="C667" s="184"/>
      <c r="D667" s="184"/>
      <c r="E667" s="184"/>
      <c r="F667" s="184"/>
      <c r="G667" s="184"/>
      <c r="H667" s="184"/>
      <c r="I667" s="184"/>
      <c r="J667" s="184"/>
      <c r="K667" s="184"/>
      <c r="L667" s="184"/>
      <c r="M667" s="184"/>
      <c r="N667" s="98"/>
      <c r="O667" s="103"/>
      <c r="P667" s="184"/>
      <c r="Q667" s="184"/>
      <c r="R667" s="184"/>
      <c r="S667" s="184"/>
      <c r="T667" s="184"/>
      <c r="U667" s="184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84"/>
      <c r="C668" s="184"/>
      <c r="D668" s="184"/>
      <c r="E668" s="184"/>
      <c r="F668" s="184"/>
      <c r="G668" s="184"/>
      <c r="H668" s="184"/>
      <c r="I668" s="184"/>
      <c r="J668" s="184"/>
      <c r="K668" s="184"/>
      <c r="L668" s="184"/>
      <c r="M668" s="184"/>
      <c r="N668" s="98"/>
      <c r="O668" s="103"/>
      <c r="P668" s="184"/>
      <c r="Q668" s="184"/>
      <c r="R668" s="184"/>
      <c r="S668" s="184"/>
      <c r="T668" s="184"/>
      <c r="U668" s="184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84"/>
      <c r="C669" s="184"/>
      <c r="D669" s="184"/>
      <c r="E669" s="184"/>
      <c r="F669" s="184"/>
      <c r="G669" s="184"/>
      <c r="H669" s="184"/>
      <c r="I669" s="184"/>
      <c r="J669" s="184"/>
      <c r="K669" s="184"/>
      <c r="L669" s="184"/>
      <c r="M669" s="184"/>
      <c r="N669" s="98"/>
      <c r="O669" s="103"/>
      <c r="P669" s="184"/>
      <c r="Q669" s="184"/>
      <c r="R669" s="184"/>
      <c r="S669" s="184"/>
      <c r="T669" s="184"/>
      <c r="U669" s="184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84"/>
      <c r="C670" s="184"/>
      <c r="D670" s="184"/>
      <c r="E670" s="184"/>
      <c r="F670" s="184"/>
      <c r="G670" s="184"/>
      <c r="H670" s="184"/>
      <c r="I670" s="184"/>
      <c r="J670" s="184"/>
      <c r="K670" s="184"/>
      <c r="L670" s="184"/>
      <c r="M670" s="184"/>
      <c r="N670" s="98"/>
      <c r="O670" s="103"/>
      <c r="P670" s="184"/>
      <c r="Q670" s="184"/>
      <c r="R670" s="184"/>
      <c r="S670" s="184"/>
      <c r="T670" s="184"/>
      <c r="U670" s="184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84"/>
      <c r="C671" s="184"/>
      <c r="D671" s="184"/>
      <c r="E671" s="184"/>
      <c r="F671" s="184"/>
      <c r="G671" s="184"/>
      <c r="H671" s="184"/>
      <c r="I671" s="184"/>
      <c r="J671" s="184"/>
      <c r="K671" s="184"/>
      <c r="L671" s="184"/>
      <c r="M671" s="184"/>
      <c r="N671" s="98"/>
      <c r="O671" s="103"/>
      <c r="P671" s="184"/>
      <c r="Q671" s="184"/>
      <c r="R671" s="184"/>
      <c r="S671" s="184"/>
      <c r="T671" s="184"/>
      <c r="U671" s="184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84"/>
      <c r="C672" s="184"/>
      <c r="D672" s="184"/>
      <c r="E672" s="184"/>
      <c r="F672" s="184"/>
      <c r="G672" s="184"/>
      <c r="H672" s="184"/>
      <c r="I672" s="184"/>
      <c r="J672" s="184"/>
      <c r="K672" s="184"/>
      <c r="L672" s="184"/>
      <c r="M672" s="184"/>
      <c r="N672" s="98"/>
      <c r="O672" s="103"/>
      <c r="P672" s="184"/>
      <c r="Q672" s="184"/>
      <c r="R672" s="184"/>
      <c r="S672" s="184"/>
      <c r="T672" s="184"/>
      <c r="U672" s="184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84"/>
      <c r="C673" s="184"/>
      <c r="D673" s="184"/>
      <c r="E673" s="184"/>
      <c r="F673" s="184"/>
      <c r="G673" s="184"/>
      <c r="H673" s="184"/>
      <c r="I673" s="184"/>
      <c r="J673" s="184"/>
      <c r="K673" s="184"/>
      <c r="L673" s="184"/>
      <c r="M673" s="184"/>
      <c r="N673" s="98"/>
      <c r="O673" s="103"/>
      <c r="P673" s="184"/>
      <c r="Q673" s="184"/>
      <c r="R673" s="184"/>
      <c r="S673" s="184"/>
      <c r="T673" s="184"/>
      <c r="U673" s="184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84"/>
      <c r="C674" s="184"/>
      <c r="D674" s="184"/>
      <c r="E674" s="184"/>
      <c r="F674" s="184"/>
      <c r="G674" s="184"/>
      <c r="H674" s="184"/>
      <c r="I674" s="184"/>
      <c r="J674" s="184"/>
      <c r="K674" s="184"/>
      <c r="L674" s="184"/>
      <c r="M674" s="184"/>
      <c r="N674" s="98"/>
      <c r="O674" s="103"/>
      <c r="P674" s="184"/>
      <c r="Q674" s="184"/>
      <c r="R674" s="184"/>
      <c r="S674" s="184"/>
      <c r="T674" s="184"/>
      <c r="U674" s="184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84"/>
      <c r="C675" s="184"/>
      <c r="D675" s="184"/>
      <c r="E675" s="184"/>
      <c r="F675" s="184"/>
      <c r="G675" s="184"/>
      <c r="H675" s="184"/>
      <c r="I675" s="184"/>
      <c r="J675" s="184"/>
      <c r="K675" s="184"/>
      <c r="L675" s="184"/>
      <c r="M675" s="184"/>
      <c r="N675" s="98"/>
      <c r="O675" s="103"/>
      <c r="P675" s="184"/>
      <c r="Q675" s="184"/>
      <c r="R675" s="184"/>
      <c r="S675" s="184"/>
      <c r="T675" s="184"/>
      <c r="U675" s="184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84"/>
      <c r="C676" s="184"/>
      <c r="D676" s="184"/>
      <c r="E676" s="184"/>
      <c r="F676" s="184"/>
      <c r="G676" s="184"/>
      <c r="H676" s="184"/>
      <c r="I676" s="184"/>
      <c r="J676" s="184"/>
      <c r="K676" s="184"/>
      <c r="L676" s="184"/>
      <c r="M676" s="184"/>
      <c r="N676" s="98"/>
      <c r="O676" s="103"/>
      <c r="P676" s="184"/>
      <c r="Q676" s="184"/>
      <c r="R676" s="184"/>
      <c r="S676" s="184"/>
      <c r="T676" s="184"/>
      <c r="U676" s="184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84"/>
      <c r="C677" s="184"/>
      <c r="D677" s="184"/>
      <c r="E677" s="184"/>
      <c r="F677" s="184"/>
      <c r="G677" s="184"/>
      <c r="H677" s="184"/>
      <c r="I677" s="184"/>
      <c r="J677" s="184"/>
      <c r="K677" s="184"/>
      <c r="L677" s="184"/>
      <c r="M677" s="184"/>
      <c r="N677" s="98"/>
      <c r="O677" s="103"/>
      <c r="P677" s="184"/>
      <c r="Q677" s="184"/>
      <c r="R677" s="184"/>
      <c r="S677" s="184"/>
      <c r="T677" s="184"/>
      <c r="U677" s="184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84"/>
      <c r="C678" s="184"/>
      <c r="D678" s="184"/>
      <c r="E678" s="184"/>
      <c r="F678" s="184"/>
      <c r="G678" s="184"/>
      <c r="H678" s="184"/>
      <c r="I678" s="184"/>
      <c r="J678" s="184"/>
      <c r="K678" s="184"/>
      <c r="L678" s="184"/>
      <c r="M678" s="184"/>
      <c r="N678" s="98"/>
      <c r="O678" s="103"/>
      <c r="P678" s="184"/>
      <c r="Q678" s="184"/>
      <c r="R678" s="184"/>
      <c r="S678" s="184"/>
      <c r="T678" s="184"/>
      <c r="U678" s="184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84"/>
      <c r="C679" s="184"/>
      <c r="D679" s="184"/>
      <c r="E679" s="184"/>
      <c r="F679" s="184"/>
      <c r="G679" s="184"/>
      <c r="H679" s="184"/>
      <c r="I679" s="184"/>
      <c r="J679" s="184"/>
      <c r="K679" s="184"/>
      <c r="L679" s="184"/>
      <c r="M679" s="184"/>
      <c r="N679" s="98"/>
      <c r="O679" s="103"/>
      <c r="P679" s="184"/>
      <c r="Q679" s="184"/>
      <c r="R679" s="184"/>
      <c r="S679" s="184"/>
      <c r="T679" s="184"/>
      <c r="U679" s="184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84"/>
      <c r="C680" s="184"/>
      <c r="D680" s="184"/>
      <c r="E680" s="184"/>
      <c r="F680" s="184"/>
      <c r="G680" s="184"/>
      <c r="H680" s="184"/>
      <c r="I680" s="184"/>
      <c r="J680" s="184"/>
      <c r="K680" s="184"/>
      <c r="L680" s="184"/>
      <c r="M680" s="184"/>
      <c r="N680" s="98"/>
      <c r="O680" s="103"/>
      <c r="P680" s="184"/>
      <c r="Q680" s="184"/>
      <c r="R680" s="184"/>
      <c r="S680" s="184"/>
      <c r="T680" s="184"/>
      <c r="U680" s="184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84"/>
      <c r="C681" s="184"/>
      <c r="D681" s="184"/>
      <c r="E681" s="184"/>
      <c r="F681" s="184"/>
      <c r="G681" s="184"/>
      <c r="H681" s="184"/>
      <c r="I681" s="184"/>
      <c r="J681" s="184"/>
      <c r="K681" s="184"/>
      <c r="L681" s="184"/>
      <c r="M681" s="184"/>
      <c r="N681" s="98"/>
      <c r="O681" s="103"/>
      <c r="P681" s="184"/>
      <c r="Q681" s="184"/>
      <c r="R681" s="184"/>
      <c r="S681" s="184"/>
      <c r="T681" s="184"/>
      <c r="U681" s="184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84"/>
      <c r="C682" s="184"/>
      <c r="D682" s="184"/>
      <c r="E682" s="184"/>
      <c r="F682" s="184"/>
      <c r="G682" s="184"/>
      <c r="H682" s="184"/>
      <c r="I682" s="184"/>
      <c r="J682" s="184"/>
      <c r="K682" s="184"/>
      <c r="L682" s="184"/>
      <c r="M682" s="184"/>
      <c r="N682" s="98"/>
      <c r="O682" s="103"/>
      <c r="P682" s="184"/>
      <c r="Q682" s="184"/>
      <c r="R682" s="184"/>
      <c r="S682" s="184"/>
      <c r="T682" s="184"/>
      <c r="U682" s="184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84"/>
      <c r="C683" s="184"/>
      <c r="D683" s="184"/>
      <c r="E683" s="184"/>
      <c r="F683" s="184"/>
      <c r="G683" s="184"/>
      <c r="H683" s="184"/>
      <c r="I683" s="184"/>
      <c r="J683" s="184"/>
      <c r="K683" s="184"/>
      <c r="L683" s="184"/>
      <c r="M683" s="184"/>
      <c r="N683" s="98"/>
      <c r="O683" s="103"/>
      <c r="P683" s="184"/>
      <c r="Q683" s="184"/>
      <c r="R683" s="184"/>
      <c r="S683" s="184"/>
      <c r="T683" s="184"/>
      <c r="U683" s="184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84"/>
      <c r="C684" s="184"/>
      <c r="D684" s="184"/>
      <c r="E684" s="184"/>
      <c r="F684" s="184"/>
      <c r="G684" s="184"/>
      <c r="H684" s="184"/>
      <c r="I684" s="184"/>
      <c r="J684" s="184"/>
      <c r="K684" s="184"/>
      <c r="L684" s="184"/>
      <c r="M684" s="184"/>
      <c r="N684" s="98"/>
      <c r="O684" s="103"/>
      <c r="P684" s="184"/>
      <c r="Q684" s="184"/>
      <c r="R684" s="184"/>
      <c r="S684" s="184"/>
      <c r="T684" s="184"/>
      <c r="U684" s="184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84"/>
      <c r="C685" s="184"/>
      <c r="D685" s="184"/>
      <c r="E685" s="184"/>
      <c r="F685" s="184"/>
      <c r="G685" s="184"/>
      <c r="H685" s="184"/>
      <c r="I685" s="184"/>
      <c r="J685" s="184"/>
      <c r="K685" s="184"/>
      <c r="L685" s="184"/>
      <c r="M685" s="184"/>
      <c r="N685" s="98"/>
      <c r="O685" s="103"/>
      <c r="P685" s="184"/>
      <c r="Q685" s="184"/>
      <c r="R685" s="184"/>
      <c r="S685" s="184"/>
      <c r="T685" s="184"/>
      <c r="U685" s="184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84"/>
      <c r="C686" s="184"/>
      <c r="D686" s="184"/>
      <c r="E686" s="184"/>
      <c r="F686" s="184"/>
      <c r="G686" s="184"/>
      <c r="H686" s="184"/>
      <c r="I686" s="184"/>
      <c r="J686" s="184"/>
      <c r="K686" s="184"/>
      <c r="L686" s="184"/>
      <c r="M686" s="184"/>
      <c r="N686" s="98"/>
      <c r="O686" s="103"/>
      <c r="P686" s="184"/>
      <c r="Q686" s="184"/>
      <c r="R686" s="184"/>
      <c r="S686" s="184"/>
      <c r="T686" s="184"/>
      <c r="U686" s="184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84"/>
      <c r="C687" s="184"/>
      <c r="D687" s="184"/>
      <c r="E687" s="184"/>
      <c r="F687" s="184"/>
      <c r="G687" s="184"/>
      <c r="H687" s="184"/>
      <c r="I687" s="184"/>
      <c r="J687" s="184"/>
      <c r="K687" s="184"/>
      <c r="L687" s="184"/>
      <c r="M687" s="184"/>
      <c r="N687" s="98"/>
      <c r="O687" s="103"/>
      <c r="P687" s="184"/>
      <c r="Q687" s="184"/>
      <c r="R687" s="184"/>
      <c r="S687" s="184"/>
      <c r="T687" s="184"/>
      <c r="U687" s="184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84"/>
      <c r="C688" s="184"/>
      <c r="D688" s="184"/>
      <c r="E688" s="184"/>
      <c r="F688" s="184"/>
      <c r="G688" s="184"/>
      <c r="H688" s="184"/>
      <c r="I688" s="184"/>
      <c r="J688" s="184"/>
      <c r="K688" s="184"/>
      <c r="L688" s="184"/>
      <c r="M688" s="184"/>
      <c r="N688" s="98"/>
      <c r="O688" s="103"/>
      <c r="P688" s="184"/>
      <c r="Q688" s="184"/>
      <c r="R688" s="184"/>
      <c r="S688" s="184"/>
      <c r="T688" s="184"/>
      <c r="U688" s="184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84"/>
      <c r="C689" s="184"/>
      <c r="D689" s="184"/>
      <c r="E689" s="184"/>
      <c r="F689" s="184"/>
      <c r="G689" s="184"/>
      <c r="H689" s="184"/>
      <c r="I689" s="184"/>
      <c r="J689" s="184"/>
      <c r="K689" s="184"/>
      <c r="L689" s="184"/>
      <c r="M689" s="184"/>
      <c r="N689" s="98"/>
      <c r="O689" s="103"/>
      <c r="P689" s="184"/>
      <c r="Q689" s="184"/>
      <c r="R689" s="184"/>
      <c r="S689" s="184"/>
      <c r="T689" s="184"/>
      <c r="U689" s="184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84"/>
      <c r="C690" s="184"/>
      <c r="D690" s="184"/>
      <c r="E690" s="184"/>
      <c r="F690" s="184"/>
      <c r="G690" s="184"/>
      <c r="H690" s="184"/>
      <c r="I690" s="184"/>
      <c r="J690" s="184"/>
      <c r="K690" s="184"/>
      <c r="L690" s="184"/>
      <c r="M690" s="184"/>
      <c r="N690" s="98"/>
      <c r="O690" s="103"/>
      <c r="P690" s="184"/>
      <c r="Q690" s="184"/>
      <c r="R690" s="184"/>
      <c r="S690" s="184"/>
      <c r="T690" s="184"/>
      <c r="U690" s="184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84"/>
      <c r="C691" s="184"/>
      <c r="D691" s="184"/>
      <c r="E691" s="184"/>
      <c r="F691" s="184"/>
      <c r="G691" s="184"/>
      <c r="H691" s="184"/>
      <c r="I691" s="184"/>
      <c r="J691" s="184"/>
      <c r="K691" s="184"/>
      <c r="L691" s="184"/>
      <c r="M691" s="184"/>
      <c r="N691" s="98"/>
      <c r="O691" s="103"/>
      <c r="P691" s="184"/>
      <c r="Q691" s="184"/>
      <c r="R691" s="184"/>
      <c r="S691" s="184"/>
      <c r="T691" s="184"/>
      <c r="U691" s="184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84"/>
      <c r="C692" s="184"/>
      <c r="D692" s="184"/>
      <c r="E692" s="184"/>
      <c r="F692" s="184"/>
      <c r="G692" s="184"/>
      <c r="H692" s="184"/>
      <c r="I692" s="184"/>
      <c r="J692" s="184"/>
      <c r="K692" s="184"/>
      <c r="L692" s="184"/>
      <c r="M692" s="184"/>
      <c r="N692" s="98"/>
      <c r="O692" s="103"/>
      <c r="P692" s="184"/>
      <c r="Q692" s="184"/>
      <c r="R692" s="184"/>
      <c r="S692" s="184"/>
      <c r="T692" s="184"/>
      <c r="U692" s="184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84"/>
      <c r="C693" s="184"/>
      <c r="D693" s="184"/>
      <c r="E693" s="184"/>
      <c r="F693" s="184"/>
      <c r="G693" s="184"/>
      <c r="H693" s="184"/>
      <c r="I693" s="184"/>
      <c r="J693" s="184"/>
      <c r="K693" s="184"/>
      <c r="L693" s="184"/>
      <c r="M693" s="184"/>
      <c r="N693" s="98"/>
      <c r="O693" s="103"/>
      <c r="P693" s="184"/>
      <c r="Q693" s="184"/>
      <c r="R693" s="184"/>
      <c r="S693" s="184"/>
      <c r="T693" s="184"/>
      <c r="U693" s="184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84"/>
      <c r="C694" s="184"/>
      <c r="D694" s="184"/>
      <c r="E694" s="184"/>
      <c r="F694" s="184"/>
      <c r="G694" s="184"/>
      <c r="H694" s="184"/>
      <c r="I694" s="184"/>
      <c r="J694" s="184"/>
      <c r="K694" s="184"/>
      <c r="L694" s="184"/>
      <c r="M694" s="184"/>
      <c r="N694" s="98"/>
      <c r="O694" s="103"/>
      <c r="P694" s="184"/>
      <c r="Q694" s="184"/>
      <c r="R694" s="184"/>
      <c r="S694" s="184"/>
      <c r="T694" s="184"/>
      <c r="U694" s="184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84"/>
      <c r="C695" s="184"/>
      <c r="D695" s="184"/>
      <c r="E695" s="184"/>
      <c r="F695" s="184"/>
      <c r="G695" s="184"/>
      <c r="H695" s="184"/>
      <c r="I695" s="184"/>
      <c r="J695" s="184"/>
      <c r="K695" s="184"/>
      <c r="L695" s="184"/>
      <c r="M695" s="184"/>
      <c r="N695" s="98"/>
      <c r="O695" s="103"/>
      <c r="P695" s="184"/>
      <c r="Q695" s="184"/>
      <c r="R695" s="184"/>
      <c r="S695" s="184"/>
      <c r="T695" s="184"/>
      <c r="U695" s="184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84"/>
      <c r="C696" s="184"/>
      <c r="D696" s="184"/>
      <c r="E696" s="184"/>
      <c r="F696" s="184"/>
      <c r="G696" s="184"/>
      <c r="H696" s="184"/>
      <c r="I696" s="184"/>
      <c r="J696" s="184"/>
      <c r="K696" s="184"/>
      <c r="L696" s="184"/>
      <c r="M696" s="184"/>
      <c r="N696" s="98"/>
      <c r="O696" s="103"/>
      <c r="P696" s="184"/>
      <c r="Q696" s="184"/>
      <c r="R696" s="184"/>
      <c r="S696" s="184"/>
      <c r="T696" s="184"/>
      <c r="U696" s="184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84"/>
      <c r="C697" s="184"/>
      <c r="D697" s="184"/>
      <c r="E697" s="184"/>
      <c r="F697" s="184"/>
      <c r="G697" s="184"/>
      <c r="H697" s="184"/>
      <c r="I697" s="184"/>
      <c r="J697" s="184"/>
      <c r="K697" s="184"/>
      <c r="L697" s="184"/>
      <c r="M697" s="184"/>
      <c r="N697" s="98"/>
      <c r="O697" s="103"/>
      <c r="P697" s="184"/>
      <c r="Q697" s="184"/>
      <c r="R697" s="184"/>
      <c r="S697" s="184"/>
      <c r="T697" s="184"/>
      <c r="U697" s="184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84"/>
      <c r="C698" s="184"/>
      <c r="D698" s="184"/>
      <c r="E698" s="184"/>
      <c r="F698" s="184"/>
      <c r="G698" s="184"/>
      <c r="H698" s="184"/>
      <c r="I698" s="184"/>
      <c r="J698" s="184"/>
      <c r="K698" s="184"/>
      <c r="L698" s="184"/>
      <c r="M698" s="184"/>
      <c r="N698" s="98"/>
      <c r="O698" s="103"/>
      <c r="P698" s="184"/>
      <c r="Q698" s="184"/>
      <c r="R698" s="184"/>
      <c r="S698" s="184"/>
      <c r="T698" s="184"/>
      <c r="U698" s="184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84"/>
      <c r="C699" s="184"/>
      <c r="D699" s="184"/>
      <c r="E699" s="184"/>
      <c r="F699" s="184"/>
      <c r="G699" s="184"/>
      <c r="H699" s="184"/>
      <c r="I699" s="184"/>
      <c r="J699" s="184"/>
      <c r="K699" s="184"/>
      <c r="L699" s="184"/>
      <c r="M699" s="184"/>
      <c r="N699" s="98"/>
      <c r="O699" s="103"/>
      <c r="P699" s="184"/>
      <c r="Q699" s="184"/>
      <c r="R699" s="184"/>
      <c r="S699" s="184"/>
      <c r="T699" s="184"/>
      <c r="U699" s="184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84"/>
      <c r="C700" s="184"/>
      <c r="D700" s="184"/>
      <c r="E700" s="184"/>
      <c r="F700" s="184"/>
      <c r="G700" s="184"/>
      <c r="H700" s="184"/>
      <c r="I700" s="184"/>
      <c r="J700" s="184"/>
      <c r="K700" s="184"/>
      <c r="L700" s="184"/>
      <c r="M700" s="184"/>
      <c r="N700" s="98"/>
      <c r="O700" s="103"/>
      <c r="P700" s="184"/>
      <c r="Q700" s="184"/>
      <c r="R700" s="184"/>
      <c r="S700" s="184"/>
      <c r="T700" s="184"/>
      <c r="U700" s="184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84"/>
      <c r="C701" s="184"/>
      <c r="D701" s="184"/>
      <c r="E701" s="184"/>
      <c r="F701" s="184"/>
      <c r="G701" s="184"/>
      <c r="H701" s="184"/>
      <c r="I701" s="184"/>
      <c r="J701" s="184"/>
      <c r="K701" s="184"/>
      <c r="L701" s="184"/>
      <c r="M701" s="184"/>
      <c r="N701" s="98"/>
      <c r="O701" s="103"/>
      <c r="P701" s="184"/>
      <c r="Q701" s="184"/>
      <c r="R701" s="184"/>
      <c r="S701" s="184"/>
      <c r="T701" s="184"/>
      <c r="U701" s="184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84"/>
      <c r="C702" s="184"/>
      <c r="D702" s="184"/>
      <c r="E702" s="184"/>
      <c r="F702" s="184"/>
      <c r="G702" s="184"/>
      <c r="H702" s="184"/>
      <c r="I702" s="184"/>
      <c r="J702" s="184"/>
      <c r="K702" s="184"/>
      <c r="L702" s="184"/>
      <c r="M702" s="184"/>
      <c r="N702" s="98"/>
      <c r="O702" s="103"/>
      <c r="P702" s="184"/>
      <c r="Q702" s="184"/>
      <c r="R702" s="184"/>
      <c r="S702" s="184"/>
      <c r="T702" s="184"/>
      <c r="U702" s="184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84"/>
      <c r="C703" s="184"/>
      <c r="D703" s="184"/>
      <c r="E703" s="184"/>
      <c r="F703" s="184"/>
      <c r="G703" s="184"/>
      <c r="H703" s="184"/>
      <c r="I703" s="184"/>
      <c r="J703" s="184"/>
      <c r="K703" s="184"/>
      <c r="L703" s="184"/>
      <c r="M703" s="184"/>
      <c r="N703" s="98"/>
      <c r="O703" s="103"/>
      <c r="P703" s="184"/>
      <c r="Q703" s="184"/>
      <c r="R703" s="184"/>
      <c r="S703" s="184"/>
      <c r="T703" s="184"/>
      <c r="U703" s="184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84"/>
      <c r="C704" s="184"/>
      <c r="D704" s="184"/>
      <c r="E704" s="184"/>
      <c r="F704" s="184"/>
      <c r="G704" s="184"/>
      <c r="H704" s="184"/>
      <c r="I704" s="184"/>
      <c r="J704" s="184"/>
      <c r="K704" s="184"/>
      <c r="L704" s="184"/>
      <c r="M704" s="184"/>
      <c r="N704" s="98"/>
      <c r="O704" s="103"/>
      <c r="P704" s="184"/>
      <c r="Q704" s="184"/>
      <c r="R704" s="184"/>
      <c r="S704" s="184"/>
      <c r="T704" s="184"/>
      <c r="U704" s="184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84"/>
      <c r="C705" s="184"/>
      <c r="D705" s="184"/>
      <c r="E705" s="184"/>
      <c r="F705" s="184"/>
      <c r="G705" s="184"/>
      <c r="H705" s="184"/>
      <c r="I705" s="184"/>
      <c r="J705" s="184"/>
      <c r="K705" s="184"/>
      <c r="L705" s="184"/>
      <c r="M705" s="184"/>
      <c r="N705" s="98"/>
      <c r="O705" s="103"/>
      <c r="P705" s="184"/>
      <c r="Q705" s="184"/>
      <c r="R705" s="184"/>
      <c r="S705" s="184"/>
      <c r="T705" s="184"/>
      <c r="U705" s="184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84"/>
      <c r="C706" s="184"/>
      <c r="D706" s="184"/>
      <c r="E706" s="184"/>
      <c r="F706" s="184"/>
      <c r="G706" s="184"/>
      <c r="H706" s="184"/>
      <c r="I706" s="184"/>
      <c r="J706" s="184"/>
      <c r="K706" s="184"/>
      <c r="L706" s="184"/>
      <c r="M706" s="184"/>
      <c r="N706" s="98"/>
      <c r="O706" s="103"/>
      <c r="P706" s="184"/>
      <c r="Q706" s="184"/>
      <c r="R706" s="184"/>
      <c r="S706" s="184"/>
      <c r="T706" s="184"/>
      <c r="U706" s="184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84"/>
      <c r="C707" s="184"/>
      <c r="D707" s="184"/>
      <c r="E707" s="184"/>
      <c r="F707" s="184"/>
      <c r="G707" s="184"/>
      <c r="H707" s="184"/>
      <c r="I707" s="184"/>
      <c r="J707" s="184"/>
      <c r="K707" s="184"/>
      <c r="L707" s="184"/>
      <c r="M707" s="184"/>
      <c r="N707" s="98"/>
      <c r="O707" s="103"/>
      <c r="P707" s="184"/>
      <c r="Q707" s="184"/>
      <c r="R707" s="184"/>
      <c r="S707" s="184"/>
      <c r="T707" s="184"/>
      <c r="U707" s="184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84"/>
      <c r="C708" s="184"/>
      <c r="D708" s="184"/>
      <c r="E708" s="184"/>
      <c r="F708" s="184"/>
      <c r="G708" s="184"/>
      <c r="H708" s="184"/>
      <c r="I708" s="184"/>
      <c r="J708" s="184"/>
      <c r="K708" s="184"/>
      <c r="L708" s="184"/>
      <c r="M708" s="184"/>
      <c r="N708" s="98"/>
      <c r="O708" s="103"/>
      <c r="P708" s="184"/>
      <c r="Q708" s="184"/>
      <c r="R708" s="184"/>
      <c r="S708" s="184"/>
      <c r="T708" s="184"/>
      <c r="U708" s="184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84"/>
      <c r="C709" s="184"/>
      <c r="D709" s="184"/>
      <c r="E709" s="184"/>
      <c r="F709" s="184"/>
      <c r="G709" s="184"/>
      <c r="H709" s="184"/>
      <c r="I709" s="184"/>
      <c r="J709" s="184"/>
      <c r="K709" s="184"/>
      <c r="L709" s="184"/>
      <c r="M709" s="184"/>
      <c r="N709" s="98"/>
      <c r="O709" s="103"/>
      <c r="P709" s="184"/>
      <c r="Q709" s="184"/>
      <c r="R709" s="184"/>
      <c r="S709" s="184"/>
      <c r="T709" s="184"/>
      <c r="U709" s="184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84"/>
      <c r="C710" s="184"/>
      <c r="D710" s="184"/>
      <c r="E710" s="184"/>
      <c r="F710" s="184"/>
      <c r="G710" s="184"/>
      <c r="H710" s="184"/>
      <c r="I710" s="184"/>
      <c r="J710" s="184"/>
      <c r="K710" s="184"/>
      <c r="L710" s="184"/>
      <c r="M710" s="184"/>
      <c r="N710" s="98"/>
      <c r="O710" s="103"/>
      <c r="P710" s="184"/>
      <c r="Q710" s="184"/>
      <c r="R710" s="184"/>
      <c r="S710" s="184"/>
      <c r="T710" s="184"/>
      <c r="U710" s="184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84"/>
      <c r="C711" s="184"/>
      <c r="D711" s="184"/>
      <c r="E711" s="184"/>
      <c r="F711" s="184"/>
      <c r="G711" s="184"/>
      <c r="H711" s="184"/>
      <c r="I711" s="184"/>
      <c r="J711" s="184"/>
      <c r="K711" s="184"/>
      <c r="L711" s="184"/>
      <c r="M711" s="184"/>
      <c r="N711" s="98"/>
      <c r="O711" s="103"/>
      <c r="P711" s="184"/>
      <c r="Q711" s="184"/>
      <c r="R711" s="184"/>
      <c r="S711" s="184"/>
      <c r="T711" s="184"/>
      <c r="U711" s="184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84"/>
      <c r="C712" s="184"/>
      <c r="D712" s="184"/>
      <c r="E712" s="184"/>
      <c r="F712" s="184"/>
      <c r="G712" s="184"/>
      <c r="H712" s="184"/>
      <c r="I712" s="184"/>
      <c r="J712" s="184"/>
      <c r="K712" s="184"/>
      <c r="L712" s="184"/>
      <c r="M712" s="184"/>
      <c r="N712" s="98"/>
      <c r="O712" s="103"/>
      <c r="P712" s="184"/>
      <c r="Q712" s="184"/>
      <c r="R712" s="184"/>
      <c r="S712" s="184"/>
      <c r="T712" s="184"/>
      <c r="U712" s="184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84"/>
      <c r="C713" s="184"/>
      <c r="D713" s="184"/>
      <c r="E713" s="184"/>
      <c r="F713" s="184"/>
      <c r="G713" s="184"/>
      <c r="H713" s="184"/>
      <c r="I713" s="184"/>
      <c r="J713" s="184"/>
      <c r="K713" s="184"/>
      <c r="L713" s="184"/>
      <c r="M713" s="184"/>
      <c r="N713" s="98"/>
      <c r="O713" s="103"/>
      <c r="P713" s="184"/>
      <c r="Q713" s="184"/>
      <c r="R713" s="184"/>
      <c r="S713" s="184"/>
      <c r="T713" s="184"/>
      <c r="U713" s="184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84"/>
      <c r="C714" s="184"/>
      <c r="D714" s="184"/>
      <c r="E714" s="184"/>
      <c r="F714" s="184"/>
      <c r="G714" s="184"/>
      <c r="H714" s="184"/>
      <c r="I714" s="184"/>
      <c r="J714" s="184"/>
      <c r="K714" s="184"/>
      <c r="L714" s="184"/>
      <c r="M714" s="184"/>
      <c r="N714" s="98"/>
      <c r="O714" s="103"/>
      <c r="P714" s="184"/>
      <c r="Q714" s="184"/>
      <c r="R714" s="184"/>
      <c r="S714" s="184"/>
      <c r="T714" s="184"/>
      <c r="U714" s="184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84"/>
      <c r="C715" s="184"/>
      <c r="D715" s="184"/>
      <c r="E715" s="184"/>
      <c r="F715" s="184"/>
      <c r="G715" s="184"/>
      <c r="H715" s="184"/>
      <c r="I715" s="184"/>
      <c r="J715" s="184"/>
      <c r="K715" s="184"/>
      <c r="L715" s="184"/>
      <c r="M715" s="184"/>
      <c r="N715" s="98"/>
      <c r="O715" s="103"/>
      <c r="P715" s="184"/>
      <c r="Q715" s="184"/>
      <c r="R715" s="184"/>
      <c r="S715" s="184"/>
      <c r="T715" s="184"/>
      <c r="U715" s="184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84"/>
      <c r="C716" s="184"/>
      <c r="D716" s="184"/>
      <c r="E716" s="184"/>
      <c r="F716" s="184"/>
      <c r="G716" s="184"/>
      <c r="H716" s="184"/>
      <c r="I716" s="184"/>
      <c r="J716" s="184"/>
      <c r="K716" s="184"/>
      <c r="L716" s="184"/>
      <c r="M716" s="184"/>
      <c r="N716" s="98"/>
      <c r="O716" s="103"/>
      <c r="P716" s="184"/>
      <c r="Q716" s="184"/>
      <c r="R716" s="184"/>
      <c r="S716" s="184"/>
      <c r="T716" s="184"/>
      <c r="U716" s="184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84"/>
      <c r="C717" s="184"/>
      <c r="D717" s="184"/>
      <c r="E717" s="184"/>
      <c r="F717" s="184"/>
      <c r="G717" s="184"/>
      <c r="H717" s="184"/>
      <c r="I717" s="184"/>
      <c r="J717" s="184"/>
      <c r="K717" s="184"/>
      <c r="L717" s="184"/>
      <c r="M717" s="184"/>
      <c r="N717" s="98"/>
      <c r="O717" s="103"/>
      <c r="P717" s="184"/>
      <c r="Q717" s="184"/>
      <c r="R717" s="184"/>
      <c r="S717" s="184"/>
      <c r="T717" s="184"/>
      <c r="U717" s="184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84"/>
      <c r="C718" s="184"/>
      <c r="D718" s="184"/>
      <c r="E718" s="184"/>
      <c r="F718" s="184"/>
      <c r="G718" s="184"/>
      <c r="H718" s="184"/>
      <c r="I718" s="184"/>
      <c r="J718" s="184"/>
      <c r="K718" s="184"/>
      <c r="L718" s="184"/>
      <c r="M718" s="184"/>
      <c r="N718" s="98"/>
      <c r="O718" s="103"/>
      <c r="P718" s="184"/>
      <c r="Q718" s="184"/>
      <c r="R718" s="184"/>
      <c r="S718" s="184"/>
      <c r="T718" s="184"/>
      <c r="U718" s="184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84"/>
      <c r="C719" s="184"/>
      <c r="D719" s="184"/>
      <c r="E719" s="184"/>
      <c r="F719" s="184"/>
      <c r="G719" s="184"/>
      <c r="H719" s="184"/>
      <c r="I719" s="184"/>
      <c r="J719" s="184"/>
      <c r="K719" s="184"/>
      <c r="L719" s="184"/>
      <c r="M719" s="184"/>
      <c r="N719" s="98"/>
      <c r="O719" s="103"/>
      <c r="P719" s="184"/>
      <c r="Q719" s="184"/>
      <c r="R719" s="184"/>
      <c r="S719" s="184"/>
      <c r="T719" s="184"/>
      <c r="U719" s="184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84"/>
      <c r="C720" s="184"/>
      <c r="D720" s="184"/>
      <c r="E720" s="184"/>
      <c r="F720" s="184"/>
      <c r="G720" s="184"/>
      <c r="H720" s="184"/>
      <c r="I720" s="184"/>
      <c r="J720" s="184"/>
      <c r="K720" s="184"/>
      <c r="L720" s="184"/>
      <c r="M720" s="184"/>
      <c r="N720" s="98"/>
      <c r="O720" s="103"/>
      <c r="P720" s="184"/>
      <c r="Q720" s="184"/>
      <c r="R720" s="184"/>
      <c r="S720" s="184"/>
      <c r="T720" s="184"/>
      <c r="U720" s="184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84"/>
      <c r="C721" s="184"/>
      <c r="D721" s="184"/>
      <c r="E721" s="184"/>
      <c r="F721" s="184"/>
      <c r="G721" s="184"/>
      <c r="H721" s="184"/>
      <c r="I721" s="184"/>
      <c r="J721" s="184"/>
      <c r="K721" s="184"/>
      <c r="L721" s="184"/>
      <c r="M721" s="184"/>
      <c r="N721" s="98"/>
      <c r="O721" s="103"/>
      <c r="P721" s="184"/>
      <c r="Q721" s="184"/>
      <c r="R721" s="184"/>
      <c r="S721" s="184"/>
      <c r="T721" s="184"/>
      <c r="U721" s="184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84"/>
      <c r="C722" s="184"/>
      <c r="D722" s="184"/>
      <c r="E722" s="184"/>
      <c r="F722" s="184"/>
      <c r="G722" s="184"/>
      <c r="H722" s="184"/>
      <c r="I722" s="184"/>
      <c r="J722" s="184"/>
      <c r="K722" s="184"/>
      <c r="L722" s="184"/>
      <c r="M722" s="184"/>
      <c r="N722" s="98"/>
      <c r="O722" s="103"/>
      <c r="P722" s="184"/>
      <c r="Q722" s="184"/>
      <c r="R722" s="184"/>
      <c r="S722" s="184"/>
      <c r="T722" s="184"/>
      <c r="U722" s="184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84"/>
      <c r="C723" s="184"/>
      <c r="D723" s="184"/>
      <c r="E723" s="184"/>
      <c r="F723" s="184"/>
      <c r="G723" s="184"/>
      <c r="H723" s="184"/>
      <c r="I723" s="184"/>
      <c r="J723" s="184"/>
      <c r="K723" s="184"/>
      <c r="L723" s="184"/>
      <c r="M723" s="184"/>
      <c r="N723" s="98"/>
      <c r="O723" s="103"/>
      <c r="P723" s="184"/>
      <c r="Q723" s="184"/>
      <c r="R723" s="184"/>
      <c r="S723" s="184"/>
      <c r="T723" s="184"/>
      <c r="U723" s="184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84"/>
      <c r="C724" s="184"/>
      <c r="D724" s="184"/>
      <c r="E724" s="184"/>
      <c r="F724" s="184"/>
      <c r="G724" s="184"/>
      <c r="H724" s="184"/>
      <c r="I724" s="184"/>
      <c r="J724" s="184"/>
      <c r="K724" s="184"/>
      <c r="L724" s="184"/>
      <c r="M724" s="184"/>
      <c r="N724" s="98"/>
      <c r="O724" s="103"/>
      <c r="P724" s="184"/>
      <c r="Q724" s="184"/>
      <c r="R724" s="184"/>
      <c r="S724" s="184"/>
      <c r="T724" s="184"/>
      <c r="U724" s="184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84"/>
      <c r="C725" s="184"/>
      <c r="D725" s="184"/>
      <c r="E725" s="184"/>
      <c r="F725" s="184"/>
      <c r="G725" s="184"/>
      <c r="H725" s="184"/>
      <c r="I725" s="184"/>
      <c r="J725" s="184"/>
      <c r="K725" s="184"/>
      <c r="L725" s="184"/>
      <c r="M725" s="184"/>
      <c r="N725" s="98"/>
      <c r="O725" s="103"/>
      <c r="P725" s="184"/>
      <c r="Q725" s="184"/>
      <c r="R725" s="184"/>
      <c r="S725" s="184"/>
      <c r="T725" s="184"/>
      <c r="U725" s="184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84"/>
      <c r="C726" s="184"/>
      <c r="D726" s="184"/>
      <c r="E726" s="184"/>
      <c r="F726" s="184"/>
      <c r="G726" s="184"/>
      <c r="H726" s="184"/>
      <c r="I726" s="184"/>
      <c r="J726" s="184"/>
      <c r="K726" s="184"/>
      <c r="L726" s="184"/>
      <c r="M726" s="184"/>
      <c r="N726" s="98"/>
      <c r="O726" s="103"/>
      <c r="P726" s="184"/>
      <c r="Q726" s="184"/>
      <c r="R726" s="184"/>
      <c r="S726" s="184"/>
      <c r="T726" s="184"/>
      <c r="U726" s="184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84"/>
      <c r="C727" s="184"/>
      <c r="D727" s="184"/>
      <c r="E727" s="184"/>
      <c r="F727" s="184"/>
      <c r="G727" s="184"/>
      <c r="H727" s="184"/>
      <c r="I727" s="184"/>
      <c r="J727" s="184"/>
      <c r="K727" s="184"/>
      <c r="L727" s="184"/>
      <c r="M727" s="184"/>
      <c r="N727" s="98"/>
      <c r="O727" s="103"/>
      <c r="P727" s="184"/>
      <c r="Q727" s="184"/>
      <c r="R727" s="184"/>
      <c r="S727" s="184"/>
      <c r="T727" s="184"/>
      <c r="U727" s="184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84"/>
      <c r="C728" s="184"/>
      <c r="D728" s="184"/>
      <c r="E728" s="184"/>
      <c r="F728" s="184"/>
      <c r="G728" s="184"/>
      <c r="H728" s="184"/>
      <c r="I728" s="184"/>
      <c r="J728" s="184"/>
      <c r="K728" s="184"/>
      <c r="L728" s="184"/>
      <c r="M728" s="184"/>
      <c r="N728" s="98"/>
      <c r="O728" s="103"/>
      <c r="P728" s="184"/>
      <c r="Q728" s="184"/>
      <c r="R728" s="184"/>
      <c r="S728" s="184"/>
      <c r="T728" s="184"/>
      <c r="U728" s="184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84"/>
      <c r="C729" s="184"/>
      <c r="D729" s="184"/>
      <c r="E729" s="184"/>
      <c r="F729" s="184"/>
      <c r="G729" s="184"/>
      <c r="H729" s="184"/>
      <c r="I729" s="184"/>
      <c r="J729" s="184"/>
      <c r="K729" s="184"/>
      <c r="L729" s="184"/>
      <c r="M729" s="184"/>
      <c r="N729" s="98"/>
      <c r="O729" s="103"/>
      <c r="P729" s="184"/>
      <c r="Q729" s="184"/>
      <c r="R729" s="184"/>
      <c r="S729" s="184"/>
      <c r="T729" s="184"/>
      <c r="U729" s="184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84"/>
      <c r="C730" s="184"/>
      <c r="D730" s="184"/>
      <c r="E730" s="184"/>
      <c r="F730" s="184"/>
      <c r="G730" s="184"/>
      <c r="H730" s="184"/>
      <c r="I730" s="184"/>
      <c r="J730" s="184"/>
      <c r="K730" s="184"/>
      <c r="L730" s="184"/>
      <c r="M730" s="184"/>
      <c r="N730" s="98"/>
      <c r="O730" s="103"/>
      <c r="P730" s="184"/>
      <c r="Q730" s="184"/>
      <c r="R730" s="184"/>
      <c r="S730" s="184"/>
      <c r="T730" s="184"/>
      <c r="U730" s="184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84"/>
      <c r="C731" s="184"/>
      <c r="D731" s="184"/>
      <c r="E731" s="184"/>
      <c r="F731" s="184"/>
      <c r="G731" s="184"/>
      <c r="H731" s="184"/>
      <c r="I731" s="184"/>
      <c r="J731" s="184"/>
      <c r="K731" s="184"/>
      <c r="L731" s="184"/>
      <c r="M731" s="184"/>
      <c r="N731" s="98"/>
      <c r="O731" s="103"/>
      <c r="P731" s="184"/>
      <c r="Q731" s="184"/>
      <c r="R731" s="184"/>
      <c r="S731" s="184"/>
      <c r="T731" s="184"/>
      <c r="U731" s="184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84"/>
      <c r="C732" s="184"/>
      <c r="D732" s="184"/>
      <c r="E732" s="184"/>
      <c r="F732" s="184"/>
      <c r="G732" s="184"/>
      <c r="H732" s="184"/>
      <c r="I732" s="184"/>
      <c r="J732" s="184"/>
      <c r="K732" s="184"/>
      <c r="L732" s="184"/>
      <c r="M732" s="184"/>
      <c r="N732" s="98"/>
      <c r="O732" s="103"/>
      <c r="P732" s="184"/>
      <c r="Q732" s="184"/>
      <c r="R732" s="184"/>
      <c r="S732" s="184"/>
      <c r="T732" s="184"/>
      <c r="U732" s="184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84"/>
      <c r="C733" s="184"/>
      <c r="D733" s="184"/>
      <c r="E733" s="184"/>
      <c r="F733" s="184"/>
      <c r="G733" s="184"/>
      <c r="H733" s="184"/>
      <c r="I733" s="184"/>
      <c r="J733" s="184"/>
      <c r="K733" s="184"/>
      <c r="L733" s="184"/>
      <c r="M733" s="184"/>
      <c r="N733" s="98"/>
      <c r="O733" s="103"/>
      <c r="P733" s="184"/>
      <c r="Q733" s="184"/>
      <c r="R733" s="184"/>
      <c r="S733" s="184"/>
      <c r="T733" s="184"/>
      <c r="U733" s="184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84"/>
      <c r="C734" s="184"/>
      <c r="D734" s="184"/>
      <c r="E734" s="184"/>
      <c r="F734" s="184"/>
      <c r="G734" s="184"/>
      <c r="H734" s="184"/>
      <c r="I734" s="184"/>
      <c r="J734" s="184"/>
      <c r="K734" s="184"/>
      <c r="L734" s="184"/>
      <c r="M734" s="184"/>
      <c r="N734" s="98"/>
      <c r="O734" s="103"/>
      <c r="P734" s="184"/>
      <c r="Q734" s="184"/>
      <c r="R734" s="184"/>
      <c r="S734" s="184"/>
      <c r="T734" s="184"/>
      <c r="U734" s="184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84"/>
      <c r="C735" s="184"/>
      <c r="D735" s="184"/>
      <c r="E735" s="184"/>
      <c r="F735" s="184"/>
      <c r="G735" s="184"/>
      <c r="H735" s="184"/>
      <c r="I735" s="184"/>
      <c r="J735" s="184"/>
      <c r="K735" s="184"/>
      <c r="L735" s="184"/>
      <c r="M735" s="184"/>
      <c r="N735" s="98"/>
      <c r="O735" s="103"/>
      <c r="P735" s="184"/>
      <c r="Q735" s="184"/>
      <c r="R735" s="184"/>
      <c r="S735" s="184"/>
      <c r="T735" s="184"/>
      <c r="U735" s="184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84"/>
      <c r="C736" s="184"/>
      <c r="D736" s="184"/>
      <c r="E736" s="184"/>
      <c r="F736" s="184"/>
      <c r="G736" s="184"/>
      <c r="H736" s="184"/>
      <c r="I736" s="184"/>
      <c r="J736" s="184"/>
      <c r="K736" s="184"/>
      <c r="L736" s="184"/>
      <c r="M736" s="184"/>
      <c r="N736" s="98"/>
      <c r="O736" s="103"/>
      <c r="P736" s="184"/>
      <c r="Q736" s="184"/>
      <c r="R736" s="184"/>
      <c r="S736" s="184"/>
      <c r="T736" s="184"/>
      <c r="U736" s="184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84"/>
      <c r="C737" s="184"/>
      <c r="D737" s="184"/>
      <c r="E737" s="184"/>
      <c r="F737" s="184"/>
      <c r="G737" s="184"/>
      <c r="H737" s="184"/>
      <c r="I737" s="184"/>
      <c r="J737" s="184"/>
      <c r="K737" s="184"/>
      <c r="L737" s="184"/>
      <c r="M737" s="184"/>
      <c r="N737" s="98"/>
      <c r="O737" s="103"/>
      <c r="P737" s="184"/>
      <c r="Q737" s="184"/>
      <c r="R737" s="184"/>
      <c r="S737" s="184"/>
      <c r="T737" s="184"/>
      <c r="U737" s="184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84"/>
      <c r="C738" s="184"/>
      <c r="D738" s="184"/>
      <c r="E738" s="184"/>
      <c r="F738" s="184"/>
      <c r="G738" s="184"/>
      <c r="H738" s="184"/>
      <c r="I738" s="184"/>
      <c r="J738" s="184"/>
      <c r="K738" s="184"/>
      <c r="L738" s="184"/>
      <c r="M738" s="184"/>
      <c r="N738" s="98"/>
      <c r="O738" s="103"/>
      <c r="P738" s="184"/>
      <c r="Q738" s="184"/>
      <c r="R738" s="184"/>
      <c r="S738" s="184"/>
      <c r="T738" s="184"/>
      <c r="U738" s="184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84"/>
      <c r="C739" s="184"/>
      <c r="D739" s="184"/>
      <c r="E739" s="184"/>
      <c r="F739" s="184"/>
      <c r="G739" s="184"/>
      <c r="H739" s="184"/>
      <c r="I739" s="184"/>
      <c r="J739" s="184"/>
      <c r="K739" s="184"/>
      <c r="L739" s="184"/>
      <c r="M739" s="184"/>
      <c r="N739" s="98"/>
      <c r="O739" s="103"/>
      <c r="P739" s="184"/>
      <c r="Q739" s="184"/>
      <c r="R739" s="184"/>
      <c r="S739" s="184"/>
      <c r="T739" s="184"/>
      <c r="U739" s="184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84"/>
      <c r="C740" s="184"/>
      <c r="D740" s="184"/>
      <c r="E740" s="184"/>
      <c r="F740" s="184"/>
      <c r="G740" s="184"/>
      <c r="H740" s="184"/>
      <c r="I740" s="184"/>
      <c r="J740" s="184"/>
      <c r="K740" s="184"/>
      <c r="L740" s="184"/>
      <c r="M740" s="184"/>
      <c r="N740" s="98"/>
      <c r="O740" s="103"/>
      <c r="P740" s="184"/>
      <c r="Q740" s="184"/>
      <c r="R740" s="184"/>
      <c r="S740" s="184"/>
      <c r="T740" s="184"/>
      <c r="U740" s="184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84"/>
      <c r="C741" s="184"/>
      <c r="D741" s="184"/>
      <c r="E741" s="184"/>
      <c r="F741" s="184"/>
      <c r="G741" s="184"/>
      <c r="H741" s="184"/>
      <c r="I741" s="184"/>
      <c r="J741" s="184"/>
      <c r="K741" s="184"/>
      <c r="L741" s="184"/>
      <c r="M741" s="184"/>
      <c r="N741" s="98"/>
      <c r="O741" s="103"/>
      <c r="P741" s="184"/>
      <c r="Q741" s="184"/>
      <c r="R741" s="184"/>
      <c r="S741" s="184"/>
      <c r="T741" s="184"/>
      <c r="U741" s="184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84"/>
      <c r="C742" s="184"/>
      <c r="D742" s="184"/>
      <c r="E742" s="184"/>
      <c r="F742" s="184"/>
      <c r="G742" s="184"/>
      <c r="H742" s="184"/>
      <c r="I742" s="184"/>
      <c r="J742" s="184"/>
      <c r="K742" s="184"/>
      <c r="L742" s="184"/>
      <c r="M742" s="184"/>
      <c r="N742" s="98"/>
      <c r="O742" s="103"/>
      <c r="P742" s="184"/>
      <c r="Q742" s="184"/>
      <c r="R742" s="184"/>
      <c r="S742" s="184"/>
      <c r="T742" s="184"/>
      <c r="U742" s="184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84"/>
      <c r="C743" s="184"/>
      <c r="D743" s="184"/>
      <c r="E743" s="184"/>
      <c r="F743" s="184"/>
      <c r="G743" s="184"/>
      <c r="H743" s="184"/>
      <c r="I743" s="184"/>
      <c r="J743" s="184"/>
      <c r="K743" s="184"/>
      <c r="L743" s="184"/>
      <c r="M743" s="184"/>
      <c r="N743" s="98"/>
      <c r="O743" s="103"/>
      <c r="P743" s="184"/>
      <c r="Q743" s="184"/>
      <c r="R743" s="184"/>
      <c r="S743" s="184"/>
      <c r="T743" s="184"/>
      <c r="U743" s="184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84"/>
      <c r="C744" s="184"/>
      <c r="D744" s="184"/>
      <c r="E744" s="184"/>
      <c r="F744" s="184"/>
      <c r="G744" s="184"/>
      <c r="H744" s="184"/>
      <c r="I744" s="184"/>
      <c r="J744" s="184"/>
      <c r="K744" s="184"/>
      <c r="L744" s="184"/>
      <c r="M744" s="184"/>
      <c r="N744" s="98"/>
      <c r="O744" s="103"/>
      <c r="P744" s="184"/>
      <c r="Q744" s="184"/>
      <c r="R744" s="184"/>
      <c r="S744" s="184"/>
      <c r="T744" s="184"/>
      <c r="U744" s="184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84"/>
      <c r="C745" s="184"/>
      <c r="D745" s="184"/>
      <c r="E745" s="184"/>
      <c r="F745" s="184"/>
      <c r="G745" s="184"/>
      <c r="H745" s="184"/>
      <c r="I745" s="184"/>
      <c r="J745" s="184"/>
      <c r="K745" s="184"/>
      <c r="L745" s="184"/>
      <c r="M745" s="184"/>
      <c r="N745" s="98"/>
      <c r="O745" s="103"/>
      <c r="P745" s="184"/>
      <c r="Q745" s="184"/>
      <c r="R745" s="184"/>
      <c r="S745" s="184"/>
      <c r="T745" s="184"/>
      <c r="U745" s="184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84"/>
      <c r="C746" s="184"/>
      <c r="D746" s="184"/>
      <c r="E746" s="184"/>
      <c r="F746" s="184"/>
      <c r="G746" s="184"/>
      <c r="H746" s="184"/>
      <c r="I746" s="184"/>
      <c r="J746" s="184"/>
      <c r="K746" s="184"/>
      <c r="L746" s="184"/>
      <c r="M746" s="184"/>
      <c r="N746" s="98"/>
      <c r="O746" s="103"/>
      <c r="P746" s="184"/>
      <c r="Q746" s="184"/>
      <c r="R746" s="184"/>
      <c r="S746" s="184"/>
      <c r="T746" s="184"/>
      <c r="U746" s="184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84"/>
      <c r="C747" s="184"/>
      <c r="D747" s="184"/>
      <c r="E747" s="184"/>
      <c r="F747" s="184"/>
      <c r="G747" s="184"/>
      <c r="H747" s="184"/>
      <c r="I747" s="184"/>
      <c r="J747" s="184"/>
      <c r="K747" s="184"/>
      <c r="L747" s="184"/>
      <c r="M747" s="184"/>
      <c r="N747" s="98"/>
      <c r="O747" s="103"/>
      <c r="P747" s="184"/>
      <c r="Q747" s="184"/>
      <c r="R747" s="184"/>
      <c r="S747" s="184"/>
      <c r="T747" s="184"/>
      <c r="U747" s="184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84"/>
      <c r="C748" s="184"/>
      <c r="D748" s="184"/>
      <c r="E748" s="184"/>
      <c r="F748" s="184"/>
      <c r="G748" s="184"/>
      <c r="H748" s="184"/>
      <c r="I748" s="184"/>
      <c r="J748" s="184"/>
      <c r="K748" s="184"/>
      <c r="L748" s="184"/>
      <c r="M748" s="184"/>
      <c r="N748" s="98"/>
      <c r="O748" s="103"/>
      <c r="P748" s="184"/>
      <c r="Q748" s="184"/>
      <c r="R748" s="184"/>
      <c r="S748" s="184"/>
      <c r="T748" s="184"/>
      <c r="U748" s="184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84"/>
      <c r="C749" s="184"/>
      <c r="D749" s="184"/>
      <c r="E749" s="184"/>
      <c r="F749" s="184"/>
      <c r="G749" s="184"/>
      <c r="H749" s="184"/>
      <c r="I749" s="184"/>
      <c r="J749" s="184"/>
      <c r="K749" s="184"/>
      <c r="L749" s="184"/>
      <c r="M749" s="184"/>
      <c r="N749" s="98"/>
      <c r="O749" s="103"/>
      <c r="P749" s="184"/>
      <c r="Q749" s="184"/>
      <c r="R749" s="184"/>
      <c r="S749" s="184"/>
      <c r="T749" s="184"/>
      <c r="U749" s="184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84"/>
      <c r="C750" s="184"/>
      <c r="D750" s="184"/>
      <c r="E750" s="184"/>
      <c r="F750" s="184"/>
      <c r="G750" s="184"/>
      <c r="H750" s="184"/>
      <c r="I750" s="184"/>
      <c r="J750" s="184"/>
      <c r="K750" s="184"/>
      <c r="L750" s="184"/>
      <c r="M750" s="184"/>
      <c r="N750" s="98"/>
      <c r="O750" s="103"/>
      <c r="P750" s="184"/>
      <c r="Q750" s="184"/>
      <c r="R750" s="184"/>
      <c r="S750" s="184"/>
      <c r="T750" s="184"/>
      <c r="U750" s="184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84"/>
      <c r="C751" s="184"/>
      <c r="D751" s="184"/>
      <c r="E751" s="184"/>
      <c r="F751" s="184"/>
      <c r="G751" s="184"/>
      <c r="H751" s="184"/>
      <c r="I751" s="184"/>
      <c r="J751" s="184"/>
      <c r="K751" s="184"/>
      <c r="L751" s="184"/>
      <c r="M751" s="184"/>
      <c r="N751" s="98"/>
      <c r="O751" s="103"/>
      <c r="P751" s="184"/>
      <c r="Q751" s="184"/>
      <c r="R751" s="184"/>
      <c r="S751" s="184"/>
      <c r="T751" s="184"/>
      <c r="U751" s="184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84"/>
      <c r="C752" s="184"/>
      <c r="D752" s="184"/>
      <c r="E752" s="184"/>
      <c r="F752" s="184"/>
      <c r="G752" s="184"/>
      <c r="H752" s="184"/>
      <c r="I752" s="184"/>
      <c r="J752" s="184"/>
      <c r="K752" s="184"/>
      <c r="L752" s="184"/>
      <c r="M752" s="184"/>
      <c r="N752" s="98"/>
      <c r="O752" s="103"/>
      <c r="P752" s="184"/>
      <c r="Q752" s="184"/>
      <c r="R752" s="184"/>
      <c r="S752" s="184"/>
      <c r="T752" s="184"/>
      <c r="U752" s="184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84"/>
      <c r="C753" s="184"/>
      <c r="D753" s="184"/>
      <c r="E753" s="184"/>
      <c r="F753" s="184"/>
      <c r="G753" s="184"/>
      <c r="H753" s="184"/>
      <c r="I753" s="184"/>
      <c r="J753" s="184"/>
      <c r="K753" s="184"/>
      <c r="L753" s="184"/>
      <c r="M753" s="184"/>
      <c r="N753" s="98"/>
      <c r="O753" s="103"/>
      <c r="P753" s="184"/>
      <c r="Q753" s="184"/>
      <c r="R753" s="184"/>
      <c r="S753" s="184"/>
      <c r="T753" s="184"/>
      <c r="U753" s="184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84"/>
      <c r="C754" s="184"/>
      <c r="D754" s="184"/>
      <c r="E754" s="184"/>
      <c r="F754" s="184"/>
      <c r="G754" s="184"/>
      <c r="H754" s="184"/>
      <c r="I754" s="184"/>
      <c r="J754" s="184"/>
      <c r="K754" s="184"/>
      <c r="L754" s="184"/>
      <c r="M754" s="184"/>
      <c r="N754" s="98"/>
      <c r="O754" s="103"/>
      <c r="P754" s="184"/>
      <c r="Q754" s="184"/>
      <c r="R754" s="184"/>
      <c r="S754" s="184"/>
      <c r="T754" s="184"/>
      <c r="U754" s="184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84"/>
      <c r="C755" s="184"/>
      <c r="D755" s="184"/>
      <c r="E755" s="184"/>
      <c r="F755" s="184"/>
      <c r="G755" s="184"/>
      <c r="H755" s="184"/>
      <c r="I755" s="184"/>
      <c r="J755" s="184"/>
      <c r="K755" s="184"/>
      <c r="L755" s="184"/>
      <c r="M755" s="184"/>
      <c r="N755" s="98"/>
      <c r="O755" s="103"/>
      <c r="P755" s="184"/>
      <c r="Q755" s="184"/>
      <c r="R755" s="184"/>
      <c r="S755" s="184"/>
      <c r="T755" s="184"/>
      <c r="U755" s="184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84"/>
      <c r="C756" s="184"/>
      <c r="D756" s="184"/>
      <c r="E756" s="184"/>
      <c r="F756" s="184"/>
      <c r="G756" s="184"/>
      <c r="H756" s="184"/>
      <c r="I756" s="184"/>
      <c r="J756" s="184"/>
      <c r="K756" s="184"/>
      <c r="L756" s="184"/>
      <c r="M756" s="184"/>
      <c r="N756" s="98"/>
      <c r="O756" s="103"/>
      <c r="P756" s="184"/>
      <c r="Q756" s="184"/>
      <c r="R756" s="184"/>
      <c r="S756" s="184"/>
      <c r="T756" s="184"/>
      <c r="U756" s="184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84"/>
      <c r="C757" s="184"/>
      <c r="D757" s="184"/>
      <c r="E757" s="184"/>
      <c r="F757" s="184"/>
      <c r="G757" s="184"/>
      <c r="H757" s="184"/>
      <c r="I757" s="184"/>
      <c r="J757" s="184"/>
      <c r="K757" s="184"/>
      <c r="L757" s="184"/>
      <c r="M757" s="184"/>
      <c r="N757" s="98"/>
      <c r="O757" s="103"/>
      <c r="P757" s="184"/>
      <c r="Q757" s="184"/>
      <c r="R757" s="184"/>
      <c r="S757" s="184"/>
      <c r="T757" s="184"/>
      <c r="U757" s="184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B15:D15"/>
    <mergeCell ref="H15:K15"/>
    <mergeCell ref="M15:P15"/>
    <mergeCell ref="Q15:W15"/>
    <mergeCell ref="B16:D16"/>
    <mergeCell ref="H16:K16"/>
    <mergeCell ref="M16:P16"/>
    <mergeCell ref="Q16:W16"/>
    <mergeCell ref="D2:Q2"/>
    <mergeCell ref="A7:M7"/>
    <mergeCell ref="B14:D14"/>
    <mergeCell ref="H14:K14"/>
    <mergeCell ref="M14:P14"/>
    <mergeCell ref="Q14:W14"/>
    <mergeCell ref="B22:D22"/>
    <mergeCell ref="H22:K22"/>
    <mergeCell ref="M22:P22"/>
    <mergeCell ref="Q22:W22"/>
    <mergeCell ref="B19:D19"/>
    <mergeCell ref="H19:K19"/>
    <mergeCell ref="M19:P19"/>
    <mergeCell ref="Q19:W19"/>
    <mergeCell ref="B20:D20"/>
    <mergeCell ref="H20:K20"/>
    <mergeCell ref="M20:P20"/>
    <mergeCell ref="Q20:W20"/>
    <mergeCell ref="B21:D21"/>
    <mergeCell ref="H21:K21"/>
    <mergeCell ref="M21:P21"/>
    <mergeCell ref="Q21:W21"/>
    <mergeCell ref="B17:D17"/>
    <mergeCell ref="H17:K17"/>
    <mergeCell ref="M17:P17"/>
    <mergeCell ref="Q17:W17"/>
    <mergeCell ref="B18:D18"/>
    <mergeCell ref="H18:K18"/>
    <mergeCell ref="M18:P18"/>
    <mergeCell ref="Q18:W18"/>
    <mergeCell ref="B27:D27"/>
    <mergeCell ref="H27:K27"/>
    <mergeCell ref="M27:P27"/>
    <mergeCell ref="Q27:W27"/>
    <mergeCell ref="B28:D28"/>
    <mergeCell ref="H28:K28"/>
    <mergeCell ref="M28:P28"/>
    <mergeCell ref="Q28:W28"/>
    <mergeCell ref="B25:D25"/>
    <mergeCell ref="H25:K25"/>
    <mergeCell ref="M25:P25"/>
    <mergeCell ref="Q25:W25"/>
    <mergeCell ref="B26:D26"/>
    <mergeCell ref="H26:K26"/>
    <mergeCell ref="M26:P26"/>
    <mergeCell ref="Q26:W26"/>
    <mergeCell ref="B23:D23"/>
    <mergeCell ref="H23:K23"/>
    <mergeCell ref="M23:P23"/>
    <mergeCell ref="Q23:W23"/>
    <mergeCell ref="B24:D24"/>
    <mergeCell ref="H24:K24"/>
    <mergeCell ref="M24:P24"/>
    <mergeCell ref="Q24:W24"/>
    <mergeCell ref="B33:D33"/>
    <mergeCell ref="H33:K33"/>
    <mergeCell ref="M33:P33"/>
    <mergeCell ref="Q33:W33"/>
    <mergeCell ref="B34:D34"/>
    <mergeCell ref="H34:K34"/>
    <mergeCell ref="M34:P34"/>
    <mergeCell ref="Q34:W34"/>
    <mergeCell ref="B31:D31"/>
    <mergeCell ref="H31:K31"/>
    <mergeCell ref="M31:P31"/>
    <mergeCell ref="Q31:W31"/>
    <mergeCell ref="B32:D32"/>
    <mergeCell ref="H32:K32"/>
    <mergeCell ref="M32:P32"/>
    <mergeCell ref="Q32:W32"/>
    <mergeCell ref="B29:D29"/>
    <mergeCell ref="H29:K29"/>
    <mergeCell ref="M29:P29"/>
    <mergeCell ref="Q29:W29"/>
    <mergeCell ref="B30:D30"/>
    <mergeCell ref="H30:K30"/>
    <mergeCell ref="M30:P30"/>
    <mergeCell ref="Q30:W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B38:D38"/>
    <mergeCell ref="E38:M38"/>
    <mergeCell ref="Q38:V38"/>
    <mergeCell ref="B39:D39"/>
    <mergeCell ref="E39:M39"/>
    <mergeCell ref="Q39:V39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  <mergeCell ref="Z32:AA32"/>
    <mergeCell ref="Z33:AA33"/>
    <mergeCell ref="Z34:AA34"/>
    <mergeCell ref="X15:Y15"/>
    <mergeCell ref="X14:Y14"/>
    <mergeCell ref="X16:Y16"/>
    <mergeCell ref="X17:Y17"/>
    <mergeCell ref="X18:Y18"/>
    <mergeCell ref="X19:Y19"/>
    <mergeCell ref="X20:Y20"/>
    <mergeCell ref="X21:Y21"/>
    <mergeCell ref="X22:Y22"/>
    <mergeCell ref="X23:Y23"/>
    <mergeCell ref="X24:Y24"/>
    <mergeCell ref="X25:Y25"/>
    <mergeCell ref="X26:Y26"/>
    <mergeCell ref="X27:Y27"/>
    <mergeCell ref="X28:Y28"/>
    <mergeCell ref="X29:Y29"/>
    <mergeCell ref="X30:Y30"/>
    <mergeCell ref="X31:Y31"/>
    <mergeCell ref="X32:Y32"/>
    <mergeCell ref="X33:Y33"/>
    <mergeCell ref="X34:Y34"/>
    <mergeCell ref="Z14:AA14"/>
    <mergeCell ref="Z15:AA15"/>
    <mergeCell ref="Z16:AA16"/>
    <mergeCell ref="Z17:AA17"/>
    <mergeCell ref="Z18:AA18"/>
    <mergeCell ref="Z19:AA19"/>
    <mergeCell ref="Z20:AA20"/>
    <mergeCell ref="AB31:AC31"/>
    <mergeCell ref="AB32:AC32"/>
    <mergeCell ref="AB33:AC33"/>
    <mergeCell ref="AB34:AC34"/>
    <mergeCell ref="Z21:AA21"/>
    <mergeCell ref="Z22:AA22"/>
    <mergeCell ref="Z23:AA23"/>
    <mergeCell ref="Z24:AA24"/>
    <mergeCell ref="Z25:AA25"/>
    <mergeCell ref="Z26:AA26"/>
    <mergeCell ref="Z27:AA27"/>
    <mergeCell ref="Z28:AA28"/>
    <mergeCell ref="Z29:AA29"/>
    <mergeCell ref="Z30:AA30"/>
    <mergeCell ref="AB14:AC14"/>
    <mergeCell ref="AB15:AC15"/>
    <mergeCell ref="AB16:AC16"/>
    <mergeCell ref="AB17:AC17"/>
    <mergeCell ref="AB18:AC18"/>
    <mergeCell ref="AB19:AC19"/>
    <mergeCell ref="AB20:AC20"/>
    <mergeCell ref="AB21:AC21"/>
    <mergeCell ref="AB22:AC22"/>
    <mergeCell ref="AB23:AC23"/>
    <mergeCell ref="AB24:AC24"/>
    <mergeCell ref="AB25:AC25"/>
    <mergeCell ref="AB26:AC26"/>
    <mergeCell ref="AB27:AC27"/>
    <mergeCell ref="AB28:AC28"/>
    <mergeCell ref="AB29:AC29"/>
    <mergeCell ref="AB30:AC30"/>
    <mergeCell ref="Z31:AA31"/>
  </mergeCells>
  <conditionalFormatting sqref="Y254">
    <cfRule type="cellIs" dxfId="639" priority="59" operator="equal">
      <formula>"KO"</formula>
    </cfRule>
    <cfRule type="cellIs" dxfId="638" priority="60" operator="equal">
      <formula>"OK"</formula>
    </cfRule>
  </conditionalFormatting>
  <conditionalFormatting sqref="Z199">
    <cfRule type="cellIs" dxfId="637" priority="57" operator="equal">
      <formula>"KO"</formula>
    </cfRule>
    <cfRule type="cellIs" dxfId="636" priority="58" operator="equal">
      <formula>"OK"</formula>
    </cfRule>
  </conditionalFormatting>
  <conditionalFormatting sqref="Z146">
    <cfRule type="cellIs" dxfId="635" priority="55" operator="equal">
      <formula>"KO"</formula>
    </cfRule>
    <cfRule type="cellIs" dxfId="634" priority="56" operator="equal">
      <formula>"OK"</formula>
    </cfRule>
  </conditionalFormatting>
  <conditionalFormatting sqref="Z318">
    <cfRule type="cellIs" dxfId="633" priority="51" operator="equal">
      <formula>"KO"</formula>
    </cfRule>
    <cfRule type="cellIs" dxfId="632" priority="52" operator="equal">
      <formula>"OK"</formula>
    </cfRule>
  </conditionalFormatting>
  <conditionalFormatting sqref="Z394">
    <cfRule type="cellIs" dxfId="631" priority="49" operator="equal">
      <formula>"KO"</formula>
    </cfRule>
    <cfRule type="cellIs" dxfId="630" priority="50" operator="equal">
      <formula>"OK"</formula>
    </cfRule>
  </conditionalFormatting>
  <conditionalFormatting sqref="AD15:AD34">
    <cfRule type="cellIs" dxfId="629" priority="47" operator="equal">
      <formula>"KO"</formula>
    </cfRule>
    <cfRule type="cellIs" dxfId="628" priority="48" operator="equal">
      <formula>"OK"</formula>
    </cfRule>
  </conditionalFormatting>
  <conditionalFormatting sqref="Q569:Q587">
    <cfRule type="cellIs" dxfId="627" priority="23" operator="equal">
      <formula>"KO"</formula>
    </cfRule>
    <cfRule type="cellIs" dxfId="626" priority="24" operator="equal">
      <formula>"OK"</formula>
    </cfRule>
  </conditionalFormatting>
  <conditionalFormatting sqref="R137:R145">
    <cfRule type="cellIs" dxfId="625" priority="45" operator="equal">
      <formula>"KO"</formula>
    </cfRule>
    <cfRule type="cellIs" dxfId="624" priority="46" operator="equal">
      <formula>"OK"</formula>
    </cfRule>
  </conditionalFormatting>
  <conditionalFormatting sqref="V194:V198">
    <cfRule type="cellIs" dxfId="623" priority="43" operator="equal">
      <formula>"KO"</formula>
    </cfRule>
    <cfRule type="cellIs" dxfId="622" priority="44" operator="equal">
      <formula>"OK"</formula>
    </cfRule>
  </conditionalFormatting>
  <conditionalFormatting sqref="Q247">
    <cfRule type="cellIs" dxfId="621" priority="41" operator="equal">
      <formula>"KO"</formula>
    </cfRule>
    <cfRule type="cellIs" dxfId="620" priority="42" operator="equal">
      <formula>"OK"</formula>
    </cfRule>
  </conditionalFormatting>
  <conditionalFormatting sqref="Q248">
    <cfRule type="cellIs" dxfId="619" priority="39" operator="equal">
      <formula>"KO"</formula>
    </cfRule>
    <cfRule type="cellIs" dxfId="618" priority="40" operator="equal">
      <formula>"OK"</formula>
    </cfRule>
  </conditionalFormatting>
  <conditionalFormatting sqref="Q249">
    <cfRule type="cellIs" dxfId="617" priority="37" operator="equal">
      <formula>"KO"</formula>
    </cfRule>
    <cfRule type="cellIs" dxfId="616" priority="38" operator="equal">
      <formula>"OK"</formula>
    </cfRule>
  </conditionalFormatting>
  <conditionalFormatting sqref="Q250">
    <cfRule type="cellIs" dxfId="615" priority="35" operator="equal">
      <formula>"KO"</formula>
    </cfRule>
    <cfRule type="cellIs" dxfId="614" priority="36" operator="equal">
      <formula>"OK"</formula>
    </cfRule>
  </conditionalFormatting>
  <conditionalFormatting sqref="Q251">
    <cfRule type="cellIs" dxfId="613" priority="33" operator="equal">
      <formula>"KO"</formula>
    </cfRule>
    <cfRule type="cellIs" dxfId="612" priority="34" operator="equal">
      <formula>"OK"</formula>
    </cfRule>
  </conditionalFormatting>
  <conditionalFormatting sqref="Q252">
    <cfRule type="cellIs" dxfId="611" priority="31" operator="equal">
      <formula>"KO"</formula>
    </cfRule>
    <cfRule type="cellIs" dxfId="610" priority="32" operator="equal">
      <formula>"OK"</formula>
    </cfRule>
  </conditionalFormatting>
  <conditionalFormatting sqref="Q253">
    <cfRule type="cellIs" dxfId="609" priority="29" operator="equal">
      <formula>"KO"</formula>
    </cfRule>
    <cfRule type="cellIs" dxfId="608" priority="30" operator="equal">
      <formula>"OK"</formula>
    </cfRule>
  </conditionalFormatting>
  <conditionalFormatting sqref="R312:R317">
    <cfRule type="cellIs" dxfId="607" priority="27" operator="equal">
      <formula>"KO"</formula>
    </cfRule>
    <cfRule type="cellIs" dxfId="606" priority="28" operator="equal">
      <formula>"OK"</formula>
    </cfRule>
  </conditionalFormatting>
  <conditionalFormatting sqref="V376:V393">
    <cfRule type="cellIs" dxfId="605" priority="25" operator="equal">
      <formula>"KO"</formula>
    </cfRule>
    <cfRule type="cellIs" dxfId="604" priority="26" operator="equal">
      <formula>"OK"</formula>
    </cfRule>
  </conditionalFormatting>
  <conditionalFormatting sqref="T146">
    <cfRule type="cellIs" dxfId="603" priority="19" operator="equal">
      <formula>"KO"</formula>
    </cfRule>
    <cfRule type="cellIs" dxfId="602" priority="20" operator="equal">
      <formula>"OK"</formula>
    </cfRule>
  </conditionalFormatting>
  <conditionalFormatting sqref="Z587">
    <cfRule type="cellIs" dxfId="601" priority="17" operator="equal">
      <formula>"KO"</formula>
    </cfRule>
    <cfRule type="cellIs" dxfId="600" priority="18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J13" sqref="AJ13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AK1" s="49"/>
    </row>
    <row r="2" spans="1:37" s="47" customFormat="1" ht="30.75" customHeight="1" x14ac:dyDescent="0.25">
      <c r="B2" s="50"/>
      <c r="D2" s="208" t="s">
        <v>26</v>
      </c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9" t="s">
        <v>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AK7" s="49"/>
    </row>
    <row r="8" spans="1:37" s="47" customFormat="1" x14ac:dyDescent="0.25">
      <c r="A8" s="63" t="s">
        <v>39</v>
      </c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2</v>
      </c>
      <c r="B10" s="67" t="str">
        <f>VLOOKUP(A10,EXPERIENCIA_REQUERIDA_PERFIL!A:B,2,FALSE)</f>
        <v>Responsable tècnic/a de seguretat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68</v>
      </c>
      <c r="AE11" s="71">
        <f>VLOOKUP($A$10,EXPERIENCIA_REQUERIDA_PERFIL!A:BD,10,FALSE)</f>
        <v>0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69</v>
      </c>
      <c r="AE12" s="71">
        <f>VLOOKUP($A$10,EXPERIENCIA_REQUERIDA_PERFIL!A:BD,11,FALSE)</f>
        <v>0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2" t="s">
        <v>66</v>
      </c>
      <c r="AC13" s="145">
        <f>VLOOKUP($A$10,EXPERIENCIA_REQUERIDA_PERFIL!A:BD,31,FALSE)</f>
        <v>0</v>
      </c>
      <c r="AD13" s="125" t="s">
        <v>47</v>
      </c>
      <c r="AE13" s="71">
        <f>VLOOKUP($A$10,EXPERIENCIA_REQUERIDA_PERFIL!A:BD,9,FALSE)</f>
        <v>0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9" t="s">
        <v>15</v>
      </c>
      <c r="C14" s="200"/>
      <c r="D14" s="200"/>
      <c r="E14" s="20" t="s">
        <v>14</v>
      </c>
      <c r="F14" s="20" t="s">
        <v>29</v>
      </c>
      <c r="G14" s="20" t="s">
        <v>25</v>
      </c>
      <c r="H14" s="210" t="s">
        <v>18</v>
      </c>
      <c r="I14" s="211"/>
      <c r="J14" s="211"/>
      <c r="K14" s="211"/>
      <c r="L14" s="20" t="str">
        <f>IF(VLOOKUP($A$10,EXPERIENCIA_REQUERIDA_PERFIL!A:C,3,FALSE)="","",VLOOKUP($A$10,EXPERIENCIA_REQUERIDA_PERFIL!A:C,3,FALSE))</f>
        <v/>
      </c>
      <c r="M14" s="212" t="str">
        <f>IF(VLOOKUP($A$10,EXPERIENCIA_REQUERIDA_PERFIL!A:BD,6,FALSE)="","",VLOOKUP($A$10,EXPERIENCIA_REQUERIDA_PERFIL!A:BD,6,FALSE))</f>
        <v>Responsable tècnic/a de seguretat en projectes de sistemes d’informació.</v>
      </c>
      <c r="N14" s="213"/>
      <c r="O14" s="213"/>
      <c r="P14" s="214"/>
      <c r="Q14" s="215" t="str">
        <f>IF(VLOOKUP($A$10,EXPERIENCIA_REQUERIDA_PERFIL!A:BD,12,FALSE)="","",VLOOKUP($A$10,EXPERIENCIA_REQUERIDA_PERFIL!A:BD,12,FALSE))</f>
        <v/>
      </c>
      <c r="R14" s="215"/>
      <c r="S14" s="215"/>
      <c r="T14" s="215"/>
      <c r="U14" s="215"/>
      <c r="V14" s="215"/>
      <c r="W14" s="215"/>
      <c r="X14" s="182" t="str">
        <f>IF(VLOOKUP($A$10,EXPERIENCIA_REQUERIDA_PERFIL!A:BD,18,FALSE)="","",VLOOKUP($A$10,EXPERIENCIA_REQUERIDA_PERFIL!A:BD,18,FALSE))</f>
        <v/>
      </c>
      <c r="Y14" s="183"/>
      <c r="Z14" s="182" t="str">
        <f>IF(VLOOKUP($A$10,EXPERIENCIA_REQUERIDA_PERFIL!A:BD,24,FALSE)="","",VLOOKUP($A$10,EXPERIENCIA_REQUERIDA_PERFIL!A:BD,24,FALSE))</f>
        <v/>
      </c>
      <c r="AA14" s="183"/>
      <c r="AB14" s="182" t="str">
        <f>IF(VLOOKUP($A$10,EXPERIENCIA_REQUERIDA_PERFIL!A:BD,30,FALSE)="","",VLOOKUP($A$10,EXPERIENCIA_REQUERIDA_PERFIL!A:BD,30,FALSE))</f>
        <v/>
      </c>
      <c r="AC14" s="183"/>
      <c r="AD14" s="20" t="s">
        <v>54</v>
      </c>
      <c r="AE14" s="24" t="str">
        <f>IF(AE13=0,"",CONCATENATE("Millora 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203" t="str">
        <f t="shared" ref="B15:B34" si="0">$B$10</f>
        <v>Responsable tècnic/a de seguretat</v>
      </c>
      <c r="C15" s="203"/>
      <c r="D15" s="203"/>
      <c r="E15" s="81" t="s">
        <v>53</v>
      </c>
      <c r="F15" s="81" t="s">
        <v>67</v>
      </c>
      <c r="G15" s="81">
        <v>100</v>
      </c>
      <c r="H15" s="204">
        <v>5</v>
      </c>
      <c r="I15" s="205"/>
      <c r="J15" s="205"/>
      <c r="K15" s="205"/>
      <c r="L15" s="136" t="s">
        <v>3</v>
      </c>
      <c r="M15" s="180">
        <f>IF($M$14="","",ROUND(SUMIF($AE$39:$AE$103,CONCATENATE(E15,"SI"),$AD$39:$AD$103)/12,2))</f>
        <v>3</v>
      </c>
      <c r="N15" s="206"/>
      <c r="O15" s="206"/>
      <c r="P15" s="181"/>
      <c r="Q15" s="207" t="str">
        <f>IF($Q$14="","",ROUND(SUMIF($AF$39:$AF$78,CONCATENATE(E15,"SI"),$AD$39:$AD$78)/12,2))</f>
        <v/>
      </c>
      <c r="R15" s="207"/>
      <c r="S15" s="207"/>
      <c r="T15" s="207"/>
      <c r="U15" s="207"/>
      <c r="V15" s="207"/>
      <c r="W15" s="207"/>
      <c r="X15" s="180" t="str">
        <f>IF($X$14="","",ROUND(SUMIF($AG$39:$AG$78,CONCATENATE(E15,"SI"),$AD$39:$AD$78)/12,2))</f>
        <v/>
      </c>
      <c r="Y15" s="181"/>
      <c r="Z15" s="180" t="str">
        <f>IF($Z$14="","",ROUND(SUMIF($AH$39:$AH$78,CONCATENATE(E15,"SI"),$AD$39:$AD$78)/12,2))</f>
        <v/>
      </c>
      <c r="AA15" s="181"/>
      <c r="AB15" s="180" t="str">
        <f>IF($AB$14="","",ROUND(SUMIF($AI$39:$AI$78,CONCATENATE(E15,"SI"),$AD$39:$AD$78)/12,2))</f>
        <v/>
      </c>
      <c r="AC15" s="181"/>
      <c r="AD15" s="82" t="str">
        <f>IF(OR(E15="",M14=""),"N/A",IF(AND(IF($L$14="","SI",IF(VLOOKUP($A$10,EXPERIENCIA_REQUERIDA_PERFIL!A:BD,4,FALSE)="NO","SI",L15))="SI",M15&gt;=$P$13,Q15&gt;=$W$13,X15&gt;=$Y$13,Z15&gt;=$AA$13),"OK","KO"))</f>
        <v>OK</v>
      </c>
      <c r="AE15" s="83" t="str">
        <f>IF(OR($E15="",$M$14="",AE$13=0),"",MAX(TRUNC((M15-$P$13)/AE$11),0))</f>
        <v/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203" t="str">
        <f t="shared" si="0"/>
        <v>Responsable tècnic/a de seguretat</v>
      </c>
      <c r="C16" s="203"/>
      <c r="D16" s="203"/>
      <c r="E16" s="81"/>
      <c r="F16" s="81"/>
      <c r="G16" s="81"/>
      <c r="H16" s="204"/>
      <c r="I16" s="205"/>
      <c r="J16" s="205"/>
      <c r="K16" s="205"/>
      <c r="L16" s="136" t="s">
        <v>51</v>
      </c>
      <c r="M16" s="180">
        <f t="shared" ref="M16:M34" si="2">IF($M$14="","",ROUND(SUMIF($AE$39:$AE$103,CONCATENATE(E16,"SI"),$AD$39:$AD$103)/12,2))</f>
        <v>0</v>
      </c>
      <c r="N16" s="206"/>
      <c r="O16" s="206"/>
      <c r="P16" s="181"/>
      <c r="Q16" s="207" t="str">
        <f t="shared" ref="Q16:Q34" si="3">IF($Q$14="","",ROUND(SUMIF($AF$39:$AF$78,CONCATENATE(E16,"SI"),$AD$39:$AD$78)/12,2))</f>
        <v/>
      </c>
      <c r="R16" s="207"/>
      <c r="S16" s="207"/>
      <c r="T16" s="207"/>
      <c r="U16" s="207"/>
      <c r="V16" s="207"/>
      <c r="W16" s="207"/>
      <c r="X16" s="180" t="str">
        <f t="shared" ref="X16:X34" si="4">IF($X$14="","",ROUND(SUMIF($AG$39:$AG$78,CONCATENATE(E16,"SI"),$AD$39:$AD$78)/12,2))</f>
        <v/>
      </c>
      <c r="Y16" s="181"/>
      <c r="Z16" s="180" t="str">
        <f t="shared" ref="Z16:Z34" si="5">IF($Z$14="","",ROUND(SUMIF($AH$39:$AH$78,CONCATENATE(E16,"SI"),$AD$39:$AD$78)/12,2))</f>
        <v/>
      </c>
      <c r="AA16" s="181"/>
      <c r="AB16" s="180" t="str">
        <f t="shared" ref="AB16:AB34" si="6">IF($AB$14="","",ROUND(SUMIF($AI$39:$AI$78,CONCATENATE(E16,"SI"),$AD$39:$AD$78)/12,2))</f>
        <v/>
      </c>
      <c r="AC16" s="181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203" t="str">
        <f t="shared" si="0"/>
        <v>Responsable tècnic/a de seguretat</v>
      </c>
      <c r="C17" s="203"/>
      <c r="D17" s="203"/>
      <c r="E17" s="81"/>
      <c r="F17" s="81"/>
      <c r="G17" s="81"/>
      <c r="H17" s="204"/>
      <c r="I17" s="205"/>
      <c r="J17" s="205"/>
      <c r="K17" s="205"/>
      <c r="L17" s="136" t="s">
        <v>51</v>
      </c>
      <c r="M17" s="180">
        <f t="shared" si="2"/>
        <v>0</v>
      </c>
      <c r="N17" s="206"/>
      <c r="O17" s="206"/>
      <c r="P17" s="181"/>
      <c r="Q17" s="207" t="str">
        <f t="shared" si="3"/>
        <v/>
      </c>
      <c r="R17" s="207"/>
      <c r="S17" s="207"/>
      <c r="T17" s="207"/>
      <c r="U17" s="207"/>
      <c r="V17" s="207"/>
      <c r="W17" s="207"/>
      <c r="X17" s="180" t="str">
        <f t="shared" si="4"/>
        <v/>
      </c>
      <c r="Y17" s="181"/>
      <c r="Z17" s="180" t="str">
        <f t="shared" si="5"/>
        <v/>
      </c>
      <c r="AA17" s="181"/>
      <c r="AB17" s="180" t="str">
        <f t="shared" si="6"/>
        <v/>
      </c>
      <c r="AC17" s="181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203" t="str">
        <f t="shared" si="0"/>
        <v>Responsable tècnic/a de seguretat</v>
      </c>
      <c r="C18" s="203"/>
      <c r="D18" s="203"/>
      <c r="E18" s="81"/>
      <c r="F18" s="81"/>
      <c r="G18" s="81"/>
      <c r="H18" s="204"/>
      <c r="I18" s="205"/>
      <c r="J18" s="205"/>
      <c r="K18" s="205"/>
      <c r="L18" s="136" t="s">
        <v>51</v>
      </c>
      <c r="M18" s="180">
        <f t="shared" si="2"/>
        <v>0</v>
      </c>
      <c r="N18" s="206"/>
      <c r="O18" s="206"/>
      <c r="P18" s="181"/>
      <c r="Q18" s="207" t="str">
        <f t="shared" si="3"/>
        <v/>
      </c>
      <c r="R18" s="207"/>
      <c r="S18" s="207"/>
      <c r="T18" s="207"/>
      <c r="U18" s="207"/>
      <c r="V18" s="207"/>
      <c r="W18" s="207"/>
      <c r="X18" s="180" t="str">
        <f t="shared" si="4"/>
        <v/>
      </c>
      <c r="Y18" s="181"/>
      <c r="Z18" s="180" t="str">
        <f t="shared" si="5"/>
        <v/>
      </c>
      <c r="AA18" s="181"/>
      <c r="AB18" s="180" t="str">
        <f t="shared" si="6"/>
        <v/>
      </c>
      <c r="AC18" s="181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203" t="str">
        <f t="shared" si="0"/>
        <v>Responsable tècnic/a de seguretat</v>
      </c>
      <c r="C19" s="203"/>
      <c r="D19" s="203"/>
      <c r="E19" s="81"/>
      <c r="F19" s="81"/>
      <c r="G19" s="81"/>
      <c r="H19" s="204"/>
      <c r="I19" s="205"/>
      <c r="J19" s="205"/>
      <c r="K19" s="205"/>
      <c r="L19" s="136" t="s">
        <v>51</v>
      </c>
      <c r="M19" s="180">
        <f t="shared" si="2"/>
        <v>0</v>
      </c>
      <c r="N19" s="206"/>
      <c r="O19" s="206"/>
      <c r="P19" s="181"/>
      <c r="Q19" s="207" t="str">
        <f t="shared" si="3"/>
        <v/>
      </c>
      <c r="R19" s="207"/>
      <c r="S19" s="207"/>
      <c r="T19" s="207"/>
      <c r="U19" s="207"/>
      <c r="V19" s="207"/>
      <c r="W19" s="207"/>
      <c r="X19" s="180" t="str">
        <f t="shared" si="4"/>
        <v/>
      </c>
      <c r="Y19" s="181"/>
      <c r="Z19" s="180" t="str">
        <f t="shared" si="5"/>
        <v/>
      </c>
      <c r="AA19" s="181"/>
      <c r="AB19" s="180" t="str">
        <f t="shared" si="6"/>
        <v/>
      </c>
      <c r="AC19" s="181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203" t="str">
        <f t="shared" si="0"/>
        <v>Responsable tècnic/a de seguretat</v>
      </c>
      <c r="C20" s="203"/>
      <c r="D20" s="203"/>
      <c r="E20" s="81"/>
      <c r="F20" s="81"/>
      <c r="G20" s="81"/>
      <c r="H20" s="204"/>
      <c r="I20" s="205"/>
      <c r="J20" s="205"/>
      <c r="K20" s="205"/>
      <c r="L20" s="136" t="s">
        <v>51</v>
      </c>
      <c r="M20" s="180">
        <f t="shared" si="2"/>
        <v>0</v>
      </c>
      <c r="N20" s="206"/>
      <c r="O20" s="206"/>
      <c r="P20" s="181"/>
      <c r="Q20" s="207" t="str">
        <f t="shared" si="3"/>
        <v/>
      </c>
      <c r="R20" s="207"/>
      <c r="S20" s="207"/>
      <c r="T20" s="207"/>
      <c r="U20" s="207"/>
      <c r="V20" s="207"/>
      <c r="W20" s="207"/>
      <c r="X20" s="180" t="str">
        <f t="shared" si="4"/>
        <v/>
      </c>
      <c r="Y20" s="181"/>
      <c r="Z20" s="180" t="str">
        <f t="shared" si="5"/>
        <v/>
      </c>
      <c r="AA20" s="181"/>
      <c r="AB20" s="180" t="str">
        <f t="shared" si="6"/>
        <v/>
      </c>
      <c r="AC20" s="181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203" t="str">
        <f t="shared" si="0"/>
        <v>Responsable tècnic/a de seguretat</v>
      </c>
      <c r="C21" s="203"/>
      <c r="D21" s="203"/>
      <c r="E21" s="81"/>
      <c r="F21" s="81"/>
      <c r="G21" s="81"/>
      <c r="H21" s="204"/>
      <c r="I21" s="205"/>
      <c r="J21" s="205"/>
      <c r="K21" s="205"/>
      <c r="L21" s="136" t="s">
        <v>51</v>
      </c>
      <c r="M21" s="180">
        <f t="shared" si="2"/>
        <v>0</v>
      </c>
      <c r="N21" s="206"/>
      <c r="O21" s="206"/>
      <c r="P21" s="181"/>
      <c r="Q21" s="207" t="str">
        <f t="shared" si="3"/>
        <v/>
      </c>
      <c r="R21" s="207"/>
      <c r="S21" s="207"/>
      <c r="T21" s="207"/>
      <c r="U21" s="207"/>
      <c r="V21" s="207"/>
      <c r="W21" s="207"/>
      <c r="X21" s="180" t="str">
        <f t="shared" si="4"/>
        <v/>
      </c>
      <c r="Y21" s="181"/>
      <c r="Z21" s="180" t="str">
        <f t="shared" si="5"/>
        <v/>
      </c>
      <c r="AA21" s="181"/>
      <c r="AB21" s="180" t="str">
        <f t="shared" si="6"/>
        <v/>
      </c>
      <c r="AC21" s="181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203" t="str">
        <f t="shared" si="0"/>
        <v>Responsable tècnic/a de seguretat</v>
      </c>
      <c r="C22" s="203"/>
      <c r="D22" s="203"/>
      <c r="E22" s="81"/>
      <c r="F22" s="81"/>
      <c r="G22" s="81"/>
      <c r="H22" s="204"/>
      <c r="I22" s="205"/>
      <c r="J22" s="205"/>
      <c r="K22" s="205"/>
      <c r="L22" s="136" t="s">
        <v>51</v>
      </c>
      <c r="M22" s="180">
        <f t="shared" si="2"/>
        <v>0</v>
      </c>
      <c r="N22" s="206"/>
      <c r="O22" s="206"/>
      <c r="P22" s="181"/>
      <c r="Q22" s="207" t="str">
        <f t="shared" si="3"/>
        <v/>
      </c>
      <c r="R22" s="207"/>
      <c r="S22" s="207"/>
      <c r="T22" s="207"/>
      <c r="U22" s="207"/>
      <c r="V22" s="207"/>
      <c r="W22" s="207"/>
      <c r="X22" s="180" t="str">
        <f t="shared" si="4"/>
        <v/>
      </c>
      <c r="Y22" s="181"/>
      <c r="Z22" s="180" t="str">
        <f t="shared" si="5"/>
        <v/>
      </c>
      <c r="AA22" s="181"/>
      <c r="AB22" s="180" t="str">
        <f t="shared" si="6"/>
        <v/>
      </c>
      <c r="AC22" s="181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203" t="str">
        <f t="shared" si="0"/>
        <v>Responsable tècnic/a de seguretat</v>
      </c>
      <c r="C23" s="203"/>
      <c r="D23" s="203"/>
      <c r="E23" s="81"/>
      <c r="F23" s="81"/>
      <c r="G23" s="81"/>
      <c r="H23" s="204"/>
      <c r="I23" s="205"/>
      <c r="J23" s="205"/>
      <c r="K23" s="205"/>
      <c r="L23" s="136" t="s">
        <v>51</v>
      </c>
      <c r="M23" s="180">
        <f t="shared" si="2"/>
        <v>0</v>
      </c>
      <c r="N23" s="206"/>
      <c r="O23" s="206"/>
      <c r="P23" s="181"/>
      <c r="Q23" s="207" t="str">
        <f t="shared" si="3"/>
        <v/>
      </c>
      <c r="R23" s="207"/>
      <c r="S23" s="207"/>
      <c r="T23" s="207"/>
      <c r="U23" s="207"/>
      <c r="V23" s="207"/>
      <c r="W23" s="207"/>
      <c r="X23" s="180" t="str">
        <f t="shared" si="4"/>
        <v/>
      </c>
      <c r="Y23" s="181"/>
      <c r="Z23" s="180" t="str">
        <f t="shared" si="5"/>
        <v/>
      </c>
      <c r="AA23" s="181"/>
      <c r="AB23" s="180" t="str">
        <f t="shared" si="6"/>
        <v/>
      </c>
      <c r="AC23" s="181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203" t="str">
        <f t="shared" si="0"/>
        <v>Responsable tècnic/a de seguretat</v>
      </c>
      <c r="C24" s="203"/>
      <c r="D24" s="203"/>
      <c r="E24" s="81"/>
      <c r="F24" s="81"/>
      <c r="G24" s="81"/>
      <c r="H24" s="204"/>
      <c r="I24" s="205"/>
      <c r="J24" s="205"/>
      <c r="K24" s="205"/>
      <c r="L24" s="136" t="s">
        <v>51</v>
      </c>
      <c r="M24" s="180">
        <f t="shared" si="2"/>
        <v>0</v>
      </c>
      <c r="N24" s="206"/>
      <c r="O24" s="206"/>
      <c r="P24" s="181"/>
      <c r="Q24" s="207" t="str">
        <f t="shared" si="3"/>
        <v/>
      </c>
      <c r="R24" s="207"/>
      <c r="S24" s="207"/>
      <c r="T24" s="207"/>
      <c r="U24" s="207"/>
      <c r="V24" s="207"/>
      <c r="W24" s="207"/>
      <c r="X24" s="180" t="str">
        <f t="shared" si="4"/>
        <v/>
      </c>
      <c r="Y24" s="181"/>
      <c r="Z24" s="180" t="str">
        <f t="shared" si="5"/>
        <v/>
      </c>
      <c r="AA24" s="181"/>
      <c r="AB24" s="180" t="str">
        <f t="shared" si="6"/>
        <v/>
      </c>
      <c r="AC24" s="181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203" t="str">
        <f t="shared" si="0"/>
        <v>Responsable tècnic/a de seguretat</v>
      </c>
      <c r="C25" s="203"/>
      <c r="D25" s="203"/>
      <c r="E25" s="81"/>
      <c r="F25" s="81"/>
      <c r="G25" s="81"/>
      <c r="H25" s="204"/>
      <c r="I25" s="205"/>
      <c r="J25" s="205"/>
      <c r="K25" s="205"/>
      <c r="L25" s="136" t="s">
        <v>51</v>
      </c>
      <c r="M25" s="180">
        <f t="shared" si="2"/>
        <v>0</v>
      </c>
      <c r="N25" s="206"/>
      <c r="O25" s="206"/>
      <c r="P25" s="181"/>
      <c r="Q25" s="207" t="str">
        <f t="shared" si="3"/>
        <v/>
      </c>
      <c r="R25" s="207"/>
      <c r="S25" s="207"/>
      <c r="T25" s="207"/>
      <c r="U25" s="207"/>
      <c r="V25" s="207"/>
      <c r="W25" s="207"/>
      <c r="X25" s="180" t="str">
        <f t="shared" si="4"/>
        <v/>
      </c>
      <c r="Y25" s="181"/>
      <c r="Z25" s="180" t="str">
        <f t="shared" si="5"/>
        <v/>
      </c>
      <c r="AA25" s="181"/>
      <c r="AB25" s="180" t="str">
        <f t="shared" si="6"/>
        <v/>
      </c>
      <c r="AC25" s="181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203" t="str">
        <f t="shared" si="0"/>
        <v>Responsable tècnic/a de seguretat</v>
      </c>
      <c r="C26" s="203"/>
      <c r="D26" s="203"/>
      <c r="E26" s="81"/>
      <c r="F26" s="81"/>
      <c r="G26" s="81"/>
      <c r="H26" s="204"/>
      <c r="I26" s="205"/>
      <c r="J26" s="205"/>
      <c r="K26" s="205"/>
      <c r="L26" s="136" t="s">
        <v>51</v>
      </c>
      <c r="M26" s="180">
        <f t="shared" si="2"/>
        <v>0</v>
      </c>
      <c r="N26" s="206"/>
      <c r="O26" s="206"/>
      <c r="P26" s="181"/>
      <c r="Q26" s="207" t="str">
        <f t="shared" si="3"/>
        <v/>
      </c>
      <c r="R26" s="207"/>
      <c r="S26" s="207"/>
      <c r="T26" s="207"/>
      <c r="U26" s="207"/>
      <c r="V26" s="207"/>
      <c r="W26" s="207"/>
      <c r="X26" s="180" t="str">
        <f t="shared" si="4"/>
        <v/>
      </c>
      <c r="Y26" s="181"/>
      <c r="Z26" s="180" t="str">
        <f t="shared" si="5"/>
        <v/>
      </c>
      <c r="AA26" s="181"/>
      <c r="AB26" s="180" t="str">
        <f t="shared" si="6"/>
        <v/>
      </c>
      <c r="AC26" s="181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203" t="str">
        <f t="shared" si="0"/>
        <v>Responsable tècnic/a de seguretat</v>
      </c>
      <c r="C27" s="203"/>
      <c r="D27" s="203"/>
      <c r="E27" s="81"/>
      <c r="F27" s="81"/>
      <c r="G27" s="81"/>
      <c r="H27" s="204"/>
      <c r="I27" s="205"/>
      <c r="J27" s="205"/>
      <c r="K27" s="205"/>
      <c r="L27" s="136" t="s">
        <v>51</v>
      </c>
      <c r="M27" s="180">
        <f t="shared" si="2"/>
        <v>0</v>
      </c>
      <c r="N27" s="206"/>
      <c r="O27" s="206"/>
      <c r="P27" s="181"/>
      <c r="Q27" s="207" t="str">
        <f t="shared" si="3"/>
        <v/>
      </c>
      <c r="R27" s="207"/>
      <c r="S27" s="207"/>
      <c r="T27" s="207"/>
      <c r="U27" s="207"/>
      <c r="V27" s="207"/>
      <c r="W27" s="207"/>
      <c r="X27" s="180" t="str">
        <f t="shared" si="4"/>
        <v/>
      </c>
      <c r="Y27" s="181"/>
      <c r="Z27" s="180" t="str">
        <f t="shared" si="5"/>
        <v/>
      </c>
      <c r="AA27" s="181"/>
      <c r="AB27" s="180" t="str">
        <f t="shared" si="6"/>
        <v/>
      </c>
      <c r="AC27" s="181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203" t="str">
        <f t="shared" si="0"/>
        <v>Responsable tècnic/a de seguretat</v>
      </c>
      <c r="C28" s="203"/>
      <c r="D28" s="203"/>
      <c r="E28" s="81"/>
      <c r="F28" s="81"/>
      <c r="G28" s="81"/>
      <c r="H28" s="204"/>
      <c r="I28" s="205"/>
      <c r="J28" s="205"/>
      <c r="K28" s="205"/>
      <c r="L28" s="136" t="s">
        <v>51</v>
      </c>
      <c r="M28" s="180">
        <f t="shared" si="2"/>
        <v>0</v>
      </c>
      <c r="N28" s="206"/>
      <c r="O28" s="206"/>
      <c r="P28" s="181"/>
      <c r="Q28" s="207" t="str">
        <f t="shared" si="3"/>
        <v/>
      </c>
      <c r="R28" s="207"/>
      <c r="S28" s="207"/>
      <c r="T28" s="207"/>
      <c r="U28" s="207"/>
      <c r="V28" s="207"/>
      <c r="W28" s="207"/>
      <c r="X28" s="180" t="str">
        <f t="shared" si="4"/>
        <v/>
      </c>
      <c r="Y28" s="181"/>
      <c r="Z28" s="180" t="str">
        <f t="shared" si="5"/>
        <v/>
      </c>
      <c r="AA28" s="181"/>
      <c r="AB28" s="180" t="str">
        <f t="shared" si="6"/>
        <v/>
      </c>
      <c r="AC28" s="181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203" t="str">
        <f t="shared" si="0"/>
        <v>Responsable tècnic/a de seguretat</v>
      </c>
      <c r="C29" s="203"/>
      <c r="D29" s="203"/>
      <c r="E29" s="81"/>
      <c r="F29" s="81"/>
      <c r="G29" s="81"/>
      <c r="H29" s="204"/>
      <c r="I29" s="205"/>
      <c r="J29" s="205"/>
      <c r="K29" s="205"/>
      <c r="L29" s="136" t="s">
        <v>51</v>
      </c>
      <c r="M29" s="180">
        <f t="shared" si="2"/>
        <v>0</v>
      </c>
      <c r="N29" s="206"/>
      <c r="O29" s="206"/>
      <c r="P29" s="181"/>
      <c r="Q29" s="207" t="str">
        <f t="shared" si="3"/>
        <v/>
      </c>
      <c r="R29" s="207"/>
      <c r="S29" s="207"/>
      <c r="T29" s="207"/>
      <c r="U29" s="207"/>
      <c r="V29" s="207"/>
      <c r="W29" s="207"/>
      <c r="X29" s="180" t="str">
        <f t="shared" si="4"/>
        <v/>
      </c>
      <c r="Y29" s="181"/>
      <c r="Z29" s="180" t="str">
        <f t="shared" si="5"/>
        <v/>
      </c>
      <c r="AA29" s="181"/>
      <c r="AB29" s="180" t="str">
        <f t="shared" si="6"/>
        <v/>
      </c>
      <c r="AC29" s="181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203" t="str">
        <f t="shared" si="0"/>
        <v>Responsable tècnic/a de seguretat</v>
      </c>
      <c r="C30" s="203"/>
      <c r="D30" s="203"/>
      <c r="E30" s="81"/>
      <c r="F30" s="81"/>
      <c r="G30" s="81"/>
      <c r="H30" s="204"/>
      <c r="I30" s="205"/>
      <c r="J30" s="205"/>
      <c r="K30" s="205"/>
      <c r="L30" s="136" t="s">
        <v>51</v>
      </c>
      <c r="M30" s="180">
        <f t="shared" si="2"/>
        <v>0</v>
      </c>
      <c r="N30" s="206"/>
      <c r="O30" s="206"/>
      <c r="P30" s="181"/>
      <c r="Q30" s="207" t="str">
        <f t="shared" si="3"/>
        <v/>
      </c>
      <c r="R30" s="207"/>
      <c r="S30" s="207"/>
      <c r="T30" s="207"/>
      <c r="U30" s="207"/>
      <c r="V30" s="207"/>
      <c r="W30" s="207"/>
      <c r="X30" s="180" t="str">
        <f t="shared" si="4"/>
        <v/>
      </c>
      <c r="Y30" s="181"/>
      <c r="Z30" s="180" t="str">
        <f t="shared" si="5"/>
        <v/>
      </c>
      <c r="AA30" s="181"/>
      <c r="AB30" s="180" t="str">
        <f t="shared" si="6"/>
        <v/>
      </c>
      <c r="AC30" s="181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203" t="str">
        <f t="shared" si="0"/>
        <v>Responsable tècnic/a de seguretat</v>
      </c>
      <c r="C31" s="203"/>
      <c r="D31" s="203"/>
      <c r="E31" s="81"/>
      <c r="F31" s="81"/>
      <c r="G31" s="81"/>
      <c r="H31" s="204"/>
      <c r="I31" s="205"/>
      <c r="J31" s="205"/>
      <c r="K31" s="205"/>
      <c r="L31" s="136" t="s">
        <v>51</v>
      </c>
      <c r="M31" s="180">
        <f t="shared" si="2"/>
        <v>0</v>
      </c>
      <c r="N31" s="206"/>
      <c r="O31" s="206"/>
      <c r="P31" s="181"/>
      <c r="Q31" s="207" t="str">
        <f t="shared" si="3"/>
        <v/>
      </c>
      <c r="R31" s="207"/>
      <c r="S31" s="207"/>
      <c r="T31" s="207"/>
      <c r="U31" s="207"/>
      <c r="V31" s="207"/>
      <c r="W31" s="207"/>
      <c r="X31" s="180" t="str">
        <f t="shared" si="4"/>
        <v/>
      </c>
      <c r="Y31" s="181"/>
      <c r="Z31" s="180" t="str">
        <f t="shared" si="5"/>
        <v/>
      </c>
      <c r="AA31" s="181"/>
      <c r="AB31" s="180" t="str">
        <f t="shared" si="6"/>
        <v/>
      </c>
      <c r="AC31" s="181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203" t="str">
        <f t="shared" si="0"/>
        <v>Responsable tècnic/a de seguretat</v>
      </c>
      <c r="C32" s="203"/>
      <c r="D32" s="203"/>
      <c r="E32" s="81"/>
      <c r="F32" s="81"/>
      <c r="G32" s="81"/>
      <c r="H32" s="204"/>
      <c r="I32" s="205"/>
      <c r="J32" s="205"/>
      <c r="K32" s="205"/>
      <c r="L32" s="136" t="s">
        <v>51</v>
      </c>
      <c r="M32" s="180">
        <f t="shared" si="2"/>
        <v>0</v>
      </c>
      <c r="N32" s="206"/>
      <c r="O32" s="206"/>
      <c r="P32" s="181"/>
      <c r="Q32" s="207" t="str">
        <f t="shared" si="3"/>
        <v/>
      </c>
      <c r="R32" s="207"/>
      <c r="S32" s="207"/>
      <c r="T32" s="207"/>
      <c r="U32" s="207"/>
      <c r="V32" s="207"/>
      <c r="W32" s="207"/>
      <c r="X32" s="180" t="str">
        <f t="shared" si="4"/>
        <v/>
      </c>
      <c r="Y32" s="181"/>
      <c r="Z32" s="180" t="str">
        <f t="shared" si="5"/>
        <v/>
      </c>
      <c r="AA32" s="181"/>
      <c r="AB32" s="180" t="str">
        <f t="shared" si="6"/>
        <v/>
      </c>
      <c r="AC32" s="181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203" t="str">
        <f t="shared" si="0"/>
        <v>Responsable tècnic/a de seguretat</v>
      </c>
      <c r="C33" s="203"/>
      <c r="D33" s="203"/>
      <c r="E33" s="81"/>
      <c r="F33" s="81"/>
      <c r="G33" s="81"/>
      <c r="H33" s="204"/>
      <c r="I33" s="205"/>
      <c r="J33" s="205"/>
      <c r="K33" s="205"/>
      <c r="L33" s="136" t="s">
        <v>51</v>
      </c>
      <c r="M33" s="180">
        <f t="shared" si="2"/>
        <v>0</v>
      </c>
      <c r="N33" s="206"/>
      <c r="O33" s="206"/>
      <c r="P33" s="181"/>
      <c r="Q33" s="207" t="str">
        <f t="shared" si="3"/>
        <v/>
      </c>
      <c r="R33" s="207"/>
      <c r="S33" s="207"/>
      <c r="T33" s="207"/>
      <c r="U33" s="207"/>
      <c r="V33" s="207"/>
      <c r="W33" s="207"/>
      <c r="X33" s="180" t="str">
        <f t="shared" si="4"/>
        <v/>
      </c>
      <c r="Y33" s="181"/>
      <c r="Z33" s="180" t="str">
        <f t="shared" si="5"/>
        <v/>
      </c>
      <c r="AA33" s="181"/>
      <c r="AB33" s="180" t="str">
        <f t="shared" si="6"/>
        <v/>
      </c>
      <c r="AC33" s="181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203" t="str">
        <f t="shared" si="0"/>
        <v>Responsable tècnic/a de seguretat</v>
      </c>
      <c r="C34" s="203"/>
      <c r="D34" s="203"/>
      <c r="E34" s="81"/>
      <c r="F34" s="81"/>
      <c r="G34" s="81"/>
      <c r="H34" s="204"/>
      <c r="I34" s="205"/>
      <c r="J34" s="205"/>
      <c r="K34" s="205"/>
      <c r="L34" s="136" t="s">
        <v>51</v>
      </c>
      <c r="M34" s="180">
        <f t="shared" si="2"/>
        <v>0</v>
      </c>
      <c r="N34" s="206"/>
      <c r="O34" s="206"/>
      <c r="P34" s="181"/>
      <c r="Q34" s="207" t="str">
        <f t="shared" si="3"/>
        <v/>
      </c>
      <c r="R34" s="207"/>
      <c r="S34" s="207"/>
      <c r="T34" s="207"/>
      <c r="U34" s="207"/>
      <c r="V34" s="207"/>
      <c r="W34" s="207"/>
      <c r="X34" s="180" t="str">
        <f t="shared" si="4"/>
        <v/>
      </c>
      <c r="Y34" s="181"/>
      <c r="Z34" s="180" t="str">
        <f t="shared" si="5"/>
        <v/>
      </c>
      <c r="AA34" s="181"/>
      <c r="AB34" s="180" t="str">
        <f t="shared" si="6"/>
        <v/>
      </c>
      <c r="AC34" s="181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6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6" t="s">
        <v>72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9" t="s">
        <v>16</v>
      </c>
      <c r="C38" s="200"/>
      <c r="D38" s="200"/>
      <c r="E38" s="201" t="s">
        <v>17</v>
      </c>
      <c r="F38" s="201"/>
      <c r="G38" s="201"/>
      <c r="H38" s="201"/>
      <c r="I38" s="201"/>
      <c r="J38" s="201"/>
      <c r="K38" s="201"/>
      <c r="L38" s="201"/>
      <c r="M38" s="201"/>
      <c r="N38" s="20" t="s">
        <v>19</v>
      </c>
      <c r="O38" s="20" t="s">
        <v>14</v>
      </c>
      <c r="P38" s="20" t="str">
        <f>M14</f>
        <v>Responsable tècnic/a de seguretat en projectes de sistemes d’informació.</v>
      </c>
      <c r="Q38" s="202" t="str">
        <f>Q14</f>
        <v/>
      </c>
      <c r="R38" s="202"/>
      <c r="S38" s="202"/>
      <c r="T38" s="202"/>
      <c r="U38" s="202"/>
      <c r="V38" s="202"/>
      <c r="W38" s="137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1" t="s">
        <v>55</v>
      </c>
      <c r="C39" s="191"/>
      <c r="D39" s="191"/>
      <c r="E39" s="196" t="s">
        <v>56</v>
      </c>
      <c r="F39" s="197"/>
      <c r="G39" s="197"/>
      <c r="H39" s="197"/>
      <c r="I39" s="197"/>
      <c r="J39" s="197"/>
      <c r="K39" s="197"/>
      <c r="L39" s="197"/>
      <c r="M39" s="198"/>
      <c r="N39" s="87"/>
      <c r="O39" s="87" t="s">
        <v>53</v>
      </c>
      <c r="P39" s="136" t="s">
        <v>3</v>
      </c>
      <c r="Q39" s="191" t="s">
        <v>51</v>
      </c>
      <c r="R39" s="191"/>
      <c r="S39" s="191"/>
      <c r="T39" s="191"/>
      <c r="U39" s="191"/>
      <c r="V39" s="191"/>
      <c r="W39" s="147" t="s">
        <v>51</v>
      </c>
      <c r="X39" s="147" t="s">
        <v>51</v>
      </c>
      <c r="Y39" s="147" t="s">
        <v>51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TR1N/D</v>
      </c>
      <c r="AG39" s="47" t="str">
        <f t="shared" ref="AG39:AG102" si="17">CONCATENATE(O39,W39)</f>
        <v>TR1N/D</v>
      </c>
      <c r="AH39" s="47" t="str">
        <f t="shared" ref="AH39:AH102" si="18">CONCATENATE(O39,X39)</f>
        <v>TR1N/D</v>
      </c>
      <c r="AI39" s="47" t="str">
        <f>CONCATENATE(O39,Y39)</f>
        <v>TR1N/D</v>
      </c>
      <c r="AK39" s="49"/>
    </row>
    <row r="40" spans="1:37" s="47" customFormat="1" ht="92.25" customHeight="1" x14ac:dyDescent="0.25">
      <c r="A40" s="85"/>
      <c r="B40" s="191"/>
      <c r="C40" s="191"/>
      <c r="D40" s="191"/>
      <c r="E40" s="196"/>
      <c r="F40" s="197"/>
      <c r="G40" s="197"/>
      <c r="H40" s="197"/>
      <c r="I40" s="197"/>
      <c r="J40" s="197"/>
      <c r="K40" s="197"/>
      <c r="L40" s="197"/>
      <c r="M40" s="198"/>
      <c r="N40" s="87"/>
      <c r="O40" s="87"/>
      <c r="P40" s="136" t="s">
        <v>51</v>
      </c>
      <c r="Q40" s="191" t="s">
        <v>51</v>
      </c>
      <c r="R40" s="191"/>
      <c r="S40" s="191"/>
      <c r="T40" s="191"/>
      <c r="U40" s="191"/>
      <c r="V40" s="191"/>
      <c r="W40" s="136" t="s">
        <v>51</v>
      </c>
      <c r="X40" s="136" t="s">
        <v>51</v>
      </c>
      <c r="Y40" s="136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91"/>
      <c r="C41" s="191"/>
      <c r="D41" s="191"/>
      <c r="E41" s="196"/>
      <c r="F41" s="197"/>
      <c r="G41" s="197"/>
      <c r="H41" s="197"/>
      <c r="I41" s="197"/>
      <c r="J41" s="197"/>
      <c r="K41" s="197"/>
      <c r="L41" s="197"/>
      <c r="M41" s="198"/>
      <c r="N41" s="87"/>
      <c r="O41" s="87"/>
      <c r="P41" s="136" t="s">
        <v>51</v>
      </c>
      <c r="Q41" s="191" t="s">
        <v>51</v>
      </c>
      <c r="R41" s="191"/>
      <c r="S41" s="191"/>
      <c r="T41" s="191"/>
      <c r="U41" s="191"/>
      <c r="V41" s="191"/>
      <c r="W41" s="136" t="s">
        <v>51</v>
      </c>
      <c r="X41" s="136" t="s">
        <v>51</v>
      </c>
      <c r="Y41" s="136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91"/>
      <c r="C42" s="191"/>
      <c r="D42" s="191"/>
      <c r="E42" s="196"/>
      <c r="F42" s="197"/>
      <c r="G42" s="197"/>
      <c r="H42" s="197"/>
      <c r="I42" s="197"/>
      <c r="J42" s="197"/>
      <c r="K42" s="197"/>
      <c r="L42" s="197"/>
      <c r="M42" s="198"/>
      <c r="N42" s="87"/>
      <c r="O42" s="87"/>
      <c r="P42" s="136" t="s">
        <v>51</v>
      </c>
      <c r="Q42" s="191" t="s">
        <v>51</v>
      </c>
      <c r="R42" s="191"/>
      <c r="S42" s="191"/>
      <c r="T42" s="191"/>
      <c r="U42" s="191"/>
      <c r="V42" s="191"/>
      <c r="W42" s="136" t="s">
        <v>51</v>
      </c>
      <c r="X42" s="136" t="s">
        <v>51</v>
      </c>
      <c r="Y42" s="136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91"/>
      <c r="C43" s="191"/>
      <c r="D43" s="191"/>
      <c r="E43" s="196"/>
      <c r="F43" s="197"/>
      <c r="G43" s="197"/>
      <c r="H43" s="197"/>
      <c r="I43" s="197"/>
      <c r="J43" s="197"/>
      <c r="K43" s="197"/>
      <c r="L43" s="197"/>
      <c r="M43" s="198"/>
      <c r="N43" s="87"/>
      <c r="O43" s="87"/>
      <c r="P43" s="136" t="s">
        <v>51</v>
      </c>
      <c r="Q43" s="191" t="s">
        <v>51</v>
      </c>
      <c r="R43" s="191"/>
      <c r="S43" s="191"/>
      <c r="T43" s="191"/>
      <c r="U43" s="191"/>
      <c r="V43" s="191"/>
      <c r="W43" s="136" t="s">
        <v>51</v>
      </c>
      <c r="X43" s="136" t="s">
        <v>51</v>
      </c>
      <c r="Y43" s="136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91"/>
      <c r="C44" s="191"/>
      <c r="D44" s="191"/>
      <c r="E44" s="196"/>
      <c r="F44" s="197"/>
      <c r="G44" s="197"/>
      <c r="H44" s="197"/>
      <c r="I44" s="197"/>
      <c r="J44" s="197"/>
      <c r="K44" s="197"/>
      <c r="L44" s="197"/>
      <c r="M44" s="198"/>
      <c r="N44" s="87"/>
      <c r="O44" s="87"/>
      <c r="P44" s="136" t="s">
        <v>51</v>
      </c>
      <c r="Q44" s="191" t="s">
        <v>51</v>
      </c>
      <c r="R44" s="191"/>
      <c r="S44" s="191"/>
      <c r="T44" s="191"/>
      <c r="U44" s="191"/>
      <c r="V44" s="191"/>
      <c r="W44" s="136" t="s">
        <v>51</v>
      </c>
      <c r="X44" s="136" t="s">
        <v>51</v>
      </c>
      <c r="Y44" s="136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91"/>
      <c r="C45" s="191"/>
      <c r="D45" s="191"/>
      <c r="E45" s="196"/>
      <c r="F45" s="197"/>
      <c r="G45" s="197"/>
      <c r="H45" s="197"/>
      <c r="I45" s="197"/>
      <c r="J45" s="197"/>
      <c r="K45" s="197"/>
      <c r="L45" s="197"/>
      <c r="M45" s="198"/>
      <c r="N45" s="87"/>
      <c r="O45" s="87"/>
      <c r="P45" s="136" t="s">
        <v>51</v>
      </c>
      <c r="Q45" s="191" t="s">
        <v>51</v>
      </c>
      <c r="R45" s="191"/>
      <c r="S45" s="191"/>
      <c r="T45" s="191"/>
      <c r="U45" s="191"/>
      <c r="V45" s="191"/>
      <c r="W45" s="136" t="s">
        <v>51</v>
      </c>
      <c r="X45" s="136" t="s">
        <v>51</v>
      </c>
      <c r="Y45" s="136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91"/>
      <c r="C46" s="191"/>
      <c r="D46" s="191"/>
      <c r="E46" s="196"/>
      <c r="F46" s="197"/>
      <c r="G46" s="197"/>
      <c r="H46" s="197"/>
      <c r="I46" s="197"/>
      <c r="J46" s="197"/>
      <c r="K46" s="197"/>
      <c r="L46" s="197"/>
      <c r="M46" s="198"/>
      <c r="N46" s="87"/>
      <c r="O46" s="87"/>
      <c r="P46" s="136" t="s">
        <v>51</v>
      </c>
      <c r="Q46" s="191" t="s">
        <v>51</v>
      </c>
      <c r="R46" s="191"/>
      <c r="S46" s="191"/>
      <c r="T46" s="191"/>
      <c r="U46" s="191"/>
      <c r="V46" s="191"/>
      <c r="W46" s="136" t="s">
        <v>51</v>
      </c>
      <c r="X46" s="136" t="s">
        <v>51</v>
      </c>
      <c r="Y46" s="136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91"/>
      <c r="C47" s="191"/>
      <c r="D47" s="191"/>
      <c r="E47" s="196"/>
      <c r="F47" s="197"/>
      <c r="G47" s="197"/>
      <c r="H47" s="197"/>
      <c r="I47" s="197"/>
      <c r="J47" s="197"/>
      <c r="K47" s="197"/>
      <c r="L47" s="197"/>
      <c r="M47" s="198"/>
      <c r="N47" s="87"/>
      <c r="O47" s="87"/>
      <c r="P47" s="136" t="s">
        <v>51</v>
      </c>
      <c r="Q47" s="191" t="s">
        <v>51</v>
      </c>
      <c r="R47" s="191"/>
      <c r="S47" s="191"/>
      <c r="T47" s="191"/>
      <c r="U47" s="191"/>
      <c r="V47" s="191"/>
      <c r="W47" s="136" t="s">
        <v>51</v>
      </c>
      <c r="X47" s="136" t="s">
        <v>51</v>
      </c>
      <c r="Y47" s="136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91"/>
      <c r="C48" s="191"/>
      <c r="D48" s="191"/>
      <c r="E48" s="196"/>
      <c r="F48" s="197"/>
      <c r="G48" s="197"/>
      <c r="H48" s="197"/>
      <c r="I48" s="197"/>
      <c r="J48" s="197"/>
      <c r="K48" s="197"/>
      <c r="L48" s="197"/>
      <c r="M48" s="198"/>
      <c r="N48" s="87"/>
      <c r="O48" s="87"/>
      <c r="P48" s="136" t="s">
        <v>51</v>
      </c>
      <c r="Q48" s="191" t="s">
        <v>51</v>
      </c>
      <c r="R48" s="191"/>
      <c r="S48" s="191"/>
      <c r="T48" s="191"/>
      <c r="U48" s="191"/>
      <c r="V48" s="191"/>
      <c r="W48" s="136" t="s">
        <v>51</v>
      </c>
      <c r="X48" s="136" t="s">
        <v>51</v>
      </c>
      <c r="Y48" s="136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91"/>
      <c r="C49" s="191"/>
      <c r="D49" s="191"/>
      <c r="E49" s="196"/>
      <c r="F49" s="197"/>
      <c r="G49" s="197"/>
      <c r="H49" s="197"/>
      <c r="I49" s="197"/>
      <c r="J49" s="197"/>
      <c r="K49" s="197"/>
      <c r="L49" s="197"/>
      <c r="M49" s="198"/>
      <c r="N49" s="87"/>
      <c r="O49" s="87"/>
      <c r="P49" s="136" t="s">
        <v>51</v>
      </c>
      <c r="Q49" s="191" t="s">
        <v>51</v>
      </c>
      <c r="R49" s="191"/>
      <c r="S49" s="191"/>
      <c r="T49" s="191"/>
      <c r="U49" s="191"/>
      <c r="V49" s="191"/>
      <c r="W49" s="136" t="s">
        <v>51</v>
      </c>
      <c r="X49" s="136" t="s">
        <v>51</v>
      </c>
      <c r="Y49" s="136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91"/>
      <c r="C50" s="191"/>
      <c r="D50" s="191"/>
      <c r="E50" s="196"/>
      <c r="F50" s="197"/>
      <c r="G50" s="197"/>
      <c r="H50" s="197"/>
      <c r="I50" s="197"/>
      <c r="J50" s="197"/>
      <c r="K50" s="197"/>
      <c r="L50" s="197"/>
      <c r="M50" s="198"/>
      <c r="N50" s="87"/>
      <c r="O50" s="87"/>
      <c r="P50" s="136" t="s">
        <v>51</v>
      </c>
      <c r="Q50" s="191" t="s">
        <v>51</v>
      </c>
      <c r="R50" s="191"/>
      <c r="S50" s="191"/>
      <c r="T50" s="191"/>
      <c r="U50" s="191"/>
      <c r="V50" s="191"/>
      <c r="W50" s="136" t="s">
        <v>51</v>
      </c>
      <c r="X50" s="136" t="s">
        <v>51</v>
      </c>
      <c r="Y50" s="136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91"/>
      <c r="C51" s="191"/>
      <c r="D51" s="191"/>
      <c r="E51" s="196"/>
      <c r="F51" s="197"/>
      <c r="G51" s="197"/>
      <c r="H51" s="197"/>
      <c r="I51" s="197"/>
      <c r="J51" s="197"/>
      <c r="K51" s="197"/>
      <c r="L51" s="197"/>
      <c r="M51" s="198"/>
      <c r="N51" s="87"/>
      <c r="O51" s="87"/>
      <c r="P51" s="136" t="s">
        <v>51</v>
      </c>
      <c r="Q51" s="191" t="s">
        <v>51</v>
      </c>
      <c r="R51" s="191"/>
      <c r="S51" s="191"/>
      <c r="T51" s="191"/>
      <c r="U51" s="191"/>
      <c r="V51" s="191"/>
      <c r="W51" s="136" t="s">
        <v>51</v>
      </c>
      <c r="X51" s="136" t="s">
        <v>51</v>
      </c>
      <c r="Y51" s="136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91"/>
      <c r="C52" s="191"/>
      <c r="D52" s="191"/>
      <c r="E52" s="196"/>
      <c r="F52" s="197"/>
      <c r="G52" s="197"/>
      <c r="H52" s="197"/>
      <c r="I52" s="197"/>
      <c r="J52" s="197"/>
      <c r="K52" s="197"/>
      <c r="L52" s="197"/>
      <c r="M52" s="198"/>
      <c r="N52" s="87"/>
      <c r="O52" s="87"/>
      <c r="P52" s="136" t="s">
        <v>51</v>
      </c>
      <c r="Q52" s="191" t="s">
        <v>51</v>
      </c>
      <c r="R52" s="191"/>
      <c r="S52" s="191"/>
      <c r="T52" s="191"/>
      <c r="U52" s="191"/>
      <c r="V52" s="191"/>
      <c r="W52" s="136" t="s">
        <v>51</v>
      </c>
      <c r="X52" s="136" t="s">
        <v>51</v>
      </c>
      <c r="Y52" s="136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91"/>
      <c r="C53" s="191"/>
      <c r="D53" s="191"/>
      <c r="E53" s="196"/>
      <c r="F53" s="197"/>
      <c r="G53" s="197"/>
      <c r="H53" s="197"/>
      <c r="I53" s="197"/>
      <c r="J53" s="197"/>
      <c r="K53" s="197"/>
      <c r="L53" s="197"/>
      <c r="M53" s="198"/>
      <c r="N53" s="87"/>
      <c r="O53" s="87"/>
      <c r="P53" s="136" t="s">
        <v>51</v>
      </c>
      <c r="Q53" s="191" t="s">
        <v>51</v>
      </c>
      <c r="R53" s="191"/>
      <c r="S53" s="191"/>
      <c r="T53" s="191"/>
      <c r="U53" s="191"/>
      <c r="V53" s="191"/>
      <c r="W53" s="136" t="s">
        <v>51</v>
      </c>
      <c r="X53" s="136" t="s">
        <v>51</v>
      </c>
      <c r="Y53" s="136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91"/>
      <c r="C54" s="191"/>
      <c r="D54" s="191"/>
      <c r="E54" s="196"/>
      <c r="F54" s="197"/>
      <c r="G54" s="197"/>
      <c r="H54" s="197"/>
      <c r="I54" s="197"/>
      <c r="J54" s="197"/>
      <c r="K54" s="197"/>
      <c r="L54" s="197"/>
      <c r="M54" s="198"/>
      <c r="N54" s="87"/>
      <c r="O54" s="87"/>
      <c r="P54" s="136" t="s">
        <v>51</v>
      </c>
      <c r="Q54" s="191" t="s">
        <v>51</v>
      </c>
      <c r="R54" s="191"/>
      <c r="S54" s="191"/>
      <c r="T54" s="191"/>
      <c r="U54" s="191"/>
      <c r="V54" s="191"/>
      <c r="W54" s="136" t="s">
        <v>51</v>
      </c>
      <c r="X54" s="136" t="s">
        <v>51</v>
      </c>
      <c r="Y54" s="136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91"/>
      <c r="C55" s="191"/>
      <c r="D55" s="191"/>
      <c r="E55" s="196"/>
      <c r="F55" s="197"/>
      <c r="G55" s="197"/>
      <c r="H55" s="197"/>
      <c r="I55" s="197"/>
      <c r="J55" s="197"/>
      <c r="K55" s="197"/>
      <c r="L55" s="197"/>
      <c r="M55" s="198"/>
      <c r="N55" s="87"/>
      <c r="O55" s="87"/>
      <c r="P55" s="136" t="s">
        <v>51</v>
      </c>
      <c r="Q55" s="191" t="s">
        <v>51</v>
      </c>
      <c r="R55" s="191"/>
      <c r="S55" s="191"/>
      <c r="T55" s="191"/>
      <c r="U55" s="191"/>
      <c r="V55" s="191"/>
      <c r="W55" s="136" t="s">
        <v>51</v>
      </c>
      <c r="X55" s="136" t="s">
        <v>51</v>
      </c>
      <c r="Y55" s="136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91"/>
      <c r="C56" s="191"/>
      <c r="D56" s="191"/>
      <c r="E56" s="196"/>
      <c r="F56" s="197"/>
      <c r="G56" s="197"/>
      <c r="H56" s="197"/>
      <c r="I56" s="197"/>
      <c r="J56" s="197"/>
      <c r="K56" s="197"/>
      <c r="L56" s="197"/>
      <c r="M56" s="198"/>
      <c r="N56" s="87"/>
      <c r="O56" s="87"/>
      <c r="P56" s="136" t="s">
        <v>51</v>
      </c>
      <c r="Q56" s="191" t="s">
        <v>51</v>
      </c>
      <c r="R56" s="191"/>
      <c r="S56" s="191"/>
      <c r="T56" s="191"/>
      <c r="U56" s="191"/>
      <c r="V56" s="191"/>
      <c r="W56" s="136" t="s">
        <v>51</v>
      </c>
      <c r="X56" s="136" t="s">
        <v>51</v>
      </c>
      <c r="Y56" s="136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91"/>
      <c r="C57" s="191"/>
      <c r="D57" s="191"/>
      <c r="E57" s="196"/>
      <c r="F57" s="197"/>
      <c r="G57" s="197"/>
      <c r="H57" s="197"/>
      <c r="I57" s="197"/>
      <c r="J57" s="197"/>
      <c r="K57" s="197"/>
      <c r="L57" s="197"/>
      <c r="M57" s="198"/>
      <c r="N57" s="87"/>
      <c r="O57" s="87"/>
      <c r="P57" s="136" t="s">
        <v>51</v>
      </c>
      <c r="Q57" s="191" t="s">
        <v>51</v>
      </c>
      <c r="R57" s="191"/>
      <c r="S57" s="191"/>
      <c r="T57" s="191"/>
      <c r="U57" s="191"/>
      <c r="V57" s="191"/>
      <c r="W57" s="136" t="s">
        <v>51</v>
      </c>
      <c r="X57" s="136" t="s">
        <v>51</v>
      </c>
      <c r="Y57" s="136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91"/>
      <c r="C58" s="191"/>
      <c r="D58" s="191"/>
      <c r="E58" s="196"/>
      <c r="F58" s="197"/>
      <c r="G58" s="197"/>
      <c r="H58" s="197"/>
      <c r="I58" s="197"/>
      <c r="J58" s="197"/>
      <c r="K58" s="197"/>
      <c r="L58" s="197"/>
      <c r="M58" s="198"/>
      <c r="N58" s="87"/>
      <c r="O58" s="87"/>
      <c r="P58" s="136" t="s">
        <v>51</v>
      </c>
      <c r="Q58" s="191" t="s">
        <v>51</v>
      </c>
      <c r="R58" s="191"/>
      <c r="S58" s="191"/>
      <c r="T58" s="191"/>
      <c r="U58" s="191"/>
      <c r="V58" s="191"/>
      <c r="W58" s="136" t="s">
        <v>51</v>
      </c>
      <c r="X58" s="136" t="s">
        <v>51</v>
      </c>
      <c r="Y58" s="136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91"/>
      <c r="C59" s="191"/>
      <c r="D59" s="191"/>
      <c r="E59" s="196"/>
      <c r="F59" s="197"/>
      <c r="G59" s="197"/>
      <c r="H59" s="197"/>
      <c r="I59" s="197"/>
      <c r="J59" s="197"/>
      <c r="K59" s="197"/>
      <c r="L59" s="197"/>
      <c r="M59" s="198"/>
      <c r="N59" s="87"/>
      <c r="O59" s="87"/>
      <c r="P59" s="136" t="s">
        <v>51</v>
      </c>
      <c r="Q59" s="191" t="s">
        <v>51</v>
      </c>
      <c r="R59" s="191"/>
      <c r="S59" s="191"/>
      <c r="T59" s="191"/>
      <c r="U59" s="191"/>
      <c r="V59" s="191"/>
      <c r="W59" s="136" t="s">
        <v>51</v>
      </c>
      <c r="X59" s="136" t="s">
        <v>51</v>
      </c>
      <c r="Y59" s="136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91"/>
      <c r="C60" s="191"/>
      <c r="D60" s="191"/>
      <c r="E60" s="196"/>
      <c r="F60" s="197"/>
      <c r="G60" s="197"/>
      <c r="H60" s="197"/>
      <c r="I60" s="197"/>
      <c r="J60" s="197"/>
      <c r="K60" s="197"/>
      <c r="L60" s="197"/>
      <c r="M60" s="198"/>
      <c r="N60" s="87"/>
      <c r="O60" s="87"/>
      <c r="P60" s="136" t="s">
        <v>51</v>
      </c>
      <c r="Q60" s="191" t="s">
        <v>51</v>
      </c>
      <c r="R60" s="191"/>
      <c r="S60" s="191"/>
      <c r="T60" s="191"/>
      <c r="U60" s="191"/>
      <c r="V60" s="191"/>
      <c r="W60" s="136" t="s">
        <v>51</v>
      </c>
      <c r="X60" s="136" t="s">
        <v>51</v>
      </c>
      <c r="Y60" s="136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91"/>
      <c r="C61" s="191"/>
      <c r="D61" s="191"/>
      <c r="E61" s="196"/>
      <c r="F61" s="197"/>
      <c r="G61" s="197"/>
      <c r="H61" s="197"/>
      <c r="I61" s="197"/>
      <c r="J61" s="197"/>
      <c r="K61" s="197"/>
      <c r="L61" s="197"/>
      <c r="M61" s="198"/>
      <c r="N61" s="87"/>
      <c r="O61" s="87"/>
      <c r="P61" s="136" t="s">
        <v>51</v>
      </c>
      <c r="Q61" s="191" t="s">
        <v>51</v>
      </c>
      <c r="R61" s="191"/>
      <c r="S61" s="191"/>
      <c r="T61" s="191"/>
      <c r="U61" s="191"/>
      <c r="V61" s="191"/>
      <c r="W61" s="136" t="s">
        <v>51</v>
      </c>
      <c r="X61" s="136" t="s">
        <v>51</v>
      </c>
      <c r="Y61" s="136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91"/>
      <c r="C62" s="191"/>
      <c r="D62" s="191"/>
      <c r="E62" s="196"/>
      <c r="F62" s="197"/>
      <c r="G62" s="197"/>
      <c r="H62" s="197"/>
      <c r="I62" s="197"/>
      <c r="J62" s="197"/>
      <c r="K62" s="197"/>
      <c r="L62" s="197"/>
      <c r="M62" s="198"/>
      <c r="N62" s="87"/>
      <c r="O62" s="87"/>
      <c r="P62" s="136" t="s">
        <v>51</v>
      </c>
      <c r="Q62" s="191" t="s">
        <v>51</v>
      </c>
      <c r="R62" s="191"/>
      <c r="S62" s="191"/>
      <c r="T62" s="191"/>
      <c r="U62" s="191"/>
      <c r="V62" s="191"/>
      <c r="W62" s="136" t="s">
        <v>51</v>
      </c>
      <c r="X62" s="136" t="s">
        <v>51</v>
      </c>
      <c r="Y62" s="136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91"/>
      <c r="C63" s="191"/>
      <c r="D63" s="191"/>
      <c r="E63" s="196"/>
      <c r="F63" s="197"/>
      <c r="G63" s="197"/>
      <c r="H63" s="197"/>
      <c r="I63" s="197"/>
      <c r="J63" s="197"/>
      <c r="K63" s="197"/>
      <c r="L63" s="197"/>
      <c r="M63" s="198"/>
      <c r="N63" s="87"/>
      <c r="O63" s="87"/>
      <c r="P63" s="136" t="s">
        <v>51</v>
      </c>
      <c r="Q63" s="191" t="s">
        <v>51</v>
      </c>
      <c r="R63" s="191"/>
      <c r="S63" s="191"/>
      <c r="T63" s="191"/>
      <c r="U63" s="191"/>
      <c r="V63" s="191"/>
      <c r="W63" s="136" t="s">
        <v>51</v>
      </c>
      <c r="X63" s="136" t="s">
        <v>51</v>
      </c>
      <c r="Y63" s="136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91"/>
      <c r="C64" s="191"/>
      <c r="D64" s="191"/>
      <c r="E64" s="196"/>
      <c r="F64" s="197"/>
      <c r="G64" s="197"/>
      <c r="H64" s="197"/>
      <c r="I64" s="197"/>
      <c r="J64" s="197"/>
      <c r="K64" s="197"/>
      <c r="L64" s="197"/>
      <c r="M64" s="198"/>
      <c r="N64" s="87"/>
      <c r="O64" s="87"/>
      <c r="P64" s="136" t="s">
        <v>51</v>
      </c>
      <c r="Q64" s="191" t="s">
        <v>51</v>
      </c>
      <c r="R64" s="191"/>
      <c r="S64" s="191"/>
      <c r="T64" s="191"/>
      <c r="U64" s="191"/>
      <c r="V64" s="191"/>
      <c r="W64" s="136" t="s">
        <v>51</v>
      </c>
      <c r="X64" s="136" t="s">
        <v>51</v>
      </c>
      <c r="Y64" s="136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91"/>
      <c r="C65" s="191"/>
      <c r="D65" s="191"/>
      <c r="E65" s="196"/>
      <c r="F65" s="197"/>
      <c r="G65" s="197"/>
      <c r="H65" s="197"/>
      <c r="I65" s="197"/>
      <c r="J65" s="197"/>
      <c r="K65" s="197"/>
      <c r="L65" s="197"/>
      <c r="M65" s="198"/>
      <c r="N65" s="87"/>
      <c r="O65" s="87"/>
      <c r="P65" s="136" t="s">
        <v>51</v>
      </c>
      <c r="Q65" s="191" t="s">
        <v>51</v>
      </c>
      <c r="R65" s="191"/>
      <c r="S65" s="191"/>
      <c r="T65" s="191"/>
      <c r="U65" s="191"/>
      <c r="V65" s="191"/>
      <c r="W65" s="136" t="s">
        <v>51</v>
      </c>
      <c r="X65" s="136" t="s">
        <v>51</v>
      </c>
      <c r="Y65" s="136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91"/>
      <c r="C66" s="191"/>
      <c r="D66" s="191"/>
      <c r="E66" s="196"/>
      <c r="F66" s="197"/>
      <c r="G66" s="197"/>
      <c r="H66" s="197"/>
      <c r="I66" s="197"/>
      <c r="J66" s="197"/>
      <c r="K66" s="197"/>
      <c r="L66" s="197"/>
      <c r="M66" s="198"/>
      <c r="N66" s="87"/>
      <c r="O66" s="87"/>
      <c r="P66" s="136" t="s">
        <v>51</v>
      </c>
      <c r="Q66" s="191" t="s">
        <v>51</v>
      </c>
      <c r="R66" s="191"/>
      <c r="S66" s="191"/>
      <c r="T66" s="191"/>
      <c r="U66" s="191"/>
      <c r="V66" s="191"/>
      <c r="W66" s="136" t="s">
        <v>51</v>
      </c>
      <c r="X66" s="136" t="s">
        <v>51</v>
      </c>
      <c r="Y66" s="136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91"/>
      <c r="C67" s="191"/>
      <c r="D67" s="191"/>
      <c r="E67" s="196"/>
      <c r="F67" s="197"/>
      <c r="G67" s="197"/>
      <c r="H67" s="197"/>
      <c r="I67" s="197"/>
      <c r="J67" s="197"/>
      <c r="K67" s="197"/>
      <c r="L67" s="197"/>
      <c r="M67" s="198"/>
      <c r="N67" s="87"/>
      <c r="O67" s="87"/>
      <c r="P67" s="136" t="s">
        <v>51</v>
      </c>
      <c r="Q67" s="191" t="s">
        <v>51</v>
      </c>
      <c r="R67" s="191"/>
      <c r="S67" s="191"/>
      <c r="T67" s="191"/>
      <c r="U67" s="191"/>
      <c r="V67" s="191"/>
      <c r="W67" s="136" t="s">
        <v>51</v>
      </c>
      <c r="X67" s="136" t="s">
        <v>51</v>
      </c>
      <c r="Y67" s="136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91"/>
      <c r="C68" s="191"/>
      <c r="D68" s="191"/>
      <c r="E68" s="196"/>
      <c r="F68" s="197"/>
      <c r="G68" s="197"/>
      <c r="H68" s="197"/>
      <c r="I68" s="197"/>
      <c r="J68" s="197"/>
      <c r="K68" s="197"/>
      <c r="L68" s="197"/>
      <c r="M68" s="198"/>
      <c r="N68" s="87"/>
      <c r="O68" s="87"/>
      <c r="P68" s="136" t="s">
        <v>51</v>
      </c>
      <c r="Q68" s="191" t="s">
        <v>51</v>
      </c>
      <c r="R68" s="191"/>
      <c r="S68" s="191"/>
      <c r="T68" s="191"/>
      <c r="U68" s="191"/>
      <c r="V68" s="191"/>
      <c r="W68" s="136" t="s">
        <v>51</v>
      </c>
      <c r="X68" s="136" t="s">
        <v>51</v>
      </c>
      <c r="Y68" s="136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91"/>
      <c r="C69" s="191"/>
      <c r="D69" s="191"/>
      <c r="E69" s="196"/>
      <c r="F69" s="197"/>
      <c r="G69" s="197"/>
      <c r="H69" s="197"/>
      <c r="I69" s="197"/>
      <c r="J69" s="197"/>
      <c r="K69" s="197"/>
      <c r="L69" s="197"/>
      <c r="M69" s="198"/>
      <c r="N69" s="87"/>
      <c r="O69" s="87"/>
      <c r="P69" s="136" t="s">
        <v>51</v>
      </c>
      <c r="Q69" s="191" t="s">
        <v>51</v>
      </c>
      <c r="R69" s="191"/>
      <c r="S69" s="191"/>
      <c r="T69" s="191"/>
      <c r="U69" s="191"/>
      <c r="V69" s="191"/>
      <c r="W69" s="136" t="s">
        <v>51</v>
      </c>
      <c r="X69" s="136" t="s">
        <v>51</v>
      </c>
      <c r="Y69" s="136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91"/>
      <c r="C70" s="191"/>
      <c r="D70" s="191"/>
      <c r="E70" s="196"/>
      <c r="F70" s="197"/>
      <c r="G70" s="197"/>
      <c r="H70" s="197"/>
      <c r="I70" s="197"/>
      <c r="J70" s="197"/>
      <c r="K70" s="197"/>
      <c r="L70" s="197"/>
      <c r="M70" s="198"/>
      <c r="N70" s="87"/>
      <c r="O70" s="87"/>
      <c r="P70" s="136" t="s">
        <v>51</v>
      </c>
      <c r="Q70" s="191" t="s">
        <v>51</v>
      </c>
      <c r="R70" s="191"/>
      <c r="S70" s="191"/>
      <c r="T70" s="191"/>
      <c r="U70" s="191"/>
      <c r="V70" s="191"/>
      <c r="W70" s="136" t="s">
        <v>51</v>
      </c>
      <c r="X70" s="136" t="s">
        <v>51</v>
      </c>
      <c r="Y70" s="136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91"/>
      <c r="C71" s="191"/>
      <c r="D71" s="191"/>
      <c r="E71" s="196"/>
      <c r="F71" s="197"/>
      <c r="G71" s="197"/>
      <c r="H71" s="197"/>
      <c r="I71" s="197"/>
      <c r="J71" s="197"/>
      <c r="K71" s="197"/>
      <c r="L71" s="197"/>
      <c r="M71" s="198"/>
      <c r="N71" s="87"/>
      <c r="O71" s="87"/>
      <c r="P71" s="136" t="s">
        <v>51</v>
      </c>
      <c r="Q71" s="191" t="s">
        <v>51</v>
      </c>
      <c r="R71" s="191"/>
      <c r="S71" s="191"/>
      <c r="T71" s="191"/>
      <c r="U71" s="191"/>
      <c r="V71" s="191"/>
      <c r="W71" s="136" t="s">
        <v>51</v>
      </c>
      <c r="X71" s="136" t="s">
        <v>51</v>
      </c>
      <c r="Y71" s="136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91"/>
      <c r="C72" s="191"/>
      <c r="D72" s="191"/>
      <c r="E72" s="196"/>
      <c r="F72" s="197"/>
      <c r="G72" s="197"/>
      <c r="H72" s="197"/>
      <c r="I72" s="197"/>
      <c r="J72" s="197"/>
      <c r="K72" s="197"/>
      <c r="L72" s="197"/>
      <c r="M72" s="198"/>
      <c r="N72" s="87"/>
      <c r="O72" s="87"/>
      <c r="P72" s="136" t="s">
        <v>51</v>
      </c>
      <c r="Q72" s="191" t="s">
        <v>51</v>
      </c>
      <c r="R72" s="191"/>
      <c r="S72" s="191"/>
      <c r="T72" s="191"/>
      <c r="U72" s="191"/>
      <c r="V72" s="191"/>
      <c r="W72" s="136" t="s">
        <v>51</v>
      </c>
      <c r="X72" s="136" t="s">
        <v>51</v>
      </c>
      <c r="Y72" s="136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91"/>
      <c r="C73" s="191"/>
      <c r="D73" s="191"/>
      <c r="E73" s="196"/>
      <c r="F73" s="197"/>
      <c r="G73" s="197"/>
      <c r="H73" s="197"/>
      <c r="I73" s="197"/>
      <c r="J73" s="197"/>
      <c r="K73" s="197"/>
      <c r="L73" s="197"/>
      <c r="M73" s="198"/>
      <c r="N73" s="87"/>
      <c r="O73" s="87"/>
      <c r="P73" s="136" t="s">
        <v>51</v>
      </c>
      <c r="Q73" s="191" t="s">
        <v>51</v>
      </c>
      <c r="R73" s="191"/>
      <c r="S73" s="191"/>
      <c r="T73" s="191"/>
      <c r="U73" s="191"/>
      <c r="V73" s="191"/>
      <c r="W73" s="136" t="s">
        <v>51</v>
      </c>
      <c r="X73" s="136" t="s">
        <v>51</v>
      </c>
      <c r="Y73" s="136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91"/>
      <c r="C74" s="191"/>
      <c r="D74" s="191"/>
      <c r="E74" s="196"/>
      <c r="F74" s="197"/>
      <c r="G74" s="197"/>
      <c r="H74" s="197"/>
      <c r="I74" s="197"/>
      <c r="J74" s="197"/>
      <c r="K74" s="197"/>
      <c r="L74" s="197"/>
      <c r="M74" s="198"/>
      <c r="N74" s="87"/>
      <c r="O74" s="87"/>
      <c r="P74" s="136" t="s">
        <v>51</v>
      </c>
      <c r="Q74" s="191" t="s">
        <v>51</v>
      </c>
      <c r="R74" s="191"/>
      <c r="S74" s="191"/>
      <c r="T74" s="191"/>
      <c r="U74" s="191"/>
      <c r="V74" s="191"/>
      <c r="W74" s="136" t="s">
        <v>51</v>
      </c>
      <c r="X74" s="136" t="s">
        <v>51</v>
      </c>
      <c r="Y74" s="136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91"/>
      <c r="C75" s="191"/>
      <c r="D75" s="191"/>
      <c r="E75" s="196"/>
      <c r="F75" s="197"/>
      <c r="G75" s="197"/>
      <c r="H75" s="197"/>
      <c r="I75" s="197"/>
      <c r="J75" s="197"/>
      <c r="K75" s="197"/>
      <c r="L75" s="197"/>
      <c r="M75" s="198"/>
      <c r="N75" s="87"/>
      <c r="O75" s="87"/>
      <c r="P75" s="136" t="s">
        <v>51</v>
      </c>
      <c r="Q75" s="191" t="s">
        <v>51</v>
      </c>
      <c r="R75" s="191"/>
      <c r="S75" s="191"/>
      <c r="T75" s="191"/>
      <c r="U75" s="191"/>
      <c r="V75" s="191"/>
      <c r="W75" s="136" t="s">
        <v>51</v>
      </c>
      <c r="X75" s="136" t="s">
        <v>51</v>
      </c>
      <c r="Y75" s="136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91"/>
      <c r="C76" s="191"/>
      <c r="D76" s="191"/>
      <c r="E76" s="196"/>
      <c r="F76" s="197"/>
      <c r="G76" s="197"/>
      <c r="H76" s="197"/>
      <c r="I76" s="197"/>
      <c r="J76" s="197"/>
      <c r="K76" s="197"/>
      <c r="L76" s="197"/>
      <c r="M76" s="198"/>
      <c r="N76" s="87"/>
      <c r="O76" s="87"/>
      <c r="P76" s="136" t="s">
        <v>51</v>
      </c>
      <c r="Q76" s="191" t="s">
        <v>51</v>
      </c>
      <c r="R76" s="191"/>
      <c r="S76" s="191"/>
      <c r="T76" s="191"/>
      <c r="U76" s="191"/>
      <c r="V76" s="191"/>
      <c r="W76" s="136" t="s">
        <v>51</v>
      </c>
      <c r="X76" s="136" t="s">
        <v>51</v>
      </c>
      <c r="Y76" s="136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91"/>
      <c r="C77" s="191"/>
      <c r="D77" s="191"/>
      <c r="E77" s="196"/>
      <c r="F77" s="197"/>
      <c r="G77" s="197"/>
      <c r="H77" s="197"/>
      <c r="I77" s="197"/>
      <c r="J77" s="197"/>
      <c r="K77" s="197"/>
      <c r="L77" s="197"/>
      <c r="M77" s="198"/>
      <c r="N77" s="87"/>
      <c r="O77" s="87"/>
      <c r="P77" s="136" t="s">
        <v>51</v>
      </c>
      <c r="Q77" s="191" t="s">
        <v>51</v>
      </c>
      <c r="R77" s="191"/>
      <c r="S77" s="191"/>
      <c r="T77" s="191"/>
      <c r="U77" s="191"/>
      <c r="V77" s="191"/>
      <c r="W77" s="136" t="s">
        <v>51</v>
      </c>
      <c r="X77" s="136" t="s">
        <v>51</v>
      </c>
      <c r="Y77" s="136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92"/>
      <c r="C78" s="192"/>
      <c r="D78" s="192"/>
      <c r="E78" s="193"/>
      <c r="F78" s="194"/>
      <c r="G78" s="194"/>
      <c r="H78" s="194"/>
      <c r="I78" s="194"/>
      <c r="J78" s="194"/>
      <c r="K78" s="194"/>
      <c r="L78" s="194"/>
      <c r="M78" s="195"/>
      <c r="N78" s="91"/>
      <c r="O78" s="91"/>
      <c r="P78" s="136" t="s">
        <v>51</v>
      </c>
      <c r="Q78" s="191" t="s">
        <v>51</v>
      </c>
      <c r="R78" s="191"/>
      <c r="S78" s="191"/>
      <c r="T78" s="191"/>
      <c r="U78" s="191"/>
      <c r="V78" s="191"/>
      <c r="W78" s="136" t="s">
        <v>51</v>
      </c>
      <c r="X78" s="136" t="s">
        <v>51</v>
      </c>
      <c r="Y78" s="136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92"/>
      <c r="C79" s="192"/>
      <c r="D79" s="192"/>
      <c r="E79" s="193"/>
      <c r="F79" s="194"/>
      <c r="G79" s="194"/>
      <c r="H79" s="194"/>
      <c r="I79" s="194"/>
      <c r="J79" s="194"/>
      <c r="K79" s="194"/>
      <c r="L79" s="194"/>
      <c r="M79" s="195"/>
      <c r="N79" s="91"/>
      <c r="O79" s="91"/>
      <c r="P79" s="136" t="s">
        <v>51</v>
      </c>
      <c r="Q79" s="191" t="s">
        <v>51</v>
      </c>
      <c r="R79" s="191"/>
      <c r="S79" s="191"/>
      <c r="T79" s="191"/>
      <c r="U79" s="191"/>
      <c r="V79" s="191"/>
      <c r="W79" s="136" t="s">
        <v>51</v>
      </c>
      <c r="X79" s="136" t="s">
        <v>51</v>
      </c>
      <c r="Y79" s="136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92"/>
      <c r="C80" s="192"/>
      <c r="D80" s="192"/>
      <c r="E80" s="193"/>
      <c r="F80" s="194"/>
      <c r="G80" s="194"/>
      <c r="H80" s="194"/>
      <c r="I80" s="194"/>
      <c r="J80" s="194"/>
      <c r="K80" s="194"/>
      <c r="L80" s="194"/>
      <c r="M80" s="195"/>
      <c r="N80" s="91"/>
      <c r="O80" s="91"/>
      <c r="P80" s="136" t="s">
        <v>51</v>
      </c>
      <c r="Q80" s="191" t="s">
        <v>51</v>
      </c>
      <c r="R80" s="191"/>
      <c r="S80" s="191"/>
      <c r="T80" s="191"/>
      <c r="U80" s="191"/>
      <c r="V80" s="191"/>
      <c r="W80" s="136" t="s">
        <v>51</v>
      </c>
      <c r="X80" s="136" t="s">
        <v>51</v>
      </c>
      <c r="Y80" s="136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92"/>
      <c r="C81" s="192"/>
      <c r="D81" s="192"/>
      <c r="E81" s="193"/>
      <c r="F81" s="194"/>
      <c r="G81" s="194"/>
      <c r="H81" s="194"/>
      <c r="I81" s="194"/>
      <c r="J81" s="194"/>
      <c r="K81" s="194"/>
      <c r="L81" s="194"/>
      <c r="M81" s="195"/>
      <c r="N81" s="91"/>
      <c r="O81" s="91"/>
      <c r="P81" s="136" t="s">
        <v>51</v>
      </c>
      <c r="Q81" s="191" t="s">
        <v>51</v>
      </c>
      <c r="R81" s="191"/>
      <c r="S81" s="191"/>
      <c r="T81" s="191"/>
      <c r="U81" s="191"/>
      <c r="V81" s="191"/>
      <c r="W81" s="136" t="s">
        <v>51</v>
      </c>
      <c r="X81" s="136" t="s">
        <v>51</v>
      </c>
      <c r="Y81" s="136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92"/>
      <c r="C82" s="192"/>
      <c r="D82" s="192"/>
      <c r="E82" s="193"/>
      <c r="F82" s="194"/>
      <c r="G82" s="194"/>
      <c r="H82" s="194"/>
      <c r="I82" s="194"/>
      <c r="J82" s="194"/>
      <c r="K82" s="194"/>
      <c r="L82" s="194"/>
      <c r="M82" s="195"/>
      <c r="N82" s="91"/>
      <c r="O82" s="91"/>
      <c r="P82" s="136" t="s">
        <v>51</v>
      </c>
      <c r="Q82" s="191" t="s">
        <v>51</v>
      </c>
      <c r="R82" s="191"/>
      <c r="S82" s="191"/>
      <c r="T82" s="191"/>
      <c r="U82" s="191"/>
      <c r="V82" s="191"/>
      <c r="W82" s="136" t="s">
        <v>51</v>
      </c>
      <c r="X82" s="136" t="s">
        <v>51</v>
      </c>
      <c r="Y82" s="136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92"/>
      <c r="C83" s="192"/>
      <c r="D83" s="192"/>
      <c r="E83" s="193"/>
      <c r="F83" s="194"/>
      <c r="G83" s="194"/>
      <c r="H83" s="194"/>
      <c r="I83" s="194"/>
      <c r="J83" s="194"/>
      <c r="K83" s="194"/>
      <c r="L83" s="194"/>
      <c r="M83" s="195"/>
      <c r="N83" s="91"/>
      <c r="O83" s="91"/>
      <c r="P83" s="136" t="s">
        <v>51</v>
      </c>
      <c r="Q83" s="191" t="s">
        <v>51</v>
      </c>
      <c r="R83" s="191"/>
      <c r="S83" s="191"/>
      <c r="T83" s="191"/>
      <c r="U83" s="191"/>
      <c r="V83" s="191"/>
      <c r="W83" s="136" t="s">
        <v>51</v>
      </c>
      <c r="X83" s="136" t="s">
        <v>51</v>
      </c>
      <c r="Y83" s="136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92"/>
      <c r="C84" s="192"/>
      <c r="D84" s="192"/>
      <c r="E84" s="193"/>
      <c r="F84" s="194"/>
      <c r="G84" s="194"/>
      <c r="H84" s="194"/>
      <c r="I84" s="194"/>
      <c r="J84" s="194"/>
      <c r="K84" s="194"/>
      <c r="L84" s="194"/>
      <c r="M84" s="195"/>
      <c r="N84" s="91"/>
      <c r="O84" s="91"/>
      <c r="P84" s="136" t="s">
        <v>51</v>
      </c>
      <c r="Q84" s="191" t="s">
        <v>51</v>
      </c>
      <c r="R84" s="191"/>
      <c r="S84" s="191"/>
      <c r="T84" s="191"/>
      <c r="U84" s="191"/>
      <c r="V84" s="191"/>
      <c r="W84" s="136" t="s">
        <v>51</v>
      </c>
      <c r="X84" s="136" t="s">
        <v>51</v>
      </c>
      <c r="Y84" s="136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92"/>
      <c r="C85" s="192"/>
      <c r="D85" s="192"/>
      <c r="E85" s="193"/>
      <c r="F85" s="194"/>
      <c r="G85" s="194"/>
      <c r="H85" s="194"/>
      <c r="I85" s="194"/>
      <c r="J85" s="194"/>
      <c r="K85" s="194"/>
      <c r="L85" s="194"/>
      <c r="M85" s="195"/>
      <c r="N85" s="91"/>
      <c r="O85" s="91"/>
      <c r="P85" s="136" t="s">
        <v>51</v>
      </c>
      <c r="Q85" s="191" t="s">
        <v>51</v>
      </c>
      <c r="R85" s="191"/>
      <c r="S85" s="191"/>
      <c r="T85" s="191"/>
      <c r="U85" s="191"/>
      <c r="V85" s="191"/>
      <c r="W85" s="136" t="s">
        <v>51</v>
      </c>
      <c r="X85" s="136" t="s">
        <v>51</v>
      </c>
      <c r="Y85" s="136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92"/>
      <c r="C86" s="192"/>
      <c r="D86" s="192"/>
      <c r="E86" s="193"/>
      <c r="F86" s="194"/>
      <c r="G86" s="194"/>
      <c r="H86" s="194"/>
      <c r="I86" s="194"/>
      <c r="J86" s="194"/>
      <c r="K86" s="194"/>
      <c r="L86" s="194"/>
      <c r="M86" s="195"/>
      <c r="N86" s="91"/>
      <c r="O86" s="91"/>
      <c r="P86" s="136" t="s">
        <v>51</v>
      </c>
      <c r="Q86" s="191" t="s">
        <v>51</v>
      </c>
      <c r="R86" s="191"/>
      <c r="S86" s="191"/>
      <c r="T86" s="191"/>
      <c r="U86" s="191"/>
      <c r="V86" s="191"/>
      <c r="W86" s="136" t="s">
        <v>51</v>
      </c>
      <c r="X86" s="136" t="s">
        <v>51</v>
      </c>
      <c r="Y86" s="136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92"/>
      <c r="C87" s="192"/>
      <c r="D87" s="192"/>
      <c r="E87" s="193"/>
      <c r="F87" s="194"/>
      <c r="G87" s="194"/>
      <c r="H87" s="194"/>
      <c r="I87" s="194"/>
      <c r="J87" s="194"/>
      <c r="K87" s="194"/>
      <c r="L87" s="194"/>
      <c r="M87" s="195"/>
      <c r="N87" s="91"/>
      <c r="O87" s="91"/>
      <c r="P87" s="136" t="s">
        <v>51</v>
      </c>
      <c r="Q87" s="191" t="s">
        <v>51</v>
      </c>
      <c r="R87" s="191"/>
      <c r="S87" s="191"/>
      <c r="T87" s="191"/>
      <c r="U87" s="191"/>
      <c r="V87" s="191"/>
      <c r="W87" s="136" t="s">
        <v>51</v>
      </c>
      <c r="X87" s="136" t="s">
        <v>51</v>
      </c>
      <c r="Y87" s="136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92"/>
      <c r="C88" s="192"/>
      <c r="D88" s="192"/>
      <c r="E88" s="193"/>
      <c r="F88" s="194"/>
      <c r="G88" s="194"/>
      <c r="H88" s="194"/>
      <c r="I88" s="194"/>
      <c r="J88" s="194"/>
      <c r="K88" s="194"/>
      <c r="L88" s="194"/>
      <c r="M88" s="195"/>
      <c r="N88" s="91"/>
      <c r="O88" s="91"/>
      <c r="P88" s="136" t="s">
        <v>51</v>
      </c>
      <c r="Q88" s="191" t="s">
        <v>51</v>
      </c>
      <c r="R88" s="191"/>
      <c r="S88" s="191"/>
      <c r="T88" s="191"/>
      <c r="U88" s="191"/>
      <c r="V88" s="191"/>
      <c r="W88" s="136" t="s">
        <v>51</v>
      </c>
      <c r="X88" s="136" t="s">
        <v>51</v>
      </c>
      <c r="Y88" s="136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92"/>
      <c r="C89" s="192"/>
      <c r="D89" s="192"/>
      <c r="E89" s="193"/>
      <c r="F89" s="194"/>
      <c r="G89" s="194"/>
      <c r="H89" s="194"/>
      <c r="I89" s="194"/>
      <c r="J89" s="194"/>
      <c r="K89" s="194"/>
      <c r="L89" s="194"/>
      <c r="M89" s="195"/>
      <c r="N89" s="91"/>
      <c r="O89" s="91"/>
      <c r="P89" s="136" t="s">
        <v>51</v>
      </c>
      <c r="Q89" s="191" t="s">
        <v>51</v>
      </c>
      <c r="R89" s="191"/>
      <c r="S89" s="191"/>
      <c r="T89" s="191"/>
      <c r="U89" s="191"/>
      <c r="V89" s="191"/>
      <c r="W89" s="136" t="s">
        <v>51</v>
      </c>
      <c r="X89" s="136" t="s">
        <v>51</v>
      </c>
      <c r="Y89" s="136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92"/>
      <c r="C90" s="192"/>
      <c r="D90" s="192"/>
      <c r="E90" s="193"/>
      <c r="F90" s="194"/>
      <c r="G90" s="194"/>
      <c r="H90" s="194"/>
      <c r="I90" s="194"/>
      <c r="J90" s="194"/>
      <c r="K90" s="194"/>
      <c r="L90" s="194"/>
      <c r="M90" s="195"/>
      <c r="N90" s="91"/>
      <c r="O90" s="91"/>
      <c r="P90" s="136" t="s">
        <v>51</v>
      </c>
      <c r="Q90" s="191" t="s">
        <v>51</v>
      </c>
      <c r="R90" s="191"/>
      <c r="S90" s="191"/>
      <c r="T90" s="191"/>
      <c r="U90" s="191"/>
      <c r="V90" s="191"/>
      <c r="W90" s="136" t="s">
        <v>51</v>
      </c>
      <c r="X90" s="136" t="s">
        <v>51</v>
      </c>
      <c r="Y90" s="136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92"/>
      <c r="C91" s="192"/>
      <c r="D91" s="192"/>
      <c r="E91" s="193"/>
      <c r="F91" s="194"/>
      <c r="G91" s="194"/>
      <c r="H91" s="194"/>
      <c r="I91" s="194"/>
      <c r="J91" s="194"/>
      <c r="K91" s="194"/>
      <c r="L91" s="194"/>
      <c r="M91" s="195"/>
      <c r="N91" s="91"/>
      <c r="O91" s="91"/>
      <c r="P91" s="136" t="s">
        <v>51</v>
      </c>
      <c r="Q91" s="191" t="s">
        <v>51</v>
      </c>
      <c r="R91" s="191"/>
      <c r="S91" s="191"/>
      <c r="T91" s="191"/>
      <c r="U91" s="191"/>
      <c r="V91" s="191"/>
      <c r="W91" s="136" t="s">
        <v>51</v>
      </c>
      <c r="X91" s="136" t="s">
        <v>51</v>
      </c>
      <c r="Y91" s="136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92"/>
      <c r="C92" s="192"/>
      <c r="D92" s="192"/>
      <c r="E92" s="193"/>
      <c r="F92" s="194"/>
      <c r="G92" s="194"/>
      <c r="H92" s="194"/>
      <c r="I92" s="194"/>
      <c r="J92" s="194"/>
      <c r="K92" s="194"/>
      <c r="L92" s="194"/>
      <c r="M92" s="195"/>
      <c r="N92" s="91"/>
      <c r="O92" s="91"/>
      <c r="P92" s="136" t="s">
        <v>51</v>
      </c>
      <c r="Q92" s="191" t="s">
        <v>51</v>
      </c>
      <c r="R92" s="191"/>
      <c r="S92" s="191"/>
      <c r="T92" s="191"/>
      <c r="U92" s="191"/>
      <c r="V92" s="191"/>
      <c r="W92" s="136" t="s">
        <v>51</v>
      </c>
      <c r="X92" s="136" t="s">
        <v>51</v>
      </c>
      <c r="Y92" s="136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92"/>
      <c r="C93" s="192"/>
      <c r="D93" s="192"/>
      <c r="E93" s="193"/>
      <c r="F93" s="194"/>
      <c r="G93" s="194"/>
      <c r="H93" s="194"/>
      <c r="I93" s="194"/>
      <c r="J93" s="194"/>
      <c r="K93" s="194"/>
      <c r="L93" s="194"/>
      <c r="M93" s="195"/>
      <c r="N93" s="91"/>
      <c r="O93" s="91"/>
      <c r="P93" s="136" t="s">
        <v>51</v>
      </c>
      <c r="Q93" s="191" t="s">
        <v>51</v>
      </c>
      <c r="R93" s="191"/>
      <c r="S93" s="191"/>
      <c r="T93" s="191"/>
      <c r="U93" s="191"/>
      <c r="V93" s="191"/>
      <c r="W93" s="136" t="s">
        <v>51</v>
      </c>
      <c r="X93" s="136" t="s">
        <v>51</v>
      </c>
      <c r="Y93" s="136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1"/>
      <c r="C94" s="191"/>
      <c r="D94" s="191"/>
      <c r="E94" s="191"/>
      <c r="F94" s="191"/>
      <c r="G94" s="191"/>
      <c r="H94" s="191"/>
      <c r="I94" s="191"/>
      <c r="J94" s="191"/>
      <c r="K94" s="191"/>
      <c r="L94" s="191"/>
      <c r="M94" s="191"/>
      <c r="N94" s="87"/>
      <c r="O94" s="87"/>
      <c r="P94" s="136" t="s">
        <v>51</v>
      </c>
      <c r="Q94" s="191" t="s">
        <v>51</v>
      </c>
      <c r="R94" s="191"/>
      <c r="S94" s="191"/>
      <c r="T94" s="191"/>
      <c r="U94" s="191"/>
      <c r="V94" s="191"/>
      <c r="W94" s="136" t="s">
        <v>51</v>
      </c>
      <c r="X94" s="136" t="s">
        <v>51</v>
      </c>
      <c r="Y94" s="136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92"/>
      <c r="C95" s="192"/>
      <c r="D95" s="192"/>
      <c r="E95" s="193"/>
      <c r="F95" s="194"/>
      <c r="G95" s="194"/>
      <c r="H95" s="194"/>
      <c r="I95" s="194"/>
      <c r="J95" s="194"/>
      <c r="K95" s="194"/>
      <c r="L95" s="194"/>
      <c r="M95" s="195"/>
      <c r="N95" s="91"/>
      <c r="O95" s="91"/>
      <c r="P95" s="136" t="s">
        <v>51</v>
      </c>
      <c r="Q95" s="191" t="s">
        <v>51</v>
      </c>
      <c r="R95" s="191"/>
      <c r="S95" s="191"/>
      <c r="T95" s="191"/>
      <c r="U95" s="191"/>
      <c r="V95" s="191"/>
      <c r="W95" s="136" t="s">
        <v>51</v>
      </c>
      <c r="X95" s="136" t="s">
        <v>51</v>
      </c>
      <c r="Y95" s="136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1"/>
      <c r="C96" s="191"/>
      <c r="D96" s="191"/>
      <c r="E96" s="191"/>
      <c r="F96" s="191"/>
      <c r="G96" s="191"/>
      <c r="H96" s="191"/>
      <c r="I96" s="191"/>
      <c r="J96" s="191"/>
      <c r="K96" s="191"/>
      <c r="L96" s="191"/>
      <c r="M96" s="191"/>
      <c r="N96" s="87"/>
      <c r="O96" s="87"/>
      <c r="P96" s="136" t="s">
        <v>51</v>
      </c>
      <c r="Q96" s="191" t="s">
        <v>51</v>
      </c>
      <c r="R96" s="191"/>
      <c r="S96" s="191"/>
      <c r="T96" s="191"/>
      <c r="U96" s="191"/>
      <c r="V96" s="191"/>
      <c r="W96" s="136" t="s">
        <v>51</v>
      </c>
      <c r="X96" s="136" t="s">
        <v>51</v>
      </c>
      <c r="Y96" s="136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92"/>
      <c r="C97" s="192"/>
      <c r="D97" s="192"/>
      <c r="E97" s="193"/>
      <c r="F97" s="194"/>
      <c r="G97" s="194"/>
      <c r="H97" s="194"/>
      <c r="I97" s="194"/>
      <c r="J97" s="194"/>
      <c r="K97" s="194"/>
      <c r="L97" s="194"/>
      <c r="M97" s="195"/>
      <c r="N97" s="91"/>
      <c r="O97" s="91"/>
      <c r="P97" s="136" t="s">
        <v>51</v>
      </c>
      <c r="Q97" s="191" t="s">
        <v>51</v>
      </c>
      <c r="R97" s="191"/>
      <c r="S97" s="191"/>
      <c r="T97" s="191"/>
      <c r="U97" s="191"/>
      <c r="V97" s="191"/>
      <c r="W97" s="136" t="s">
        <v>51</v>
      </c>
      <c r="X97" s="136" t="s">
        <v>51</v>
      </c>
      <c r="Y97" s="136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1"/>
      <c r="C98" s="191"/>
      <c r="D98" s="191"/>
      <c r="E98" s="191"/>
      <c r="F98" s="191"/>
      <c r="G98" s="191"/>
      <c r="H98" s="191"/>
      <c r="I98" s="191"/>
      <c r="J98" s="191"/>
      <c r="K98" s="191"/>
      <c r="L98" s="191"/>
      <c r="M98" s="191"/>
      <c r="N98" s="87"/>
      <c r="O98" s="87"/>
      <c r="P98" s="136" t="s">
        <v>51</v>
      </c>
      <c r="Q98" s="191" t="s">
        <v>51</v>
      </c>
      <c r="R98" s="191"/>
      <c r="S98" s="191"/>
      <c r="T98" s="191"/>
      <c r="U98" s="191"/>
      <c r="V98" s="191"/>
      <c r="W98" s="136" t="s">
        <v>51</v>
      </c>
      <c r="X98" s="136" t="s">
        <v>51</v>
      </c>
      <c r="Y98" s="136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92"/>
      <c r="C99" s="192"/>
      <c r="D99" s="192"/>
      <c r="E99" s="193"/>
      <c r="F99" s="194"/>
      <c r="G99" s="194"/>
      <c r="H99" s="194"/>
      <c r="I99" s="194"/>
      <c r="J99" s="194"/>
      <c r="K99" s="194"/>
      <c r="L99" s="194"/>
      <c r="M99" s="195"/>
      <c r="N99" s="91"/>
      <c r="O99" s="91"/>
      <c r="P99" s="136" t="s">
        <v>51</v>
      </c>
      <c r="Q99" s="191" t="s">
        <v>51</v>
      </c>
      <c r="R99" s="191"/>
      <c r="S99" s="191"/>
      <c r="T99" s="191"/>
      <c r="U99" s="191"/>
      <c r="V99" s="191"/>
      <c r="W99" s="136" t="s">
        <v>51</v>
      </c>
      <c r="X99" s="136" t="s">
        <v>51</v>
      </c>
      <c r="Y99" s="136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1"/>
      <c r="C100" s="191"/>
      <c r="D100" s="191"/>
      <c r="E100" s="191"/>
      <c r="F100" s="191"/>
      <c r="G100" s="191"/>
      <c r="H100" s="191"/>
      <c r="I100" s="191"/>
      <c r="J100" s="191"/>
      <c r="K100" s="191"/>
      <c r="L100" s="191"/>
      <c r="M100" s="191"/>
      <c r="N100" s="87"/>
      <c r="O100" s="87"/>
      <c r="P100" s="136" t="s">
        <v>51</v>
      </c>
      <c r="Q100" s="191" t="s">
        <v>51</v>
      </c>
      <c r="R100" s="191"/>
      <c r="S100" s="191"/>
      <c r="T100" s="191"/>
      <c r="U100" s="191"/>
      <c r="V100" s="191"/>
      <c r="W100" s="136" t="s">
        <v>51</v>
      </c>
      <c r="X100" s="136" t="s">
        <v>51</v>
      </c>
      <c r="Y100" s="136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92"/>
      <c r="C101" s="192"/>
      <c r="D101" s="192"/>
      <c r="E101" s="193"/>
      <c r="F101" s="194"/>
      <c r="G101" s="194"/>
      <c r="H101" s="194"/>
      <c r="I101" s="194"/>
      <c r="J101" s="194"/>
      <c r="K101" s="194"/>
      <c r="L101" s="194"/>
      <c r="M101" s="195"/>
      <c r="N101" s="91"/>
      <c r="O101" s="91"/>
      <c r="P101" s="136" t="s">
        <v>51</v>
      </c>
      <c r="Q101" s="191" t="s">
        <v>51</v>
      </c>
      <c r="R101" s="191"/>
      <c r="S101" s="191"/>
      <c r="T101" s="191"/>
      <c r="U101" s="191"/>
      <c r="V101" s="191"/>
      <c r="W101" s="136" t="s">
        <v>51</v>
      </c>
      <c r="X101" s="136" t="s">
        <v>51</v>
      </c>
      <c r="Y101" s="136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1"/>
      <c r="C102" s="191"/>
      <c r="D102" s="191"/>
      <c r="E102" s="191"/>
      <c r="F102" s="191"/>
      <c r="G102" s="191"/>
      <c r="H102" s="191"/>
      <c r="I102" s="191"/>
      <c r="J102" s="191"/>
      <c r="K102" s="191"/>
      <c r="L102" s="191"/>
      <c r="M102" s="191"/>
      <c r="N102" s="87"/>
      <c r="O102" s="87"/>
      <c r="P102" s="136" t="s">
        <v>51</v>
      </c>
      <c r="Q102" s="191" t="s">
        <v>51</v>
      </c>
      <c r="R102" s="191"/>
      <c r="S102" s="191"/>
      <c r="T102" s="191"/>
      <c r="U102" s="191"/>
      <c r="V102" s="191"/>
      <c r="W102" s="136" t="s">
        <v>51</v>
      </c>
      <c r="X102" s="136" t="s">
        <v>51</v>
      </c>
      <c r="Y102" s="136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1"/>
      <c r="C103" s="191"/>
      <c r="D103" s="191"/>
      <c r="E103" s="191"/>
      <c r="F103" s="191"/>
      <c r="G103" s="191"/>
      <c r="H103" s="191"/>
      <c r="I103" s="191"/>
      <c r="J103" s="191"/>
      <c r="K103" s="191"/>
      <c r="L103" s="191"/>
      <c r="M103" s="191"/>
      <c r="N103" s="87"/>
      <c r="O103" s="87"/>
      <c r="P103" s="136" t="s">
        <v>51</v>
      </c>
      <c r="Q103" s="191" t="s">
        <v>51</v>
      </c>
      <c r="R103" s="191"/>
      <c r="S103" s="191"/>
      <c r="T103" s="191"/>
      <c r="U103" s="191"/>
      <c r="V103" s="191"/>
      <c r="W103" s="136" t="s">
        <v>51</v>
      </c>
      <c r="X103" s="136" t="s">
        <v>51</v>
      </c>
      <c r="Y103" s="136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84"/>
      <c r="C104" s="184"/>
      <c r="D104" s="184"/>
      <c r="E104" s="184"/>
      <c r="F104" s="184"/>
      <c r="G104" s="184"/>
      <c r="H104" s="184"/>
      <c r="I104" s="184"/>
      <c r="J104" s="184"/>
      <c r="K104" s="184"/>
      <c r="L104" s="184"/>
      <c r="M104" s="184"/>
      <c r="N104" s="98"/>
      <c r="O104" s="98"/>
      <c r="P104" s="184"/>
      <c r="Q104" s="184"/>
      <c r="R104" s="184"/>
      <c r="S104" s="184"/>
      <c r="T104" s="184"/>
      <c r="U104" s="184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84"/>
      <c r="C105" s="184"/>
      <c r="D105" s="184"/>
      <c r="E105" s="184"/>
      <c r="F105" s="184"/>
      <c r="G105" s="184"/>
      <c r="H105" s="184"/>
      <c r="I105" s="184"/>
      <c r="J105" s="184"/>
      <c r="K105" s="184"/>
      <c r="L105" s="184"/>
      <c r="M105" s="184"/>
      <c r="N105" s="98"/>
      <c r="O105" s="98"/>
      <c r="P105" s="184"/>
      <c r="Q105" s="184"/>
      <c r="R105" s="184"/>
      <c r="S105" s="184"/>
      <c r="T105" s="184"/>
      <c r="U105" s="184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84"/>
      <c r="C106" s="184"/>
      <c r="D106" s="184"/>
      <c r="E106" s="184"/>
      <c r="F106" s="184"/>
      <c r="G106" s="184"/>
      <c r="H106" s="184"/>
      <c r="I106" s="184"/>
      <c r="J106" s="184"/>
      <c r="K106" s="184"/>
      <c r="L106" s="184"/>
      <c r="M106" s="184"/>
      <c r="N106" s="98"/>
      <c r="O106" s="98"/>
      <c r="P106" s="184"/>
      <c r="Q106" s="184"/>
      <c r="R106" s="184"/>
      <c r="S106" s="184"/>
      <c r="T106" s="184"/>
      <c r="U106" s="184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84"/>
      <c r="C107" s="184"/>
      <c r="D107" s="184"/>
      <c r="E107" s="184"/>
      <c r="F107" s="184"/>
      <c r="G107" s="184"/>
      <c r="H107" s="184"/>
      <c r="I107" s="184"/>
      <c r="J107" s="184"/>
      <c r="K107" s="184"/>
      <c r="L107" s="184"/>
      <c r="M107" s="184"/>
      <c r="N107" s="98"/>
      <c r="O107" s="98"/>
      <c r="P107" s="184"/>
      <c r="Q107" s="184"/>
      <c r="R107" s="184"/>
      <c r="S107" s="184"/>
      <c r="T107" s="184"/>
      <c r="U107" s="184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84"/>
      <c r="C108" s="184"/>
      <c r="D108" s="184"/>
      <c r="E108" s="184"/>
      <c r="F108" s="184"/>
      <c r="G108" s="184"/>
      <c r="H108" s="184"/>
      <c r="I108" s="184"/>
      <c r="J108" s="184"/>
      <c r="K108" s="184"/>
      <c r="L108" s="184"/>
      <c r="M108" s="184"/>
      <c r="N108" s="98"/>
      <c r="O108" s="98"/>
      <c r="P108" s="184"/>
      <c r="Q108" s="184"/>
      <c r="R108" s="184"/>
      <c r="S108" s="184"/>
      <c r="T108" s="184"/>
      <c r="U108" s="184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84"/>
      <c r="C109" s="184"/>
      <c r="D109" s="184"/>
      <c r="E109" s="184"/>
      <c r="F109" s="184"/>
      <c r="G109" s="184"/>
      <c r="H109" s="184"/>
      <c r="I109" s="184"/>
      <c r="J109" s="184"/>
      <c r="K109" s="184"/>
      <c r="L109" s="184"/>
      <c r="M109" s="184"/>
      <c r="N109" s="98"/>
      <c r="O109" s="98"/>
      <c r="P109" s="184"/>
      <c r="Q109" s="184"/>
      <c r="R109" s="184"/>
      <c r="S109" s="184"/>
      <c r="T109" s="184"/>
      <c r="U109" s="184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84"/>
      <c r="C110" s="184"/>
      <c r="D110" s="184"/>
      <c r="E110" s="184"/>
      <c r="F110" s="184"/>
      <c r="G110" s="184"/>
      <c r="H110" s="184"/>
      <c r="I110" s="184"/>
      <c r="J110" s="184"/>
      <c r="K110" s="184"/>
      <c r="L110" s="184"/>
      <c r="M110" s="184"/>
      <c r="N110" s="98"/>
      <c r="O110" s="98"/>
      <c r="P110" s="184"/>
      <c r="Q110" s="184"/>
      <c r="R110" s="184"/>
      <c r="S110" s="184"/>
      <c r="T110" s="184"/>
      <c r="U110" s="184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84"/>
      <c r="C111" s="184"/>
      <c r="D111" s="184"/>
      <c r="E111" s="184"/>
      <c r="F111" s="184"/>
      <c r="G111" s="184"/>
      <c r="H111" s="184"/>
      <c r="I111" s="184"/>
      <c r="J111" s="184"/>
      <c r="K111" s="184"/>
      <c r="L111" s="184"/>
      <c r="M111" s="184"/>
      <c r="N111" s="98"/>
      <c r="O111" s="98"/>
      <c r="P111" s="184"/>
      <c r="Q111" s="184"/>
      <c r="R111" s="184"/>
      <c r="S111" s="184"/>
      <c r="T111" s="184"/>
      <c r="U111" s="184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84"/>
      <c r="C112" s="184"/>
      <c r="D112" s="184"/>
      <c r="E112" s="184"/>
      <c r="F112" s="184"/>
      <c r="G112" s="184"/>
      <c r="H112" s="184"/>
      <c r="I112" s="184"/>
      <c r="J112" s="184"/>
      <c r="K112" s="184"/>
      <c r="L112" s="184"/>
      <c r="M112" s="184"/>
      <c r="N112" s="98"/>
      <c r="O112" s="98"/>
      <c r="P112" s="184"/>
      <c r="Q112" s="184"/>
      <c r="R112" s="184"/>
      <c r="S112" s="184"/>
      <c r="T112" s="184"/>
      <c r="U112" s="184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  <c r="N113" s="98"/>
      <c r="O113" s="98"/>
      <c r="P113" s="184"/>
      <c r="Q113" s="184"/>
      <c r="R113" s="184"/>
      <c r="S113" s="184"/>
      <c r="T113" s="184"/>
      <c r="U113" s="184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84"/>
      <c r="C114" s="184"/>
      <c r="D114" s="184"/>
      <c r="E114" s="184"/>
      <c r="F114" s="184"/>
      <c r="G114" s="184"/>
      <c r="H114" s="184"/>
      <c r="I114" s="184"/>
      <c r="J114" s="184"/>
      <c r="K114" s="184"/>
      <c r="L114" s="184"/>
      <c r="M114" s="184"/>
      <c r="N114" s="98"/>
      <c r="O114" s="98"/>
      <c r="P114" s="184"/>
      <c r="Q114" s="184"/>
      <c r="R114" s="184"/>
      <c r="S114" s="184"/>
      <c r="T114" s="184"/>
      <c r="U114" s="184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84"/>
      <c r="C115" s="184"/>
      <c r="D115" s="184"/>
      <c r="E115" s="184"/>
      <c r="F115" s="184"/>
      <c r="G115" s="184"/>
      <c r="H115" s="184"/>
      <c r="I115" s="184"/>
      <c r="J115" s="184"/>
      <c r="K115" s="184"/>
      <c r="L115" s="184"/>
      <c r="M115" s="184"/>
      <c r="N115" s="98"/>
      <c r="O115" s="98"/>
      <c r="P115" s="184"/>
      <c r="Q115" s="184"/>
      <c r="R115" s="184"/>
      <c r="S115" s="184"/>
      <c r="T115" s="184"/>
      <c r="U115" s="184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84"/>
      <c r="C116" s="184"/>
      <c r="D116" s="184"/>
      <c r="E116" s="184"/>
      <c r="F116" s="184"/>
      <c r="G116" s="184"/>
      <c r="H116" s="184"/>
      <c r="I116" s="184"/>
      <c r="J116" s="184"/>
      <c r="K116" s="184"/>
      <c r="L116" s="184"/>
      <c r="M116" s="184"/>
      <c r="N116" s="98"/>
      <c r="O116" s="98"/>
      <c r="P116" s="184"/>
      <c r="Q116" s="184"/>
      <c r="R116" s="184"/>
      <c r="S116" s="184"/>
      <c r="T116" s="184"/>
      <c r="U116" s="184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84"/>
      <c r="C117" s="184"/>
      <c r="D117" s="184"/>
      <c r="E117" s="184"/>
      <c r="F117" s="184"/>
      <c r="G117" s="184"/>
      <c r="H117" s="184"/>
      <c r="I117" s="184"/>
      <c r="J117" s="184"/>
      <c r="K117" s="184"/>
      <c r="L117" s="184"/>
      <c r="M117" s="184"/>
      <c r="N117" s="98"/>
      <c r="O117" s="98"/>
      <c r="P117" s="184"/>
      <c r="Q117" s="184"/>
      <c r="R117" s="184"/>
      <c r="S117" s="184"/>
      <c r="T117" s="184"/>
      <c r="U117" s="184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84"/>
      <c r="C118" s="184"/>
      <c r="D118" s="184"/>
      <c r="E118" s="184"/>
      <c r="F118" s="184"/>
      <c r="G118" s="184"/>
      <c r="H118" s="184"/>
      <c r="I118" s="184"/>
      <c r="J118" s="184"/>
      <c r="K118" s="184"/>
      <c r="L118" s="184"/>
      <c r="M118" s="184"/>
      <c r="N118" s="98"/>
      <c r="O118" s="98"/>
      <c r="P118" s="184"/>
      <c r="Q118" s="184"/>
      <c r="R118" s="184"/>
      <c r="S118" s="184"/>
      <c r="T118" s="184"/>
      <c r="U118" s="184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84"/>
      <c r="C119" s="184"/>
      <c r="D119" s="184"/>
      <c r="E119" s="184"/>
      <c r="F119" s="184"/>
      <c r="G119" s="184"/>
      <c r="H119" s="184"/>
      <c r="I119" s="184"/>
      <c r="J119" s="184"/>
      <c r="K119" s="184"/>
      <c r="L119" s="184"/>
      <c r="M119" s="184"/>
      <c r="N119" s="98"/>
      <c r="O119" s="98"/>
      <c r="P119" s="184"/>
      <c r="Q119" s="184"/>
      <c r="R119" s="184"/>
      <c r="S119" s="184"/>
      <c r="T119" s="184"/>
      <c r="U119" s="184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  <c r="N120" s="98"/>
      <c r="O120" s="98"/>
      <c r="P120" s="184"/>
      <c r="Q120" s="184"/>
      <c r="R120" s="184"/>
      <c r="S120" s="184"/>
      <c r="T120" s="184"/>
      <c r="U120" s="184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84"/>
      <c r="C121" s="184"/>
      <c r="D121" s="184"/>
      <c r="E121" s="184"/>
      <c r="F121" s="184"/>
      <c r="G121" s="184"/>
      <c r="H121" s="184"/>
      <c r="I121" s="184"/>
      <c r="J121" s="184"/>
      <c r="K121" s="184"/>
      <c r="L121" s="184"/>
      <c r="M121" s="184"/>
      <c r="N121" s="98"/>
      <c r="O121" s="98"/>
      <c r="P121" s="184"/>
      <c r="Q121" s="184"/>
      <c r="R121" s="184"/>
      <c r="S121" s="184"/>
      <c r="T121" s="184"/>
      <c r="U121" s="184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84"/>
      <c r="C122" s="184"/>
      <c r="D122" s="184"/>
      <c r="E122" s="184"/>
      <c r="F122" s="184"/>
      <c r="G122" s="184"/>
      <c r="H122" s="184"/>
      <c r="I122" s="184"/>
      <c r="J122" s="184"/>
      <c r="K122" s="184"/>
      <c r="L122" s="184"/>
      <c r="M122" s="184"/>
      <c r="N122" s="98"/>
      <c r="O122" s="98"/>
      <c r="P122" s="184"/>
      <c r="Q122" s="184"/>
      <c r="R122" s="184"/>
      <c r="S122" s="184"/>
      <c r="T122" s="184"/>
      <c r="U122" s="184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84"/>
      <c r="C123" s="184"/>
      <c r="D123" s="184"/>
      <c r="E123" s="184"/>
      <c r="F123" s="184"/>
      <c r="G123" s="184"/>
      <c r="H123" s="184"/>
      <c r="I123" s="184"/>
      <c r="J123" s="184"/>
      <c r="K123" s="184"/>
      <c r="L123" s="184"/>
      <c r="M123" s="184"/>
      <c r="N123" s="98"/>
      <c r="O123" s="98"/>
      <c r="P123" s="184"/>
      <c r="Q123" s="184"/>
      <c r="R123" s="184"/>
      <c r="S123" s="184"/>
      <c r="T123" s="184"/>
      <c r="U123" s="184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84"/>
      <c r="C124" s="184"/>
      <c r="D124" s="184"/>
      <c r="E124" s="184"/>
      <c r="F124" s="184"/>
      <c r="G124" s="184"/>
      <c r="H124" s="184"/>
      <c r="I124" s="184"/>
      <c r="J124" s="184"/>
      <c r="K124" s="184"/>
      <c r="L124" s="184"/>
      <c r="M124" s="184"/>
      <c r="N124" s="98"/>
      <c r="O124" s="98"/>
      <c r="P124" s="184"/>
      <c r="Q124" s="184"/>
      <c r="R124" s="184"/>
      <c r="S124" s="184"/>
      <c r="T124" s="184"/>
      <c r="U124" s="184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84"/>
      <c r="C125" s="184"/>
      <c r="D125" s="184"/>
      <c r="E125" s="184"/>
      <c r="F125" s="184"/>
      <c r="G125" s="184"/>
      <c r="H125" s="184"/>
      <c r="I125" s="184"/>
      <c r="J125" s="184"/>
      <c r="K125" s="184"/>
      <c r="L125" s="184"/>
      <c r="M125" s="184"/>
      <c r="N125" s="98"/>
      <c r="O125" s="98"/>
      <c r="P125" s="184"/>
      <c r="Q125" s="184"/>
      <c r="R125" s="184"/>
      <c r="S125" s="184"/>
      <c r="T125" s="184"/>
      <c r="U125" s="184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84"/>
      <c r="C126" s="184"/>
      <c r="D126" s="184"/>
      <c r="E126" s="184"/>
      <c r="F126" s="184"/>
      <c r="G126" s="184"/>
      <c r="H126" s="184"/>
      <c r="I126" s="184"/>
      <c r="J126" s="184"/>
      <c r="K126" s="184"/>
      <c r="L126" s="184"/>
      <c r="M126" s="184"/>
      <c r="N126" s="98"/>
      <c r="O126" s="98"/>
      <c r="P126" s="184"/>
      <c r="Q126" s="184"/>
      <c r="R126" s="184"/>
      <c r="S126" s="184"/>
      <c r="T126" s="184"/>
      <c r="U126" s="184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84"/>
      <c r="C127" s="184"/>
      <c r="D127" s="184"/>
      <c r="E127" s="184"/>
      <c r="F127" s="184"/>
      <c r="G127" s="184"/>
      <c r="H127" s="184"/>
      <c r="I127" s="184"/>
      <c r="J127" s="184"/>
      <c r="K127" s="184"/>
      <c r="L127" s="184"/>
      <c r="M127" s="184"/>
      <c r="N127" s="98"/>
      <c r="O127" s="98"/>
      <c r="P127" s="184"/>
      <c r="Q127" s="184"/>
      <c r="R127" s="184"/>
      <c r="S127" s="184"/>
      <c r="T127" s="184"/>
      <c r="U127" s="184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84"/>
      <c r="C128" s="184"/>
      <c r="D128" s="184"/>
      <c r="E128" s="184"/>
      <c r="F128" s="184"/>
      <c r="G128" s="184"/>
      <c r="H128" s="184"/>
      <c r="I128" s="184"/>
      <c r="J128" s="184"/>
      <c r="K128" s="184"/>
      <c r="L128" s="184"/>
      <c r="M128" s="184"/>
      <c r="N128" s="98"/>
      <c r="O128" s="98"/>
      <c r="P128" s="184"/>
      <c r="Q128" s="184"/>
      <c r="R128" s="184"/>
      <c r="S128" s="184"/>
      <c r="T128" s="184"/>
      <c r="U128" s="184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84"/>
      <c r="C129" s="184"/>
      <c r="D129" s="184"/>
      <c r="E129" s="184"/>
      <c r="F129" s="184"/>
      <c r="G129" s="184"/>
      <c r="H129" s="184"/>
      <c r="I129" s="184"/>
      <c r="J129" s="184"/>
      <c r="K129" s="184"/>
      <c r="L129" s="184"/>
      <c r="M129" s="184"/>
      <c r="N129" s="98"/>
      <c r="O129" s="98"/>
      <c r="P129" s="184"/>
      <c r="Q129" s="184"/>
      <c r="R129" s="184"/>
      <c r="S129" s="184"/>
      <c r="T129" s="184"/>
      <c r="U129" s="184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84"/>
      <c r="C130" s="184"/>
      <c r="D130" s="184"/>
      <c r="E130" s="184"/>
      <c r="F130" s="184"/>
      <c r="G130" s="184"/>
      <c r="H130" s="184"/>
      <c r="I130" s="184"/>
      <c r="J130" s="184"/>
      <c r="K130" s="184"/>
      <c r="L130" s="184"/>
      <c r="M130" s="184"/>
      <c r="N130" s="98"/>
      <c r="O130" s="98"/>
      <c r="P130" s="184"/>
      <c r="Q130" s="184"/>
      <c r="R130" s="184"/>
      <c r="S130" s="184"/>
      <c r="T130" s="184"/>
      <c r="U130" s="184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84"/>
      <c r="C131" s="184"/>
      <c r="D131" s="184"/>
      <c r="E131" s="184"/>
      <c r="F131" s="184"/>
      <c r="G131" s="184"/>
      <c r="H131" s="184"/>
      <c r="I131" s="184"/>
      <c r="J131" s="184"/>
      <c r="K131" s="184"/>
      <c r="L131" s="184"/>
      <c r="M131" s="184"/>
      <c r="N131" s="98"/>
      <c r="O131" s="98"/>
      <c r="P131" s="184"/>
      <c r="Q131" s="184"/>
      <c r="R131" s="184"/>
      <c r="S131" s="184"/>
      <c r="T131" s="184"/>
      <c r="U131" s="184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5"/>
      <c r="C136" s="186"/>
      <c r="D136" s="186"/>
      <c r="E136" s="134"/>
      <c r="F136" s="134"/>
      <c r="G136" s="134"/>
      <c r="H136" s="185"/>
      <c r="I136" s="185"/>
      <c r="J136" s="185"/>
      <c r="K136" s="185"/>
      <c r="L136" s="134"/>
      <c r="M136" s="185"/>
      <c r="N136" s="185"/>
      <c r="O136" s="185"/>
      <c r="P136" s="185"/>
      <c r="Q136" s="185"/>
      <c r="R136" s="134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8"/>
      <c r="C137" s="188"/>
      <c r="D137" s="188"/>
      <c r="E137" s="102"/>
      <c r="F137" s="102"/>
      <c r="G137" s="102"/>
      <c r="H137" s="189"/>
      <c r="I137" s="189"/>
      <c r="J137" s="189"/>
      <c r="K137" s="189"/>
      <c r="L137" s="133"/>
      <c r="M137" s="190"/>
      <c r="N137" s="190"/>
      <c r="O137" s="190"/>
      <c r="P137" s="190"/>
      <c r="Q137" s="190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8"/>
      <c r="C138" s="188"/>
      <c r="D138" s="188"/>
      <c r="E138" s="102"/>
      <c r="F138" s="102"/>
      <c r="G138" s="102"/>
      <c r="H138" s="189"/>
      <c r="I138" s="189"/>
      <c r="J138" s="189"/>
      <c r="K138" s="189"/>
      <c r="L138" s="133"/>
      <c r="M138" s="190"/>
      <c r="N138" s="190"/>
      <c r="O138" s="190"/>
      <c r="P138" s="190"/>
      <c r="Q138" s="190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8"/>
      <c r="C139" s="188"/>
      <c r="D139" s="188"/>
      <c r="E139" s="102"/>
      <c r="F139" s="102"/>
      <c r="G139" s="102"/>
      <c r="H139" s="189"/>
      <c r="I139" s="189"/>
      <c r="J139" s="189"/>
      <c r="K139" s="189"/>
      <c r="L139" s="133"/>
      <c r="M139" s="190"/>
      <c r="N139" s="190"/>
      <c r="O139" s="190"/>
      <c r="P139" s="190"/>
      <c r="Q139" s="190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8"/>
      <c r="C140" s="188"/>
      <c r="D140" s="188"/>
      <c r="E140" s="102"/>
      <c r="F140" s="102"/>
      <c r="G140" s="102"/>
      <c r="H140" s="189"/>
      <c r="I140" s="189"/>
      <c r="J140" s="189"/>
      <c r="K140" s="189"/>
      <c r="L140" s="133"/>
      <c r="M140" s="190"/>
      <c r="N140" s="190"/>
      <c r="O140" s="190"/>
      <c r="P140" s="190"/>
      <c r="Q140" s="190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8"/>
      <c r="C141" s="188"/>
      <c r="D141" s="188"/>
      <c r="E141" s="102"/>
      <c r="F141" s="102"/>
      <c r="G141" s="102"/>
      <c r="H141" s="189"/>
      <c r="I141" s="189"/>
      <c r="J141" s="189"/>
      <c r="K141" s="189"/>
      <c r="L141" s="133"/>
      <c r="M141" s="190"/>
      <c r="N141" s="190"/>
      <c r="O141" s="190"/>
      <c r="P141" s="190"/>
      <c r="Q141" s="190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8"/>
      <c r="C142" s="188"/>
      <c r="D142" s="188"/>
      <c r="E142" s="102"/>
      <c r="F142" s="102"/>
      <c r="G142" s="102"/>
      <c r="H142" s="189"/>
      <c r="I142" s="189"/>
      <c r="J142" s="189"/>
      <c r="K142" s="189"/>
      <c r="L142" s="133"/>
      <c r="M142" s="190"/>
      <c r="N142" s="190"/>
      <c r="O142" s="190"/>
      <c r="P142" s="190"/>
      <c r="Q142" s="190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8"/>
      <c r="C143" s="188"/>
      <c r="D143" s="188"/>
      <c r="E143" s="102"/>
      <c r="F143" s="102"/>
      <c r="G143" s="102"/>
      <c r="H143" s="189"/>
      <c r="I143" s="189"/>
      <c r="J143" s="189"/>
      <c r="K143" s="189"/>
      <c r="L143" s="133"/>
      <c r="M143" s="190"/>
      <c r="N143" s="190"/>
      <c r="O143" s="190"/>
      <c r="P143" s="190"/>
      <c r="Q143" s="190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8"/>
      <c r="C144" s="188"/>
      <c r="D144" s="188"/>
      <c r="E144" s="102"/>
      <c r="F144" s="102"/>
      <c r="G144" s="102"/>
      <c r="H144" s="189"/>
      <c r="I144" s="189"/>
      <c r="J144" s="189"/>
      <c r="K144" s="189"/>
      <c r="L144" s="133"/>
      <c r="M144" s="190"/>
      <c r="N144" s="190"/>
      <c r="O144" s="190"/>
      <c r="P144" s="190"/>
      <c r="Q144" s="190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8"/>
      <c r="C145" s="188"/>
      <c r="D145" s="188"/>
      <c r="E145" s="102"/>
      <c r="F145" s="102"/>
      <c r="G145" s="102"/>
      <c r="H145" s="189"/>
      <c r="I145" s="189"/>
      <c r="J145" s="189"/>
      <c r="K145" s="189"/>
      <c r="L145" s="133"/>
      <c r="M145" s="190"/>
      <c r="N145" s="190"/>
      <c r="O145" s="190"/>
      <c r="P145" s="190"/>
      <c r="Q145" s="190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35"/>
      <c r="C146" s="135"/>
      <c r="D146" s="135"/>
      <c r="E146" s="135"/>
      <c r="F146" s="135"/>
      <c r="G146" s="135"/>
      <c r="H146" s="135"/>
      <c r="I146" s="135"/>
      <c r="J146" s="135"/>
      <c r="K146" s="135"/>
      <c r="L146" s="135"/>
      <c r="M146" s="135"/>
      <c r="N146" s="135"/>
      <c r="O146" s="135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5"/>
      <c r="C148" s="186"/>
      <c r="D148" s="186"/>
      <c r="E148" s="187"/>
      <c r="F148" s="187"/>
      <c r="G148" s="187"/>
      <c r="H148" s="187"/>
      <c r="I148" s="187"/>
      <c r="J148" s="187"/>
      <c r="K148" s="187"/>
      <c r="L148" s="187"/>
      <c r="M148" s="187"/>
      <c r="N148" s="134"/>
      <c r="O148" s="134"/>
      <c r="P148" s="185"/>
      <c r="Q148" s="185"/>
      <c r="R148" s="185"/>
      <c r="S148" s="185"/>
      <c r="T148" s="185"/>
      <c r="U148" s="185"/>
      <c r="V148" s="134"/>
      <c r="W148" s="134"/>
      <c r="X148" s="134"/>
      <c r="Y148" s="134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84"/>
      <c r="C149" s="184"/>
      <c r="D149" s="184"/>
      <c r="E149" s="184"/>
      <c r="F149" s="184"/>
      <c r="G149" s="184"/>
      <c r="H149" s="184"/>
      <c r="I149" s="184"/>
      <c r="J149" s="184"/>
      <c r="K149" s="184"/>
      <c r="L149" s="184"/>
      <c r="M149" s="184"/>
      <c r="N149" s="98"/>
      <c r="O149" s="133"/>
      <c r="P149" s="184"/>
      <c r="Q149" s="184"/>
      <c r="R149" s="184"/>
      <c r="S149" s="184"/>
      <c r="T149" s="184"/>
      <c r="U149" s="184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84"/>
      <c r="C150" s="184"/>
      <c r="D150" s="184"/>
      <c r="E150" s="184"/>
      <c r="F150" s="184"/>
      <c r="G150" s="184"/>
      <c r="H150" s="184"/>
      <c r="I150" s="184"/>
      <c r="J150" s="184"/>
      <c r="K150" s="184"/>
      <c r="L150" s="184"/>
      <c r="M150" s="184"/>
      <c r="N150" s="98"/>
      <c r="O150" s="133"/>
      <c r="P150" s="184"/>
      <c r="Q150" s="184"/>
      <c r="R150" s="184"/>
      <c r="S150" s="184"/>
      <c r="T150" s="184"/>
      <c r="U150" s="184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84"/>
      <c r="C151" s="184"/>
      <c r="D151" s="184"/>
      <c r="E151" s="184"/>
      <c r="F151" s="184"/>
      <c r="G151" s="184"/>
      <c r="H151" s="184"/>
      <c r="I151" s="184"/>
      <c r="J151" s="184"/>
      <c r="K151" s="184"/>
      <c r="L151" s="184"/>
      <c r="M151" s="184"/>
      <c r="N151" s="98"/>
      <c r="O151" s="133"/>
      <c r="P151" s="184"/>
      <c r="Q151" s="184"/>
      <c r="R151" s="184"/>
      <c r="S151" s="184"/>
      <c r="T151" s="184"/>
      <c r="U151" s="184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84"/>
      <c r="C152" s="184"/>
      <c r="D152" s="184"/>
      <c r="E152" s="184"/>
      <c r="F152" s="184"/>
      <c r="G152" s="184"/>
      <c r="H152" s="184"/>
      <c r="I152" s="184"/>
      <c r="J152" s="184"/>
      <c r="K152" s="184"/>
      <c r="L152" s="184"/>
      <c r="M152" s="184"/>
      <c r="N152" s="98"/>
      <c r="O152" s="133"/>
      <c r="P152" s="184"/>
      <c r="Q152" s="184"/>
      <c r="R152" s="184"/>
      <c r="S152" s="184"/>
      <c r="T152" s="184"/>
      <c r="U152" s="184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84"/>
      <c r="C153" s="184"/>
      <c r="D153" s="184"/>
      <c r="E153" s="184"/>
      <c r="F153" s="184"/>
      <c r="G153" s="184"/>
      <c r="H153" s="184"/>
      <c r="I153" s="184"/>
      <c r="J153" s="184"/>
      <c r="K153" s="184"/>
      <c r="L153" s="184"/>
      <c r="M153" s="184"/>
      <c r="N153" s="98"/>
      <c r="O153" s="133"/>
      <c r="P153" s="184"/>
      <c r="Q153" s="184"/>
      <c r="R153" s="184"/>
      <c r="S153" s="184"/>
      <c r="T153" s="184"/>
      <c r="U153" s="184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84"/>
      <c r="C154" s="184"/>
      <c r="D154" s="184"/>
      <c r="E154" s="184"/>
      <c r="F154" s="184"/>
      <c r="G154" s="184"/>
      <c r="H154" s="184"/>
      <c r="I154" s="184"/>
      <c r="J154" s="184"/>
      <c r="K154" s="184"/>
      <c r="L154" s="184"/>
      <c r="M154" s="184"/>
      <c r="N154" s="98"/>
      <c r="O154" s="133"/>
      <c r="P154" s="184"/>
      <c r="Q154" s="184"/>
      <c r="R154" s="184"/>
      <c r="S154" s="184"/>
      <c r="T154" s="184"/>
      <c r="U154" s="184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84"/>
      <c r="C155" s="184"/>
      <c r="D155" s="184"/>
      <c r="E155" s="184"/>
      <c r="F155" s="184"/>
      <c r="G155" s="184"/>
      <c r="H155" s="184"/>
      <c r="I155" s="184"/>
      <c r="J155" s="184"/>
      <c r="K155" s="184"/>
      <c r="L155" s="184"/>
      <c r="M155" s="184"/>
      <c r="N155" s="98"/>
      <c r="O155" s="133"/>
      <c r="P155" s="184"/>
      <c r="Q155" s="184"/>
      <c r="R155" s="184"/>
      <c r="S155" s="184"/>
      <c r="T155" s="184"/>
      <c r="U155" s="184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84"/>
      <c r="C156" s="184"/>
      <c r="D156" s="184"/>
      <c r="E156" s="184"/>
      <c r="F156" s="184"/>
      <c r="G156" s="184"/>
      <c r="H156" s="184"/>
      <c r="I156" s="184"/>
      <c r="J156" s="184"/>
      <c r="K156" s="184"/>
      <c r="L156" s="184"/>
      <c r="M156" s="184"/>
      <c r="N156" s="98"/>
      <c r="O156" s="133"/>
      <c r="P156" s="184"/>
      <c r="Q156" s="184"/>
      <c r="R156" s="184"/>
      <c r="S156" s="184"/>
      <c r="T156" s="184"/>
      <c r="U156" s="184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84"/>
      <c r="C157" s="184"/>
      <c r="D157" s="184"/>
      <c r="E157" s="184"/>
      <c r="F157" s="184"/>
      <c r="G157" s="184"/>
      <c r="H157" s="184"/>
      <c r="I157" s="184"/>
      <c r="J157" s="184"/>
      <c r="K157" s="184"/>
      <c r="L157" s="184"/>
      <c r="M157" s="184"/>
      <c r="N157" s="98"/>
      <c r="O157" s="133"/>
      <c r="P157" s="184"/>
      <c r="Q157" s="184"/>
      <c r="R157" s="184"/>
      <c r="S157" s="184"/>
      <c r="T157" s="184"/>
      <c r="U157" s="184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84"/>
      <c r="C158" s="184"/>
      <c r="D158" s="184"/>
      <c r="E158" s="184"/>
      <c r="F158" s="184"/>
      <c r="G158" s="184"/>
      <c r="H158" s="184"/>
      <c r="I158" s="184"/>
      <c r="J158" s="184"/>
      <c r="K158" s="184"/>
      <c r="L158" s="184"/>
      <c r="M158" s="184"/>
      <c r="N158" s="98"/>
      <c r="O158" s="133"/>
      <c r="P158" s="184"/>
      <c r="Q158" s="184"/>
      <c r="R158" s="184"/>
      <c r="S158" s="184"/>
      <c r="T158" s="184"/>
      <c r="U158" s="184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84"/>
      <c r="C159" s="184"/>
      <c r="D159" s="184"/>
      <c r="E159" s="184"/>
      <c r="F159" s="184"/>
      <c r="G159" s="184"/>
      <c r="H159" s="184"/>
      <c r="I159" s="184"/>
      <c r="J159" s="184"/>
      <c r="K159" s="184"/>
      <c r="L159" s="184"/>
      <c r="M159" s="184"/>
      <c r="N159" s="98"/>
      <c r="O159" s="133"/>
      <c r="P159" s="184"/>
      <c r="Q159" s="184"/>
      <c r="R159" s="184"/>
      <c r="S159" s="184"/>
      <c r="T159" s="184"/>
      <c r="U159" s="184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84"/>
      <c r="C160" s="184"/>
      <c r="D160" s="184"/>
      <c r="E160" s="184"/>
      <c r="F160" s="184"/>
      <c r="G160" s="184"/>
      <c r="H160" s="184"/>
      <c r="I160" s="184"/>
      <c r="J160" s="184"/>
      <c r="K160" s="184"/>
      <c r="L160" s="184"/>
      <c r="M160" s="184"/>
      <c r="N160" s="98"/>
      <c r="O160" s="133"/>
      <c r="P160" s="184"/>
      <c r="Q160" s="184"/>
      <c r="R160" s="184"/>
      <c r="S160" s="184"/>
      <c r="T160" s="184"/>
      <c r="U160" s="184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84"/>
      <c r="C161" s="184"/>
      <c r="D161" s="184"/>
      <c r="E161" s="184"/>
      <c r="F161" s="184"/>
      <c r="G161" s="184"/>
      <c r="H161" s="184"/>
      <c r="I161" s="184"/>
      <c r="J161" s="184"/>
      <c r="K161" s="184"/>
      <c r="L161" s="184"/>
      <c r="M161" s="184"/>
      <c r="N161" s="98"/>
      <c r="O161" s="133"/>
      <c r="P161" s="184"/>
      <c r="Q161" s="184"/>
      <c r="R161" s="184"/>
      <c r="S161" s="184"/>
      <c r="T161" s="184"/>
      <c r="U161" s="184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84"/>
      <c r="C162" s="184"/>
      <c r="D162" s="184"/>
      <c r="E162" s="184"/>
      <c r="F162" s="184"/>
      <c r="G162" s="184"/>
      <c r="H162" s="184"/>
      <c r="I162" s="184"/>
      <c r="J162" s="184"/>
      <c r="K162" s="184"/>
      <c r="L162" s="184"/>
      <c r="M162" s="184"/>
      <c r="N162" s="98"/>
      <c r="O162" s="133"/>
      <c r="P162" s="184"/>
      <c r="Q162" s="184"/>
      <c r="R162" s="184"/>
      <c r="S162" s="184"/>
      <c r="T162" s="184"/>
      <c r="U162" s="184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84"/>
      <c r="C163" s="184"/>
      <c r="D163" s="184"/>
      <c r="E163" s="184"/>
      <c r="F163" s="184"/>
      <c r="G163" s="184"/>
      <c r="H163" s="184"/>
      <c r="I163" s="184"/>
      <c r="J163" s="184"/>
      <c r="K163" s="184"/>
      <c r="L163" s="184"/>
      <c r="M163" s="184"/>
      <c r="N163" s="98"/>
      <c r="O163" s="133"/>
      <c r="P163" s="184"/>
      <c r="Q163" s="184"/>
      <c r="R163" s="184"/>
      <c r="S163" s="184"/>
      <c r="T163" s="184"/>
      <c r="U163" s="184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84"/>
      <c r="C164" s="184"/>
      <c r="D164" s="184"/>
      <c r="E164" s="184"/>
      <c r="F164" s="184"/>
      <c r="G164" s="184"/>
      <c r="H164" s="184"/>
      <c r="I164" s="184"/>
      <c r="J164" s="184"/>
      <c r="K164" s="184"/>
      <c r="L164" s="184"/>
      <c r="M164" s="184"/>
      <c r="N164" s="98"/>
      <c r="O164" s="133"/>
      <c r="P164" s="184"/>
      <c r="Q164" s="184"/>
      <c r="R164" s="184"/>
      <c r="S164" s="184"/>
      <c r="T164" s="184"/>
      <c r="U164" s="184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84"/>
      <c r="C165" s="184"/>
      <c r="D165" s="184"/>
      <c r="E165" s="184"/>
      <c r="F165" s="184"/>
      <c r="G165" s="184"/>
      <c r="H165" s="184"/>
      <c r="I165" s="184"/>
      <c r="J165" s="184"/>
      <c r="K165" s="184"/>
      <c r="L165" s="184"/>
      <c r="M165" s="184"/>
      <c r="N165" s="98"/>
      <c r="O165" s="133"/>
      <c r="P165" s="184"/>
      <c r="Q165" s="184"/>
      <c r="R165" s="184"/>
      <c r="S165" s="184"/>
      <c r="T165" s="184"/>
      <c r="U165" s="184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84"/>
      <c r="C166" s="184"/>
      <c r="D166" s="184"/>
      <c r="E166" s="184"/>
      <c r="F166" s="184"/>
      <c r="G166" s="184"/>
      <c r="H166" s="184"/>
      <c r="I166" s="184"/>
      <c r="J166" s="184"/>
      <c r="K166" s="184"/>
      <c r="L166" s="184"/>
      <c r="M166" s="184"/>
      <c r="N166" s="98"/>
      <c r="O166" s="133"/>
      <c r="P166" s="184"/>
      <c r="Q166" s="184"/>
      <c r="R166" s="184"/>
      <c r="S166" s="184"/>
      <c r="T166" s="184"/>
      <c r="U166" s="184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84"/>
      <c r="C167" s="184"/>
      <c r="D167" s="184"/>
      <c r="E167" s="184"/>
      <c r="F167" s="184"/>
      <c r="G167" s="184"/>
      <c r="H167" s="184"/>
      <c r="I167" s="184"/>
      <c r="J167" s="184"/>
      <c r="K167" s="184"/>
      <c r="L167" s="184"/>
      <c r="M167" s="184"/>
      <c r="N167" s="98"/>
      <c r="O167" s="133"/>
      <c r="P167" s="184"/>
      <c r="Q167" s="184"/>
      <c r="R167" s="184"/>
      <c r="S167" s="184"/>
      <c r="T167" s="184"/>
      <c r="U167" s="184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84"/>
      <c r="C168" s="184"/>
      <c r="D168" s="184"/>
      <c r="E168" s="184"/>
      <c r="F168" s="184"/>
      <c r="G168" s="184"/>
      <c r="H168" s="184"/>
      <c r="I168" s="184"/>
      <c r="J168" s="184"/>
      <c r="K168" s="184"/>
      <c r="L168" s="184"/>
      <c r="M168" s="184"/>
      <c r="N168" s="98"/>
      <c r="O168" s="133"/>
      <c r="P168" s="184"/>
      <c r="Q168" s="184"/>
      <c r="R168" s="184"/>
      <c r="S168" s="184"/>
      <c r="T168" s="184"/>
      <c r="U168" s="184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84"/>
      <c r="C169" s="184"/>
      <c r="D169" s="184"/>
      <c r="E169" s="184"/>
      <c r="F169" s="184"/>
      <c r="G169" s="184"/>
      <c r="H169" s="184"/>
      <c r="I169" s="184"/>
      <c r="J169" s="184"/>
      <c r="K169" s="184"/>
      <c r="L169" s="184"/>
      <c r="M169" s="184"/>
      <c r="N169" s="98"/>
      <c r="O169" s="133"/>
      <c r="P169" s="184"/>
      <c r="Q169" s="184"/>
      <c r="R169" s="184"/>
      <c r="S169" s="184"/>
      <c r="T169" s="184"/>
      <c r="U169" s="184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84"/>
      <c r="C170" s="184"/>
      <c r="D170" s="184"/>
      <c r="E170" s="184"/>
      <c r="F170" s="184"/>
      <c r="G170" s="184"/>
      <c r="H170" s="184"/>
      <c r="I170" s="184"/>
      <c r="J170" s="184"/>
      <c r="K170" s="184"/>
      <c r="L170" s="184"/>
      <c r="M170" s="184"/>
      <c r="N170" s="98"/>
      <c r="O170" s="133"/>
      <c r="P170" s="184"/>
      <c r="Q170" s="184"/>
      <c r="R170" s="184"/>
      <c r="S170" s="184"/>
      <c r="T170" s="184"/>
      <c r="U170" s="184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84"/>
      <c r="C171" s="184"/>
      <c r="D171" s="184"/>
      <c r="E171" s="184"/>
      <c r="F171" s="184"/>
      <c r="G171" s="184"/>
      <c r="H171" s="184"/>
      <c r="I171" s="184"/>
      <c r="J171" s="184"/>
      <c r="K171" s="184"/>
      <c r="L171" s="184"/>
      <c r="M171" s="184"/>
      <c r="N171" s="98"/>
      <c r="O171" s="133"/>
      <c r="P171" s="184"/>
      <c r="Q171" s="184"/>
      <c r="R171" s="184"/>
      <c r="S171" s="184"/>
      <c r="T171" s="184"/>
      <c r="U171" s="184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84"/>
      <c r="C172" s="184"/>
      <c r="D172" s="184"/>
      <c r="E172" s="184"/>
      <c r="F172" s="184"/>
      <c r="G172" s="184"/>
      <c r="H172" s="184"/>
      <c r="I172" s="184"/>
      <c r="J172" s="184"/>
      <c r="K172" s="184"/>
      <c r="L172" s="184"/>
      <c r="M172" s="184"/>
      <c r="N172" s="98"/>
      <c r="O172" s="133"/>
      <c r="P172" s="184"/>
      <c r="Q172" s="184"/>
      <c r="R172" s="184"/>
      <c r="S172" s="184"/>
      <c r="T172" s="184"/>
      <c r="U172" s="184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84"/>
      <c r="C173" s="184"/>
      <c r="D173" s="184"/>
      <c r="E173" s="184"/>
      <c r="F173" s="184"/>
      <c r="G173" s="184"/>
      <c r="H173" s="184"/>
      <c r="I173" s="184"/>
      <c r="J173" s="184"/>
      <c r="K173" s="184"/>
      <c r="L173" s="184"/>
      <c r="M173" s="184"/>
      <c r="N173" s="98"/>
      <c r="O173" s="133"/>
      <c r="P173" s="184"/>
      <c r="Q173" s="184"/>
      <c r="R173" s="184"/>
      <c r="S173" s="184"/>
      <c r="T173" s="184"/>
      <c r="U173" s="184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84"/>
      <c r="C174" s="184"/>
      <c r="D174" s="184"/>
      <c r="E174" s="184"/>
      <c r="F174" s="184"/>
      <c r="G174" s="184"/>
      <c r="H174" s="184"/>
      <c r="I174" s="184"/>
      <c r="J174" s="184"/>
      <c r="K174" s="184"/>
      <c r="L174" s="184"/>
      <c r="M174" s="184"/>
      <c r="N174" s="98"/>
      <c r="O174" s="133"/>
      <c r="P174" s="184"/>
      <c r="Q174" s="184"/>
      <c r="R174" s="184"/>
      <c r="S174" s="184"/>
      <c r="T174" s="184"/>
      <c r="U174" s="184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84"/>
      <c r="C175" s="184"/>
      <c r="D175" s="184"/>
      <c r="E175" s="184"/>
      <c r="F175" s="184"/>
      <c r="G175" s="184"/>
      <c r="H175" s="184"/>
      <c r="I175" s="184"/>
      <c r="J175" s="184"/>
      <c r="K175" s="184"/>
      <c r="L175" s="184"/>
      <c r="M175" s="184"/>
      <c r="N175" s="98"/>
      <c r="O175" s="133"/>
      <c r="P175" s="184"/>
      <c r="Q175" s="184"/>
      <c r="R175" s="184"/>
      <c r="S175" s="184"/>
      <c r="T175" s="184"/>
      <c r="U175" s="184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84"/>
      <c r="C176" s="184"/>
      <c r="D176" s="184"/>
      <c r="E176" s="184"/>
      <c r="F176" s="184"/>
      <c r="G176" s="184"/>
      <c r="H176" s="184"/>
      <c r="I176" s="184"/>
      <c r="J176" s="184"/>
      <c r="K176" s="184"/>
      <c r="L176" s="184"/>
      <c r="M176" s="184"/>
      <c r="N176" s="98"/>
      <c r="O176" s="133"/>
      <c r="P176" s="184"/>
      <c r="Q176" s="184"/>
      <c r="R176" s="184"/>
      <c r="S176" s="184"/>
      <c r="T176" s="184"/>
      <c r="U176" s="184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84"/>
      <c r="C177" s="184"/>
      <c r="D177" s="184"/>
      <c r="E177" s="184"/>
      <c r="F177" s="184"/>
      <c r="G177" s="184"/>
      <c r="H177" s="184"/>
      <c r="I177" s="184"/>
      <c r="J177" s="184"/>
      <c r="K177" s="184"/>
      <c r="L177" s="184"/>
      <c r="M177" s="184"/>
      <c r="N177" s="98"/>
      <c r="O177" s="133"/>
      <c r="P177" s="184"/>
      <c r="Q177" s="184"/>
      <c r="R177" s="184"/>
      <c r="S177" s="184"/>
      <c r="T177" s="184"/>
      <c r="U177" s="184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84"/>
      <c r="C178" s="184"/>
      <c r="D178" s="184"/>
      <c r="E178" s="184"/>
      <c r="F178" s="184"/>
      <c r="G178" s="184"/>
      <c r="H178" s="184"/>
      <c r="I178" s="184"/>
      <c r="J178" s="184"/>
      <c r="K178" s="184"/>
      <c r="L178" s="184"/>
      <c r="M178" s="184"/>
      <c r="N178" s="98"/>
      <c r="O178" s="133"/>
      <c r="P178" s="184"/>
      <c r="Q178" s="184"/>
      <c r="R178" s="184"/>
      <c r="S178" s="184"/>
      <c r="T178" s="184"/>
      <c r="U178" s="184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84"/>
      <c r="C179" s="184"/>
      <c r="D179" s="184"/>
      <c r="E179" s="184"/>
      <c r="F179" s="184"/>
      <c r="G179" s="184"/>
      <c r="H179" s="184"/>
      <c r="I179" s="184"/>
      <c r="J179" s="184"/>
      <c r="K179" s="184"/>
      <c r="L179" s="184"/>
      <c r="M179" s="184"/>
      <c r="N179" s="98"/>
      <c r="O179" s="133"/>
      <c r="P179" s="184"/>
      <c r="Q179" s="184"/>
      <c r="R179" s="184"/>
      <c r="S179" s="184"/>
      <c r="T179" s="184"/>
      <c r="U179" s="184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84"/>
      <c r="C180" s="184"/>
      <c r="D180" s="184"/>
      <c r="E180" s="184"/>
      <c r="F180" s="184"/>
      <c r="G180" s="184"/>
      <c r="H180" s="184"/>
      <c r="I180" s="184"/>
      <c r="J180" s="184"/>
      <c r="K180" s="184"/>
      <c r="L180" s="184"/>
      <c r="M180" s="184"/>
      <c r="N180" s="98"/>
      <c r="O180" s="133"/>
      <c r="P180" s="184"/>
      <c r="Q180" s="184"/>
      <c r="R180" s="184"/>
      <c r="S180" s="184"/>
      <c r="T180" s="184"/>
      <c r="U180" s="184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84"/>
      <c r="C181" s="184"/>
      <c r="D181" s="184"/>
      <c r="E181" s="184"/>
      <c r="F181" s="184"/>
      <c r="G181" s="184"/>
      <c r="H181" s="184"/>
      <c r="I181" s="184"/>
      <c r="J181" s="184"/>
      <c r="K181" s="184"/>
      <c r="L181" s="184"/>
      <c r="M181" s="184"/>
      <c r="N181" s="98"/>
      <c r="O181" s="133"/>
      <c r="P181" s="184"/>
      <c r="Q181" s="184"/>
      <c r="R181" s="184"/>
      <c r="S181" s="184"/>
      <c r="T181" s="184"/>
      <c r="U181" s="184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84"/>
      <c r="C182" s="184"/>
      <c r="D182" s="184"/>
      <c r="E182" s="184"/>
      <c r="F182" s="184"/>
      <c r="G182" s="184"/>
      <c r="H182" s="184"/>
      <c r="I182" s="184"/>
      <c r="J182" s="184"/>
      <c r="K182" s="184"/>
      <c r="L182" s="184"/>
      <c r="M182" s="184"/>
      <c r="N182" s="98"/>
      <c r="O182" s="133"/>
      <c r="P182" s="184"/>
      <c r="Q182" s="184"/>
      <c r="R182" s="184"/>
      <c r="S182" s="184"/>
      <c r="T182" s="184"/>
      <c r="U182" s="184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84"/>
      <c r="C183" s="184"/>
      <c r="D183" s="184"/>
      <c r="E183" s="184"/>
      <c r="F183" s="184"/>
      <c r="G183" s="184"/>
      <c r="H183" s="184"/>
      <c r="I183" s="184"/>
      <c r="J183" s="184"/>
      <c r="K183" s="184"/>
      <c r="L183" s="184"/>
      <c r="M183" s="184"/>
      <c r="N183" s="98"/>
      <c r="O183" s="133"/>
      <c r="P183" s="184"/>
      <c r="Q183" s="184"/>
      <c r="R183" s="184"/>
      <c r="S183" s="184"/>
      <c r="T183" s="184"/>
      <c r="U183" s="184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84"/>
      <c r="C184" s="184"/>
      <c r="D184" s="184"/>
      <c r="E184" s="184"/>
      <c r="F184" s="184"/>
      <c r="G184" s="184"/>
      <c r="H184" s="184"/>
      <c r="I184" s="184"/>
      <c r="J184" s="184"/>
      <c r="K184" s="184"/>
      <c r="L184" s="184"/>
      <c r="M184" s="184"/>
      <c r="N184" s="98"/>
      <c r="O184" s="133"/>
      <c r="P184" s="184"/>
      <c r="Q184" s="184"/>
      <c r="R184" s="184"/>
      <c r="S184" s="184"/>
      <c r="T184" s="184"/>
      <c r="U184" s="184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84"/>
      <c r="C185" s="184"/>
      <c r="D185" s="184"/>
      <c r="E185" s="184"/>
      <c r="F185" s="184"/>
      <c r="G185" s="184"/>
      <c r="H185" s="184"/>
      <c r="I185" s="184"/>
      <c r="J185" s="184"/>
      <c r="K185" s="184"/>
      <c r="L185" s="184"/>
      <c r="M185" s="184"/>
      <c r="N185" s="98"/>
      <c r="O185" s="133"/>
      <c r="P185" s="184"/>
      <c r="Q185" s="184"/>
      <c r="R185" s="184"/>
      <c r="S185" s="184"/>
      <c r="T185" s="184"/>
      <c r="U185" s="184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84"/>
      <c r="C186" s="184"/>
      <c r="D186" s="184"/>
      <c r="E186" s="184"/>
      <c r="F186" s="184"/>
      <c r="G186" s="184"/>
      <c r="H186" s="184"/>
      <c r="I186" s="184"/>
      <c r="J186" s="184"/>
      <c r="K186" s="184"/>
      <c r="L186" s="184"/>
      <c r="M186" s="184"/>
      <c r="N186" s="98"/>
      <c r="O186" s="133"/>
      <c r="P186" s="184"/>
      <c r="Q186" s="184"/>
      <c r="R186" s="184"/>
      <c r="S186" s="184"/>
      <c r="T186" s="184"/>
      <c r="U186" s="184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84"/>
      <c r="C187" s="184"/>
      <c r="D187" s="184"/>
      <c r="E187" s="184"/>
      <c r="F187" s="184"/>
      <c r="G187" s="184"/>
      <c r="H187" s="184"/>
      <c r="I187" s="184"/>
      <c r="J187" s="184"/>
      <c r="K187" s="184"/>
      <c r="L187" s="184"/>
      <c r="M187" s="184"/>
      <c r="N187" s="98"/>
      <c r="O187" s="133"/>
      <c r="P187" s="184"/>
      <c r="Q187" s="184"/>
      <c r="R187" s="184"/>
      <c r="S187" s="184"/>
      <c r="T187" s="184"/>
      <c r="U187" s="184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84"/>
      <c r="C188" s="184"/>
      <c r="D188" s="184"/>
      <c r="E188" s="184"/>
      <c r="F188" s="184"/>
      <c r="G188" s="184"/>
      <c r="H188" s="184"/>
      <c r="I188" s="184"/>
      <c r="J188" s="184"/>
      <c r="K188" s="184"/>
      <c r="L188" s="184"/>
      <c r="M188" s="184"/>
      <c r="N188" s="98"/>
      <c r="O188" s="133"/>
      <c r="P188" s="184"/>
      <c r="Q188" s="184"/>
      <c r="R188" s="184"/>
      <c r="S188" s="184"/>
      <c r="T188" s="184"/>
      <c r="U188" s="184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5"/>
      <c r="C193" s="186"/>
      <c r="D193" s="186"/>
      <c r="E193" s="134"/>
      <c r="F193" s="134"/>
      <c r="G193" s="134"/>
      <c r="H193" s="185"/>
      <c r="I193" s="185"/>
      <c r="J193" s="185"/>
      <c r="K193" s="185"/>
      <c r="L193" s="185"/>
      <c r="M193" s="185"/>
      <c r="N193" s="185"/>
      <c r="O193" s="185"/>
      <c r="P193" s="185"/>
      <c r="Q193" s="185"/>
      <c r="R193" s="185"/>
      <c r="S193" s="185"/>
      <c r="T193" s="185"/>
      <c r="U193" s="185"/>
      <c r="V193" s="134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8"/>
      <c r="C194" s="188"/>
      <c r="D194" s="188"/>
      <c r="E194" s="102"/>
      <c r="F194" s="102"/>
      <c r="G194" s="102"/>
      <c r="H194" s="189"/>
      <c r="I194" s="189"/>
      <c r="J194" s="189"/>
      <c r="K194" s="189"/>
      <c r="L194" s="190"/>
      <c r="M194" s="190"/>
      <c r="N194" s="190"/>
      <c r="O194" s="190"/>
      <c r="P194" s="190"/>
      <c r="Q194" s="190"/>
      <c r="R194" s="190"/>
      <c r="S194" s="190"/>
      <c r="T194" s="190"/>
      <c r="U194" s="190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8"/>
      <c r="C195" s="188"/>
      <c r="D195" s="188"/>
      <c r="E195" s="102"/>
      <c r="F195" s="102"/>
      <c r="G195" s="102"/>
      <c r="H195" s="189"/>
      <c r="I195" s="189"/>
      <c r="J195" s="189"/>
      <c r="K195" s="189"/>
      <c r="L195" s="190"/>
      <c r="M195" s="190"/>
      <c r="N195" s="190"/>
      <c r="O195" s="190"/>
      <c r="P195" s="190"/>
      <c r="Q195" s="190"/>
      <c r="R195" s="190"/>
      <c r="S195" s="190"/>
      <c r="T195" s="190"/>
      <c r="U195" s="190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8"/>
      <c r="C196" s="188"/>
      <c r="D196" s="188"/>
      <c r="E196" s="102"/>
      <c r="F196" s="102"/>
      <c r="G196" s="102"/>
      <c r="H196" s="189"/>
      <c r="I196" s="189"/>
      <c r="J196" s="189"/>
      <c r="K196" s="189"/>
      <c r="L196" s="190"/>
      <c r="M196" s="190"/>
      <c r="N196" s="190"/>
      <c r="O196" s="190"/>
      <c r="P196" s="190"/>
      <c r="Q196" s="190"/>
      <c r="R196" s="190"/>
      <c r="S196" s="190"/>
      <c r="T196" s="190"/>
      <c r="U196" s="190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8"/>
      <c r="C197" s="188"/>
      <c r="D197" s="188"/>
      <c r="E197" s="102"/>
      <c r="F197" s="102"/>
      <c r="G197" s="102"/>
      <c r="H197" s="189"/>
      <c r="I197" s="189"/>
      <c r="J197" s="189"/>
      <c r="K197" s="189"/>
      <c r="L197" s="190"/>
      <c r="M197" s="190"/>
      <c r="N197" s="190"/>
      <c r="O197" s="190"/>
      <c r="P197" s="190"/>
      <c r="Q197" s="190"/>
      <c r="R197" s="190"/>
      <c r="S197" s="190"/>
      <c r="T197" s="190"/>
      <c r="U197" s="190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8"/>
      <c r="C198" s="188"/>
      <c r="D198" s="188"/>
      <c r="E198" s="102"/>
      <c r="F198" s="102"/>
      <c r="G198" s="102"/>
      <c r="H198" s="189"/>
      <c r="I198" s="189"/>
      <c r="J198" s="189"/>
      <c r="K198" s="189"/>
      <c r="L198" s="190"/>
      <c r="M198" s="190"/>
      <c r="N198" s="190"/>
      <c r="O198" s="190"/>
      <c r="P198" s="190"/>
      <c r="Q198" s="190"/>
      <c r="R198" s="190"/>
      <c r="S198" s="190"/>
      <c r="T198" s="190"/>
      <c r="U198" s="190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5"/>
      <c r="C201" s="186"/>
      <c r="D201" s="186"/>
      <c r="E201" s="187"/>
      <c r="F201" s="187"/>
      <c r="G201" s="187"/>
      <c r="H201" s="187"/>
      <c r="I201" s="187"/>
      <c r="J201" s="187"/>
      <c r="K201" s="187"/>
      <c r="L201" s="187"/>
      <c r="M201" s="187"/>
      <c r="N201" s="134"/>
      <c r="O201" s="134"/>
      <c r="P201" s="134"/>
      <c r="Q201" s="185"/>
      <c r="R201" s="185"/>
      <c r="S201" s="185"/>
      <c r="T201" s="185"/>
      <c r="U201" s="41"/>
      <c r="V201" s="134"/>
      <c r="W201" s="134"/>
      <c r="X201" s="134"/>
      <c r="Y201" s="134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84"/>
      <c r="C202" s="184"/>
      <c r="D202" s="184"/>
      <c r="E202" s="184"/>
      <c r="F202" s="184"/>
      <c r="G202" s="184"/>
      <c r="H202" s="184"/>
      <c r="I202" s="184"/>
      <c r="J202" s="184"/>
      <c r="K202" s="184"/>
      <c r="L202" s="184"/>
      <c r="M202" s="184"/>
      <c r="N202" s="98"/>
      <c r="O202" s="133"/>
      <c r="P202" s="133"/>
      <c r="Q202" s="184"/>
      <c r="R202" s="184"/>
      <c r="S202" s="184"/>
      <c r="T202" s="184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84"/>
      <c r="C203" s="184"/>
      <c r="D203" s="184"/>
      <c r="E203" s="184"/>
      <c r="F203" s="184"/>
      <c r="G203" s="184"/>
      <c r="H203" s="184"/>
      <c r="I203" s="184"/>
      <c r="J203" s="184"/>
      <c r="K203" s="184"/>
      <c r="L203" s="184"/>
      <c r="M203" s="184"/>
      <c r="N203" s="98"/>
      <c r="O203" s="133"/>
      <c r="P203" s="133"/>
      <c r="Q203" s="184"/>
      <c r="R203" s="184"/>
      <c r="S203" s="184"/>
      <c r="T203" s="184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84"/>
      <c r="C204" s="184"/>
      <c r="D204" s="184"/>
      <c r="E204" s="184"/>
      <c r="F204" s="184"/>
      <c r="G204" s="184"/>
      <c r="H204" s="184"/>
      <c r="I204" s="184"/>
      <c r="J204" s="184"/>
      <c r="K204" s="184"/>
      <c r="L204" s="184"/>
      <c r="M204" s="184"/>
      <c r="N204" s="98"/>
      <c r="O204" s="133"/>
      <c r="P204" s="133"/>
      <c r="Q204" s="184"/>
      <c r="R204" s="184"/>
      <c r="S204" s="184"/>
      <c r="T204" s="184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84"/>
      <c r="C205" s="184"/>
      <c r="D205" s="184"/>
      <c r="E205" s="184"/>
      <c r="F205" s="184"/>
      <c r="G205" s="184"/>
      <c r="H205" s="184"/>
      <c r="I205" s="184"/>
      <c r="J205" s="184"/>
      <c r="K205" s="184"/>
      <c r="L205" s="184"/>
      <c r="M205" s="184"/>
      <c r="N205" s="98"/>
      <c r="O205" s="133"/>
      <c r="P205" s="133"/>
      <c r="Q205" s="184"/>
      <c r="R205" s="184"/>
      <c r="S205" s="184"/>
      <c r="T205" s="184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84"/>
      <c r="C206" s="184"/>
      <c r="D206" s="184"/>
      <c r="E206" s="184"/>
      <c r="F206" s="184"/>
      <c r="G206" s="184"/>
      <c r="H206" s="184"/>
      <c r="I206" s="184"/>
      <c r="J206" s="184"/>
      <c r="K206" s="184"/>
      <c r="L206" s="184"/>
      <c r="M206" s="184"/>
      <c r="N206" s="98"/>
      <c r="O206" s="133"/>
      <c r="P206" s="133"/>
      <c r="Q206" s="184"/>
      <c r="R206" s="184"/>
      <c r="S206" s="184"/>
      <c r="T206" s="184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84"/>
      <c r="C207" s="184"/>
      <c r="D207" s="184"/>
      <c r="E207" s="184"/>
      <c r="F207" s="184"/>
      <c r="G207" s="184"/>
      <c r="H207" s="184"/>
      <c r="I207" s="184"/>
      <c r="J207" s="184"/>
      <c r="K207" s="184"/>
      <c r="L207" s="184"/>
      <c r="M207" s="184"/>
      <c r="N207" s="98"/>
      <c r="O207" s="133"/>
      <c r="P207" s="133"/>
      <c r="Q207" s="184"/>
      <c r="R207" s="184"/>
      <c r="S207" s="184"/>
      <c r="T207" s="184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84"/>
      <c r="C208" s="184"/>
      <c r="D208" s="184"/>
      <c r="E208" s="184"/>
      <c r="F208" s="184"/>
      <c r="G208" s="184"/>
      <c r="H208" s="184"/>
      <c r="I208" s="184"/>
      <c r="J208" s="184"/>
      <c r="K208" s="184"/>
      <c r="L208" s="184"/>
      <c r="M208" s="184"/>
      <c r="N208" s="98"/>
      <c r="O208" s="133"/>
      <c r="P208" s="133"/>
      <c r="Q208" s="184"/>
      <c r="R208" s="184"/>
      <c r="S208" s="184"/>
      <c r="T208" s="184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84"/>
      <c r="C209" s="184"/>
      <c r="D209" s="184"/>
      <c r="E209" s="184"/>
      <c r="F209" s="184"/>
      <c r="G209" s="184"/>
      <c r="H209" s="184"/>
      <c r="I209" s="184"/>
      <c r="J209" s="184"/>
      <c r="K209" s="184"/>
      <c r="L209" s="184"/>
      <c r="M209" s="184"/>
      <c r="N209" s="98"/>
      <c r="O209" s="133"/>
      <c r="P209" s="133"/>
      <c r="Q209" s="184"/>
      <c r="R209" s="184"/>
      <c r="S209" s="184"/>
      <c r="T209" s="184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84"/>
      <c r="C210" s="184"/>
      <c r="D210" s="184"/>
      <c r="E210" s="184"/>
      <c r="F210" s="184"/>
      <c r="G210" s="184"/>
      <c r="H210" s="184"/>
      <c r="I210" s="184"/>
      <c r="J210" s="184"/>
      <c r="K210" s="184"/>
      <c r="L210" s="184"/>
      <c r="M210" s="184"/>
      <c r="N210" s="98"/>
      <c r="O210" s="133"/>
      <c r="P210" s="133"/>
      <c r="Q210" s="184"/>
      <c r="R210" s="184"/>
      <c r="S210" s="184"/>
      <c r="T210" s="184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84"/>
      <c r="C211" s="184"/>
      <c r="D211" s="184"/>
      <c r="E211" s="184"/>
      <c r="F211" s="184"/>
      <c r="G211" s="184"/>
      <c r="H211" s="184"/>
      <c r="I211" s="184"/>
      <c r="J211" s="184"/>
      <c r="K211" s="184"/>
      <c r="L211" s="184"/>
      <c r="M211" s="184"/>
      <c r="N211" s="98"/>
      <c r="O211" s="133"/>
      <c r="P211" s="133"/>
      <c r="Q211" s="184"/>
      <c r="R211" s="184"/>
      <c r="S211" s="184"/>
      <c r="T211" s="184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84"/>
      <c r="C212" s="184"/>
      <c r="D212" s="184"/>
      <c r="E212" s="184"/>
      <c r="F212" s="184"/>
      <c r="G212" s="184"/>
      <c r="H212" s="184"/>
      <c r="I212" s="184"/>
      <c r="J212" s="184"/>
      <c r="K212" s="184"/>
      <c r="L212" s="184"/>
      <c r="M212" s="184"/>
      <c r="N212" s="98"/>
      <c r="O212" s="133"/>
      <c r="P212" s="133"/>
      <c r="Q212" s="184"/>
      <c r="R212" s="184"/>
      <c r="S212" s="184"/>
      <c r="T212" s="184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84"/>
      <c r="C213" s="184"/>
      <c r="D213" s="184"/>
      <c r="E213" s="184"/>
      <c r="F213" s="184"/>
      <c r="G213" s="184"/>
      <c r="H213" s="184"/>
      <c r="I213" s="184"/>
      <c r="J213" s="184"/>
      <c r="K213" s="184"/>
      <c r="L213" s="184"/>
      <c r="M213" s="184"/>
      <c r="N213" s="98"/>
      <c r="O213" s="133"/>
      <c r="P213" s="133"/>
      <c r="Q213" s="184"/>
      <c r="R213" s="184"/>
      <c r="S213" s="184"/>
      <c r="T213" s="184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84"/>
      <c r="C214" s="184"/>
      <c r="D214" s="184"/>
      <c r="E214" s="184"/>
      <c r="F214" s="184"/>
      <c r="G214" s="184"/>
      <c r="H214" s="184"/>
      <c r="I214" s="184"/>
      <c r="J214" s="184"/>
      <c r="K214" s="184"/>
      <c r="L214" s="184"/>
      <c r="M214" s="184"/>
      <c r="N214" s="98"/>
      <c r="O214" s="133"/>
      <c r="P214" s="133"/>
      <c r="Q214" s="184"/>
      <c r="R214" s="184"/>
      <c r="S214" s="184"/>
      <c r="T214" s="184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84"/>
      <c r="C215" s="184"/>
      <c r="D215" s="184"/>
      <c r="E215" s="184"/>
      <c r="F215" s="184"/>
      <c r="G215" s="184"/>
      <c r="H215" s="184"/>
      <c r="I215" s="184"/>
      <c r="J215" s="184"/>
      <c r="K215" s="184"/>
      <c r="L215" s="184"/>
      <c r="M215" s="184"/>
      <c r="N215" s="98"/>
      <c r="O215" s="133"/>
      <c r="P215" s="133"/>
      <c r="Q215" s="184"/>
      <c r="R215" s="184"/>
      <c r="S215" s="184"/>
      <c r="T215" s="184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84"/>
      <c r="C216" s="184"/>
      <c r="D216" s="184"/>
      <c r="E216" s="184"/>
      <c r="F216" s="184"/>
      <c r="G216" s="184"/>
      <c r="H216" s="184"/>
      <c r="I216" s="184"/>
      <c r="J216" s="184"/>
      <c r="K216" s="184"/>
      <c r="L216" s="184"/>
      <c r="M216" s="184"/>
      <c r="N216" s="98"/>
      <c r="O216" s="133"/>
      <c r="P216" s="133"/>
      <c r="Q216" s="184"/>
      <c r="R216" s="184"/>
      <c r="S216" s="184"/>
      <c r="T216" s="184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84"/>
      <c r="C217" s="184"/>
      <c r="D217" s="184"/>
      <c r="E217" s="184"/>
      <c r="F217" s="184"/>
      <c r="G217" s="184"/>
      <c r="H217" s="184"/>
      <c r="I217" s="184"/>
      <c r="J217" s="184"/>
      <c r="K217" s="184"/>
      <c r="L217" s="184"/>
      <c r="M217" s="184"/>
      <c r="N217" s="98"/>
      <c r="O217" s="133"/>
      <c r="P217" s="133"/>
      <c r="Q217" s="184"/>
      <c r="R217" s="184"/>
      <c r="S217" s="184"/>
      <c r="T217" s="184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84"/>
      <c r="C218" s="184"/>
      <c r="D218" s="184"/>
      <c r="E218" s="184"/>
      <c r="F218" s="184"/>
      <c r="G218" s="184"/>
      <c r="H218" s="184"/>
      <c r="I218" s="184"/>
      <c r="J218" s="184"/>
      <c r="K218" s="184"/>
      <c r="L218" s="184"/>
      <c r="M218" s="184"/>
      <c r="N218" s="98"/>
      <c r="O218" s="133"/>
      <c r="P218" s="133"/>
      <c r="Q218" s="184"/>
      <c r="R218" s="184"/>
      <c r="S218" s="184"/>
      <c r="T218" s="184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84"/>
      <c r="C219" s="184"/>
      <c r="D219" s="184"/>
      <c r="E219" s="184"/>
      <c r="F219" s="184"/>
      <c r="G219" s="184"/>
      <c r="H219" s="184"/>
      <c r="I219" s="184"/>
      <c r="J219" s="184"/>
      <c r="K219" s="184"/>
      <c r="L219" s="184"/>
      <c r="M219" s="184"/>
      <c r="N219" s="98"/>
      <c r="O219" s="133"/>
      <c r="P219" s="133"/>
      <c r="Q219" s="184"/>
      <c r="R219" s="184"/>
      <c r="S219" s="184"/>
      <c r="T219" s="184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84"/>
      <c r="C220" s="184"/>
      <c r="D220" s="184"/>
      <c r="E220" s="184"/>
      <c r="F220" s="184"/>
      <c r="G220" s="184"/>
      <c r="H220" s="184"/>
      <c r="I220" s="184"/>
      <c r="J220" s="184"/>
      <c r="K220" s="184"/>
      <c r="L220" s="184"/>
      <c r="M220" s="184"/>
      <c r="N220" s="98"/>
      <c r="O220" s="133"/>
      <c r="P220" s="133"/>
      <c r="Q220" s="184"/>
      <c r="R220" s="184"/>
      <c r="S220" s="184"/>
      <c r="T220" s="184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84"/>
      <c r="C221" s="184"/>
      <c r="D221" s="184"/>
      <c r="E221" s="184"/>
      <c r="F221" s="184"/>
      <c r="G221" s="184"/>
      <c r="H221" s="184"/>
      <c r="I221" s="184"/>
      <c r="J221" s="184"/>
      <c r="K221" s="184"/>
      <c r="L221" s="184"/>
      <c r="M221" s="184"/>
      <c r="N221" s="98"/>
      <c r="O221" s="133"/>
      <c r="P221" s="133"/>
      <c r="Q221" s="184"/>
      <c r="R221" s="184"/>
      <c r="S221" s="184"/>
      <c r="T221" s="184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84"/>
      <c r="C222" s="184"/>
      <c r="D222" s="184"/>
      <c r="E222" s="184"/>
      <c r="F222" s="184"/>
      <c r="G222" s="184"/>
      <c r="H222" s="184"/>
      <c r="I222" s="184"/>
      <c r="J222" s="184"/>
      <c r="K222" s="184"/>
      <c r="L222" s="184"/>
      <c r="M222" s="184"/>
      <c r="N222" s="98"/>
      <c r="O222" s="133"/>
      <c r="P222" s="133"/>
      <c r="Q222" s="184"/>
      <c r="R222" s="184"/>
      <c r="S222" s="184"/>
      <c r="T222" s="184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84"/>
      <c r="C223" s="184"/>
      <c r="D223" s="184"/>
      <c r="E223" s="184"/>
      <c r="F223" s="184"/>
      <c r="G223" s="184"/>
      <c r="H223" s="184"/>
      <c r="I223" s="184"/>
      <c r="J223" s="184"/>
      <c r="K223" s="184"/>
      <c r="L223" s="184"/>
      <c r="M223" s="184"/>
      <c r="N223" s="98"/>
      <c r="O223" s="133"/>
      <c r="P223" s="133"/>
      <c r="Q223" s="184"/>
      <c r="R223" s="184"/>
      <c r="S223" s="184"/>
      <c r="T223" s="184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84"/>
      <c r="C224" s="184"/>
      <c r="D224" s="184"/>
      <c r="E224" s="184"/>
      <c r="F224" s="184"/>
      <c r="G224" s="184"/>
      <c r="H224" s="184"/>
      <c r="I224" s="184"/>
      <c r="J224" s="184"/>
      <c r="K224" s="184"/>
      <c r="L224" s="184"/>
      <c r="M224" s="184"/>
      <c r="N224" s="98"/>
      <c r="O224" s="133"/>
      <c r="P224" s="133"/>
      <c r="Q224" s="184"/>
      <c r="R224" s="184"/>
      <c r="S224" s="184"/>
      <c r="T224" s="184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84"/>
      <c r="C225" s="184"/>
      <c r="D225" s="184"/>
      <c r="E225" s="184"/>
      <c r="F225" s="184"/>
      <c r="G225" s="184"/>
      <c r="H225" s="184"/>
      <c r="I225" s="184"/>
      <c r="J225" s="184"/>
      <c r="K225" s="184"/>
      <c r="L225" s="184"/>
      <c r="M225" s="184"/>
      <c r="N225" s="98"/>
      <c r="O225" s="133"/>
      <c r="P225" s="133"/>
      <c r="Q225" s="184"/>
      <c r="R225" s="184"/>
      <c r="S225" s="184"/>
      <c r="T225" s="184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84"/>
      <c r="C226" s="184"/>
      <c r="D226" s="184"/>
      <c r="E226" s="184"/>
      <c r="F226" s="184"/>
      <c r="G226" s="184"/>
      <c r="H226" s="184"/>
      <c r="I226" s="184"/>
      <c r="J226" s="184"/>
      <c r="K226" s="184"/>
      <c r="L226" s="184"/>
      <c r="M226" s="184"/>
      <c r="N226" s="98"/>
      <c r="O226" s="133"/>
      <c r="P226" s="133"/>
      <c r="Q226" s="184"/>
      <c r="R226" s="184"/>
      <c r="S226" s="184"/>
      <c r="T226" s="184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84"/>
      <c r="C227" s="184"/>
      <c r="D227" s="184"/>
      <c r="E227" s="184"/>
      <c r="F227" s="184"/>
      <c r="G227" s="184"/>
      <c r="H227" s="184"/>
      <c r="I227" s="184"/>
      <c r="J227" s="184"/>
      <c r="K227" s="184"/>
      <c r="L227" s="184"/>
      <c r="M227" s="184"/>
      <c r="N227" s="98"/>
      <c r="O227" s="133"/>
      <c r="P227" s="133"/>
      <c r="Q227" s="184"/>
      <c r="R227" s="184"/>
      <c r="S227" s="184"/>
      <c r="T227" s="184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84"/>
      <c r="C228" s="184"/>
      <c r="D228" s="184"/>
      <c r="E228" s="184"/>
      <c r="F228" s="184"/>
      <c r="G228" s="184"/>
      <c r="H228" s="184"/>
      <c r="I228" s="184"/>
      <c r="J228" s="184"/>
      <c r="K228" s="184"/>
      <c r="L228" s="184"/>
      <c r="M228" s="184"/>
      <c r="N228" s="98"/>
      <c r="O228" s="133"/>
      <c r="P228" s="133"/>
      <c r="Q228" s="184"/>
      <c r="R228" s="184"/>
      <c r="S228" s="184"/>
      <c r="T228" s="184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84"/>
      <c r="C229" s="184"/>
      <c r="D229" s="184"/>
      <c r="E229" s="184"/>
      <c r="F229" s="184"/>
      <c r="G229" s="184"/>
      <c r="H229" s="184"/>
      <c r="I229" s="184"/>
      <c r="J229" s="184"/>
      <c r="K229" s="184"/>
      <c r="L229" s="184"/>
      <c r="M229" s="184"/>
      <c r="N229" s="98"/>
      <c r="O229" s="133"/>
      <c r="P229" s="133"/>
      <c r="Q229" s="184"/>
      <c r="R229" s="184"/>
      <c r="S229" s="184"/>
      <c r="T229" s="184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84"/>
      <c r="C230" s="184"/>
      <c r="D230" s="184"/>
      <c r="E230" s="184"/>
      <c r="F230" s="184"/>
      <c r="G230" s="184"/>
      <c r="H230" s="184"/>
      <c r="I230" s="184"/>
      <c r="J230" s="184"/>
      <c r="K230" s="184"/>
      <c r="L230" s="184"/>
      <c r="M230" s="184"/>
      <c r="N230" s="98"/>
      <c r="O230" s="133"/>
      <c r="P230" s="133"/>
      <c r="Q230" s="184"/>
      <c r="R230" s="184"/>
      <c r="S230" s="184"/>
      <c r="T230" s="184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84"/>
      <c r="C231" s="184"/>
      <c r="D231" s="184"/>
      <c r="E231" s="184"/>
      <c r="F231" s="184"/>
      <c r="G231" s="184"/>
      <c r="H231" s="184"/>
      <c r="I231" s="184"/>
      <c r="J231" s="184"/>
      <c r="K231" s="184"/>
      <c r="L231" s="184"/>
      <c r="M231" s="184"/>
      <c r="N231" s="98"/>
      <c r="O231" s="133"/>
      <c r="P231" s="133"/>
      <c r="Q231" s="184"/>
      <c r="R231" s="184"/>
      <c r="S231" s="184"/>
      <c r="T231" s="184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84"/>
      <c r="C232" s="184"/>
      <c r="D232" s="184"/>
      <c r="E232" s="184"/>
      <c r="F232" s="184"/>
      <c r="G232" s="184"/>
      <c r="H232" s="184"/>
      <c r="I232" s="184"/>
      <c r="J232" s="184"/>
      <c r="K232" s="184"/>
      <c r="L232" s="184"/>
      <c r="M232" s="184"/>
      <c r="N232" s="98"/>
      <c r="O232" s="133"/>
      <c r="P232" s="133"/>
      <c r="Q232" s="184"/>
      <c r="R232" s="184"/>
      <c r="S232" s="184"/>
      <c r="T232" s="184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84"/>
      <c r="C233" s="184"/>
      <c r="D233" s="184"/>
      <c r="E233" s="184"/>
      <c r="F233" s="184"/>
      <c r="G233" s="184"/>
      <c r="H233" s="184"/>
      <c r="I233" s="184"/>
      <c r="J233" s="184"/>
      <c r="K233" s="184"/>
      <c r="L233" s="184"/>
      <c r="M233" s="184"/>
      <c r="N233" s="98"/>
      <c r="O233" s="133"/>
      <c r="P233" s="133"/>
      <c r="Q233" s="184"/>
      <c r="R233" s="184"/>
      <c r="S233" s="184"/>
      <c r="T233" s="184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84"/>
      <c r="C234" s="184"/>
      <c r="D234" s="184"/>
      <c r="E234" s="184"/>
      <c r="F234" s="184"/>
      <c r="G234" s="184"/>
      <c r="H234" s="184"/>
      <c r="I234" s="184"/>
      <c r="J234" s="184"/>
      <c r="K234" s="184"/>
      <c r="L234" s="184"/>
      <c r="M234" s="184"/>
      <c r="N234" s="98"/>
      <c r="O234" s="133"/>
      <c r="P234" s="133"/>
      <c r="Q234" s="184"/>
      <c r="R234" s="184"/>
      <c r="S234" s="184"/>
      <c r="T234" s="184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84"/>
      <c r="C235" s="184"/>
      <c r="D235" s="184"/>
      <c r="E235" s="184"/>
      <c r="F235" s="184"/>
      <c r="G235" s="184"/>
      <c r="H235" s="184"/>
      <c r="I235" s="184"/>
      <c r="J235" s="184"/>
      <c r="K235" s="184"/>
      <c r="L235" s="184"/>
      <c r="M235" s="184"/>
      <c r="N235" s="98"/>
      <c r="O235" s="133"/>
      <c r="P235" s="133"/>
      <c r="Q235" s="184"/>
      <c r="R235" s="184"/>
      <c r="S235" s="184"/>
      <c r="T235" s="184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84"/>
      <c r="C236" s="184"/>
      <c r="D236" s="184"/>
      <c r="E236" s="184"/>
      <c r="F236" s="184"/>
      <c r="G236" s="184"/>
      <c r="H236" s="184"/>
      <c r="I236" s="184"/>
      <c r="J236" s="184"/>
      <c r="K236" s="184"/>
      <c r="L236" s="184"/>
      <c r="M236" s="184"/>
      <c r="N236" s="98"/>
      <c r="O236" s="133"/>
      <c r="P236" s="133"/>
      <c r="Q236" s="184"/>
      <c r="R236" s="184"/>
      <c r="S236" s="184"/>
      <c r="T236" s="184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84"/>
      <c r="C237" s="184"/>
      <c r="D237" s="184"/>
      <c r="E237" s="184"/>
      <c r="F237" s="184"/>
      <c r="G237" s="184"/>
      <c r="H237" s="184"/>
      <c r="I237" s="184"/>
      <c r="J237" s="184"/>
      <c r="K237" s="184"/>
      <c r="L237" s="184"/>
      <c r="M237" s="184"/>
      <c r="N237" s="98"/>
      <c r="O237" s="133"/>
      <c r="P237" s="133"/>
      <c r="Q237" s="184"/>
      <c r="R237" s="184"/>
      <c r="S237" s="184"/>
      <c r="T237" s="184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84"/>
      <c r="C238" s="184"/>
      <c r="D238" s="184"/>
      <c r="E238" s="184"/>
      <c r="F238" s="184"/>
      <c r="G238" s="184"/>
      <c r="H238" s="184"/>
      <c r="I238" s="184"/>
      <c r="J238" s="184"/>
      <c r="K238" s="184"/>
      <c r="L238" s="184"/>
      <c r="M238" s="184"/>
      <c r="N238" s="98"/>
      <c r="O238" s="133"/>
      <c r="P238" s="133"/>
      <c r="Q238" s="184"/>
      <c r="R238" s="184"/>
      <c r="S238" s="184"/>
      <c r="T238" s="184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84"/>
      <c r="C239" s="184"/>
      <c r="D239" s="184"/>
      <c r="E239" s="184"/>
      <c r="F239" s="184"/>
      <c r="G239" s="184"/>
      <c r="H239" s="184"/>
      <c r="I239" s="184"/>
      <c r="J239" s="184"/>
      <c r="K239" s="184"/>
      <c r="L239" s="184"/>
      <c r="M239" s="184"/>
      <c r="N239" s="98"/>
      <c r="O239" s="133"/>
      <c r="P239" s="133"/>
      <c r="Q239" s="184"/>
      <c r="R239" s="184"/>
      <c r="S239" s="184"/>
      <c r="T239" s="184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84"/>
      <c r="C240" s="184"/>
      <c r="D240" s="184"/>
      <c r="E240" s="184"/>
      <c r="F240" s="184"/>
      <c r="G240" s="184"/>
      <c r="H240" s="184"/>
      <c r="I240" s="184"/>
      <c r="J240" s="184"/>
      <c r="K240" s="184"/>
      <c r="L240" s="184"/>
      <c r="M240" s="184"/>
      <c r="N240" s="98"/>
      <c r="O240" s="133"/>
      <c r="P240" s="133"/>
      <c r="Q240" s="184"/>
      <c r="R240" s="184"/>
      <c r="S240" s="184"/>
      <c r="T240" s="184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84"/>
      <c r="C241" s="184"/>
      <c r="D241" s="184"/>
      <c r="E241" s="184"/>
      <c r="F241" s="184"/>
      <c r="G241" s="184"/>
      <c r="H241" s="184"/>
      <c r="I241" s="184"/>
      <c r="J241" s="184"/>
      <c r="K241" s="184"/>
      <c r="L241" s="184"/>
      <c r="M241" s="184"/>
      <c r="N241" s="98"/>
      <c r="O241" s="133"/>
      <c r="P241" s="133"/>
      <c r="Q241" s="184"/>
      <c r="R241" s="184"/>
      <c r="S241" s="184"/>
      <c r="T241" s="184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5"/>
      <c r="C246" s="186"/>
      <c r="D246" s="186"/>
      <c r="E246" s="134"/>
      <c r="F246" s="134"/>
      <c r="G246" s="134"/>
      <c r="H246" s="185"/>
      <c r="I246" s="185"/>
      <c r="J246" s="185"/>
      <c r="K246" s="185"/>
      <c r="L246" s="185"/>
      <c r="M246" s="185"/>
      <c r="N246" s="185"/>
      <c r="O246" s="185"/>
      <c r="P246" s="185"/>
      <c r="Q246" s="134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8"/>
      <c r="C247" s="188"/>
      <c r="D247" s="188"/>
      <c r="E247" s="102"/>
      <c r="F247" s="102"/>
      <c r="G247" s="102"/>
      <c r="H247" s="189"/>
      <c r="I247" s="189"/>
      <c r="J247" s="189"/>
      <c r="K247" s="189"/>
      <c r="L247" s="190"/>
      <c r="M247" s="190"/>
      <c r="N247" s="190"/>
      <c r="O247" s="190"/>
      <c r="P247" s="190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8"/>
      <c r="C248" s="188"/>
      <c r="D248" s="188"/>
      <c r="E248" s="102"/>
      <c r="F248" s="102"/>
      <c r="G248" s="102"/>
      <c r="H248" s="189"/>
      <c r="I248" s="189"/>
      <c r="J248" s="189"/>
      <c r="K248" s="189"/>
      <c r="L248" s="190"/>
      <c r="M248" s="190"/>
      <c r="N248" s="190"/>
      <c r="O248" s="190"/>
      <c r="P248" s="190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8"/>
      <c r="C249" s="188"/>
      <c r="D249" s="188"/>
      <c r="E249" s="102"/>
      <c r="F249" s="102"/>
      <c r="G249" s="102"/>
      <c r="H249" s="189"/>
      <c r="I249" s="189"/>
      <c r="J249" s="189"/>
      <c r="K249" s="189"/>
      <c r="L249" s="190"/>
      <c r="M249" s="190"/>
      <c r="N249" s="190"/>
      <c r="O249" s="190"/>
      <c r="P249" s="190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8"/>
      <c r="C250" s="188"/>
      <c r="D250" s="188"/>
      <c r="E250" s="102"/>
      <c r="F250" s="102"/>
      <c r="G250" s="102"/>
      <c r="H250" s="189"/>
      <c r="I250" s="189"/>
      <c r="J250" s="189"/>
      <c r="K250" s="189"/>
      <c r="L250" s="190"/>
      <c r="M250" s="190"/>
      <c r="N250" s="190"/>
      <c r="O250" s="190"/>
      <c r="P250" s="190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8"/>
      <c r="C251" s="188"/>
      <c r="D251" s="188"/>
      <c r="E251" s="102"/>
      <c r="F251" s="102"/>
      <c r="G251" s="102"/>
      <c r="H251" s="189"/>
      <c r="I251" s="189"/>
      <c r="J251" s="189"/>
      <c r="K251" s="189"/>
      <c r="L251" s="190"/>
      <c r="M251" s="190"/>
      <c r="N251" s="190"/>
      <c r="O251" s="190"/>
      <c r="P251" s="190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8"/>
      <c r="C252" s="188"/>
      <c r="D252" s="188"/>
      <c r="E252" s="102"/>
      <c r="F252" s="102"/>
      <c r="G252" s="102"/>
      <c r="H252" s="189"/>
      <c r="I252" s="189"/>
      <c r="J252" s="189"/>
      <c r="K252" s="189"/>
      <c r="L252" s="190"/>
      <c r="M252" s="190"/>
      <c r="N252" s="190"/>
      <c r="O252" s="190"/>
      <c r="P252" s="190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8"/>
      <c r="C253" s="188"/>
      <c r="D253" s="188"/>
      <c r="E253" s="102"/>
      <c r="F253" s="102"/>
      <c r="G253" s="102"/>
      <c r="H253" s="189"/>
      <c r="I253" s="189"/>
      <c r="J253" s="189"/>
      <c r="K253" s="189"/>
      <c r="L253" s="190"/>
      <c r="M253" s="190"/>
      <c r="N253" s="190"/>
      <c r="O253" s="190"/>
      <c r="P253" s="190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5"/>
      <c r="C256" s="186"/>
      <c r="D256" s="186"/>
      <c r="E256" s="187"/>
      <c r="F256" s="187"/>
      <c r="G256" s="187"/>
      <c r="H256" s="187"/>
      <c r="I256" s="187"/>
      <c r="J256" s="187"/>
      <c r="K256" s="187"/>
      <c r="L256" s="187"/>
      <c r="M256" s="187"/>
      <c r="N256" s="134"/>
      <c r="O256" s="134"/>
      <c r="P256" s="185"/>
      <c r="Q256" s="185"/>
      <c r="R256" s="185"/>
      <c r="S256" s="185"/>
      <c r="T256" s="185"/>
      <c r="U256" s="185"/>
      <c r="V256" s="134"/>
      <c r="W256" s="134"/>
      <c r="X256" s="134"/>
      <c r="Y256" s="134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84"/>
      <c r="C257" s="184"/>
      <c r="D257" s="184"/>
      <c r="E257" s="184"/>
      <c r="F257" s="184"/>
      <c r="G257" s="184"/>
      <c r="H257" s="184"/>
      <c r="I257" s="184"/>
      <c r="J257" s="184"/>
      <c r="K257" s="184"/>
      <c r="L257" s="184"/>
      <c r="M257" s="184"/>
      <c r="N257" s="98"/>
      <c r="O257" s="133"/>
      <c r="P257" s="184"/>
      <c r="Q257" s="184"/>
      <c r="R257" s="184"/>
      <c r="S257" s="184"/>
      <c r="T257" s="184"/>
      <c r="U257" s="184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84"/>
      <c r="C258" s="184"/>
      <c r="D258" s="184"/>
      <c r="E258" s="184"/>
      <c r="F258" s="184"/>
      <c r="G258" s="184"/>
      <c r="H258" s="184"/>
      <c r="I258" s="184"/>
      <c r="J258" s="184"/>
      <c r="K258" s="184"/>
      <c r="L258" s="184"/>
      <c r="M258" s="184"/>
      <c r="N258" s="98"/>
      <c r="O258" s="133"/>
      <c r="P258" s="184"/>
      <c r="Q258" s="184"/>
      <c r="R258" s="184"/>
      <c r="S258" s="184"/>
      <c r="T258" s="184"/>
      <c r="U258" s="184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84"/>
      <c r="C259" s="184"/>
      <c r="D259" s="184"/>
      <c r="E259" s="184"/>
      <c r="F259" s="184"/>
      <c r="G259" s="184"/>
      <c r="H259" s="184"/>
      <c r="I259" s="184"/>
      <c r="J259" s="184"/>
      <c r="K259" s="184"/>
      <c r="L259" s="184"/>
      <c r="M259" s="184"/>
      <c r="N259" s="98"/>
      <c r="O259" s="133"/>
      <c r="P259" s="184"/>
      <c r="Q259" s="184"/>
      <c r="R259" s="184"/>
      <c r="S259" s="184"/>
      <c r="T259" s="184"/>
      <c r="U259" s="184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84"/>
      <c r="C260" s="184"/>
      <c r="D260" s="184"/>
      <c r="E260" s="184"/>
      <c r="F260" s="184"/>
      <c r="G260" s="184"/>
      <c r="H260" s="184"/>
      <c r="I260" s="184"/>
      <c r="J260" s="184"/>
      <c r="K260" s="184"/>
      <c r="L260" s="184"/>
      <c r="M260" s="184"/>
      <c r="N260" s="98"/>
      <c r="O260" s="133"/>
      <c r="P260" s="184"/>
      <c r="Q260" s="184"/>
      <c r="R260" s="184"/>
      <c r="S260" s="184"/>
      <c r="T260" s="184"/>
      <c r="U260" s="184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84"/>
      <c r="C261" s="184"/>
      <c r="D261" s="184"/>
      <c r="E261" s="184"/>
      <c r="F261" s="184"/>
      <c r="G261" s="184"/>
      <c r="H261" s="184"/>
      <c r="I261" s="184"/>
      <c r="J261" s="184"/>
      <c r="K261" s="184"/>
      <c r="L261" s="184"/>
      <c r="M261" s="184"/>
      <c r="N261" s="98"/>
      <c r="O261" s="133"/>
      <c r="P261" s="184"/>
      <c r="Q261" s="184"/>
      <c r="R261" s="184"/>
      <c r="S261" s="184"/>
      <c r="T261" s="184"/>
      <c r="U261" s="184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84"/>
      <c r="C262" s="184"/>
      <c r="D262" s="184"/>
      <c r="E262" s="184"/>
      <c r="F262" s="184"/>
      <c r="G262" s="184"/>
      <c r="H262" s="184"/>
      <c r="I262" s="184"/>
      <c r="J262" s="184"/>
      <c r="K262" s="184"/>
      <c r="L262" s="184"/>
      <c r="M262" s="184"/>
      <c r="N262" s="98"/>
      <c r="O262" s="133"/>
      <c r="P262" s="184"/>
      <c r="Q262" s="184"/>
      <c r="R262" s="184"/>
      <c r="S262" s="184"/>
      <c r="T262" s="184"/>
      <c r="U262" s="184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84"/>
      <c r="C263" s="184"/>
      <c r="D263" s="184"/>
      <c r="E263" s="184"/>
      <c r="F263" s="184"/>
      <c r="G263" s="184"/>
      <c r="H263" s="184"/>
      <c r="I263" s="184"/>
      <c r="J263" s="184"/>
      <c r="K263" s="184"/>
      <c r="L263" s="184"/>
      <c r="M263" s="184"/>
      <c r="N263" s="98"/>
      <c r="O263" s="133"/>
      <c r="P263" s="184"/>
      <c r="Q263" s="184"/>
      <c r="R263" s="184"/>
      <c r="S263" s="184"/>
      <c r="T263" s="184"/>
      <c r="U263" s="184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84"/>
      <c r="C264" s="184"/>
      <c r="D264" s="184"/>
      <c r="E264" s="184"/>
      <c r="F264" s="184"/>
      <c r="G264" s="184"/>
      <c r="H264" s="184"/>
      <c r="I264" s="184"/>
      <c r="J264" s="184"/>
      <c r="K264" s="184"/>
      <c r="L264" s="184"/>
      <c r="M264" s="184"/>
      <c r="N264" s="98"/>
      <c r="O264" s="133"/>
      <c r="P264" s="184"/>
      <c r="Q264" s="184"/>
      <c r="R264" s="184"/>
      <c r="S264" s="184"/>
      <c r="T264" s="184"/>
      <c r="U264" s="184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84"/>
      <c r="C265" s="184"/>
      <c r="D265" s="184"/>
      <c r="E265" s="184"/>
      <c r="F265" s="184"/>
      <c r="G265" s="184"/>
      <c r="H265" s="184"/>
      <c r="I265" s="184"/>
      <c r="J265" s="184"/>
      <c r="K265" s="184"/>
      <c r="L265" s="184"/>
      <c r="M265" s="184"/>
      <c r="N265" s="98"/>
      <c r="O265" s="133"/>
      <c r="P265" s="184"/>
      <c r="Q265" s="184"/>
      <c r="R265" s="184"/>
      <c r="S265" s="184"/>
      <c r="T265" s="184"/>
      <c r="U265" s="184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84"/>
      <c r="C266" s="184"/>
      <c r="D266" s="184"/>
      <c r="E266" s="184"/>
      <c r="F266" s="184"/>
      <c r="G266" s="184"/>
      <c r="H266" s="184"/>
      <c r="I266" s="184"/>
      <c r="J266" s="184"/>
      <c r="K266" s="184"/>
      <c r="L266" s="184"/>
      <c r="M266" s="184"/>
      <c r="N266" s="98"/>
      <c r="O266" s="133"/>
      <c r="P266" s="184"/>
      <c r="Q266" s="184"/>
      <c r="R266" s="184"/>
      <c r="S266" s="184"/>
      <c r="T266" s="184"/>
      <c r="U266" s="184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84"/>
      <c r="C267" s="184"/>
      <c r="D267" s="184"/>
      <c r="E267" s="184"/>
      <c r="F267" s="184"/>
      <c r="G267" s="184"/>
      <c r="H267" s="184"/>
      <c r="I267" s="184"/>
      <c r="J267" s="184"/>
      <c r="K267" s="184"/>
      <c r="L267" s="184"/>
      <c r="M267" s="184"/>
      <c r="N267" s="98"/>
      <c r="O267" s="133"/>
      <c r="P267" s="184"/>
      <c r="Q267" s="184"/>
      <c r="R267" s="184"/>
      <c r="S267" s="184"/>
      <c r="T267" s="184"/>
      <c r="U267" s="184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84"/>
      <c r="C268" s="184"/>
      <c r="D268" s="184"/>
      <c r="E268" s="184"/>
      <c r="F268" s="184"/>
      <c r="G268" s="184"/>
      <c r="H268" s="184"/>
      <c r="I268" s="184"/>
      <c r="J268" s="184"/>
      <c r="K268" s="184"/>
      <c r="L268" s="184"/>
      <c r="M268" s="184"/>
      <c r="N268" s="98"/>
      <c r="O268" s="133"/>
      <c r="P268" s="184"/>
      <c r="Q268" s="184"/>
      <c r="R268" s="184"/>
      <c r="S268" s="184"/>
      <c r="T268" s="184"/>
      <c r="U268" s="184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84"/>
      <c r="C269" s="184"/>
      <c r="D269" s="184"/>
      <c r="E269" s="184"/>
      <c r="F269" s="184"/>
      <c r="G269" s="184"/>
      <c r="H269" s="184"/>
      <c r="I269" s="184"/>
      <c r="J269" s="184"/>
      <c r="K269" s="184"/>
      <c r="L269" s="184"/>
      <c r="M269" s="184"/>
      <c r="N269" s="98"/>
      <c r="O269" s="133"/>
      <c r="P269" s="184"/>
      <c r="Q269" s="184"/>
      <c r="R269" s="184"/>
      <c r="S269" s="184"/>
      <c r="T269" s="184"/>
      <c r="U269" s="184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84"/>
      <c r="C270" s="184"/>
      <c r="D270" s="184"/>
      <c r="E270" s="184"/>
      <c r="F270" s="184"/>
      <c r="G270" s="184"/>
      <c r="H270" s="184"/>
      <c r="I270" s="184"/>
      <c r="J270" s="184"/>
      <c r="K270" s="184"/>
      <c r="L270" s="184"/>
      <c r="M270" s="184"/>
      <c r="N270" s="98"/>
      <c r="O270" s="133"/>
      <c r="P270" s="184"/>
      <c r="Q270" s="184"/>
      <c r="R270" s="184"/>
      <c r="S270" s="184"/>
      <c r="T270" s="184"/>
      <c r="U270" s="184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84"/>
      <c r="C271" s="184"/>
      <c r="D271" s="184"/>
      <c r="E271" s="184"/>
      <c r="F271" s="184"/>
      <c r="G271" s="184"/>
      <c r="H271" s="184"/>
      <c r="I271" s="184"/>
      <c r="J271" s="184"/>
      <c r="K271" s="184"/>
      <c r="L271" s="184"/>
      <c r="M271" s="184"/>
      <c r="N271" s="98"/>
      <c r="O271" s="133"/>
      <c r="P271" s="184"/>
      <c r="Q271" s="184"/>
      <c r="R271" s="184"/>
      <c r="S271" s="184"/>
      <c r="T271" s="184"/>
      <c r="U271" s="184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84"/>
      <c r="C272" s="184"/>
      <c r="D272" s="184"/>
      <c r="E272" s="184"/>
      <c r="F272" s="184"/>
      <c r="G272" s="184"/>
      <c r="H272" s="184"/>
      <c r="I272" s="184"/>
      <c r="J272" s="184"/>
      <c r="K272" s="184"/>
      <c r="L272" s="184"/>
      <c r="M272" s="184"/>
      <c r="N272" s="98"/>
      <c r="O272" s="133"/>
      <c r="P272" s="184"/>
      <c r="Q272" s="184"/>
      <c r="R272" s="184"/>
      <c r="S272" s="184"/>
      <c r="T272" s="184"/>
      <c r="U272" s="184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84"/>
      <c r="C273" s="184"/>
      <c r="D273" s="184"/>
      <c r="E273" s="184"/>
      <c r="F273" s="184"/>
      <c r="G273" s="184"/>
      <c r="H273" s="184"/>
      <c r="I273" s="184"/>
      <c r="J273" s="184"/>
      <c r="K273" s="184"/>
      <c r="L273" s="184"/>
      <c r="M273" s="184"/>
      <c r="N273" s="98"/>
      <c r="O273" s="133"/>
      <c r="P273" s="184"/>
      <c r="Q273" s="184"/>
      <c r="R273" s="184"/>
      <c r="S273" s="184"/>
      <c r="T273" s="184"/>
      <c r="U273" s="184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84"/>
      <c r="C274" s="184"/>
      <c r="D274" s="184"/>
      <c r="E274" s="184"/>
      <c r="F274" s="184"/>
      <c r="G274" s="184"/>
      <c r="H274" s="184"/>
      <c r="I274" s="184"/>
      <c r="J274" s="184"/>
      <c r="K274" s="184"/>
      <c r="L274" s="184"/>
      <c r="M274" s="184"/>
      <c r="N274" s="98"/>
      <c r="O274" s="133"/>
      <c r="P274" s="184"/>
      <c r="Q274" s="184"/>
      <c r="R274" s="184"/>
      <c r="S274" s="184"/>
      <c r="T274" s="184"/>
      <c r="U274" s="184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84"/>
      <c r="C275" s="184"/>
      <c r="D275" s="184"/>
      <c r="E275" s="184"/>
      <c r="F275" s="184"/>
      <c r="G275" s="184"/>
      <c r="H275" s="184"/>
      <c r="I275" s="184"/>
      <c r="J275" s="184"/>
      <c r="K275" s="184"/>
      <c r="L275" s="184"/>
      <c r="M275" s="184"/>
      <c r="N275" s="98"/>
      <c r="O275" s="133"/>
      <c r="P275" s="184"/>
      <c r="Q275" s="184"/>
      <c r="R275" s="184"/>
      <c r="S275" s="184"/>
      <c r="T275" s="184"/>
      <c r="U275" s="184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84"/>
      <c r="C276" s="184"/>
      <c r="D276" s="184"/>
      <c r="E276" s="184"/>
      <c r="F276" s="184"/>
      <c r="G276" s="184"/>
      <c r="H276" s="184"/>
      <c r="I276" s="184"/>
      <c r="J276" s="184"/>
      <c r="K276" s="184"/>
      <c r="L276" s="184"/>
      <c r="M276" s="184"/>
      <c r="N276" s="98"/>
      <c r="O276" s="133"/>
      <c r="P276" s="184"/>
      <c r="Q276" s="184"/>
      <c r="R276" s="184"/>
      <c r="S276" s="184"/>
      <c r="T276" s="184"/>
      <c r="U276" s="184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84"/>
      <c r="C277" s="184"/>
      <c r="D277" s="184"/>
      <c r="E277" s="184"/>
      <c r="F277" s="184"/>
      <c r="G277" s="184"/>
      <c r="H277" s="184"/>
      <c r="I277" s="184"/>
      <c r="J277" s="184"/>
      <c r="K277" s="184"/>
      <c r="L277" s="184"/>
      <c r="M277" s="184"/>
      <c r="N277" s="98"/>
      <c r="O277" s="133"/>
      <c r="P277" s="184"/>
      <c r="Q277" s="184"/>
      <c r="R277" s="184"/>
      <c r="S277" s="184"/>
      <c r="T277" s="184"/>
      <c r="U277" s="184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84"/>
      <c r="C278" s="184"/>
      <c r="D278" s="184"/>
      <c r="E278" s="184"/>
      <c r="F278" s="184"/>
      <c r="G278" s="184"/>
      <c r="H278" s="184"/>
      <c r="I278" s="184"/>
      <c r="J278" s="184"/>
      <c r="K278" s="184"/>
      <c r="L278" s="184"/>
      <c r="M278" s="184"/>
      <c r="N278" s="98"/>
      <c r="O278" s="133"/>
      <c r="P278" s="184"/>
      <c r="Q278" s="184"/>
      <c r="R278" s="184"/>
      <c r="S278" s="184"/>
      <c r="T278" s="184"/>
      <c r="U278" s="184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84"/>
      <c r="C279" s="184"/>
      <c r="D279" s="184"/>
      <c r="E279" s="184"/>
      <c r="F279" s="184"/>
      <c r="G279" s="184"/>
      <c r="H279" s="184"/>
      <c r="I279" s="184"/>
      <c r="J279" s="184"/>
      <c r="K279" s="184"/>
      <c r="L279" s="184"/>
      <c r="M279" s="184"/>
      <c r="N279" s="98"/>
      <c r="O279" s="133"/>
      <c r="P279" s="184"/>
      <c r="Q279" s="184"/>
      <c r="R279" s="184"/>
      <c r="S279" s="184"/>
      <c r="T279" s="184"/>
      <c r="U279" s="184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84"/>
      <c r="C280" s="184"/>
      <c r="D280" s="184"/>
      <c r="E280" s="184"/>
      <c r="F280" s="184"/>
      <c r="G280" s="184"/>
      <c r="H280" s="184"/>
      <c r="I280" s="184"/>
      <c r="J280" s="184"/>
      <c r="K280" s="184"/>
      <c r="L280" s="184"/>
      <c r="M280" s="184"/>
      <c r="N280" s="98"/>
      <c r="O280" s="133"/>
      <c r="P280" s="184"/>
      <c r="Q280" s="184"/>
      <c r="R280" s="184"/>
      <c r="S280" s="184"/>
      <c r="T280" s="184"/>
      <c r="U280" s="184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84"/>
      <c r="C281" s="184"/>
      <c r="D281" s="184"/>
      <c r="E281" s="184"/>
      <c r="F281" s="184"/>
      <c r="G281" s="184"/>
      <c r="H281" s="184"/>
      <c r="I281" s="184"/>
      <c r="J281" s="184"/>
      <c r="K281" s="184"/>
      <c r="L281" s="184"/>
      <c r="M281" s="184"/>
      <c r="N281" s="98"/>
      <c r="O281" s="133"/>
      <c r="P281" s="184"/>
      <c r="Q281" s="184"/>
      <c r="R281" s="184"/>
      <c r="S281" s="184"/>
      <c r="T281" s="184"/>
      <c r="U281" s="184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84"/>
      <c r="C282" s="184"/>
      <c r="D282" s="184"/>
      <c r="E282" s="184"/>
      <c r="F282" s="184"/>
      <c r="G282" s="184"/>
      <c r="H282" s="184"/>
      <c r="I282" s="184"/>
      <c r="J282" s="184"/>
      <c r="K282" s="184"/>
      <c r="L282" s="184"/>
      <c r="M282" s="184"/>
      <c r="N282" s="98"/>
      <c r="O282" s="133"/>
      <c r="P282" s="184"/>
      <c r="Q282" s="184"/>
      <c r="R282" s="184"/>
      <c r="S282" s="184"/>
      <c r="T282" s="184"/>
      <c r="U282" s="184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84"/>
      <c r="C283" s="184"/>
      <c r="D283" s="184"/>
      <c r="E283" s="184"/>
      <c r="F283" s="184"/>
      <c r="G283" s="184"/>
      <c r="H283" s="184"/>
      <c r="I283" s="184"/>
      <c r="J283" s="184"/>
      <c r="K283" s="184"/>
      <c r="L283" s="184"/>
      <c r="M283" s="184"/>
      <c r="N283" s="98"/>
      <c r="O283" s="133"/>
      <c r="P283" s="184"/>
      <c r="Q283" s="184"/>
      <c r="R283" s="184"/>
      <c r="S283" s="184"/>
      <c r="T283" s="184"/>
      <c r="U283" s="184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84"/>
      <c r="C284" s="184"/>
      <c r="D284" s="184"/>
      <c r="E284" s="184"/>
      <c r="F284" s="184"/>
      <c r="G284" s="184"/>
      <c r="H284" s="184"/>
      <c r="I284" s="184"/>
      <c r="J284" s="184"/>
      <c r="K284" s="184"/>
      <c r="L284" s="184"/>
      <c r="M284" s="184"/>
      <c r="N284" s="98"/>
      <c r="O284" s="133"/>
      <c r="P284" s="184"/>
      <c r="Q284" s="184"/>
      <c r="R284" s="184"/>
      <c r="S284" s="184"/>
      <c r="T284" s="184"/>
      <c r="U284" s="184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84"/>
      <c r="C285" s="184"/>
      <c r="D285" s="184"/>
      <c r="E285" s="184"/>
      <c r="F285" s="184"/>
      <c r="G285" s="184"/>
      <c r="H285" s="184"/>
      <c r="I285" s="184"/>
      <c r="J285" s="184"/>
      <c r="K285" s="184"/>
      <c r="L285" s="184"/>
      <c r="M285" s="184"/>
      <c r="N285" s="98"/>
      <c r="O285" s="133"/>
      <c r="P285" s="184"/>
      <c r="Q285" s="184"/>
      <c r="R285" s="184"/>
      <c r="S285" s="184"/>
      <c r="T285" s="184"/>
      <c r="U285" s="184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84"/>
      <c r="C286" s="184"/>
      <c r="D286" s="184"/>
      <c r="E286" s="184"/>
      <c r="F286" s="184"/>
      <c r="G286" s="184"/>
      <c r="H286" s="184"/>
      <c r="I286" s="184"/>
      <c r="J286" s="184"/>
      <c r="K286" s="184"/>
      <c r="L286" s="184"/>
      <c r="M286" s="184"/>
      <c r="N286" s="98"/>
      <c r="O286" s="133"/>
      <c r="P286" s="184"/>
      <c r="Q286" s="184"/>
      <c r="R286" s="184"/>
      <c r="S286" s="184"/>
      <c r="T286" s="184"/>
      <c r="U286" s="184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84"/>
      <c r="C287" s="184"/>
      <c r="D287" s="184"/>
      <c r="E287" s="184"/>
      <c r="F287" s="184"/>
      <c r="G287" s="184"/>
      <c r="H287" s="184"/>
      <c r="I287" s="184"/>
      <c r="J287" s="184"/>
      <c r="K287" s="184"/>
      <c r="L287" s="184"/>
      <c r="M287" s="184"/>
      <c r="N287" s="98"/>
      <c r="O287" s="133"/>
      <c r="P287" s="184"/>
      <c r="Q287" s="184"/>
      <c r="R287" s="184"/>
      <c r="S287" s="184"/>
      <c r="T287" s="184"/>
      <c r="U287" s="184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84"/>
      <c r="C288" s="184"/>
      <c r="D288" s="184"/>
      <c r="E288" s="184"/>
      <c r="F288" s="184"/>
      <c r="G288" s="184"/>
      <c r="H288" s="184"/>
      <c r="I288" s="184"/>
      <c r="J288" s="184"/>
      <c r="K288" s="184"/>
      <c r="L288" s="184"/>
      <c r="M288" s="184"/>
      <c r="N288" s="98"/>
      <c r="O288" s="133"/>
      <c r="P288" s="184"/>
      <c r="Q288" s="184"/>
      <c r="R288" s="184"/>
      <c r="S288" s="184"/>
      <c r="T288" s="184"/>
      <c r="U288" s="184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84"/>
      <c r="C289" s="184"/>
      <c r="D289" s="184"/>
      <c r="E289" s="184"/>
      <c r="F289" s="184"/>
      <c r="G289" s="184"/>
      <c r="H289" s="184"/>
      <c r="I289" s="184"/>
      <c r="J289" s="184"/>
      <c r="K289" s="184"/>
      <c r="L289" s="184"/>
      <c r="M289" s="184"/>
      <c r="N289" s="98"/>
      <c r="O289" s="133"/>
      <c r="P289" s="184"/>
      <c r="Q289" s="184"/>
      <c r="R289" s="184"/>
      <c r="S289" s="184"/>
      <c r="T289" s="184"/>
      <c r="U289" s="184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84"/>
      <c r="C290" s="184"/>
      <c r="D290" s="184"/>
      <c r="E290" s="184"/>
      <c r="F290" s="184"/>
      <c r="G290" s="184"/>
      <c r="H290" s="184"/>
      <c r="I290" s="184"/>
      <c r="J290" s="184"/>
      <c r="K290" s="184"/>
      <c r="L290" s="184"/>
      <c r="M290" s="184"/>
      <c r="N290" s="98"/>
      <c r="O290" s="133"/>
      <c r="P290" s="184"/>
      <c r="Q290" s="184"/>
      <c r="R290" s="184"/>
      <c r="S290" s="184"/>
      <c r="T290" s="184"/>
      <c r="U290" s="184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84"/>
      <c r="C291" s="184"/>
      <c r="D291" s="184"/>
      <c r="E291" s="184"/>
      <c r="F291" s="184"/>
      <c r="G291" s="184"/>
      <c r="H291" s="184"/>
      <c r="I291" s="184"/>
      <c r="J291" s="184"/>
      <c r="K291" s="184"/>
      <c r="L291" s="184"/>
      <c r="M291" s="184"/>
      <c r="N291" s="98"/>
      <c r="O291" s="133"/>
      <c r="P291" s="184"/>
      <c r="Q291" s="184"/>
      <c r="R291" s="184"/>
      <c r="S291" s="184"/>
      <c r="T291" s="184"/>
      <c r="U291" s="184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84"/>
      <c r="C292" s="184"/>
      <c r="D292" s="184"/>
      <c r="E292" s="184"/>
      <c r="F292" s="184"/>
      <c r="G292" s="184"/>
      <c r="H292" s="184"/>
      <c r="I292" s="184"/>
      <c r="J292" s="184"/>
      <c r="K292" s="184"/>
      <c r="L292" s="184"/>
      <c r="M292" s="184"/>
      <c r="N292" s="98"/>
      <c r="O292" s="133"/>
      <c r="P292" s="184"/>
      <c r="Q292" s="184"/>
      <c r="R292" s="184"/>
      <c r="S292" s="184"/>
      <c r="T292" s="184"/>
      <c r="U292" s="184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84"/>
      <c r="C293" s="184"/>
      <c r="D293" s="184"/>
      <c r="E293" s="184"/>
      <c r="F293" s="184"/>
      <c r="G293" s="184"/>
      <c r="H293" s="184"/>
      <c r="I293" s="184"/>
      <c r="J293" s="184"/>
      <c r="K293" s="184"/>
      <c r="L293" s="184"/>
      <c r="M293" s="184"/>
      <c r="N293" s="98"/>
      <c r="O293" s="133"/>
      <c r="P293" s="184"/>
      <c r="Q293" s="184"/>
      <c r="R293" s="184"/>
      <c r="S293" s="184"/>
      <c r="T293" s="184"/>
      <c r="U293" s="184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84"/>
      <c r="C294" s="184"/>
      <c r="D294" s="184"/>
      <c r="E294" s="184"/>
      <c r="F294" s="184"/>
      <c r="G294" s="184"/>
      <c r="H294" s="184"/>
      <c r="I294" s="184"/>
      <c r="J294" s="184"/>
      <c r="K294" s="184"/>
      <c r="L294" s="184"/>
      <c r="M294" s="184"/>
      <c r="N294" s="98"/>
      <c r="O294" s="133"/>
      <c r="P294" s="184"/>
      <c r="Q294" s="184"/>
      <c r="R294" s="184"/>
      <c r="S294" s="184"/>
      <c r="T294" s="184"/>
      <c r="U294" s="184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84"/>
      <c r="C295" s="184"/>
      <c r="D295" s="184"/>
      <c r="E295" s="184"/>
      <c r="F295" s="184"/>
      <c r="G295" s="184"/>
      <c r="H295" s="184"/>
      <c r="I295" s="184"/>
      <c r="J295" s="184"/>
      <c r="K295" s="184"/>
      <c r="L295" s="184"/>
      <c r="M295" s="184"/>
      <c r="N295" s="98"/>
      <c r="O295" s="133"/>
      <c r="P295" s="184"/>
      <c r="Q295" s="184"/>
      <c r="R295" s="184"/>
      <c r="S295" s="184"/>
      <c r="T295" s="184"/>
      <c r="U295" s="184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84"/>
      <c r="C296" s="184"/>
      <c r="D296" s="184"/>
      <c r="E296" s="184"/>
      <c r="F296" s="184"/>
      <c r="G296" s="184"/>
      <c r="H296" s="184"/>
      <c r="I296" s="184"/>
      <c r="J296" s="184"/>
      <c r="K296" s="184"/>
      <c r="L296" s="184"/>
      <c r="M296" s="184"/>
      <c r="N296" s="98"/>
      <c r="O296" s="133"/>
      <c r="P296" s="184"/>
      <c r="Q296" s="184"/>
      <c r="R296" s="184"/>
      <c r="S296" s="184"/>
      <c r="T296" s="184"/>
      <c r="U296" s="184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84"/>
      <c r="C297" s="184"/>
      <c r="D297" s="184"/>
      <c r="E297" s="184"/>
      <c r="F297" s="184"/>
      <c r="G297" s="184"/>
      <c r="H297" s="184"/>
      <c r="I297" s="184"/>
      <c r="J297" s="184"/>
      <c r="K297" s="184"/>
      <c r="L297" s="184"/>
      <c r="M297" s="184"/>
      <c r="N297" s="98"/>
      <c r="O297" s="133"/>
      <c r="P297" s="184"/>
      <c r="Q297" s="184"/>
      <c r="R297" s="184"/>
      <c r="S297" s="184"/>
      <c r="T297" s="184"/>
      <c r="U297" s="184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84"/>
      <c r="C298" s="184"/>
      <c r="D298" s="184"/>
      <c r="E298" s="184"/>
      <c r="F298" s="184"/>
      <c r="G298" s="184"/>
      <c r="H298" s="184"/>
      <c r="I298" s="184"/>
      <c r="J298" s="184"/>
      <c r="K298" s="184"/>
      <c r="L298" s="184"/>
      <c r="M298" s="184"/>
      <c r="N298" s="98"/>
      <c r="O298" s="133"/>
      <c r="P298" s="184"/>
      <c r="Q298" s="184"/>
      <c r="R298" s="184"/>
      <c r="S298" s="184"/>
      <c r="T298" s="184"/>
      <c r="U298" s="184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84"/>
      <c r="C299" s="184"/>
      <c r="D299" s="184"/>
      <c r="E299" s="184"/>
      <c r="F299" s="184"/>
      <c r="G299" s="184"/>
      <c r="H299" s="184"/>
      <c r="I299" s="184"/>
      <c r="J299" s="184"/>
      <c r="K299" s="184"/>
      <c r="L299" s="184"/>
      <c r="M299" s="184"/>
      <c r="N299" s="98"/>
      <c r="O299" s="133"/>
      <c r="P299" s="184"/>
      <c r="Q299" s="184"/>
      <c r="R299" s="184"/>
      <c r="S299" s="184"/>
      <c r="T299" s="184"/>
      <c r="U299" s="184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84"/>
      <c r="C300" s="184"/>
      <c r="D300" s="184"/>
      <c r="E300" s="184"/>
      <c r="F300" s="184"/>
      <c r="G300" s="184"/>
      <c r="H300" s="184"/>
      <c r="I300" s="184"/>
      <c r="J300" s="184"/>
      <c r="K300" s="184"/>
      <c r="L300" s="184"/>
      <c r="M300" s="184"/>
      <c r="N300" s="98"/>
      <c r="O300" s="133"/>
      <c r="P300" s="184"/>
      <c r="Q300" s="184"/>
      <c r="R300" s="184"/>
      <c r="S300" s="184"/>
      <c r="T300" s="184"/>
      <c r="U300" s="184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84"/>
      <c r="C301" s="184"/>
      <c r="D301" s="184"/>
      <c r="E301" s="184"/>
      <c r="F301" s="184"/>
      <c r="G301" s="184"/>
      <c r="H301" s="184"/>
      <c r="I301" s="184"/>
      <c r="J301" s="184"/>
      <c r="K301" s="184"/>
      <c r="L301" s="184"/>
      <c r="M301" s="184"/>
      <c r="N301" s="98"/>
      <c r="O301" s="133"/>
      <c r="P301" s="184"/>
      <c r="Q301" s="184"/>
      <c r="R301" s="184"/>
      <c r="S301" s="184"/>
      <c r="T301" s="184"/>
      <c r="U301" s="184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84"/>
      <c r="C302" s="184"/>
      <c r="D302" s="184"/>
      <c r="E302" s="184"/>
      <c r="F302" s="184"/>
      <c r="G302" s="184"/>
      <c r="H302" s="184"/>
      <c r="I302" s="184"/>
      <c r="J302" s="184"/>
      <c r="K302" s="184"/>
      <c r="L302" s="184"/>
      <c r="M302" s="184"/>
      <c r="N302" s="98"/>
      <c r="O302" s="133"/>
      <c r="P302" s="184"/>
      <c r="Q302" s="184"/>
      <c r="R302" s="184"/>
      <c r="S302" s="184"/>
      <c r="T302" s="184"/>
      <c r="U302" s="184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84"/>
      <c r="C303" s="184"/>
      <c r="D303" s="184"/>
      <c r="E303" s="184"/>
      <c r="F303" s="184"/>
      <c r="G303" s="184"/>
      <c r="H303" s="184"/>
      <c r="I303" s="184"/>
      <c r="J303" s="184"/>
      <c r="K303" s="184"/>
      <c r="L303" s="184"/>
      <c r="M303" s="184"/>
      <c r="N303" s="98"/>
      <c r="O303" s="133"/>
      <c r="P303" s="184"/>
      <c r="Q303" s="184"/>
      <c r="R303" s="184"/>
      <c r="S303" s="184"/>
      <c r="T303" s="184"/>
      <c r="U303" s="184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84"/>
      <c r="C304" s="184"/>
      <c r="D304" s="184"/>
      <c r="E304" s="184"/>
      <c r="F304" s="184"/>
      <c r="G304" s="184"/>
      <c r="H304" s="184"/>
      <c r="I304" s="184"/>
      <c r="J304" s="184"/>
      <c r="K304" s="184"/>
      <c r="L304" s="184"/>
      <c r="M304" s="184"/>
      <c r="N304" s="98"/>
      <c r="O304" s="133"/>
      <c r="P304" s="184"/>
      <c r="Q304" s="184"/>
      <c r="R304" s="184"/>
      <c r="S304" s="184"/>
      <c r="T304" s="184"/>
      <c r="U304" s="184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84"/>
      <c r="C305" s="184"/>
      <c r="D305" s="184"/>
      <c r="E305" s="184"/>
      <c r="F305" s="184"/>
      <c r="G305" s="184"/>
      <c r="H305" s="184"/>
      <c r="I305" s="184"/>
      <c r="J305" s="184"/>
      <c r="K305" s="184"/>
      <c r="L305" s="184"/>
      <c r="M305" s="184"/>
      <c r="N305" s="98"/>
      <c r="O305" s="133"/>
      <c r="P305" s="184"/>
      <c r="Q305" s="184"/>
      <c r="R305" s="184"/>
      <c r="S305" s="184"/>
      <c r="T305" s="184"/>
      <c r="U305" s="184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84"/>
      <c r="C306" s="184"/>
      <c r="D306" s="184"/>
      <c r="E306" s="184"/>
      <c r="F306" s="184"/>
      <c r="G306" s="184"/>
      <c r="H306" s="184"/>
      <c r="I306" s="184"/>
      <c r="J306" s="184"/>
      <c r="K306" s="184"/>
      <c r="L306" s="184"/>
      <c r="M306" s="184"/>
      <c r="N306" s="98"/>
      <c r="O306" s="133"/>
      <c r="P306" s="184"/>
      <c r="Q306" s="184"/>
      <c r="R306" s="184"/>
      <c r="S306" s="184"/>
      <c r="T306" s="184"/>
      <c r="U306" s="184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5"/>
      <c r="C311" s="186"/>
      <c r="D311" s="186"/>
      <c r="E311" s="134"/>
      <c r="F311" s="134"/>
      <c r="G311" s="134"/>
      <c r="H311" s="185"/>
      <c r="I311" s="185"/>
      <c r="J311" s="185"/>
      <c r="K311" s="185"/>
      <c r="L311" s="134"/>
      <c r="M311" s="185"/>
      <c r="N311" s="185"/>
      <c r="O311" s="185"/>
      <c r="P311" s="185"/>
      <c r="Q311" s="185"/>
      <c r="R311" s="134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8"/>
      <c r="C312" s="188"/>
      <c r="D312" s="188"/>
      <c r="E312" s="102"/>
      <c r="F312" s="102"/>
      <c r="G312" s="102"/>
      <c r="H312" s="189"/>
      <c r="I312" s="189"/>
      <c r="J312" s="189"/>
      <c r="K312" s="189"/>
      <c r="L312" s="133"/>
      <c r="M312" s="190"/>
      <c r="N312" s="190"/>
      <c r="O312" s="190"/>
      <c r="P312" s="190"/>
      <c r="Q312" s="190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8"/>
      <c r="C313" s="188"/>
      <c r="D313" s="188"/>
      <c r="E313" s="102"/>
      <c r="F313" s="102"/>
      <c r="G313" s="102"/>
      <c r="H313" s="189"/>
      <c r="I313" s="189"/>
      <c r="J313" s="189"/>
      <c r="K313" s="189"/>
      <c r="L313" s="133"/>
      <c r="M313" s="190"/>
      <c r="N313" s="190"/>
      <c r="O313" s="190"/>
      <c r="P313" s="190"/>
      <c r="Q313" s="190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8"/>
      <c r="C314" s="188"/>
      <c r="D314" s="188"/>
      <c r="E314" s="102"/>
      <c r="F314" s="102"/>
      <c r="G314" s="102"/>
      <c r="H314" s="189"/>
      <c r="I314" s="189"/>
      <c r="J314" s="189"/>
      <c r="K314" s="189"/>
      <c r="L314" s="133"/>
      <c r="M314" s="190"/>
      <c r="N314" s="190"/>
      <c r="O314" s="190"/>
      <c r="P314" s="190"/>
      <c r="Q314" s="190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8"/>
      <c r="C315" s="188"/>
      <c r="D315" s="188"/>
      <c r="E315" s="102"/>
      <c r="F315" s="102"/>
      <c r="G315" s="102"/>
      <c r="H315" s="189"/>
      <c r="I315" s="189"/>
      <c r="J315" s="189"/>
      <c r="K315" s="189"/>
      <c r="L315" s="133"/>
      <c r="M315" s="190"/>
      <c r="N315" s="190"/>
      <c r="O315" s="190"/>
      <c r="P315" s="190"/>
      <c r="Q315" s="190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8"/>
      <c r="C316" s="188"/>
      <c r="D316" s="188"/>
      <c r="E316" s="102"/>
      <c r="F316" s="102"/>
      <c r="G316" s="102"/>
      <c r="H316" s="189"/>
      <c r="I316" s="189"/>
      <c r="J316" s="189"/>
      <c r="K316" s="189"/>
      <c r="L316" s="133"/>
      <c r="M316" s="190"/>
      <c r="N316" s="190"/>
      <c r="O316" s="190"/>
      <c r="P316" s="190"/>
      <c r="Q316" s="190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8"/>
      <c r="C317" s="188"/>
      <c r="D317" s="188"/>
      <c r="E317" s="102"/>
      <c r="F317" s="102"/>
      <c r="G317" s="102"/>
      <c r="H317" s="189"/>
      <c r="I317" s="189"/>
      <c r="J317" s="189"/>
      <c r="K317" s="189"/>
      <c r="L317" s="133"/>
      <c r="M317" s="190"/>
      <c r="N317" s="190"/>
      <c r="O317" s="190"/>
      <c r="P317" s="190"/>
      <c r="Q317" s="190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5"/>
      <c r="C320" s="186"/>
      <c r="D320" s="186"/>
      <c r="E320" s="187"/>
      <c r="F320" s="187"/>
      <c r="G320" s="187"/>
      <c r="H320" s="187"/>
      <c r="I320" s="187"/>
      <c r="J320" s="187"/>
      <c r="K320" s="187"/>
      <c r="L320" s="187"/>
      <c r="M320" s="187"/>
      <c r="N320" s="134"/>
      <c r="O320" s="134"/>
      <c r="P320" s="185"/>
      <c r="Q320" s="185"/>
      <c r="R320" s="185"/>
      <c r="S320" s="185"/>
      <c r="T320" s="185"/>
      <c r="U320" s="185"/>
      <c r="V320" s="134"/>
      <c r="W320" s="134"/>
      <c r="X320" s="134"/>
      <c r="Y320" s="134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84"/>
      <c r="C321" s="184"/>
      <c r="D321" s="184"/>
      <c r="E321" s="184"/>
      <c r="F321" s="184"/>
      <c r="G321" s="184"/>
      <c r="H321" s="184"/>
      <c r="I321" s="184"/>
      <c r="J321" s="184"/>
      <c r="K321" s="184"/>
      <c r="L321" s="184"/>
      <c r="M321" s="184"/>
      <c r="N321" s="98"/>
      <c r="O321" s="133"/>
      <c r="P321" s="184"/>
      <c r="Q321" s="184"/>
      <c r="R321" s="184"/>
      <c r="S321" s="184"/>
      <c r="T321" s="184"/>
      <c r="U321" s="184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84"/>
      <c r="C322" s="184"/>
      <c r="D322" s="184"/>
      <c r="E322" s="184"/>
      <c r="F322" s="184"/>
      <c r="G322" s="184"/>
      <c r="H322" s="184"/>
      <c r="I322" s="184"/>
      <c r="J322" s="184"/>
      <c r="K322" s="184"/>
      <c r="L322" s="184"/>
      <c r="M322" s="184"/>
      <c r="N322" s="98"/>
      <c r="O322" s="133"/>
      <c r="P322" s="184"/>
      <c r="Q322" s="184"/>
      <c r="R322" s="184"/>
      <c r="S322" s="184"/>
      <c r="T322" s="184"/>
      <c r="U322" s="184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84"/>
      <c r="C323" s="184"/>
      <c r="D323" s="184"/>
      <c r="E323" s="184"/>
      <c r="F323" s="184"/>
      <c r="G323" s="184"/>
      <c r="H323" s="184"/>
      <c r="I323" s="184"/>
      <c r="J323" s="184"/>
      <c r="K323" s="184"/>
      <c r="L323" s="184"/>
      <c r="M323" s="184"/>
      <c r="N323" s="98"/>
      <c r="O323" s="133"/>
      <c r="P323" s="184"/>
      <c r="Q323" s="184"/>
      <c r="R323" s="184"/>
      <c r="S323" s="184"/>
      <c r="T323" s="184"/>
      <c r="U323" s="184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84"/>
      <c r="C324" s="184"/>
      <c r="D324" s="184"/>
      <c r="E324" s="184"/>
      <c r="F324" s="184"/>
      <c r="G324" s="184"/>
      <c r="H324" s="184"/>
      <c r="I324" s="184"/>
      <c r="J324" s="184"/>
      <c r="K324" s="184"/>
      <c r="L324" s="184"/>
      <c r="M324" s="184"/>
      <c r="N324" s="98"/>
      <c r="O324" s="133"/>
      <c r="P324" s="184"/>
      <c r="Q324" s="184"/>
      <c r="R324" s="184"/>
      <c r="S324" s="184"/>
      <c r="T324" s="184"/>
      <c r="U324" s="184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84"/>
      <c r="C325" s="184"/>
      <c r="D325" s="184"/>
      <c r="E325" s="184"/>
      <c r="F325" s="184"/>
      <c r="G325" s="184"/>
      <c r="H325" s="184"/>
      <c r="I325" s="184"/>
      <c r="J325" s="184"/>
      <c r="K325" s="184"/>
      <c r="L325" s="184"/>
      <c r="M325" s="184"/>
      <c r="N325" s="98"/>
      <c r="O325" s="133"/>
      <c r="P325" s="184"/>
      <c r="Q325" s="184"/>
      <c r="R325" s="184"/>
      <c r="S325" s="184"/>
      <c r="T325" s="184"/>
      <c r="U325" s="184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84"/>
      <c r="C326" s="184"/>
      <c r="D326" s="184"/>
      <c r="E326" s="184"/>
      <c r="F326" s="184"/>
      <c r="G326" s="184"/>
      <c r="H326" s="184"/>
      <c r="I326" s="184"/>
      <c r="J326" s="184"/>
      <c r="K326" s="184"/>
      <c r="L326" s="184"/>
      <c r="M326" s="184"/>
      <c r="N326" s="98"/>
      <c r="O326" s="133"/>
      <c r="P326" s="184"/>
      <c r="Q326" s="184"/>
      <c r="R326" s="184"/>
      <c r="S326" s="184"/>
      <c r="T326" s="184"/>
      <c r="U326" s="184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84"/>
      <c r="C327" s="184"/>
      <c r="D327" s="184"/>
      <c r="E327" s="184"/>
      <c r="F327" s="184"/>
      <c r="G327" s="184"/>
      <c r="H327" s="184"/>
      <c r="I327" s="184"/>
      <c r="J327" s="184"/>
      <c r="K327" s="184"/>
      <c r="L327" s="184"/>
      <c r="M327" s="184"/>
      <c r="N327" s="98"/>
      <c r="O327" s="133"/>
      <c r="P327" s="184"/>
      <c r="Q327" s="184"/>
      <c r="R327" s="184"/>
      <c r="S327" s="184"/>
      <c r="T327" s="184"/>
      <c r="U327" s="184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84"/>
      <c r="C328" s="184"/>
      <c r="D328" s="184"/>
      <c r="E328" s="184"/>
      <c r="F328" s="184"/>
      <c r="G328" s="184"/>
      <c r="H328" s="184"/>
      <c r="I328" s="184"/>
      <c r="J328" s="184"/>
      <c r="K328" s="184"/>
      <c r="L328" s="184"/>
      <c r="M328" s="184"/>
      <c r="N328" s="98"/>
      <c r="O328" s="133"/>
      <c r="P328" s="184"/>
      <c r="Q328" s="184"/>
      <c r="R328" s="184"/>
      <c r="S328" s="184"/>
      <c r="T328" s="184"/>
      <c r="U328" s="184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84"/>
      <c r="C329" s="184"/>
      <c r="D329" s="184"/>
      <c r="E329" s="184"/>
      <c r="F329" s="184"/>
      <c r="G329" s="184"/>
      <c r="H329" s="184"/>
      <c r="I329" s="184"/>
      <c r="J329" s="184"/>
      <c r="K329" s="184"/>
      <c r="L329" s="184"/>
      <c r="M329" s="184"/>
      <c r="N329" s="98"/>
      <c r="O329" s="133"/>
      <c r="P329" s="184"/>
      <c r="Q329" s="184"/>
      <c r="R329" s="184"/>
      <c r="S329" s="184"/>
      <c r="T329" s="184"/>
      <c r="U329" s="184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84"/>
      <c r="C330" s="184"/>
      <c r="D330" s="184"/>
      <c r="E330" s="184"/>
      <c r="F330" s="184"/>
      <c r="G330" s="184"/>
      <c r="H330" s="184"/>
      <c r="I330" s="184"/>
      <c r="J330" s="184"/>
      <c r="K330" s="184"/>
      <c r="L330" s="184"/>
      <c r="M330" s="184"/>
      <c r="N330" s="98"/>
      <c r="O330" s="133"/>
      <c r="P330" s="184"/>
      <c r="Q330" s="184"/>
      <c r="R330" s="184"/>
      <c r="S330" s="184"/>
      <c r="T330" s="184"/>
      <c r="U330" s="184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84"/>
      <c r="C331" s="184"/>
      <c r="D331" s="184"/>
      <c r="E331" s="184"/>
      <c r="F331" s="184"/>
      <c r="G331" s="184"/>
      <c r="H331" s="184"/>
      <c r="I331" s="184"/>
      <c r="J331" s="184"/>
      <c r="K331" s="184"/>
      <c r="L331" s="184"/>
      <c r="M331" s="184"/>
      <c r="N331" s="98"/>
      <c r="O331" s="133"/>
      <c r="P331" s="184"/>
      <c r="Q331" s="184"/>
      <c r="R331" s="184"/>
      <c r="S331" s="184"/>
      <c r="T331" s="184"/>
      <c r="U331" s="184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84"/>
      <c r="C332" s="184"/>
      <c r="D332" s="184"/>
      <c r="E332" s="184"/>
      <c r="F332" s="184"/>
      <c r="G332" s="184"/>
      <c r="H332" s="184"/>
      <c r="I332" s="184"/>
      <c r="J332" s="184"/>
      <c r="K332" s="184"/>
      <c r="L332" s="184"/>
      <c r="M332" s="184"/>
      <c r="N332" s="98"/>
      <c r="O332" s="133"/>
      <c r="P332" s="184"/>
      <c r="Q332" s="184"/>
      <c r="R332" s="184"/>
      <c r="S332" s="184"/>
      <c r="T332" s="184"/>
      <c r="U332" s="184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84"/>
      <c r="C333" s="184"/>
      <c r="D333" s="184"/>
      <c r="E333" s="184"/>
      <c r="F333" s="184"/>
      <c r="G333" s="184"/>
      <c r="H333" s="184"/>
      <c r="I333" s="184"/>
      <c r="J333" s="184"/>
      <c r="K333" s="184"/>
      <c r="L333" s="184"/>
      <c r="M333" s="184"/>
      <c r="N333" s="98"/>
      <c r="O333" s="133"/>
      <c r="P333" s="184"/>
      <c r="Q333" s="184"/>
      <c r="R333" s="184"/>
      <c r="S333" s="184"/>
      <c r="T333" s="184"/>
      <c r="U333" s="184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84"/>
      <c r="C334" s="184"/>
      <c r="D334" s="184"/>
      <c r="E334" s="184"/>
      <c r="F334" s="184"/>
      <c r="G334" s="184"/>
      <c r="H334" s="184"/>
      <c r="I334" s="184"/>
      <c r="J334" s="184"/>
      <c r="K334" s="184"/>
      <c r="L334" s="184"/>
      <c r="M334" s="184"/>
      <c r="N334" s="98"/>
      <c r="O334" s="133"/>
      <c r="P334" s="184"/>
      <c r="Q334" s="184"/>
      <c r="R334" s="184"/>
      <c r="S334" s="184"/>
      <c r="T334" s="184"/>
      <c r="U334" s="184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84"/>
      <c r="C335" s="184"/>
      <c r="D335" s="184"/>
      <c r="E335" s="184"/>
      <c r="F335" s="184"/>
      <c r="G335" s="184"/>
      <c r="H335" s="184"/>
      <c r="I335" s="184"/>
      <c r="J335" s="184"/>
      <c r="K335" s="184"/>
      <c r="L335" s="184"/>
      <c r="M335" s="184"/>
      <c r="N335" s="98"/>
      <c r="O335" s="133"/>
      <c r="P335" s="184"/>
      <c r="Q335" s="184"/>
      <c r="R335" s="184"/>
      <c r="S335" s="184"/>
      <c r="T335" s="184"/>
      <c r="U335" s="184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84"/>
      <c r="C336" s="184"/>
      <c r="D336" s="184"/>
      <c r="E336" s="184"/>
      <c r="F336" s="184"/>
      <c r="G336" s="184"/>
      <c r="H336" s="184"/>
      <c r="I336" s="184"/>
      <c r="J336" s="184"/>
      <c r="K336" s="184"/>
      <c r="L336" s="184"/>
      <c r="M336" s="184"/>
      <c r="N336" s="98"/>
      <c r="O336" s="133"/>
      <c r="P336" s="184"/>
      <c r="Q336" s="184"/>
      <c r="R336" s="184"/>
      <c r="S336" s="184"/>
      <c r="T336" s="184"/>
      <c r="U336" s="184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84"/>
      <c r="C337" s="184"/>
      <c r="D337" s="184"/>
      <c r="E337" s="184"/>
      <c r="F337" s="184"/>
      <c r="G337" s="184"/>
      <c r="H337" s="184"/>
      <c r="I337" s="184"/>
      <c r="J337" s="184"/>
      <c r="K337" s="184"/>
      <c r="L337" s="184"/>
      <c r="M337" s="184"/>
      <c r="N337" s="98"/>
      <c r="O337" s="133"/>
      <c r="P337" s="184"/>
      <c r="Q337" s="184"/>
      <c r="R337" s="184"/>
      <c r="S337" s="184"/>
      <c r="T337" s="184"/>
      <c r="U337" s="184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84"/>
      <c r="C338" s="184"/>
      <c r="D338" s="184"/>
      <c r="E338" s="184"/>
      <c r="F338" s="184"/>
      <c r="G338" s="184"/>
      <c r="H338" s="184"/>
      <c r="I338" s="184"/>
      <c r="J338" s="184"/>
      <c r="K338" s="184"/>
      <c r="L338" s="184"/>
      <c r="M338" s="184"/>
      <c r="N338" s="98"/>
      <c r="O338" s="133"/>
      <c r="P338" s="184"/>
      <c r="Q338" s="184"/>
      <c r="R338" s="184"/>
      <c r="S338" s="184"/>
      <c r="T338" s="184"/>
      <c r="U338" s="184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84"/>
      <c r="C339" s="184"/>
      <c r="D339" s="184"/>
      <c r="E339" s="184"/>
      <c r="F339" s="184"/>
      <c r="G339" s="184"/>
      <c r="H339" s="184"/>
      <c r="I339" s="184"/>
      <c r="J339" s="184"/>
      <c r="K339" s="184"/>
      <c r="L339" s="184"/>
      <c r="M339" s="184"/>
      <c r="N339" s="98"/>
      <c r="O339" s="133"/>
      <c r="P339" s="184"/>
      <c r="Q339" s="184"/>
      <c r="R339" s="184"/>
      <c r="S339" s="184"/>
      <c r="T339" s="184"/>
      <c r="U339" s="184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84"/>
      <c r="C340" s="184"/>
      <c r="D340" s="184"/>
      <c r="E340" s="184"/>
      <c r="F340" s="184"/>
      <c r="G340" s="184"/>
      <c r="H340" s="184"/>
      <c r="I340" s="184"/>
      <c r="J340" s="184"/>
      <c r="K340" s="184"/>
      <c r="L340" s="184"/>
      <c r="M340" s="184"/>
      <c r="N340" s="98"/>
      <c r="O340" s="133"/>
      <c r="P340" s="184"/>
      <c r="Q340" s="184"/>
      <c r="R340" s="184"/>
      <c r="S340" s="184"/>
      <c r="T340" s="184"/>
      <c r="U340" s="184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84"/>
      <c r="C341" s="184"/>
      <c r="D341" s="184"/>
      <c r="E341" s="184"/>
      <c r="F341" s="184"/>
      <c r="G341" s="184"/>
      <c r="H341" s="184"/>
      <c r="I341" s="184"/>
      <c r="J341" s="184"/>
      <c r="K341" s="184"/>
      <c r="L341" s="184"/>
      <c r="M341" s="184"/>
      <c r="N341" s="98"/>
      <c r="O341" s="133"/>
      <c r="P341" s="184"/>
      <c r="Q341" s="184"/>
      <c r="R341" s="184"/>
      <c r="S341" s="184"/>
      <c r="T341" s="184"/>
      <c r="U341" s="184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84"/>
      <c r="C342" s="184"/>
      <c r="D342" s="184"/>
      <c r="E342" s="184"/>
      <c r="F342" s="184"/>
      <c r="G342" s="184"/>
      <c r="H342" s="184"/>
      <c r="I342" s="184"/>
      <c r="J342" s="184"/>
      <c r="K342" s="184"/>
      <c r="L342" s="184"/>
      <c r="M342" s="184"/>
      <c r="N342" s="98"/>
      <c r="O342" s="133"/>
      <c r="P342" s="184"/>
      <c r="Q342" s="184"/>
      <c r="R342" s="184"/>
      <c r="S342" s="184"/>
      <c r="T342" s="184"/>
      <c r="U342" s="184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84"/>
      <c r="C343" s="184"/>
      <c r="D343" s="184"/>
      <c r="E343" s="184"/>
      <c r="F343" s="184"/>
      <c r="G343" s="184"/>
      <c r="H343" s="184"/>
      <c r="I343" s="184"/>
      <c r="J343" s="184"/>
      <c r="K343" s="184"/>
      <c r="L343" s="184"/>
      <c r="M343" s="184"/>
      <c r="N343" s="98"/>
      <c r="O343" s="133"/>
      <c r="P343" s="184"/>
      <c r="Q343" s="184"/>
      <c r="R343" s="184"/>
      <c r="S343" s="184"/>
      <c r="T343" s="184"/>
      <c r="U343" s="184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84"/>
      <c r="C344" s="184"/>
      <c r="D344" s="184"/>
      <c r="E344" s="184"/>
      <c r="F344" s="184"/>
      <c r="G344" s="184"/>
      <c r="H344" s="184"/>
      <c r="I344" s="184"/>
      <c r="J344" s="184"/>
      <c r="K344" s="184"/>
      <c r="L344" s="184"/>
      <c r="M344" s="184"/>
      <c r="N344" s="98"/>
      <c r="O344" s="133"/>
      <c r="P344" s="184"/>
      <c r="Q344" s="184"/>
      <c r="R344" s="184"/>
      <c r="S344" s="184"/>
      <c r="T344" s="184"/>
      <c r="U344" s="184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84"/>
      <c r="C345" s="184"/>
      <c r="D345" s="184"/>
      <c r="E345" s="184"/>
      <c r="F345" s="184"/>
      <c r="G345" s="184"/>
      <c r="H345" s="184"/>
      <c r="I345" s="184"/>
      <c r="J345" s="184"/>
      <c r="K345" s="184"/>
      <c r="L345" s="184"/>
      <c r="M345" s="184"/>
      <c r="N345" s="98"/>
      <c r="O345" s="133"/>
      <c r="P345" s="184"/>
      <c r="Q345" s="184"/>
      <c r="R345" s="184"/>
      <c r="S345" s="184"/>
      <c r="T345" s="184"/>
      <c r="U345" s="184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84"/>
      <c r="C346" s="184"/>
      <c r="D346" s="184"/>
      <c r="E346" s="184"/>
      <c r="F346" s="184"/>
      <c r="G346" s="184"/>
      <c r="H346" s="184"/>
      <c r="I346" s="184"/>
      <c r="J346" s="184"/>
      <c r="K346" s="184"/>
      <c r="L346" s="184"/>
      <c r="M346" s="184"/>
      <c r="N346" s="98"/>
      <c r="O346" s="133"/>
      <c r="P346" s="184"/>
      <c r="Q346" s="184"/>
      <c r="R346" s="184"/>
      <c r="S346" s="184"/>
      <c r="T346" s="184"/>
      <c r="U346" s="184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84"/>
      <c r="C347" s="184"/>
      <c r="D347" s="184"/>
      <c r="E347" s="184"/>
      <c r="F347" s="184"/>
      <c r="G347" s="184"/>
      <c r="H347" s="184"/>
      <c r="I347" s="184"/>
      <c r="J347" s="184"/>
      <c r="K347" s="184"/>
      <c r="L347" s="184"/>
      <c r="M347" s="184"/>
      <c r="N347" s="98"/>
      <c r="O347" s="133"/>
      <c r="P347" s="184"/>
      <c r="Q347" s="184"/>
      <c r="R347" s="184"/>
      <c r="S347" s="184"/>
      <c r="T347" s="184"/>
      <c r="U347" s="184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84"/>
      <c r="C348" s="184"/>
      <c r="D348" s="184"/>
      <c r="E348" s="184"/>
      <c r="F348" s="184"/>
      <c r="G348" s="184"/>
      <c r="H348" s="184"/>
      <c r="I348" s="184"/>
      <c r="J348" s="184"/>
      <c r="K348" s="184"/>
      <c r="L348" s="184"/>
      <c r="M348" s="184"/>
      <c r="N348" s="98"/>
      <c r="O348" s="133"/>
      <c r="P348" s="184"/>
      <c r="Q348" s="184"/>
      <c r="R348" s="184"/>
      <c r="S348" s="184"/>
      <c r="T348" s="184"/>
      <c r="U348" s="184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84"/>
      <c r="C349" s="184"/>
      <c r="D349" s="184"/>
      <c r="E349" s="184"/>
      <c r="F349" s="184"/>
      <c r="G349" s="184"/>
      <c r="H349" s="184"/>
      <c r="I349" s="184"/>
      <c r="J349" s="184"/>
      <c r="K349" s="184"/>
      <c r="L349" s="184"/>
      <c r="M349" s="184"/>
      <c r="N349" s="98"/>
      <c r="O349" s="133"/>
      <c r="P349" s="184"/>
      <c r="Q349" s="184"/>
      <c r="R349" s="184"/>
      <c r="S349" s="184"/>
      <c r="T349" s="184"/>
      <c r="U349" s="184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84"/>
      <c r="C350" s="184"/>
      <c r="D350" s="184"/>
      <c r="E350" s="184"/>
      <c r="F350" s="184"/>
      <c r="G350" s="184"/>
      <c r="H350" s="184"/>
      <c r="I350" s="184"/>
      <c r="J350" s="184"/>
      <c r="K350" s="184"/>
      <c r="L350" s="184"/>
      <c r="M350" s="184"/>
      <c r="N350" s="98"/>
      <c r="O350" s="133"/>
      <c r="P350" s="184"/>
      <c r="Q350" s="184"/>
      <c r="R350" s="184"/>
      <c r="S350" s="184"/>
      <c r="T350" s="184"/>
      <c r="U350" s="184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84"/>
      <c r="C351" s="184"/>
      <c r="D351" s="184"/>
      <c r="E351" s="184"/>
      <c r="F351" s="184"/>
      <c r="G351" s="184"/>
      <c r="H351" s="184"/>
      <c r="I351" s="184"/>
      <c r="J351" s="184"/>
      <c r="K351" s="184"/>
      <c r="L351" s="184"/>
      <c r="M351" s="184"/>
      <c r="N351" s="98"/>
      <c r="O351" s="133"/>
      <c r="P351" s="184"/>
      <c r="Q351" s="184"/>
      <c r="R351" s="184"/>
      <c r="S351" s="184"/>
      <c r="T351" s="184"/>
      <c r="U351" s="184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84"/>
      <c r="C352" s="184"/>
      <c r="D352" s="184"/>
      <c r="E352" s="184"/>
      <c r="F352" s="184"/>
      <c r="G352" s="184"/>
      <c r="H352" s="184"/>
      <c r="I352" s="184"/>
      <c r="J352" s="184"/>
      <c r="K352" s="184"/>
      <c r="L352" s="184"/>
      <c r="M352" s="184"/>
      <c r="N352" s="98"/>
      <c r="O352" s="133"/>
      <c r="P352" s="184"/>
      <c r="Q352" s="184"/>
      <c r="R352" s="184"/>
      <c r="S352" s="184"/>
      <c r="T352" s="184"/>
      <c r="U352" s="184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84"/>
      <c r="C353" s="184"/>
      <c r="D353" s="184"/>
      <c r="E353" s="184"/>
      <c r="F353" s="184"/>
      <c r="G353" s="184"/>
      <c r="H353" s="184"/>
      <c r="I353" s="184"/>
      <c r="J353" s="184"/>
      <c r="K353" s="184"/>
      <c r="L353" s="184"/>
      <c r="M353" s="184"/>
      <c r="N353" s="98"/>
      <c r="O353" s="133"/>
      <c r="P353" s="184"/>
      <c r="Q353" s="184"/>
      <c r="R353" s="184"/>
      <c r="S353" s="184"/>
      <c r="T353" s="184"/>
      <c r="U353" s="184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84"/>
      <c r="C354" s="184"/>
      <c r="D354" s="184"/>
      <c r="E354" s="184"/>
      <c r="F354" s="184"/>
      <c r="G354" s="184"/>
      <c r="H354" s="184"/>
      <c r="I354" s="184"/>
      <c r="J354" s="184"/>
      <c r="K354" s="184"/>
      <c r="L354" s="184"/>
      <c r="M354" s="184"/>
      <c r="N354" s="98"/>
      <c r="O354" s="133"/>
      <c r="P354" s="184"/>
      <c r="Q354" s="184"/>
      <c r="R354" s="184"/>
      <c r="S354" s="184"/>
      <c r="T354" s="184"/>
      <c r="U354" s="184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84"/>
      <c r="C355" s="184"/>
      <c r="D355" s="184"/>
      <c r="E355" s="184"/>
      <c r="F355" s="184"/>
      <c r="G355" s="184"/>
      <c r="H355" s="184"/>
      <c r="I355" s="184"/>
      <c r="J355" s="184"/>
      <c r="K355" s="184"/>
      <c r="L355" s="184"/>
      <c r="M355" s="184"/>
      <c r="N355" s="98"/>
      <c r="O355" s="133"/>
      <c r="P355" s="184"/>
      <c r="Q355" s="184"/>
      <c r="R355" s="184"/>
      <c r="S355" s="184"/>
      <c r="T355" s="184"/>
      <c r="U355" s="184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84"/>
      <c r="C356" s="184"/>
      <c r="D356" s="184"/>
      <c r="E356" s="184"/>
      <c r="F356" s="184"/>
      <c r="G356" s="184"/>
      <c r="H356" s="184"/>
      <c r="I356" s="184"/>
      <c r="J356" s="184"/>
      <c r="K356" s="184"/>
      <c r="L356" s="184"/>
      <c r="M356" s="184"/>
      <c r="N356" s="98"/>
      <c r="O356" s="133"/>
      <c r="P356" s="184"/>
      <c r="Q356" s="184"/>
      <c r="R356" s="184"/>
      <c r="S356" s="184"/>
      <c r="T356" s="184"/>
      <c r="U356" s="184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84"/>
      <c r="C357" s="184"/>
      <c r="D357" s="184"/>
      <c r="E357" s="184"/>
      <c r="F357" s="184"/>
      <c r="G357" s="184"/>
      <c r="H357" s="184"/>
      <c r="I357" s="184"/>
      <c r="J357" s="184"/>
      <c r="K357" s="184"/>
      <c r="L357" s="184"/>
      <c r="M357" s="184"/>
      <c r="N357" s="98"/>
      <c r="O357" s="133"/>
      <c r="P357" s="184"/>
      <c r="Q357" s="184"/>
      <c r="R357" s="184"/>
      <c r="S357" s="184"/>
      <c r="T357" s="184"/>
      <c r="U357" s="184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84"/>
      <c r="C358" s="184"/>
      <c r="D358" s="184"/>
      <c r="E358" s="184"/>
      <c r="F358" s="184"/>
      <c r="G358" s="184"/>
      <c r="H358" s="184"/>
      <c r="I358" s="184"/>
      <c r="J358" s="184"/>
      <c r="K358" s="184"/>
      <c r="L358" s="184"/>
      <c r="M358" s="184"/>
      <c r="N358" s="98"/>
      <c r="O358" s="133"/>
      <c r="P358" s="184"/>
      <c r="Q358" s="184"/>
      <c r="R358" s="184"/>
      <c r="S358" s="184"/>
      <c r="T358" s="184"/>
      <c r="U358" s="184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84"/>
      <c r="C359" s="184"/>
      <c r="D359" s="184"/>
      <c r="E359" s="184"/>
      <c r="F359" s="184"/>
      <c r="G359" s="184"/>
      <c r="H359" s="184"/>
      <c r="I359" s="184"/>
      <c r="J359" s="184"/>
      <c r="K359" s="184"/>
      <c r="L359" s="184"/>
      <c r="M359" s="184"/>
      <c r="N359" s="98"/>
      <c r="O359" s="133"/>
      <c r="P359" s="184"/>
      <c r="Q359" s="184"/>
      <c r="R359" s="184"/>
      <c r="S359" s="184"/>
      <c r="T359" s="184"/>
      <c r="U359" s="184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84"/>
      <c r="C360" s="184"/>
      <c r="D360" s="184"/>
      <c r="E360" s="184"/>
      <c r="F360" s="184"/>
      <c r="G360" s="184"/>
      <c r="H360" s="184"/>
      <c r="I360" s="184"/>
      <c r="J360" s="184"/>
      <c r="K360" s="184"/>
      <c r="L360" s="184"/>
      <c r="M360" s="184"/>
      <c r="N360" s="98"/>
      <c r="O360" s="133"/>
      <c r="P360" s="184"/>
      <c r="Q360" s="184"/>
      <c r="R360" s="184"/>
      <c r="S360" s="184"/>
      <c r="T360" s="184"/>
      <c r="U360" s="184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84"/>
      <c r="C361" s="184"/>
      <c r="D361" s="184"/>
      <c r="E361" s="184"/>
      <c r="F361" s="184"/>
      <c r="G361" s="184"/>
      <c r="H361" s="184"/>
      <c r="I361" s="184"/>
      <c r="J361" s="184"/>
      <c r="K361" s="184"/>
      <c r="L361" s="184"/>
      <c r="M361" s="184"/>
      <c r="N361" s="98"/>
      <c r="O361" s="133"/>
      <c r="P361" s="184"/>
      <c r="Q361" s="184"/>
      <c r="R361" s="184"/>
      <c r="S361" s="184"/>
      <c r="T361" s="184"/>
      <c r="U361" s="184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84"/>
      <c r="C362" s="184"/>
      <c r="D362" s="184"/>
      <c r="E362" s="184"/>
      <c r="F362" s="184"/>
      <c r="G362" s="184"/>
      <c r="H362" s="184"/>
      <c r="I362" s="184"/>
      <c r="J362" s="184"/>
      <c r="K362" s="184"/>
      <c r="L362" s="184"/>
      <c r="M362" s="184"/>
      <c r="N362" s="98"/>
      <c r="O362" s="133"/>
      <c r="P362" s="184"/>
      <c r="Q362" s="184"/>
      <c r="R362" s="184"/>
      <c r="S362" s="184"/>
      <c r="T362" s="184"/>
      <c r="U362" s="184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84"/>
      <c r="C363" s="184"/>
      <c r="D363" s="184"/>
      <c r="E363" s="184"/>
      <c r="F363" s="184"/>
      <c r="G363" s="184"/>
      <c r="H363" s="184"/>
      <c r="I363" s="184"/>
      <c r="J363" s="184"/>
      <c r="K363" s="184"/>
      <c r="L363" s="184"/>
      <c r="M363" s="184"/>
      <c r="N363" s="98"/>
      <c r="O363" s="133"/>
      <c r="P363" s="184"/>
      <c r="Q363" s="184"/>
      <c r="R363" s="184"/>
      <c r="S363" s="184"/>
      <c r="T363" s="184"/>
      <c r="U363" s="184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84"/>
      <c r="C364" s="184"/>
      <c r="D364" s="184"/>
      <c r="E364" s="184"/>
      <c r="F364" s="184"/>
      <c r="G364" s="184"/>
      <c r="H364" s="184"/>
      <c r="I364" s="184"/>
      <c r="J364" s="184"/>
      <c r="K364" s="184"/>
      <c r="L364" s="184"/>
      <c r="M364" s="184"/>
      <c r="N364" s="98"/>
      <c r="O364" s="133"/>
      <c r="P364" s="184"/>
      <c r="Q364" s="184"/>
      <c r="R364" s="184"/>
      <c r="S364" s="184"/>
      <c r="T364" s="184"/>
      <c r="U364" s="184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84"/>
      <c r="C365" s="184"/>
      <c r="D365" s="184"/>
      <c r="E365" s="184"/>
      <c r="F365" s="184"/>
      <c r="G365" s="184"/>
      <c r="H365" s="184"/>
      <c r="I365" s="184"/>
      <c r="J365" s="184"/>
      <c r="K365" s="184"/>
      <c r="L365" s="184"/>
      <c r="M365" s="184"/>
      <c r="N365" s="98"/>
      <c r="O365" s="133"/>
      <c r="P365" s="184"/>
      <c r="Q365" s="184"/>
      <c r="R365" s="184"/>
      <c r="S365" s="184"/>
      <c r="T365" s="184"/>
      <c r="U365" s="184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84"/>
      <c r="C366" s="184"/>
      <c r="D366" s="184"/>
      <c r="E366" s="184"/>
      <c r="F366" s="184"/>
      <c r="G366" s="184"/>
      <c r="H366" s="184"/>
      <c r="I366" s="184"/>
      <c r="J366" s="184"/>
      <c r="K366" s="184"/>
      <c r="L366" s="184"/>
      <c r="M366" s="184"/>
      <c r="N366" s="98"/>
      <c r="O366" s="133"/>
      <c r="P366" s="184"/>
      <c r="Q366" s="184"/>
      <c r="R366" s="184"/>
      <c r="S366" s="184"/>
      <c r="T366" s="184"/>
      <c r="U366" s="184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84"/>
      <c r="C367" s="184"/>
      <c r="D367" s="184"/>
      <c r="E367" s="184"/>
      <c r="F367" s="184"/>
      <c r="G367" s="184"/>
      <c r="H367" s="184"/>
      <c r="I367" s="184"/>
      <c r="J367" s="184"/>
      <c r="K367" s="184"/>
      <c r="L367" s="184"/>
      <c r="M367" s="184"/>
      <c r="N367" s="98"/>
      <c r="O367" s="133"/>
      <c r="P367" s="184"/>
      <c r="Q367" s="184"/>
      <c r="R367" s="184"/>
      <c r="S367" s="184"/>
      <c r="T367" s="184"/>
      <c r="U367" s="184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84"/>
      <c r="C368" s="184"/>
      <c r="D368" s="184"/>
      <c r="E368" s="184"/>
      <c r="F368" s="184"/>
      <c r="G368" s="184"/>
      <c r="H368" s="184"/>
      <c r="I368" s="184"/>
      <c r="J368" s="184"/>
      <c r="K368" s="184"/>
      <c r="L368" s="184"/>
      <c r="M368" s="184"/>
      <c r="N368" s="98"/>
      <c r="O368" s="133"/>
      <c r="P368" s="184"/>
      <c r="Q368" s="184"/>
      <c r="R368" s="184"/>
      <c r="S368" s="184"/>
      <c r="T368" s="184"/>
      <c r="U368" s="184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84"/>
      <c r="C369" s="184"/>
      <c r="D369" s="184"/>
      <c r="E369" s="184"/>
      <c r="F369" s="184"/>
      <c r="G369" s="184"/>
      <c r="H369" s="184"/>
      <c r="I369" s="184"/>
      <c r="J369" s="184"/>
      <c r="K369" s="184"/>
      <c r="L369" s="184"/>
      <c r="M369" s="184"/>
      <c r="N369" s="98"/>
      <c r="O369" s="133"/>
      <c r="P369" s="184"/>
      <c r="Q369" s="184"/>
      <c r="R369" s="184"/>
      <c r="S369" s="184"/>
      <c r="T369" s="184"/>
      <c r="U369" s="184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84"/>
      <c r="C370" s="184"/>
      <c r="D370" s="184"/>
      <c r="E370" s="184"/>
      <c r="F370" s="184"/>
      <c r="G370" s="184"/>
      <c r="H370" s="184"/>
      <c r="I370" s="184"/>
      <c r="J370" s="184"/>
      <c r="K370" s="184"/>
      <c r="L370" s="184"/>
      <c r="M370" s="184"/>
      <c r="N370" s="98"/>
      <c r="O370" s="133"/>
      <c r="P370" s="184"/>
      <c r="Q370" s="184"/>
      <c r="R370" s="184"/>
      <c r="S370" s="184"/>
      <c r="T370" s="184"/>
      <c r="U370" s="184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5"/>
      <c r="C375" s="186"/>
      <c r="D375" s="186"/>
      <c r="E375" s="134"/>
      <c r="F375" s="134"/>
      <c r="G375" s="134"/>
      <c r="H375" s="185"/>
      <c r="I375" s="185"/>
      <c r="J375" s="185"/>
      <c r="K375" s="185"/>
      <c r="L375" s="185"/>
      <c r="M375" s="185"/>
      <c r="N375" s="185"/>
      <c r="O375" s="185"/>
      <c r="P375" s="185"/>
      <c r="Q375" s="185"/>
      <c r="R375" s="185"/>
      <c r="S375" s="185"/>
      <c r="T375" s="185"/>
      <c r="U375" s="185"/>
      <c r="V375" s="134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8"/>
      <c r="C376" s="188"/>
      <c r="D376" s="188"/>
      <c r="E376" s="102"/>
      <c r="F376" s="102"/>
      <c r="G376" s="102"/>
      <c r="H376" s="189"/>
      <c r="I376" s="189"/>
      <c r="J376" s="189"/>
      <c r="K376" s="189"/>
      <c r="L376" s="190"/>
      <c r="M376" s="190"/>
      <c r="N376" s="190"/>
      <c r="O376" s="190"/>
      <c r="P376" s="190"/>
      <c r="Q376" s="190"/>
      <c r="R376" s="190"/>
      <c r="S376" s="190"/>
      <c r="T376" s="190"/>
      <c r="U376" s="190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8"/>
      <c r="C377" s="188"/>
      <c r="D377" s="188"/>
      <c r="E377" s="102"/>
      <c r="F377" s="102"/>
      <c r="G377" s="102"/>
      <c r="H377" s="189"/>
      <c r="I377" s="189"/>
      <c r="J377" s="189"/>
      <c r="K377" s="189"/>
      <c r="L377" s="190"/>
      <c r="M377" s="190"/>
      <c r="N377" s="190"/>
      <c r="O377" s="190"/>
      <c r="P377" s="190"/>
      <c r="Q377" s="190"/>
      <c r="R377" s="190"/>
      <c r="S377" s="190"/>
      <c r="T377" s="190"/>
      <c r="U377" s="190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8"/>
      <c r="C378" s="188"/>
      <c r="D378" s="188"/>
      <c r="E378" s="102"/>
      <c r="F378" s="102"/>
      <c r="G378" s="102"/>
      <c r="H378" s="189"/>
      <c r="I378" s="189"/>
      <c r="J378" s="189"/>
      <c r="K378" s="189"/>
      <c r="L378" s="190"/>
      <c r="M378" s="190"/>
      <c r="N378" s="190"/>
      <c r="O378" s="190"/>
      <c r="P378" s="190"/>
      <c r="Q378" s="190"/>
      <c r="R378" s="190"/>
      <c r="S378" s="190"/>
      <c r="T378" s="190"/>
      <c r="U378" s="190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8"/>
      <c r="C379" s="188"/>
      <c r="D379" s="188"/>
      <c r="E379" s="102"/>
      <c r="F379" s="102"/>
      <c r="G379" s="102"/>
      <c r="H379" s="189"/>
      <c r="I379" s="189"/>
      <c r="J379" s="189"/>
      <c r="K379" s="189"/>
      <c r="L379" s="190"/>
      <c r="M379" s="190"/>
      <c r="N379" s="190"/>
      <c r="O379" s="190"/>
      <c r="P379" s="190"/>
      <c r="Q379" s="190"/>
      <c r="R379" s="190"/>
      <c r="S379" s="190"/>
      <c r="T379" s="190"/>
      <c r="U379" s="190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8"/>
      <c r="C380" s="188"/>
      <c r="D380" s="188"/>
      <c r="E380" s="102"/>
      <c r="F380" s="102"/>
      <c r="G380" s="102"/>
      <c r="H380" s="189"/>
      <c r="I380" s="189"/>
      <c r="J380" s="189"/>
      <c r="K380" s="189"/>
      <c r="L380" s="190"/>
      <c r="M380" s="190"/>
      <c r="N380" s="190"/>
      <c r="O380" s="190"/>
      <c r="P380" s="190"/>
      <c r="Q380" s="190"/>
      <c r="R380" s="190"/>
      <c r="S380" s="190"/>
      <c r="T380" s="190"/>
      <c r="U380" s="190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8"/>
      <c r="C381" s="188"/>
      <c r="D381" s="188"/>
      <c r="E381" s="102"/>
      <c r="F381" s="102"/>
      <c r="G381" s="102"/>
      <c r="H381" s="189"/>
      <c r="I381" s="189"/>
      <c r="J381" s="189"/>
      <c r="K381" s="189"/>
      <c r="L381" s="190"/>
      <c r="M381" s="190"/>
      <c r="N381" s="190"/>
      <c r="O381" s="190"/>
      <c r="P381" s="190"/>
      <c r="Q381" s="190"/>
      <c r="R381" s="190"/>
      <c r="S381" s="190"/>
      <c r="T381" s="190"/>
      <c r="U381" s="190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8"/>
      <c r="C382" s="188"/>
      <c r="D382" s="188"/>
      <c r="E382" s="102"/>
      <c r="F382" s="102"/>
      <c r="G382" s="102"/>
      <c r="H382" s="189"/>
      <c r="I382" s="189"/>
      <c r="J382" s="189"/>
      <c r="K382" s="189"/>
      <c r="L382" s="190"/>
      <c r="M382" s="190"/>
      <c r="N382" s="190"/>
      <c r="O382" s="190"/>
      <c r="P382" s="190"/>
      <c r="Q382" s="190"/>
      <c r="R382" s="190"/>
      <c r="S382" s="190"/>
      <c r="T382" s="190"/>
      <c r="U382" s="190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8"/>
      <c r="C383" s="188"/>
      <c r="D383" s="188"/>
      <c r="E383" s="102"/>
      <c r="F383" s="102"/>
      <c r="G383" s="102"/>
      <c r="H383" s="189"/>
      <c r="I383" s="189"/>
      <c r="J383" s="189"/>
      <c r="K383" s="189"/>
      <c r="L383" s="190"/>
      <c r="M383" s="190"/>
      <c r="N383" s="190"/>
      <c r="O383" s="190"/>
      <c r="P383" s="190"/>
      <c r="Q383" s="190"/>
      <c r="R383" s="190"/>
      <c r="S383" s="190"/>
      <c r="T383" s="190"/>
      <c r="U383" s="190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8"/>
      <c r="C384" s="188"/>
      <c r="D384" s="188"/>
      <c r="E384" s="102"/>
      <c r="F384" s="102"/>
      <c r="G384" s="102"/>
      <c r="H384" s="189"/>
      <c r="I384" s="189"/>
      <c r="J384" s="189"/>
      <c r="K384" s="189"/>
      <c r="L384" s="190"/>
      <c r="M384" s="190"/>
      <c r="N384" s="190"/>
      <c r="O384" s="190"/>
      <c r="P384" s="190"/>
      <c r="Q384" s="190"/>
      <c r="R384" s="190"/>
      <c r="S384" s="190"/>
      <c r="T384" s="190"/>
      <c r="U384" s="190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8"/>
      <c r="C385" s="188"/>
      <c r="D385" s="188"/>
      <c r="E385" s="102"/>
      <c r="F385" s="102"/>
      <c r="G385" s="102"/>
      <c r="H385" s="189"/>
      <c r="I385" s="189"/>
      <c r="J385" s="189"/>
      <c r="K385" s="189"/>
      <c r="L385" s="190"/>
      <c r="M385" s="190"/>
      <c r="N385" s="190"/>
      <c r="O385" s="190"/>
      <c r="P385" s="190"/>
      <c r="Q385" s="190"/>
      <c r="R385" s="190"/>
      <c r="S385" s="190"/>
      <c r="T385" s="190"/>
      <c r="U385" s="190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8"/>
      <c r="C386" s="188"/>
      <c r="D386" s="188"/>
      <c r="E386" s="102"/>
      <c r="F386" s="102"/>
      <c r="G386" s="102"/>
      <c r="H386" s="189"/>
      <c r="I386" s="189"/>
      <c r="J386" s="189"/>
      <c r="K386" s="189"/>
      <c r="L386" s="190"/>
      <c r="M386" s="190"/>
      <c r="N386" s="190"/>
      <c r="O386" s="190"/>
      <c r="P386" s="190"/>
      <c r="Q386" s="190"/>
      <c r="R386" s="190"/>
      <c r="S386" s="190"/>
      <c r="T386" s="190"/>
      <c r="U386" s="190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8"/>
      <c r="C387" s="188"/>
      <c r="D387" s="188"/>
      <c r="E387" s="102"/>
      <c r="F387" s="102"/>
      <c r="G387" s="102"/>
      <c r="H387" s="189"/>
      <c r="I387" s="189"/>
      <c r="J387" s="189"/>
      <c r="K387" s="189"/>
      <c r="L387" s="190"/>
      <c r="M387" s="190"/>
      <c r="N387" s="190"/>
      <c r="O387" s="190"/>
      <c r="P387" s="190"/>
      <c r="Q387" s="190"/>
      <c r="R387" s="190"/>
      <c r="S387" s="190"/>
      <c r="T387" s="190"/>
      <c r="U387" s="190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8"/>
      <c r="C388" s="188"/>
      <c r="D388" s="188"/>
      <c r="E388" s="102"/>
      <c r="F388" s="102"/>
      <c r="G388" s="102"/>
      <c r="H388" s="189"/>
      <c r="I388" s="189"/>
      <c r="J388" s="189"/>
      <c r="K388" s="189"/>
      <c r="L388" s="190"/>
      <c r="M388" s="190"/>
      <c r="N388" s="190"/>
      <c r="O388" s="190"/>
      <c r="P388" s="190"/>
      <c r="Q388" s="190"/>
      <c r="R388" s="190"/>
      <c r="S388" s="190"/>
      <c r="T388" s="190"/>
      <c r="U388" s="190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8"/>
      <c r="C389" s="188"/>
      <c r="D389" s="188"/>
      <c r="E389" s="102"/>
      <c r="F389" s="102"/>
      <c r="G389" s="102"/>
      <c r="H389" s="189"/>
      <c r="I389" s="189"/>
      <c r="J389" s="189"/>
      <c r="K389" s="189"/>
      <c r="L389" s="190"/>
      <c r="M389" s="190"/>
      <c r="N389" s="190"/>
      <c r="O389" s="190"/>
      <c r="P389" s="190"/>
      <c r="Q389" s="190"/>
      <c r="R389" s="190"/>
      <c r="S389" s="190"/>
      <c r="T389" s="190"/>
      <c r="U389" s="190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8"/>
      <c r="C390" s="188"/>
      <c r="D390" s="188"/>
      <c r="E390" s="102"/>
      <c r="F390" s="102"/>
      <c r="G390" s="102"/>
      <c r="H390" s="189"/>
      <c r="I390" s="189"/>
      <c r="J390" s="189"/>
      <c r="K390" s="189"/>
      <c r="L390" s="190"/>
      <c r="M390" s="190"/>
      <c r="N390" s="190"/>
      <c r="O390" s="190"/>
      <c r="P390" s="190"/>
      <c r="Q390" s="190"/>
      <c r="R390" s="190"/>
      <c r="S390" s="190"/>
      <c r="T390" s="190"/>
      <c r="U390" s="190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8"/>
      <c r="C391" s="188"/>
      <c r="D391" s="188"/>
      <c r="E391" s="102"/>
      <c r="F391" s="102"/>
      <c r="G391" s="102"/>
      <c r="H391" s="189"/>
      <c r="I391" s="189"/>
      <c r="J391" s="189"/>
      <c r="K391" s="189"/>
      <c r="L391" s="190"/>
      <c r="M391" s="190"/>
      <c r="N391" s="190"/>
      <c r="O391" s="190"/>
      <c r="P391" s="190"/>
      <c r="Q391" s="190"/>
      <c r="R391" s="190"/>
      <c r="S391" s="190"/>
      <c r="T391" s="190"/>
      <c r="U391" s="190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8"/>
      <c r="C392" s="188"/>
      <c r="D392" s="188"/>
      <c r="E392" s="102"/>
      <c r="F392" s="102"/>
      <c r="G392" s="102"/>
      <c r="H392" s="189"/>
      <c r="I392" s="189"/>
      <c r="J392" s="189"/>
      <c r="K392" s="189"/>
      <c r="L392" s="190"/>
      <c r="M392" s="190"/>
      <c r="N392" s="190"/>
      <c r="O392" s="190"/>
      <c r="P392" s="190"/>
      <c r="Q392" s="190"/>
      <c r="R392" s="190"/>
      <c r="S392" s="190"/>
      <c r="T392" s="190"/>
      <c r="U392" s="190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8"/>
      <c r="C393" s="188"/>
      <c r="D393" s="188"/>
      <c r="E393" s="102"/>
      <c r="F393" s="102"/>
      <c r="G393" s="102"/>
      <c r="H393" s="189"/>
      <c r="I393" s="189"/>
      <c r="J393" s="189"/>
      <c r="K393" s="189"/>
      <c r="L393" s="190"/>
      <c r="M393" s="190"/>
      <c r="N393" s="190"/>
      <c r="O393" s="190"/>
      <c r="P393" s="190"/>
      <c r="Q393" s="190"/>
      <c r="R393" s="190"/>
      <c r="S393" s="190"/>
      <c r="T393" s="190"/>
      <c r="U393" s="190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5"/>
      <c r="C396" s="186"/>
      <c r="D396" s="186"/>
      <c r="E396" s="187"/>
      <c r="F396" s="187"/>
      <c r="G396" s="187"/>
      <c r="H396" s="187"/>
      <c r="I396" s="187"/>
      <c r="J396" s="187"/>
      <c r="K396" s="187"/>
      <c r="L396" s="187"/>
      <c r="M396" s="187"/>
      <c r="N396" s="134"/>
      <c r="O396" s="134"/>
      <c r="P396" s="134"/>
      <c r="Q396" s="185"/>
      <c r="R396" s="185"/>
      <c r="S396" s="185"/>
      <c r="T396" s="185"/>
      <c r="U396" s="185"/>
      <c r="V396" s="185"/>
      <c r="W396" s="134"/>
      <c r="X396" s="134"/>
      <c r="Y396" s="134"/>
      <c r="Z396" s="134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84"/>
      <c r="C397" s="184"/>
      <c r="D397" s="184"/>
      <c r="E397" s="184"/>
      <c r="F397" s="184"/>
      <c r="G397" s="184"/>
      <c r="H397" s="184"/>
      <c r="I397" s="184"/>
      <c r="J397" s="184"/>
      <c r="K397" s="184"/>
      <c r="L397" s="184"/>
      <c r="M397" s="184"/>
      <c r="N397" s="98"/>
      <c r="O397" s="133"/>
      <c r="P397" s="133"/>
      <c r="Q397" s="184"/>
      <c r="R397" s="184"/>
      <c r="S397" s="184"/>
      <c r="T397" s="184"/>
      <c r="U397" s="184"/>
      <c r="V397" s="184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84"/>
      <c r="C398" s="184"/>
      <c r="D398" s="184"/>
      <c r="E398" s="184"/>
      <c r="F398" s="184"/>
      <c r="G398" s="184"/>
      <c r="H398" s="184"/>
      <c r="I398" s="184"/>
      <c r="J398" s="184"/>
      <c r="K398" s="184"/>
      <c r="L398" s="184"/>
      <c r="M398" s="184"/>
      <c r="N398" s="98"/>
      <c r="O398" s="133"/>
      <c r="P398" s="133"/>
      <c r="Q398" s="184"/>
      <c r="R398" s="184"/>
      <c r="S398" s="184"/>
      <c r="T398" s="184"/>
      <c r="U398" s="184"/>
      <c r="V398" s="184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84"/>
      <c r="C399" s="184"/>
      <c r="D399" s="184"/>
      <c r="E399" s="184"/>
      <c r="F399" s="184"/>
      <c r="G399" s="184"/>
      <c r="H399" s="184"/>
      <c r="I399" s="184"/>
      <c r="J399" s="184"/>
      <c r="K399" s="184"/>
      <c r="L399" s="184"/>
      <c r="M399" s="184"/>
      <c r="N399" s="98"/>
      <c r="O399" s="133"/>
      <c r="P399" s="133"/>
      <c r="Q399" s="184"/>
      <c r="R399" s="184"/>
      <c r="S399" s="184"/>
      <c r="T399" s="184"/>
      <c r="U399" s="184"/>
      <c r="V399" s="184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84"/>
      <c r="C400" s="184"/>
      <c r="D400" s="184"/>
      <c r="E400" s="184"/>
      <c r="F400" s="184"/>
      <c r="G400" s="184"/>
      <c r="H400" s="184"/>
      <c r="I400" s="184"/>
      <c r="J400" s="184"/>
      <c r="K400" s="184"/>
      <c r="L400" s="184"/>
      <c r="M400" s="184"/>
      <c r="N400" s="98"/>
      <c r="O400" s="133"/>
      <c r="P400" s="133"/>
      <c r="Q400" s="184"/>
      <c r="R400" s="184"/>
      <c r="S400" s="184"/>
      <c r="T400" s="184"/>
      <c r="U400" s="184"/>
      <c r="V400" s="184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84"/>
      <c r="C401" s="184"/>
      <c r="D401" s="184"/>
      <c r="E401" s="184"/>
      <c r="F401" s="184"/>
      <c r="G401" s="184"/>
      <c r="H401" s="184"/>
      <c r="I401" s="184"/>
      <c r="J401" s="184"/>
      <c r="K401" s="184"/>
      <c r="L401" s="184"/>
      <c r="M401" s="184"/>
      <c r="N401" s="98"/>
      <c r="O401" s="133"/>
      <c r="P401" s="133"/>
      <c r="Q401" s="184"/>
      <c r="R401" s="184"/>
      <c r="S401" s="184"/>
      <c r="T401" s="184"/>
      <c r="U401" s="184"/>
      <c r="V401" s="184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84"/>
      <c r="C402" s="184"/>
      <c r="D402" s="184"/>
      <c r="E402" s="184"/>
      <c r="F402" s="184"/>
      <c r="G402" s="184"/>
      <c r="H402" s="184"/>
      <c r="I402" s="184"/>
      <c r="J402" s="184"/>
      <c r="K402" s="184"/>
      <c r="L402" s="184"/>
      <c r="M402" s="184"/>
      <c r="N402" s="98"/>
      <c r="O402" s="133"/>
      <c r="P402" s="133"/>
      <c r="Q402" s="184"/>
      <c r="R402" s="184"/>
      <c r="S402" s="184"/>
      <c r="T402" s="184"/>
      <c r="U402" s="184"/>
      <c r="V402" s="184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84"/>
      <c r="C403" s="184"/>
      <c r="D403" s="184"/>
      <c r="E403" s="184"/>
      <c r="F403" s="184"/>
      <c r="G403" s="184"/>
      <c r="H403" s="184"/>
      <c r="I403" s="184"/>
      <c r="J403" s="184"/>
      <c r="K403" s="184"/>
      <c r="L403" s="184"/>
      <c r="M403" s="184"/>
      <c r="N403" s="98"/>
      <c r="O403" s="133"/>
      <c r="P403" s="133"/>
      <c r="Q403" s="184"/>
      <c r="R403" s="184"/>
      <c r="S403" s="184"/>
      <c r="T403" s="184"/>
      <c r="U403" s="184"/>
      <c r="V403" s="184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84"/>
      <c r="C404" s="184"/>
      <c r="D404" s="184"/>
      <c r="E404" s="184"/>
      <c r="F404" s="184"/>
      <c r="G404" s="184"/>
      <c r="H404" s="184"/>
      <c r="I404" s="184"/>
      <c r="J404" s="184"/>
      <c r="K404" s="184"/>
      <c r="L404" s="184"/>
      <c r="M404" s="184"/>
      <c r="N404" s="98"/>
      <c r="O404" s="133"/>
      <c r="P404" s="133"/>
      <c r="Q404" s="184"/>
      <c r="R404" s="184"/>
      <c r="S404" s="184"/>
      <c r="T404" s="184"/>
      <c r="U404" s="184"/>
      <c r="V404" s="184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84"/>
      <c r="C405" s="184"/>
      <c r="D405" s="184"/>
      <c r="E405" s="184"/>
      <c r="F405" s="184"/>
      <c r="G405" s="184"/>
      <c r="H405" s="184"/>
      <c r="I405" s="184"/>
      <c r="J405" s="184"/>
      <c r="K405" s="184"/>
      <c r="L405" s="184"/>
      <c r="M405" s="184"/>
      <c r="N405" s="98"/>
      <c r="O405" s="133"/>
      <c r="P405" s="133"/>
      <c r="Q405" s="184"/>
      <c r="R405" s="184"/>
      <c r="S405" s="184"/>
      <c r="T405" s="184"/>
      <c r="U405" s="184"/>
      <c r="V405" s="184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84"/>
      <c r="C406" s="184"/>
      <c r="D406" s="184"/>
      <c r="E406" s="184"/>
      <c r="F406" s="184"/>
      <c r="G406" s="184"/>
      <c r="H406" s="184"/>
      <c r="I406" s="184"/>
      <c r="J406" s="184"/>
      <c r="K406" s="184"/>
      <c r="L406" s="184"/>
      <c r="M406" s="184"/>
      <c r="N406" s="98"/>
      <c r="O406" s="133"/>
      <c r="P406" s="133"/>
      <c r="Q406" s="184"/>
      <c r="R406" s="184"/>
      <c r="S406" s="184"/>
      <c r="T406" s="184"/>
      <c r="U406" s="184"/>
      <c r="V406" s="184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84"/>
      <c r="C407" s="184"/>
      <c r="D407" s="184"/>
      <c r="E407" s="184"/>
      <c r="F407" s="184"/>
      <c r="G407" s="184"/>
      <c r="H407" s="184"/>
      <c r="I407" s="184"/>
      <c r="J407" s="184"/>
      <c r="K407" s="184"/>
      <c r="L407" s="184"/>
      <c r="M407" s="184"/>
      <c r="N407" s="98"/>
      <c r="O407" s="133"/>
      <c r="P407" s="133"/>
      <c r="Q407" s="184"/>
      <c r="R407" s="184"/>
      <c r="S407" s="184"/>
      <c r="T407" s="184"/>
      <c r="U407" s="184"/>
      <c r="V407" s="184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84"/>
      <c r="C408" s="184"/>
      <c r="D408" s="184"/>
      <c r="E408" s="184"/>
      <c r="F408" s="184"/>
      <c r="G408" s="184"/>
      <c r="H408" s="184"/>
      <c r="I408" s="184"/>
      <c r="J408" s="184"/>
      <c r="K408" s="184"/>
      <c r="L408" s="184"/>
      <c r="M408" s="184"/>
      <c r="N408" s="98"/>
      <c r="O408" s="133"/>
      <c r="P408" s="133"/>
      <c r="Q408" s="184"/>
      <c r="R408" s="184"/>
      <c r="S408" s="184"/>
      <c r="T408" s="184"/>
      <c r="U408" s="184"/>
      <c r="V408" s="184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84"/>
      <c r="C409" s="184"/>
      <c r="D409" s="184"/>
      <c r="E409" s="184"/>
      <c r="F409" s="184"/>
      <c r="G409" s="184"/>
      <c r="H409" s="184"/>
      <c r="I409" s="184"/>
      <c r="J409" s="184"/>
      <c r="K409" s="184"/>
      <c r="L409" s="184"/>
      <c r="M409" s="184"/>
      <c r="N409" s="98"/>
      <c r="O409" s="133"/>
      <c r="P409" s="133"/>
      <c r="Q409" s="184"/>
      <c r="R409" s="184"/>
      <c r="S409" s="184"/>
      <c r="T409" s="184"/>
      <c r="U409" s="184"/>
      <c r="V409" s="184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84"/>
      <c r="C410" s="184"/>
      <c r="D410" s="184"/>
      <c r="E410" s="184"/>
      <c r="F410" s="184"/>
      <c r="G410" s="184"/>
      <c r="H410" s="184"/>
      <c r="I410" s="184"/>
      <c r="J410" s="184"/>
      <c r="K410" s="184"/>
      <c r="L410" s="184"/>
      <c r="M410" s="184"/>
      <c r="N410" s="98"/>
      <c r="O410" s="133"/>
      <c r="P410" s="133"/>
      <c r="Q410" s="184"/>
      <c r="R410" s="184"/>
      <c r="S410" s="184"/>
      <c r="T410" s="184"/>
      <c r="U410" s="184"/>
      <c r="V410" s="184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84"/>
      <c r="C411" s="184"/>
      <c r="D411" s="184"/>
      <c r="E411" s="184"/>
      <c r="F411" s="184"/>
      <c r="G411" s="184"/>
      <c r="H411" s="184"/>
      <c r="I411" s="184"/>
      <c r="J411" s="184"/>
      <c r="K411" s="184"/>
      <c r="L411" s="184"/>
      <c r="M411" s="184"/>
      <c r="N411" s="98"/>
      <c r="O411" s="133"/>
      <c r="P411" s="133"/>
      <c r="Q411" s="184"/>
      <c r="R411" s="184"/>
      <c r="S411" s="184"/>
      <c r="T411" s="184"/>
      <c r="U411" s="184"/>
      <c r="V411" s="184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84"/>
      <c r="C412" s="184"/>
      <c r="D412" s="184"/>
      <c r="E412" s="184"/>
      <c r="F412" s="184"/>
      <c r="G412" s="184"/>
      <c r="H412" s="184"/>
      <c r="I412" s="184"/>
      <c r="J412" s="184"/>
      <c r="K412" s="184"/>
      <c r="L412" s="184"/>
      <c r="M412" s="184"/>
      <c r="N412" s="98"/>
      <c r="O412" s="133"/>
      <c r="P412" s="133"/>
      <c r="Q412" s="184"/>
      <c r="R412" s="184"/>
      <c r="S412" s="184"/>
      <c r="T412" s="184"/>
      <c r="U412" s="184"/>
      <c r="V412" s="184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84"/>
      <c r="C413" s="184"/>
      <c r="D413" s="184"/>
      <c r="E413" s="184"/>
      <c r="F413" s="184"/>
      <c r="G413" s="184"/>
      <c r="H413" s="184"/>
      <c r="I413" s="184"/>
      <c r="J413" s="184"/>
      <c r="K413" s="184"/>
      <c r="L413" s="184"/>
      <c r="M413" s="184"/>
      <c r="N413" s="98"/>
      <c r="O413" s="133"/>
      <c r="P413" s="133"/>
      <c r="Q413" s="184"/>
      <c r="R413" s="184"/>
      <c r="S413" s="184"/>
      <c r="T413" s="184"/>
      <c r="U413" s="184"/>
      <c r="V413" s="184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84"/>
      <c r="C414" s="184"/>
      <c r="D414" s="184"/>
      <c r="E414" s="184"/>
      <c r="F414" s="184"/>
      <c r="G414" s="184"/>
      <c r="H414" s="184"/>
      <c r="I414" s="184"/>
      <c r="J414" s="184"/>
      <c r="K414" s="184"/>
      <c r="L414" s="184"/>
      <c r="M414" s="184"/>
      <c r="N414" s="98"/>
      <c r="O414" s="133"/>
      <c r="P414" s="133"/>
      <c r="Q414" s="184"/>
      <c r="R414" s="184"/>
      <c r="S414" s="184"/>
      <c r="T414" s="184"/>
      <c r="U414" s="184"/>
      <c r="V414" s="184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84"/>
      <c r="C415" s="184"/>
      <c r="D415" s="184"/>
      <c r="E415" s="184"/>
      <c r="F415" s="184"/>
      <c r="G415" s="184"/>
      <c r="H415" s="184"/>
      <c r="I415" s="184"/>
      <c r="J415" s="184"/>
      <c r="K415" s="184"/>
      <c r="L415" s="184"/>
      <c r="M415" s="184"/>
      <c r="N415" s="98"/>
      <c r="O415" s="133"/>
      <c r="P415" s="133"/>
      <c r="Q415" s="184"/>
      <c r="R415" s="184"/>
      <c r="S415" s="184"/>
      <c r="T415" s="184"/>
      <c r="U415" s="184"/>
      <c r="V415" s="184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84"/>
      <c r="C416" s="184"/>
      <c r="D416" s="184"/>
      <c r="E416" s="184"/>
      <c r="F416" s="184"/>
      <c r="G416" s="184"/>
      <c r="H416" s="184"/>
      <c r="I416" s="184"/>
      <c r="J416" s="184"/>
      <c r="K416" s="184"/>
      <c r="L416" s="184"/>
      <c r="M416" s="184"/>
      <c r="N416" s="98"/>
      <c r="O416" s="133"/>
      <c r="P416" s="133"/>
      <c r="Q416" s="184"/>
      <c r="R416" s="184"/>
      <c r="S416" s="184"/>
      <c r="T416" s="184"/>
      <c r="U416" s="184"/>
      <c r="V416" s="184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84"/>
      <c r="C417" s="184"/>
      <c r="D417" s="184"/>
      <c r="E417" s="184"/>
      <c r="F417" s="184"/>
      <c r="G417" s="184"/>
      <c r="H417" s="184"/>
      <c r="I417" s="184"/>
      <c r="J417" s="184"/>
      <c r="K417" s="184"/>
      <c r="L417" s="184"/>
      <c r="M417" s="184"/>
      <c r="N417" s="98"/>
      <c r="O417" s="133"/>
      <c r="P417" s="133"/>
      <c r="Q417" s="184"/>
      <c r="R417" s="184"/>
      <c r="S417" s="184"/>
      <c r="T417" s="184"/>
      <c r="U417" s="184"/>
      <c r="V417" s="184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84"/>
      <c r="C418" s="184"/>
      <c r="D418" s="184"/>
      <c r="E418" s="184"/>
      <c r="F418" s="184"/>
      <c r="G418" s="184"/>
      <c r="H418" s="184"/>
      <c r="I418" s="184"/>
      <c r="J418" s="184"/>
      <c r="K418" s="184"/>
      <c r="L418" s="184"/>
      <c r="M418" s="184"/>
      <c r="N418" s="98"/>
      <c r="O418" s="133"/>
      <c r="P418" s="133"/>
      <c r="Q418" s="184"/>
      <c r="R418" s="184"/>
      <c r="S418" s="184"/>
      <c r="T418" s="184"/>
      <c r="U418" s="184"/>
      <c r="V418" s="184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84"/>
      <c r="C419" s="184"/>
      <c r="D419" s="184"/>
      <c r="E419" s="184"/>
      <c r="F419" s="184"/>
      <c r="G419" s="184"/>
      <c r="H419" s="184"/>
      <c r="I419" s="184"/>
      <c r="J419" s="184"/>
      <c r="K419" s="184"/>
      <c r="L419" s="184"/>
      <c r="M419" s="184"/>
      <c r="N419" s="98"/>
      <c r="O419" s="133"/>
      <c r="P419" s="133"/>
      <c r="Q419" s="184"/>
      <c r="R419" s="184"/>
      <c r="S419" s="184"/>
      <c r="T419" s="184"/>
      <c r="U419" s="184"/>
      <c r="V419" s="184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84"/>
      <c r="C420" s="184"/>
      <c r="D420" s="184"/>
      <c r="E420" s="184"/>
      <c r="F420" s="184"/>
      <c r="G420" s="184"/>
      <c r="H420" s="184"/>
      <c r="I420" s="184"/>
      <c r="J420" s="184"/>
      <c r="K420" s="184"/>
      <c r="L420" s="184"/>
      <c r="M420" s="184"/>
      <c r="N420" s="98"/>
      <c r="O420" s="133"/>
      <c r="P420" s="133"/>
      <c r="Q420" s="184"/>
      <c r="R420" s="184"/>
      <c r="S420" s="184"/>
      <c r="T420" s="184"/>
      <c r="U420" s="184"/>
      <c r="V420" s="184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84"/>
      <c r="C421" s="184"/>
      <c r="D421" s="184"/>
      <c r="E421" s="184"/>
      <c r="F421" s="184"/>
      <c r="G421" s="184"/>
      <c r="H421" s="184"/>
      <c r="I421" s="184"/>
      <c r="J421" s="184"/>
      <c r="K421" s="184"/>
      <c r="L421" s="184"/>
      <c r="M421" s="184"/>
      <c r="N421" s="98"/>
      <c r="O421" s="133"/>
      <c r="P421" s="133"/>
      <c r="Q421" s="184"/>
      <c r="R421" s="184"/>
      <c r="S421" s="184"/>
      <c r="T421" s="184"/>
      <c r="U421" s="184"/>
      <c r="V421" s="184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84"/>
      <c r="C422" s="184"/>
      <c r="D422" s="184"/>
      <c r="E422" s="184"/>
      <c r="F422" s="184"/>
      <c r="G422" s="184"/>
      <c r="H422" s="184"/>
      <c r="I422" s="184"/>
      <c r="J422" s="184"/>
      <c r="K422" s="184"/>
      <c r="L422" s="184"/>
      <c r="M422" s="184"/>
      <c r="N422" s="98"/>
      <c r="O422" s="133"/>
      <c r="P422" s="133"/>
      <c r="Q422" s="184"/>
      <c r="R422" s="184"/>
      <c r="S422" s="184"/>
      <c r="T422" s="184"/>
      <c r="U422" s="184"/>
      <c r="V422" s="184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84"/>
      <c r="C423" s="184"/>
      <c r="D423" s="184"/>
      <c r="E423" s="184"/>
      <c r="F423" s="184"/>
      <c r="G423" s="184"/>
      <c r="H423" s="184"/>
      <c r="I423" s="184"/>
      <c r="J423" s="184"/>
      <c r="K423" s="184"/>
      <c r="L423" s="184"/>
      <c r="M423" s="184"/>
      <c r="N423" s="98"/>
      <c r="O423" s="133"/>
      <c r="P423" s="133"/>
      <c r="Q423" s="184"/>
      <c r="R423" s="184"/>
      <c r="S423" s="184"/>
      <c r="T423" s="184"/>
      <c r="U423" s="184"/>
      <c r="V423" s="184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84"/>
      <c r="C424" s="184"/>
      <c r="D424" s="184"/>
      <c r="E424" s="184"/>
      <c r="F424" s="184"/>
      <c r="G424" s="184"/>
      <c r="H424" s="184"/>
      <c r="I424" s="184"/>
      <c r="J424" s="184"/>
      <c r="K424" s="184"/>
      <c r="L424" s="184"/>
      <c r="M424" s="184"/>
      <c r="N424" s="98"/>
      <c r="O424" s="133"/>
      <c r="P424" s="133"/>
      <c r="Q424" s="184"/>
      <c r="R424" s="184"/>
      <c r="S424" s="184"/>
      <c r="T424" s="184"/>
      <c r="U424" s="184"/>
      <c r="V424" s="184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84"/>
      <c r="C425" s="184"/>
      <c r="D425" s="184"/>
      <c r="E425" s="184"/>
      <c r="F425" s="184"/>
      <c r="G425" s="184"/>
      <c r="H425" s="184"/>
      <c r="I425" s="184"/>
      <c r="J425" s="184"/>
      <c r="K425" s="184"/>
      <c r="L425" s="184"/>
      <c r="M425" s="184"/>
      <c r="N425" s="98"/>
      <c r="O425" s="133"/>
      <c r="P425" s="133"/>
      <c r="Q425" s="184"/>
      <c r="R425" s="184"/>
      <c r="S425" s="184"/>
      <c r="T425" s="184"/>
      <c r="U425" s="184"/>
      <c r="V425" s="184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84"/>
      <c r="C426" s="184"/>
      <c r="D426" s="184"/>
      <c r="E426" s="184"/>
      <c r="F426" s="184"/>
      <c r="G426" s="184"/>
      <c r="H426" s="184"/>
      <c r="I426" s="184"/>
      <c r="J426" s="184"/>
      <c r="K426" s="184"/>
      <c r="L426" s="184"/>
      <c r="M426" s="184"/>
      <c r="N426" s="98"/>
      <c r="O426" s="133"/>
      <c r="P426" s="133"/>
      <c r="Q426" s="184"/>
      <c r="R426" s="184"/>
      <c r="S426" s="184"/>
      <c r="T426" s="184"/>
      <c r="U426" s="184"/>
      <c r="V426" s="184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84"/>
      <c r="C427" s="184"/>
      <c r="D427" s="184"/>
      <c r="E427" s="184"/>
      <c r="F427" s="184"/>
      <c r="G427" s="184"/>
      <c r="H427" s="184"/>
      <c r="I427" s="184"/>
      <c r="J427" s="184"/>
      <c r="K427" s="184"/>
      <c r="L427" s="184"/>
      <c r="M427" s="184"/>
      <c r="N427" s="98"/>
      <c r="O427" s="133"/>
      <c r="P427" s="133"/>
      <c r="Q427" s="184"/>
      <c r="R427" s="184"/>
      <c r="S427" s="184"/>
      <c r="T427" s="184"/>
      <c r="U427" s="184"/>
      <c r="V427" s="184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84"/>
      <c r="C428" s="184"/>
      <c r="D428" s="184"/>
      <c r="E428" s="184"/>
      <c r="F428" s="184"/>
      <c r="G428" s="184"/>
      <c r="H428" s="184"/>
      <c r="I428" s="184"/>
      <c r="J428" s="184"/>
      <c r="K428" s="184"/>
      <c r="L428" s="184"/>
      <c r="M428" s="184"/>
      <c r="N428" s="98"/>
      <c r="O428" s="133"/>
      <c r="P428" s="133"/>
      <c r="Q428" s="184"/>
      <c r="R428" s="184"/>
      <c r="S428" s="184"/>
      <c r="T428" s="184"/>
      <c r="U428" s="184"/>
      <c r="V428" s="184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84"/>
      <c r="C429" s="184"/>
      <c r="D429" s="184"/>
      <c r="E429" s="184"/>
      <c r="F429" s="184"/>
      <c r="G429" s="184"/>
      <c r="H429" s="184"/>
      <c r="I429" s="184"/>
      <c r="J429" s="184"/>
      <c r="K429" s="184"/>
      <c r="L429" s="184"/>
      <c r="M429" s="184"/>
      <c r="N429" s="98"/>
      <c r="O429" s="133"/>
      <c r="P429" s="133"/>
      <c r="Q429" s="184"/>
      <c r="R429" s="184"/>
      <c r="S429" s="184"/>
      <c r="T429" s="184"/>
      <c r="U429" s="184"/>
      <c r="V429" s="184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84"/>
      <c r="C430" s="184"/>
      <c r="D430" s="184"/>
      <c r="E430" s="184"/>
      <c r="F430" s="184"/>
      <c r="G430" s="184"/>
      <c r="H430" s="184"/>
      <c r="I430" s="184"/>
      <c r="J430" s="184"/>
      <c r="K430" s="184"/>
      <c r="L430" s="184"/>
      <c r="M430" s="184"/>
      <c r="N430" s="98"/>
      <c r="O430" s="133"/>
      <c r="P430" s="133"/>
      <c r="Q430" s="184"/>
      <c r="R430" s="184"/>
      <c r="S430" s="184"/>
      <c r="T430" s="184"/>
      <c r="U430" s="184"/>
      <c r="V430" s="184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84"/>
      <c r="C431" s="184"/>
      <c r="D431" s="184"/>
      <c r="E431" s="184"/>
      <c r="F431" s="184"/>
      <c r="G431" s="184"/>
      <c r="H431" s="184"/>
      <c r="I431" s="184"/>
      <c r="J431" s="184"/>
      <c r="K431" s="184"/>
      <c r="L431" s="184"/>
      <c r="M431" s="184"/>
      <c r="N431" s="98"/>
      <c r="O431" s="133"/>
      <c r="P431" s="133"/>
      <c r="Q431" s="184"/>
      <c r="R431" s="184"/>
      <c r="S431" s="184"/>
      <c r="T431" s="184"/>
      <c r="U431" s="184"/>
      <c r="V431" s="184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84"/>
      <c r="C432" s="184"/>
      <c r="D432" s="184"/>
      <c r="E432" s="184"/>
      <c r="F432" s="184"/>
      <c r="G432" s="184"/>
      <c r="H432" s="184"/>
      <c r="I432" s="184"/>
      <c r="J432" s="184"/>
      <c r="K432" s="184"/>
      <c r="L432" s="184"/>
      <c r="M432" s="184"/>
      <c r="N432" s="98"/>
      <c r="O432" s="133"/>
      <c r="P432" s="133"/>
      <c r="Q432" s="184"/>
      <c r="R432" s="184"/>
      <c r="S432" s="184"/>
      <c r="T432" s="184"/>
      <c r="U432" s="184"/>
      <c r="V432" s="184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84"/>
      <c r="C433" s="184"/>
      <c r="D433" s="184"/>
      <c r="E433" s="184"/>
      <c r="F433" s="184"/>
      <c r="G433" s="184"/>
      <c r="H433" s="184"/>
      <c r="I433" s="184"/>
      <c r="J433" s="184"/>
      <c r="K433" s="184"/>
      <c r="L433" s="184"/>
      <c r="M433" s="184"/>
      <c r="N433" s="98"/>
      <c r="O433" s="133"/>
      <c r="P433" s="133"/>
      <c r="Q433" s="184"/>
      <c r="R433" s="184"/>
      <c r="S433" s="184"/>
      <c r="T433" s="184"/>
      <c r="U433" s="184"/>
      <c r="V433" s="184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84"/>
      <c r="C434" s="184"/>
      <c r="D434" s="184"/>
      <c r="E434" s="184"/>
      <c r="F434" s="184"/>
      <c r="G434" s="184"/>
      <c r="H434" s="184"/>
      <c r="I434" s="184"/>
      <c r="J434" s="184"/>
      <c r="K434" s="184"/>
      <c r="L434" s="184"/>
      <c r="M434" s="184"/>
      <c r="N434" s="98"/>
      <c r="O434" s="133"/>
      <c r="P434" s="133"/>
      <c r="Q434" s="184"/>
      <c r="R434" s="184"/>
      <c r="S434" s="184"/>
      <c r="T434" s="184"/>
      <c r="U434" s="184"/>
      <c r="V434" s="184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84"/>
      <c r="C435" s="184"/>
      <c r="D435" s="184"/>
      <c r="E435" s="184"/>
      <c r="F435" s="184"/>
      <c r="G435" s="184"/>
      <c r="H435" s="184"/>
      <c r="I435" s="184"/>
      <c r="J435" s="184"/>
      <c r="K435" s="184"/>
      <c r="L435" s="184"/>
      <c r="M435" s="184"/>
      <c r="N435" s="98"/>
      <c r="O435" s="133"/>
      <c r="P435" s="133"/>
      <c r="Q435" s="184"/>
      <c r="R435" s="184"/>
      <c r="S435" s="184"/>
      <c r="T435" s="184"/>
      <c r="U435" s="184"/>
      <c r="V435" s="184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84"/>
      <c r="C436" s="184"/>
      <c r="D436" s="184"/>
      <c r="E436" s="184"/>
      <c r="F436" s="184"/>
      <c r="G436" s="184"/>
      <c r="H436" s="184"/>
      <c r="I436" s="184"/>
      <c r="J436" s="184"/>
      <c r="K436" s="184"/>
      <c r="L436" s="184"/>
      <c r="M436" s="184"/>
      <c r="N436" s="98"/>
      <c r="O436" s="133"/>
      <c r="P436" s="133"/>
      <c r="Q436" s="184"/>
      <c r="R436" s="184"/>
      <c r="S436" s="184"/>
      <c r="T436" s="184"/>
      <c r="U436" s="184"/>
      <c r="V436" s="184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84"/>
      <c r="C437" s="184"/>
      <c r="D437" s="184"/>
      <c r="E437" s="184"/>
      <c r="F437" s="184"/>
      <c r="G437" s="184"/>
      <c r="H437" s="184"/>
      <c r="I437" s="184"/>
      <c r="J437" s="184"/>
      <c r="K437" s="184"/>
      <c r="L437" s="184"/>
      <c r="M437" s="184"/>
      <c r="N437" s="98"/>
      <c r="O437" s="133"/>
      <c r="P437" s="133"/>
      <c r="Q437" s="184"/>
      <c r="R437" s="184"/>
      <c r="S437" s="184"/>
      <c r="T437" s="184"/>
      <c r="U437" s="184"/>
      <c r="V437" s="184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84"/>
      <c r="C438" s="184"/>
      <c r="D438" s="184"/>
      <c r="E438" s="184"/>
      <c r="F438" s="184"/>
      <c r="G438" s="184"/>
      <c r="H438" s="184"/>
      <c r="I438" s="184"/>
      <c r="J438" s="184"/>
      <c r="K438" s="184"/>
      <c r="L438" s="184"/>
      <c r="M438" s="184"/>
      <c r="N438" s="98"/>
      <c r="O438" s="133"/>
      <c r="P438" s="133"/>
      <c r="Q438" s="184"/>
      <c r="R438" s="184"/>
      <c r="S438" s="184"/>
      <c r="T438" s="184"/>
      <c r="U438" s="184"/>
      <c r="V438" s="184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84"/>
      <c r="C439" s="184"/>
      <c r="D439" s="184"/>
      <c r="E439" s="184"/>
      <c r="F439" s="184"/>
      <c r="G439" s="184"/>
      <c r="H439" s="184"/>
      <c r="I439" s="184"/>
      <c r="J439" s="184"/>
      <c r="K439" s="184"/>
      <c r="L439" s="184"/>
      <c r="M439" s="184"/>
      <c r="N439" s="98"/>
      <c r="O439" s="133"/>
      <c r="P439" s="133"/>
      <c r="Q439" s="184"/>
      <c r="R439" s="184"/>
      <c r="S439" s="184"/>
      <c r="T439" s="184"/>
      <c r="U439" s="184"/>
      <c r="V439" s="184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84"/>
      <c r="C440" s="184"/>
      <c r="D440" s="184"/>
      <c r="E440" s="184"/>
      <c r="F440" s="184"/>
      <c r="G440" s="184"/>
      <c r="H440" s="184"/>
      <c r="I440" s="184"/>
      <c r="J440" s="184"/>
      <c r="K440" s="184"/>
      <c r="L440" s="184"/>
      <c r="M440" s="184"/>
      <c r="N440" s="98"/>
      <c r="O440" s="133"/>
      <c r="P440" s="133"/>
      <c r="Q440" s="184"/>
      <c r="R440" s="184"/>
      <c r="S440" s="184"/>
      <c r="T440" s="184"/>
      <c r="U440" s="184"/>
      <c r="V440" s="184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84"/>
      <c r="C441" s="184"/>
      <c r="D441" s="184"/>
      <c r="E441" s="184"/>
      <c r="F441" s="184"/>
      <c r="G441" s="184"/>
      <c r="H441" s="184"/>
      <c r="I441" s="184"/>
      <c r="J441" s="184"/>
      <c r="K441" s="184"/>
      <c r="L441" s="184"/>
      <c r="M441" s="184"/>
      <c r="N441" s="98"/>
      <c r="O441" s="133"/>
      <c r="P441" s="133"/>
      <c r="Q441" s="184"/>
      <c r="R441" s="184"/>
      <c r="S441" s="184"/>
      <c r="T441" s="184"/>
      <c r="U441" s="184"/>
      <c r="V441" s="184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84"/>
      <c r="C442" s="184"/>
      <c r="D442" s="184"/>
      <c r="E442" s="184"/>
      <c r="F442" s="184"/>
      <c r="G442" s="184"/>
      <c r="H442" s="184"/>
      <c r="I442" s="184"/>
      <c r="J442" s="184"/>
      <c r="K442" s="184"/>
      <c r="L442" s="184"/>
      <c r="M442" s="184"/>
      <c r="N442" s="98"/>
      <c r="O442" s="133"/>
      <c r="P442" s="133"/>
      <c r="Q442" s="184"/>
      <c r="R442" s="184"/>
      <c r="S442" s="184"/>
      <c r="T442" s="184"/>
      <c r="U442" s="184"/>
      <c r="V442" s="184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84"/>
      <c r="C443" s="184"/>
      <c r="D443" s="184"/>
      <c r="E443" s="184"/>
      <c r="F443" s="184"/>
      <c r="G443" s="184"/>
      <c r="H443" s="184"/>
      <c r="I443" s="184"/>
      <c r="J443" s="184"/>
      <c r="K443" s="184"/>
      <c r="L443" s="184"/>
      <c r="M443" s="184"/>
      <c r="N443" s="98"/>
      <c r="O443" s="133"/>
      <c r="P443" s="133"/>
      <c r="Q443" s="184"/>
      <c r="R443" s="184"/>
      <c r="S443" s="184"/>
      <c r="T443" s="184"/>
      <c r="U443" s="184"/>
      <c r="V443" s="184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84"/>
      <c r="C444" s="184"/>
      <c r="D444" s="184"/>
      <c r="E444" s="184"/>
      <c r="F444" s="184"/>
      <c r="G444" s="184"/>
      <c r="H444" s="184"/>
      <c r="I444" s="184"/>
      <c r="J444" s="184"/>
      <c r="K444" s="184"/>
      <c r="L444" s="184"/>
      <c r="M444" s="184"/>
      <c r="N444" s="98"/>
      <c r="O444" s="133"/>
      <c r="P444" s="133"/>
      <c r="Q444" s="184"/>
      <c r="R444" s="184"/>
      <c r="S444" s="184"/>
      <c r="T444" s="184"/>
      <c r="U444" s="184"/>
      <c r="V444" s="184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84"/>
      <c r="C445" s="184"/>
      <c r="D445" s="184"/>
      <c r="E445" s="184"/>
      <c r="F445" s="184"/>
      <c r="G445" s="184"/>
      <c r="H445" s="184"/>
      <c r="I445" s="184"/>
      <c r="J445" s="184"/>
      <c r="K445" s="184"/>
      <c r="L445" s="184"/>
      <c r="M445" s="184"/>
      <c r="N445" s="98"/>
      <c r="O445" s="133"/>
      <c r="P445" s="133"/>
      <c r="Q445" s="184"/>
      <c r="R445" s="184"/>
      <c r="S445" s="184"/>
      <c r="T445" s="184"/>
      <c r="U445" s="184"/>
      <c r="V445" s="184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84"/>
      <c r="C446" s="184"/>
      <c r="D446" s="184"/>
      <c r="E446" s="184"/>
      <c r="F446" s="184"/>
      <c r="G446" s="184"/>
      <c r="H446" s="184"/>
      <c r="I446" s="184"/>
      <c r="J446" s="184"/>
      <c r="K446" s="184"/>
      <c r="L446" s="184"/>
      <c r="M446" s="184"/>
      <c r="N446" s="98"/>
      <c r="O446" s="133"/>
      <c r="P446" s="133"/>
      <c r="Q446" s="184"/>
      <c r="R446" s="184"/>
      <c r="S446" s="184"/>
      <c r="T446" s="184"/>
      <c r="U446" s="184"/>
      <c r="V446" s="184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84"/>
      <c r="C447" s="184"/>
      <c r="D447" s="184"/>
      <c r="E447" s="184"/>
      <c r="F447" s="184"/>
      <c r="G447" s="184"/>
      <c r="H447" s="184"/>
      <c r="I447" s="184"/>
      <c r="J447" s="184"/>
      <c r="K447" s="184"/>
      <c r="L447" s="184"/>
      <c r="M447" s="184"/>
      <c r="N447" s="98"/>
      <c r="O447" s="133"/>
      <c r="P447" s="133"/>
      <c r="Q447" s="184"/>
      <c r="R447" s="184"/>
      <c r="S447" s="184"/>
      <c r="T447" s="184"/>
      <c r="U447" s="184"/>
      <c r="V447" s="184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84"/>
      <c r="C448" s="184"/>
      <c r="D448" s="184"/>
      <c r="E448" s="184"/>
      <c r="F448" s="184"/>
      <c r="G448" s="184"/>
      <c r="H448" s="184"/>
      <c r="I448" s="184"/>
      <c r="J448" s="184"/>
      <c r="K448" s="184"/>
      <c r="L448" s="184"/>
      <c r="M448" s="184"/>
      <c r="N448" s="98"/>
      <c r="O448" s="133"/>
      <c r="P448" s="133"/>
      <c r="Q448" s="184"/>
      <c r="R448" s="184"/>
      <c r="S448" s="184"/>
      <c r="T448" s="184"/>
      <c r="U448" s="184"/>
      <c r="V448" s="184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84"/>
      <c r="C449" s="184"/>
      <c r="D449" s="184"/>
      <c r="E449" s="184"/>
      <c r="F449" s="184"/>
      <c r="G449" s="184"/>
      <c r="H449" s="184"/>
      <c r="I449" s="184"/>
      <c r="J449" s="184"/>
      <c r="K449" s="184"/>
      <c r="L449" s="184"/>
      <c r="M449" s="184"/>
      <c r="N449" s="98"/>
      <c r="O449" s="133"/>
      <c r="P449" s="133"/>
      <c r="Q449" s="184"/>
      <c r="R449" s="184"/>
      <c r="S449" s="184"/>
      <c r="T449" s="184"/>
      <c r="U449" s="184"/>
      <c r="V449" s="184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84"/>
      <c r="C450" s="184"/>
      <c r="D450" s="184"/>
      <c r="E450" s="184"/>
      <c r="F450" s="184"/>
      <c r="G450" s="184"/>
      <c r="H450" s="184"/>
      <c r="I450" s="184"/>
      <c r="J450" s="184"/>
      <c r="K450" s="184"/>
      <c r="L450" s="184"/>
      <c r="M450" s="184"/>
      <c r="N450" s="98"/>
      <c r="O450" s="133"/>
      <c r="P450" s="133"/>
      <c r="Q450" s="184"/>
      <c r="R450" s="184"/>
      <c r="S450" s="184"/>
      <c r="T450" s="184"/>
      <c r="U450" s="184"/>
      <c r="V450" s="184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84"/>
      <c r="C451" s="184"/>
      <c r="D451" s="184"/>
      <c r="E451" s="184"/>
      <c r="F451" s="184"/>
      <c r="G451" s="184"/>
      <c r="H451" s="184"/>
      <c r="I451" s="184"/>
      <c r="J451" s="184"/>
      <c r="K451" s="184"/>
      <c r="L451" s="184"/>
      <c r="M451" s="184"/>
      <c r="N451" s="98"/>
      <c r="O451" s="133"/>
      <c r="P451" s="133"/>
      <c r="Q451" s="184"/>
      <c r="R451" s="184"/>
      <c r="S451" s="184"/>
      <c r="T451" s="184"/>
      <c r="U451" s="184"/>
      <c r="V451" s="184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84"/>
      <c r="C452" s="184"/>
      <c r="D452" s="184"/>
      <c r="E452" s="184"/>
      <c r="F452" s="184"/>
      <c r="G452" s="184"/>
      <c r="H452" s="184"/>
      <c r="I452" s="184"/>
      <c r="J452" s="184"/>
      <c r="K452" s="184"/>
      <c r="L452" s="184"/>
      <c r="M452" s="184"/>
      <c r="N452" s="98"/>
      <c r="O452" s="133"/>
      <c r="P452" s="133"/>
      <c r="Q452" s="184"/>
      <c r="R452" s="184"/>
      <c r="S452" s="184"/>
      <c r="T452" s="184"/>
      <c r="U452" s="184"/>
      <c r="V452" s="184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84"/>
      <c r="C453" s="184"/>
      <c r="D453" s="184"/>
      <c r="E453" s="184"/>
      <c r="F453" s="184"/>
      <c r="G453" s="184"/>
      <c r="H453" s="184"/>
      <c r="I453" s="184"/>
      <c r="J453" s="184"/>
      <c r="K453" s="184"/>
      <c r="L453" s="184"/>
      <c r="M453" s="184"/>
      <c r="N453" s="98"/>
      <c r="O453" s="133"/>
      <c r="P453" s="133"/>
      <c r="Q453" s="184"/>
      <c r="R453" s="184"/>
      <c r="S453" s="184"/>
      <c r="T453" s="184"/>
      <c r="U453" s="184"/>
      <c r="V453" s="184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84"/>
      <c r="C454" s="184"/>
      <c r="D454" s="184"/>
      <c r="E454" s="184"/>
      <c r="F454" s="184"/>
      <c r="G454" s="184"/>
      <c r="H454" s="184"/>
      <c r="I454" s="184"/>
      <c r="J454" s="184"/>
      <c r="K454" s="184"/>
      <c r="L454" s="184"/>
      <c r="M454" s="184"/>
      <c r="N454" s="98"/>
      <c r="O454" s="133"/>
      <c r="P454" s="133"/>
      <c r="Q454" s="184"/>
      <c r="R454" s="184"/>
      <c r="S454" s="184"/>
      <c r="T454" s="184"/>
      <c r="U454" s="184"/>
      <c r="V454" s="184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84"/>
      <c r="C455" s="184"/>
      <c r="D455" s="184"/>
      <c r="E455" s="184"/>
      <c r="F455" s="184"/>
      <c r="G455" s="184"/>
      <c r="H455" s="184"/>
      <c r="I455" s="184"/>
      <c r="J455" s="184"/>
      <c r="K455" s="184"/>
      <c r="L455" s="184"/>
      <c r="M455" s="184"/>
      <c r="N455" s="98"/>
      <c r="O455" s="133"/>
      <c r="P455" s="133"/>
      <c r="Q455" s="184"/>
      <c r="R455" s="184"/>
      <c r="S455" s="184"/>
      <c r="T455" s="184"/>
      <c r="U455" s="184"/>
      <c r="V455" s="184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84"/>
      <c r="C456" s="184"/>
      <c r="D456" s="184"/>
      <c r="E456" s="184"/>
      <c r="F456" s="184"/>
      <c r="G456" s="184"/>
      <c r="H456" s="184"/>
      <c r="I456" s="184"/>
      <c r="J456" s="184"/>
      <c r="K456" s="184"/>
      <c r="L456" s="184"/>
      <c r="M456" s="184"/>
      <c r="N456" s="98"/>
      <c r="O456" s="133"/>
      <c r="P456" s="133"/>
      <c r="Q456" s="184"/>
      <c r="R456" s="184"/>
      <c r="S456" s="184"/>
      <c r="T456" s="184"/>
      <c r="U456" s="184"/>
      <c r="V456" s="184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84"/>
      <c r="C457" s="184"/>
      <c r="D457" s="184"/>
      <c r="E457" s="184"/>
      <c r="F457" s="184"/>
      <c r="G457" s="184"/>
      <c r="H457" s="184"/>
      <c r="I457" s="184"/>
      <c r="J457" s="184"/>
      <c r="K457" s="184"/>
      <c r="L457" s="184"/>
      <c r="M457" s="184"/>
      <c r="N457" s="98"/>
      <c r="O457" s="133"/>
      <c r="P457" s="133"/>
      <c r="Q457" s="184"/>
      <c r="R457" s="184"/>
      <c r="S457" s="184"/>
      <c r="T457" s="184"/>
      <c r="U457" s="184"/>
      <c r="V457" s="184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84"/>
      <c r="C458" s="184"/>
      <c r="D458" s="184"/>
      <c r="E458" s="184"/>
      <c r="F458" s="184"/>
      <c r="G458" s="184"/>
      <c r="H458" s="184"/>
      <c r="I458" s="184"/>
      <c r="J458" s="184"/>
      <c r="K458" s="184"/>
      <c r="L458" s="184"/>
      <c r="M458" s="184"/>
      <c r="N458" s="98"/>
      <c r="O458" s="133"/>
      <c r="P458" s="133"/>
      <c r="Q458" s="184"/>
      <c r="R458" s="184"/>
      <c r="S458" s="184"/>
      <c r="T458" s="184"/>
      <c r="U458" s="184"/>
      <c r="V458" s="184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84"/>
      <c r="C459" s="184"/>
      <c r="D459" s="184"/>
      <c r="E459" s="184"/>
      <c r="F459" s="184"/>
      <c r="G459" s="184"/>
      <c r="H459" s="184"/>
      <c r="I459" s="184"/>
      <c r="J459" s="184"/>
      <c r="K459" s="184"/>
      <c r="L459" s="184"/>
      <c r="M459" s="184"/>
      <c r="N459" s="98"/>
      <c r="O459" s="133"/>
      <c r="P459" s="133"/>
      <c r="Q459" s="184"/>
      <c r="R459" s="184"/>
      <c r="S459" s="184"/>
      <c r="T459" s="184"/>
      <c r="U459" s="184"/>
      <c r="V459" s="184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84"/>
      <c r="C460" s="184"/>
      <c r="D460" s="184"/>
      <c r="E460" s="184"/>
      <c r="F460" s="184"/>
      <c r="G460" s="184"/>
      <c r="H460" s="184"/>
      <c r="I460" s="184"/>
      <c r="J460" s="184"/>
      <c r="K460" s="184"/>
      <c r="L460" s="184"/>
      <c r="M460" s="184"/>
      <c r="N460" s="98"/>
      <c r="O460" s="133"/>
      <c r="P460" s="133"/>
      <c r="Q460" s="184"/>
      <c r="R460" s="184"/>
      <c r="S460" s="184"/>
      <c r="T460" s="184"/>
      <c r="U460" s="184"/>
      <c r="V460" s="184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84"/>
      <c r="C461" s="184"/>
      <c r="D461" s="184"/>
      <c r="E461" s="184"/>
      <c r="F461" s="184"/>
      <c r="G461" s="184"/>
      <c r="H461" s="184"/>
      <c r="I461" s="184"/>
      <c r="J461" s="184"/>
      <c r="K461" s="184"/>
      <c r="L461" s="184"/>
      <c r="M461" s="184"/>
      <c r="N461" s="98"/>
      <c r="O461" s="133"/>
      <c r="P461" s="133"/>
      <c r="Q461" s="184"/>
      <c r="R461" s="184"/>
      <c r="S461" s="184"/>
      <c r="T461" s="184"/>
      <c r="U461" s="184"/>
      <c r="V461" s="184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84"/>
      <c r="C462" s="184"/>
      <c r="D462" s="184"/>
      <c r="E462" s="184"/>
      <c r="F462" s="184"/>
      <c r="G462" s="184"/>
      <c r="H462" s="184"/>
      <c r="I462" s="184"/>
      <c r="J462" s="184"/>
      <c r="K462" s="184"/>
      <c r="L462" s="184"/>
      <c r="M462" s="184"/>
      <c r="N462" s="98"/>
      <c r="O462" s="133"/>
      <c r="P462" s="133"/>
      <c r="Q462" s="184"/>
      <c r="R462" s="184"/>
      <c r="S462" s="184"/>
      <c r="T462" s="184"/>
      <c r="U462" s="184"/>
      <c r="V462" s="184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84"/>
      <c r="C463" s="184"/>
      <c r="D463" s="184"/>
      <c r="E463" s="184"/>
      <c r="F463" s="184"/>
      <c r="G463" s="184"/>
      <c r="H463" s="184"/>
      <c r="I463" s="184"/>
      <c r="J463" s="184"/>
      <c r="K463" s="184"/>
      <c r="L463" s="184"/>
      <c r="M463" s="184"/>
      <c r="N463" s="98"/>
      <c r="O463" s="133"/>
      <c r="P463" s="133"/>
      <c r="Q463" s="184"/>
      <c r="R463" s="184"/>
      <c r="S463" s="184"/>
      <c r="T463" s="184"/>
      <c r="U463" s="184"/>
      <c r="V463" s="184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84"/>
      <c r="C464" s="184"/>
      <c r="D464" s="184"/>
      <c r="E464" s="184"/>
      <c r="F464" s="184"/>
      <c r="G464" s="184"/>
      <c r="H464" s="184"/>
      <c r="I464" s="184"/>
      <c r="J464" s="184"/>
      <c r="K464" s="184"/>
      <c r="L464" s="184"/>
      <c r="M464" s="184"/>
      <c r="N464" s="98"/>
      <c r="O464" s="133"/>
      <c r="P464" s="133"/>
      <c r="Q464" s="184"/>
      <c r="R464" s="184"/>
      <c r="S464" s="184"/>
      <c r="T464" s="184"/>
      <c r="U464" s="184"/>
      <c r="V464" s="184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84"/>
      <c r="C465" s="184"/>
      <c r="D465" s="184"/>
      <c r="E465" s="184"/>
      <c r="F465" s="184"/>
      <c r="G465" s="184"/>
      <c r="H465" s="184"/>
      <c r="I465" s="184"/>
      <c r="J465" s="184"/>
      <c r="K465" s="184"/>
      <c r="L465" s="184"/>
      <c r="M465" s="184"/>
      <c r="N465" s="98"/>
      <c r="O465" s="133"/>
      <c r="P465" s="133"/>
      <c r="Q465" s="184"/>
      <c r="R465" s="184"/>
      <c r="S465" s="184"/>
      <c r="T465" s="184"/>
      <c r="U465" s="184"/>
      <c r="V465" s="184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84"/>
      <c r="C466" s="184"/>
      <c r="D466" s="184"/>
      <c r="E466" s="184"/>
      <c r="F466" s="184"/>
      <c r="G466" s="184"/>
      <c r="H466" s="184"/>
      <c r="I466" s="184"/>
      <c r="J466" s="184"/>
      <c r="K466" s="184"/>
      <c r="L466" s="184"/>
      <c r="M466" s="184"/>
      <c r="N466" s="98"/>
      <c r="O466" s="133"/>
      <c r="P466" s="133"/>
      <c r="Q466" s="184"/>
      <c r="R466" s="184"/>
      <c r="S466" s="184"/>
      <c r="T466" s="184"/>
      <c r="U466" s="184"/>
      <c r="V466" s="184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84"/>
      <c r="C467" s="184"/>
      <c r="D467" s="184"/>
      <c r="E467" s="184"/>
      <c r="F467" s="184"/>
      <c r="G467" s="184"/>
      <c r="H467" s="184"/>
      <c r="I467" s="184"/>
      <c r="J467" s="184"/>
      <c r="K467" s="184"/>
      <c r="L467" s="184"/>
      <c r="M467" s="184"/>
      <c r="N467" s="98"/>
      <c r="O467" s="133"/>
      <c r="P467" s="133"/>
      <c r="Q467" s="184"/>
      <c r="R467" s="184"/>
      <c r="S467" s="184"/>
      <c r="T467" s="184"/>
      <c r="U467" s="184"/>
      <c r="V467" s="184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84"/>
      <c r="C468" s="184"/>
      <c r="D468" s="184"/>
      <c r="E468" s="184"/>
      <c r="F468" s="184"/>
      <c r="G468" s="184"/>
      <c r="H468" s="184"/>
      <c r="I468" s="184"/>
      <c r="J468" s="184"/>
      <c r="K468" s="184"/>
      <c r="L468" s="184"/>
      <c r="M468" s="184"/>
      <c r="N468" s="98"/>
      <c r="O468" s="133"/>
      <c r="P468" s="133"/>
      <c r="Q468" s="184"/>
      <c r="R468" s="184"/>
      <c r="S468" s="184"/>
      <c r="T468" s="184"/>
      <c r="U468" s="184"/>
      <c r="V468" s="184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84"/>
      <c r="C469" s="184"/>
      <c r="D469" s="184"/>
      <c r="E469" s="184"/>
      <c r="F469" s="184"/>
      <c r="G469" s="184"/>
      <c r="H469" s="184"/>
      <c r="I469" s="184"/>
      <c r="J469" s="184"/>
      <c r="K469" s="184"/>
      <c r="L469" s="184"/>
      <c r="M469" s="184"/>
      <c r="N469" s="98"/>
      <c r="O469" s="133"/>
      <c r="P469" s="133"/>
      <c r="Q469" s="184"/>
      <c r="R469" s="184"/>
      <c r="S469" s="184"/>
      <c r="T469" s="184"/>
      <c r="U469" s="184"/>
      <c r="V469" s="184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84"/>
      <c r="C470" s="184"/>
      <c r="D470" s="184"/>
      <c r="E470" s="184"/>
      <c r="F470" s="184"/>
      <c r="G470" s="184"/>
      <c r="H470" s="184"/>
      <c r="I470" s="184"/>
      <c r="J470" s="184"/>
      <c r="K470" s="184"/>
      <c r="L470" s="184"/>
      <c r="M470" s="184"/>
      <c r="N470" s="98"/>
      <c r="O470" s="133"/>
      <c r="P470" s="133"/>
      <c r="Q470" s="184"/>
      <c r="R470" s="184"/>
      <c r="S470" s="184"/>
      <c r="T470" s="184"/>
      <c r="U470" s="184"/>
      <c r="V470" s="184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84"/>
      <c r="C471" s="184"/>
      <c r="D471" s="184"/>
      <c r="E471" s="184"/>
      <c r="F471" s="184"/>
      <c r="G471" s="184"/>
      <c r="H471" s="184"/>
      <c r="I471" s="184"/>
      <c r="J471" s="184"/>
      <c r="K471" s="184"/>
      <c r="L471" s="184"/>
      <c r="M471" s="184"/>
      <c r="N471" s="98"/>
      <c r="O471" s="133"/>
      <c r="P471" s="133"/>
      <c r="Q471" s="184"/>
      <c r="R471" s="184"/>
      <c r="S471" s="184"/>
      <c r="T471" s="184"/>
      <c r="U471" s="184"/>
      <c r="V471" s="184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84"/>
      <c r="C472" s="184"/>
      <c r="D472" s="184"/>
      <c r="E472" s="184"/>
      <c r="F472" s="184"/>
      <c r="G472" s="184"/>
      <c r="H472" s="184"/>
      <c r="I472" s="184"/>
      <c r="J472" s="184"/>
      <c r="K472" s="184"/>
      <c r="L472" s="184"/>
      <c r="M472" s="184"/>
      <c r="N472" s="98"/>
      <c r="O472" s="133"/>
      <c r="P472" s="133"/>
      <c r="Q472" s="184"/>
      <c r="R472" s="184"/>
      <c r="S472" s="184"/>
      <c r="T472" s="184"/>
      <c r="U472" s="184"/>
      <c r="V472" s="184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84"/>
      <c r="C473" s="184"/>
      <c r="D473" s="184"/>
      <c r="E473" s="184"/>
      <c r="F473" s="184"/>
      <c r="G473" s="184"/>
      <c r="H473" s="184"/>
      <c r="I473" s="184"/>
      <c r="J473" s="184"/>
      <c r="K473" s="184"/>
      <c r="L473" s="184"/>
      <c r="M473" s="184"/>
      <c r="N473" s="98"/>
      <c r="O473" s="133"/>
      <c r="P473" s="133"/>
      <c r="Q473" s="184"/>
      <c r="R473" s="184"/>
      <c r="S473" s="184"/>
      <c r="T473" s="184"/>
      <c r="U473" s="184"/>
      <c r="V473" s="184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84"/>
      <c r="C474" s="184"/>
      <c r="D474" s="184"/>
      <c r="E474" s="184"/>
      <c r="F474" s="184"/>
      <c r="G474" s="184"/>
      <c r="H474" s="184"/>
      <c r="I474" s="184"/>
      <c r="J474" s="184"/>
      <c r="K474" s="184"/>
      <c r="L474" s="184"/>
      <c r="M474" s="184"/>
      <c r="N474" s="98"/>
      <c r="O474" s="133"/>
      <c r="P474" s="133"/>
      <c r="Q474" s="184"/>
      <c r="R474" s="184"/>
      <c r="S474" s="184"/>
      <c r="T474" s="184"/>
      <c r="U474" s="184"/>
      <c r="V474" s="184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84"/>
      <c r="C475" s="184"/>
      <c r="D475" s="184"/>
      <c r="E475" s="184"/>
      <c r="F475" s="184"/>
      <c r="G475" s="184"/>
      <c r="H475" s="184"/>
      <c r="I475" s="184"/>
      <c r="J475" s="184"/>
      <c r="K475" s="184"/>
      <c r="L475" s="184"/>
      <c r="M475" s="184"/>
      <c r="N475" s="98"/>
      <c r="O475" s="133"/>
      <c r="P475" s="133"/>
      <c r="Q475" s="184"/>
      <c r="R475" s="184"/>
      <c r="S475" s="184"/>
      <c r="T475" s="184"/>
      <c r="U475" s="184"/>
      <c r="V475" s="184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84"/>
      <c r="C476" s="184"/>
      <c r="D476" s="184"/>
      <c r="E476" s="184"/>
      <c r="F476" s="184"/>
      <c r="G476" s="184"/>
      <c r="H476" s="184"/>
      <c r="I476" s="184"/>
      <c r="J476" s="184"/>
      <c r="K476" s="184"/>
      <c r="L476" s="184"/>
      <c r="M476" s="184"/>
      <c r="N476" s="98"/>
      <c r="O476" s="133"/>
      <c r="P476" s="133"/>
      <c r="Q476" s="184"/>
      <c r="R476" s="184"/>
      <c r="S476" s="184"/>
      <c r="T476" s="184"/>
      <c r="U476" s="184"/>
      <c r="V476" s="184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84"/>
      <c r="C477" s="184"/>
      <c r="D477" s="184"/>
      <c r="E477" s="184"/>
      <c r="F477" s="184"/>
      <c r="G477" s="184"/>
      <c r="H477" s="184"/>
      <c r="I477" s="184"/>
      <c r="J477" s="184"/>
      <c r="K477" s="184"/>
      <c r="L477" s="184"/>
      <c r="M477" s="184"/>
      <c r="N477" s="98"/>
      <c r="O477" s="133"/>
      <c r="P477" s="133"/>
      <c r="Q477" s="184"/>
      <c r="R477" s="184"/>
      <c r="S477" s="184"/>
      <c r="T477" s="184"/>
      <c r="U477" s="184"/>
      <c r="V477" s="184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84"/>
      <c r="C478" s="184"/>
      <c r="D478" s="184"/>
      <c r="E478" s="184"/>
      <c r="F478" s="184"/>
      <c r="G478" s="184"/>
      <c r="H478" s="184"/>
      <c r="I478" s="184"/>
      <c r="J478" s="184"/>
      <c r="K478" s="184"/>
      <c r="L478" s="184"/>
      <c r="M478" s="184"/>
      <c r="N478" s="98"/>
      <c r="O478" s="133"/>
      <c r="P478" s="133"/>
      <c r="Q478" s="184"/>
      <c r="R478" s="184"/>
      <c r="S478" s="184"/>
      <c r="T478" s="184"/>
      <c r="U478" s="184"/>
      <c r="V478" s="184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84"/>
      <c r="C479" s="184"/>
      <c r="D479" s="184"/>
      <c r="E479" s="184"/>
      <c r="F479" s="184"/>
      <c r="G479" s="184"/>
      <c r="H479" s="184"/>
      <c r="I479" s="184"/>
      <c r="J479" s="184"/>
      <c r="K479" s="184"/>
      <c r="L479" s="184"/>
      <c r="M479" s="184"/>
      <c r="N479" s="98"/>
      <c r="O479" s="133"/>
      <c r="P479" s="133"/>
      <c r="Q479" s="184"/>
      <c r="R479" s="184"/>
      <c r="S479" s="184"/>
      <c r="T479" s="184"/>
      <c r="U479" s="184"/>
      <c r="V479" s="184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84"/>
      <c r="C480" s="184"/>
      <c r="D480" s="184"/>
      <c r="E480" s="184"/>
      <c r="F480" s="184"/>
      <c r="G480" s="184"/>
      <c r="H480" s="184"/>
      <c r="I480" s="184"/>
      <c r="J480" s="184"/>
      <c r="K480" s="184"/>
      <c r="L480" s="184"/>
      <c r="M480" s="184"/>
      <c r="N480" s="98"/>
      <c r="O480" s="133"/>
      <c r="P480" s="133"/>
      <c r="Q480" s="184"/>
      <c r="R480" s="184"/>
      <c r="S480" s="184"/>
      <c r="T480" s="184"/>
      <c r="U480" s="184"/>
      <c r="V480" s="184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84"/>
      <c r="C481" s="184"/>
      <c r="D481" s="184"/>
      <c r="E481" s="184"/>
      <c r="F481" s="184"/>
      <c r="G481" s="184"/>
      <c r="H481" s="184"/>
      <c r="I481" s="184"/>
      <c r="J481" s="184"/>
      <c r="K481" s="184"/>
      <c r="L481" s="184"/>
      <c r="M481" s="184"/>
      <c r="N481" s="98"/>
      <c r="O481" s="133"/>
      <c r="P481" s="133"/>
      <c r="Q481" s="184"/>
      <c r="R481" s="184"/>
      <c r="S481" s="184"/>
      <c r="T481" s="184"/>
      <c r="U481" s="184"/>
      <c r="V481" s="184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84"/>
      <c r="C482" s="184"/>
      <c r="D482" s="184"/>
      <c r="E482" s="184"/>
      <c r="F482" s="184"/>
      <c r="G482" s="184"/>
      <c r="H482" s="184"/>
      <c r="I482" s="184"/>
      <c r="J482" s="184"/>
      <c r="K482" s="184"/>
      <c r="L482" s="184"/>
      <c r="M482" s="184"/>
      <c r="N482" s="98"/>
      <c r="O482" s="133"/>
      <c r="P482" s="133"/>
      <c r="Q482" s="184"/>
      <c r="R482" s="184"/>
      <c r="S482" s="184"/>
      <c r="T482" s="184"/>
      <c r="U482" s="184"/>
      <c r="V482" s="184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84"/>
      <c r="C483" s="184"/>
      <c r="D483" s="184"/>
      <c r="E483" s="184"/>
      <c r="F483" s="184"/>
      <c r="G483" s="184"/>
      <c r="H483" s="184"/>
      <c r="I483" s="184"/>
      <c r="J483" s="184"/>
      <c r="K483" s="184"/>
      <c r="L483" s="184"/>
      <c r="M483" s="184"/>
      <c r="N483" s="98"/>
      <c r="O483" s="133"/>
      <c r="P483" s="133"/>
      <c r="Q483" s="184"/>
      <c r="R483" s="184"/>
      <c r="S483" s="184"/>
      <c r="T483" s="184"/>
      <c r="U483" s="184"/>
      <c r="V483" s="184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84"/>
      <c r="C484" s="184"/>
      <c r="D484" s="184"/>
      <c r="E484" s="184"/>
      <c r="F484" s="184"/>
      <c r="G484" s="184"/>
      <c r="H484" s="184"/>
      <c r="I484" s="184"/>
      <c r="J484" s="184"/>
      <c r="K484" s="184"/>
      <c r="L484" s="184"/>
      <c r="M484" s="184"/>
      <c r="N484" s="98"/>
      <c r="O484" s="133"/>
      <c r="P484" s="133"/>
      <c r="Q484" s="184"/>
      <c r="R484" s="184"/>
      <c r="S484" s="184"/>
      <c r="T484" s="184"/>
      <c r="U484" s="184"/>
      <c r="V484" s="184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84"/>
      <c r="C485" s="184"/>
      <c r="D485" s="184"/>
      <c r="E485" s="184"/>
      <c r="F485" s="184"/>
      <c r="G485" s="184"/>
      <c r="H485" s="184"/>
      <c r="I485" s="184"/>
      <c r="J485" s="184"/>
      <c r="K485" s="184"/>
      <c r="L485" s="184"/>
      <c r="M485" s="184"/>
      <c r="N485" s="98"/>
      <c r="O485" s="133"/>
      <c r="P485" s="133"/>
      <c r="Q485" s="184"/>
      <c r="R485" s="184"/>
      <c r="S485" s="184"/>
      <c r="T485" s="184"/>
      <c r="U485" s="184"/>
      <c r="V485" s="184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84"/>
      <c r="C486" s="184"/>
      <c r="D486" s="184"/>
      <c r="E486" s="184"/>
      <c r="F486" s="184"/>
      <c r="G486" s="184"/>
      <c r="H486" s="184"/>
      <c r="I486" s="184"/>
      <c r="J486" s="184"/>
      <c r="K486" s="184"/>
      <c r="L486" s="184"/>
      <c r="M486" s="184"/>
      <c r="N486" s="98"/>
      <c r="O486" s="133"/>
      <c r="P486" s="133"/>
      <c r="Q486" s="184"/>
      <c r="R486" s="184"/>
      <c r="S486" s="184"/>
      <c r="T486" s="184"/>
      <c r="U486" s="184"/>
      <c r="V486" s="184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84"/>
      <c r="C487" s="184"/>
      <c r="D487" s="184"/>
      <c r="E487" s="184"/>
      <c r="F487" s="184"/>
      <c r="G487" s="184"/>
      <c r="H487" s="184"/>
      <c r="I487" s="184"/>
      <c r="J487" s="184"/>
      <c r="K487" s="184"/>
      <c r="L487" s="184"/>
      <c r="M487" s="184"/>
      <c r="N487" s="98"/>
      <c r="O487" s="133"/>
      <c r="P487" s="133"/>
      <c r="Q487" s="184"/>
      <c r="R487" s="184"/>
      <c r="S487" s="184"/>
      <c r="T487" s="184"/>
      <c r="U487" s="184"/>
      <c r="V487" s="184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84"/>
      <c r="C488" s="184"/>
      <c r="D488" s="184"/>
      <c r="E488" s="184"/>
      <c r="F488" s="184"/>
      <c r="G488" s="184"/>
      <c r="H488" s="184"/>
      <c r="I488" s="184"/>
      <c r="J488" s="184"/>
      <c r="K488" s="184"/>
      <c r="L488" s="184"/>
      <c r="M488" s="184"/>
      <c r="N488" s="98"/>
      <c r="O488" s="133"/>
      <c r="P488" s="133"/>
      <c r="Q488" s="184"/>
      <c r="R488" s="184"/>
      <c r="S488" s="184"/>
      <c r="T488" s="184"/>
      <c r="U488" s="184"/>
      <c r="V488" s="184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84"/>
      <c r="C489" s="184"/>
      <c r="D489" s="184"/>
      <c r="E489" s="184"/>
      <c r="F489" s="184"/>
      <c r="G489" s="184"/>
      <c r="H489" s="184"/>
      <c r="I489" s="184"/>
      <c r="J489" s="184"/>
      <c r="K489" s="184"/>
      <c r="L489" s="184"/>
      <c r="M489" s="184"/>
      <c r="N489" s="98"/>
      <c r="O489" s="133"/>
      <c r="P489" s="133"/>
      <c r="Q489" s="184"/>
      <c r="R489" s="184"/>
      <c r="S489" s="184"/>
      <c r="T489" s="184"/>
      <c r="U489" s="184"/>
      <c r="V489" s="184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84"/>
      <c r="C490" s="184"/>
      <c r="D490" s="184"/>
      <c r="E490" s="184"/>
      <c r="F490" s="184"/>
      <c r="G490" s="184"/>
      <c r="H490" s="184"/>
      <c r="I490" s="184"/>
      <c r="J490" s="184"/>
      <c r="K490" s="184"/>
      <c r="L490" s="184"/>
      <c r="M490" s="184"/>
      <c r="N490" s="98"/>
      <c r="O490" s="133"/>
      <c r="P490" s="133"/>
      <c r="Q490" s="184"/>
      <c r="R490" s="184"/>
      <c r="S490" s="184"/>
      <c r="T490" s="184"/>
      <c r="U490" s="184"/>
      <c r="V490" s="184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84"/>
      <c r="C491" s="184"/>
      <c r="D491" s="184"/>
      <c r="E491" s="184"/>
      <c r="F491" s="184"/>
      <c r="G491" s="184"/>
      <c r="H491" s="184"/>
      <c r="I491" s="184"/>
      <c r="J491" s="184"/>
      <c r="K491" s="184"/>
      <c r="L491" s="184"/>
      <c r="M491" s="184"/>
      <c r="N491" s="98"/>
      <c r="O491" s="133"/>
      <c r="P491" s="133"/>
      <c r="Q491" s="184"/>
      <c r="R491" s="184"/>
      <c r="S491" s="184"/>
      <c r="T491" s="184"/>
      <c r="U491" s="184"/>
      <c r="V491" s="184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84"/>
      <c r="C492" s="184"/>
      <c r="D492" s="184"/>
      <c r="E492" s="184"/>
      <c r="F492" s="184"/>
      <c r="G492" s="184"/>
      <c r="H492" s="184"/>
      <c r="I492" s="184"/>
      <c r="J492" s="184"/>
      <c r="K492" s="184"/>
      <c r="L492" s="184"/>
      <c r="M492" s="184"/>
      <c r="N492" s="98"/>
      <c r="O492" s="133"/>
      <c r="P492" s="133"/>
      <c r="Q492" s="184"/>
      <c r="R492" s="184"/>
      <c r="S492" s="184"/>
      <c r="T492" s="184"/>
      <c r="U492" s="184"/>
      <c r="V492" s="184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84"/>
      <c r="C493" s="184"/>
      <c r="D493" s="184"/>
      <c r="E493" s="184"/>
      <c r="F493" s="184"/>
      <c r="G493" s="184"/>
      <c r="H493" s="184"/>
      <c r="I493" s="184"/>
      <c r="J493" s="184"/>
      <c r="K493" s="184"/>
      <c r="L493" s="184"/>
      <c r="M493" s="184"/>
      <c r="N493" s="98"/>
      <c r="O493" s="133"/>
      <c r="P493" s="133"/>
      <c r="Q493" s="184"/>
      <c r="R493" s="184"/>
      <c r="S493" s="184"/>
      <c r="T493" s="184"/>
      <c r="U493" s="184"/>
      <c r="V493" s="184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84"/>
      <c r="C494" s="184"/>
      <c r="D494" s="184"/>
      <c r="E494" s="184"/>
      <c r="F494" s="184"/>
      <c r="G494" s="184"/>
      <c r="H494" s="184"/>
      <c r="I494" s="184"/>
      <c r="J494" s="184"/>
      <c r="K494" s="184"/>
      <c r="L494" s="184"/>
      <c r="M494" s="184"/>
      <c r="N494" s="98"/>
      <c r="O494" s="133"/>
      <c r="P494" s="133"/>
      <c r="Q494" s="184"/>
      <c r="R494" s="184"/>
      <c r="S494" s="184"/>
      <c r="T494" s="184"/>
      <c r="U494" s="184"/>
      <c r="V494" s="184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84"/>
      <c r="C495" s="184"/>
      <c r="D495" s="184"/>
      <c r="E495" s="184"/>
      <c r="F495" s="184"/>
      <c r="G495" s="184"/>
      <c r="H495" s="184"/>
      <c r="I495" s="184"/>
      <c r="J495" s="184"/>
      <c r="K495" s="184"/>
      <c r="L495" s="184"/>
      <c r="M495" s="184"/>
      <c r="N495" s="98"/>
      <c r="O495" s="133"/>
      <c r="P495" s="133"/>
      <c r="Q495" s="184"/>
      <c r="R495" s="184"/>
      <c r="S495" s="184"/>
      <c r="T495" s="184"/>
      <c r="U495" s="184"/>
      <c r="V495" s="184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84"/>
      <c r="C496" s="184"/>
      <c r="D496" s="184"/>
      <c r="E496" s="184"/>
      <c r="F496" s="184"/>
      <c r="G496" s="184"/>
      <c r="H496" s="184"/>
      <c r="I496" s="184"/>
      <c r="J496" s="184"/>
      <c r="K496" s="184"/>
      <c r="L496" s="184"/>
      <c r="M496" s="184"/>
      <c r="N496" s="98"/>
      <c r="O496" s="133"/>
      <c r="P496" s="133"/>
      <c r="Q496" s="184"/>
      <c r="R496" s="184"/>
      <c r="S496" s="184"/>
      <c r="T496" s="184"/>
      <c r="U496" s="184"/>
      <c r="V496" s="184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84"/>
      <c r="C497" s="184"/>
      <c r="D497" s="184"/>
      <c r="E497" s="184"/>
      <c r="F497" s="184"/>
      <c r="G497" s="184"/>
      <c r="H497" s="184"/>
      <c r="I497" s="184"/>
      <c r="J497" s="184"/>
      <c r="K497" s="184"/>
      <c r="L497" s="184"/>
      <c r="M497" s="184"/>
      <c r="N497" s="98"/>
      <c r="O497" s="133"/>
      <c r="P497" s="133"/>
      <c r="Q497" s="184"/>
      <c r="R497" s="184"/>
      <c r="S497" s="184"/>
      <c r="T497" s="184"/>
      <c r="U497" s="184"/>
      <c r="V497" s="184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84"/>
      <c r="C498" s="184"/>
      <c r="D498" s="184"/>
      <c r="E498" s="184"/>
      <c r="F498" s="184"/>
      <c r="G498" s="184"/>
      <c r="H498" s="184"/>
      <c r="I498" s="184"/>
      <c r="J498" s="184"/>
      <c r="K498" s="184"/>
      <c r="L498" s="184"/>
      <c r="M498" s="184"/>
      <c r="N498" s="98"/>
      <c r="O498" s="133"/>
      <c r="P498" s="133"/>
      <c r="Q498" s="184"/>
      <c r="R498" s="184"/>
      <c r="S498" s="184"/>
      <c r="T498" s="184"/>
      <c r="U498" s="184"/>
      <c r="V498" s="184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84"/>
      <c r="C499" s="184"/>
      <c r="D499" s="184"/>
      <c r="E499" s="184"/>
      <c r="F499" s="184"/>
      <c r="G499" s="184"/>
      <c r="H499" s="184"/>
      <c r="I499" s="184"/>
      <c r="J499" s="184"/>
      <c r="K499" s="184"/>
      <c r="L499" s="184"/>
      <c r="M499" s="184"/>
      <c r="N499" s="98"/>
      <c r="O499" s="133"/>
      <c r="P499" s="133"/>
      <c r="Q499" s="184"/>
      <c r="R499" s="184"/>
      <c r="S499" s="184"/>
      <c r="T499" s="184"/>
      <c r="U499" s="184"/>
      <c r="V499" s="184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84"/>
      <c r="C500" s="184"/>
      <c r="D500" s="184"/>
      <c r="E500" s="184"/>
      <c r="F500" s="184"/>
      <c r="G500" s="184"/>
      <c r="H500" s="184"/>
      <c r="I500" s="184"/>
      <c r="J500" s="184"/>
      <c r="K500" s="184"/>
      <c r="L500" s="184"/>
      <c r="M500" s="184"/>
      <c r="N500" s="98"/>
      <c r="O500" s="133"/>
      <c r="P500" s="133"/>
      <c r="Q500" s="184"/>
      <c r="R500" s="184"/>
      <c r="S500" s="184"/>
      <c r="T500" s="184"/>
      <c r="U500" s="184"/>
      <c r="V500" s="184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84"/>
      <c r="C501" s="184"/>
      <c r="D501" s="184"/>
      <c r="E501" s="184"/>
      <c r="F501" s="184"/>
      <c r="G501" s="184"/>
      <c r="H501" s="184"/>
      <c r="I501" s="184"/>
      <c r="J501" s="184"/>
      <c r="K501" s="184"/>
      <c r="L501" s="184"/>
      <c r="M501" s="184"/>
      <c r="N501" s="98"/>
      <c r="O501" s="133"/>
      <c r="P501" s="133"/>
      <c r="Q501" s="184"/>
      <c r="R501" s="184"/>
      <c r="S501" s="184"/>
      <c r="T501" s="184"/>
      <c r="U501" s="184"/>
      <c r="V501" s="184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84"/>
      <c r="C502" s="184"/>
      <c r="D502" s="184"/>
      <c r="E502" s="184"/>
      <c r="F502" s="184"/>
      <c r="G502" s="184"/>
      <c r="H502" s="184"/>
      <c r="I502" s="184"/>
      <c r="J502" s="184"/>
      <c r="K502" s="184"/>
      <c r="L502" s="184"/>
      <c r="M502" s="184"/>
      <c r="N502" s="98"/>
      <c r="O502" s="133"/>
      <c r="P502" s="133"/>
      <c r="Q502" s="184"/>
      <c r="R502" s="184"/>
      <c r="S502" s="184"/>
      <c r="T502" s="184"/>
      <c r="U502" s="184"/>
      <c r="V502" s="184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84"/>
      <c r="C503" s="184"/>
      <c r="D503" s="184"/>
      <c r="E503" s="184"/>
      <c r="F503" s="184"/>
      <c r="G503" s="184"/>
      <c r="H503" s="184"/>
      <c r="I503" s="184"/>
      <c r="J503" s="184"/>
      <c r="K503" s="184"/>
      <c r="L503" s="184"/>
      <c r="M503" s="184"/>
      <c r="N503" s="98"/>
      <c r="O503" s="133"/>
      <c r="P503" s="133"/>
      <c r="Q503" s="184"/>
      <c r="R503" s="184"/>
      <c r="S503" s="184"/>
      <c r="T503" s="184"/>
      <c r="U503" s="184"/>
      <c r="V503" s="184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84"/>
      <c r="C504" s="184"/>
      <c r="D504" s="184"/>
      <c r="E504" s="184"/>
      <c r="F504" s="184"/>
      <c r="G504" s="184"/>
      <c r="H504" s="184"/>
      <c r="I504" s="184"/>
      <c r="J504" s="184"/>
      <c r="K504" s="184"/>
      <c r="L504" s="184"/>
      <c r="M504" s="184"/>
      <c r="N504" s="98"/>
      <c r="O504" s="133"/>
      <c r="P504" s="133"/>
      <c r="Q504" s="184"/>
      <c r="R504" s="184"/>
      <c r="S504" s="184"/>
      <c r="T504" s="184"/>
      <c r="U504" s="184"/>
      <c r="V504" s="184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84"/>
      <c r="C505" s="184"/>
      <c r="D505" s="184"/>
      <c r="E505" s="184"/>
      <c r="F505" s="184"/>
      <c r="G505" s="184"/>
      <c r="H505" s="184"/>
      <c r="I505" s="184"/>
      <c r="J505" s="184"/>
      <c r="K505" s="184"/>
      <c r="L505" s="184"/>
      <c r="M505" s="184"/>
      <c r="N505" s="98"/>
      <c r="O505" s="133"/>
      <c r="P505" s="133"/>
      <c r="Q505" s="184"/>
      <c r="R505" s="184"/>
      <c r="S505" s="184"/>
      <c r="T505" s="184"/>
      <c r="U505" s="184"/>
      <c r="V505" s="184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84"/>
      <c r="C506" s="184"/>
      <c r="D506" s="184"/>
      <c r="E506" s="184"/>
      <c r="F506" s="184"/>
      <c r="G506" s="184"/>
      <c r="H506" s="184"/>
      <c r="I506" s="184"/>
      <c r="J506" s="184"/>
      <c r="K506" s="184"/>
      <c r="L506" s="184"/>
      <c r="M506" s="184"/>
      <c r="N506" s="98"/>
      <c r="O506" s="133"/>
      <c r="P506" s="133"/>
      <c r="Q506" s="184"/>
      <c r="R506" s="184"/>
      <c r="S506" s="184"/>
      <c r="T506" s="184"/>
      <c r="U506" s="184"/>
      <c r="V506" s="184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84"/>
      <c r="C507" s="184"/>
      <c r="D507" s="184"/>
      <c r="E507" s="184"/>
      <c r="F507" s="184"/>
      <c r="G507" s="184"/>
      <c r="H507" s="184"/>
      <c r="I507" s="184"/>
      <c r="J507" s="184"/>
      <c r="K507" s="184"/>
      <c r="L507" s="184"/>
      <c r="M507" s="184"/>
      <c r="N507" s="98"/>
      <c r="O507" s="133"/>
      <c r="P507" s="133"/>
      <c r="Q507" s="184"/>
      <c r="R507" s="184"/>
      <c r="S507" s="184"/>
      <c r="T507" s="184"/>
      <c r="U507" s="184"/>
      <c r="V507" s="184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84"/>
      <c r="C508" s="184"/>
      <c r="D508" s="184"/>
      <c r="E508" s="184"/>
      <c r="F508" s="184"/>
      <c r="G508" s="184"/>
      <c r="H508" s="184"/>
      <c r="I508" s="184"/>
      <c r="J508" s="184"/>
      <c r="K508" s="184"/>
      <c r="L508" s="184"/>
      <c r="M508" s="184"/>
      <c r="N508" s="98"/>
      <c r="O508" s="133"/>
      <c r="P508" s="133"/>
      <c r="Q508" s="184"/>
      <c r="R508" s="184"/>
      <c r="S508" s="184"/>
      <c r="T508" s="184"/>
      <c r="U508" s="184"/>
      <c r="V508" s="184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84"/>
      <c r="C509" s="184"/>
      <c r="D509" s="184"/>
      <c r="E509" s="184"/>
      <c r="F509" s="184"/>
      <c r="G509" s="184"/>
      <c r="H509" s="184"/>
      <c r="I509" s="184"/>
      <c r="J509" s="184"/>
      <c r="K509" s="184"/>
      <c r="L509" s="184"/>
      <c r="M509" s="184"/>
      <c r="N509" s="98"/>
      <c r="O509" s="133"/>
      <c r="P509" s="133"/>
      <c r="Q509" s="184"/>
      <c r="R509" s="184"/>
      <c r="S509" s="184"/>
      <c r="T509" s="184"/>
      <c r="U509" s="184"/>
      <c r="V509" s="184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84"/>
      <c r="C510" s="184"/>
      <c r="D510" s="184"/>
      <c r="E510" s="184"/>
      <c r="F510" s="184"/>
      <c r="G510" s="184"/>
      <c r="H510" s="184"/>
      <c r="I510" s="184"/>
      <c r="J510" s="184"/>
      <c r="K510" s="184"/>
      <c r="L510" s="184"/>
      <c r="M510" s="184"/>
      <c r="N510" s="98"/>
      <c r="O510" s="133"/>
      <c r="P510" s="133"/>
      <c r="Q510" s="184"/>
      <c r="R510" s="184"/>
      <c r="S510" s="184"/>
      <c r="T510" s="184"/>
      <c r="U510" s="184"/>
      <c r="V510" s="184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84"/>
      <c r="C511" s="184"/>
      <c r="D511" s="184"/>
      <c r="E511" s="184"/>
      <c r="F511" s="184"/>
      <c r="G511" s="184"/>
      <c r="H511" s="184"/>
      <c r="I511" s="184"/>
      <c r="J511" s="184"/>
      <c r="K511" s="184"/>
      <c r="L511" s="184"/>
      <c r="M511" s="184"/>
      <c r="N511" s="98"/>
      <c r="O511" s="133"/>
      <c r="P511" s="133"/>
      <c r="Q511" s="184"/>
      <c r="R511" s="184"/>
      <c r="S511" s="184"/>
      <c r="T511" s="184"/>
      <c r="U511" s="184"/>
      <c r="V511" s="184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84"/>
      <c r="C512" s="184"/>
      <c r="D512" s="184"/>
      <c r="E512" s="184"/>
      <c r="F512" s="184"/>
      <c r="G512" s="184"/>
      <c r="H512" s="184"/>
      <c r="I512" s="184"/>
      <c r="J512" s="184"/>
      <c r="K512" s="184"/>
      <c r="L512" s="184"/>
      <c r="M512" s="184"/>
      <c r="N512" s="98"/>
      <c r="O512" s="133"/>
      <c r="P512" s="133"/>
      <c r="Q512" s="184"/>
      <c r="R512" s="184"/>
      <c r="S512" s="184"/>
      <c r="T512" s="184"/>
      <c r="U512" s="184"/>
      <c r="V512" s="184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84"/>
      <c r="C513" s="184"/>
      <c r="D513" s="184"/>
      <c r="E513" s="184"/>
      <c r="F513" s="184"/>
      <c r="G513" s="184"/>
      <c r="H513" s="184"/>
      <c r="I513" s="184"/>
      <c r="J513" s="184"/>
      <c r="K513" s="184"/>
      <c r="L513" s="184"/>
      <c r="M513" s="184"/>
      <c r="N513" s="98"/>
      <c r="O513" s="133"/>
      <c r="P513" s="133"/>
      <c r="Q513" s="184"/>
      <c r="R513" s="184"/>
      <c r="S513" s="184"/>
      <c r="T513" s="184"/>
      <c r="U513" s="184"/>
      <c r="V513" s="184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84"/>
      <c r="C514" s="184"/>
      <c r="D514" s="184"/>
      <c r="E514" s="184"/>
      <c r="F514" s="184"/>
      <c r="G514" s="184"/>
      <c r="H514" s="184"/>
      <c r="I514" s="184"/>
      <c r="J514" s="184"/>
      <c r="K514" s="184"/>
      <c r="L514" s="184"/>
      <c r="M514" s="184"/>
      <c r="N514" s="98"/>
      <c r="O514" s="133"/>
      <c r="P514" s="133"/>
      <c r="Q514" s="184"/>
      <c r="R514" s="184"/>
      <c r="S514" s="184"/>
      <c r="T514" s="184"/>
      <c r="U514" s="184"/>
      <c r="V514" s="184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84"/>
      <c r="C515" s="184"/>
      <c r="D515" s="184"/>
      <c r="E515" s="184"/>
      <c r="F515" s="184"/>
      <c r="G515" s="184"/>
      <c r="H515" s="184"/>
      <c r="I515" s="184"/>
      <c r="J515" s="184"/>
      <c r="K515" s="184"/>
      <c r="L515" s="184"/>
      <c r="M515" s="184"/>
      <c r="N515" s="98"/>
      <c r="O515" s="133"/>
      <c r="P515" s="133"/>
      <c r="Q515" s="184"/>
      <c r="R515" s="184"/>
      <c r="S515" s="184"/>
      <c r="T515" s="184"/>
      <c r="U515" s="184"/>
      <c r="V515" s="184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84"/>
      <c r="C516" s="184"/>
      <c r="D516" s="184"/>
      <c r="E516" s="184"/>
      <c r="F516" s="184"/>
      <c r="G516" s="184"/>
      <c r="H516" s="184"/>
      <c r="I516" s="184"/>
      <c r="J516" s="184"/>
      <c r="K516" s="184"/>
      <c r="L516" s="184"/>
      <c r="M516" s="184"/>
      <c r="N516" s="98"/>
      <c r="O516" s="133"/>
      <c r="P516" s="133"/>
      <c r="Q516" s="184"/>
      <c r="R516" s="184"/>
      <c r="S516" s="184"/>
      <c r="T516" s="184"/>
      <c r="U516" s="184"/>
      <c r="V516" s="184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84"/>
      <c r="C517" s="184"/>
      <c r="D517" s="184"/>
      <c r="E517" s="184"/>
      <c r="F517" s="184"/>
      <c r="G517" s="184"/>
      <c r="H517" s="184"/>
      <c r="I517" s="184"/>
      <c r="J517" s="184"/>
      <c r="K517" s="184"/>
      <c r="L517" s="184"/>
      <c r="M517" s="184"/>
      <c r="N517" s="98"/>
      <c r="O517" s="133"/>
      <c r="P517" s="133"/>
      <c r="Q517" s="184"/>
      <c r="R517" s="184"/>
      <c r="S517" s="184"/>
      <c r="T517" s="184"/>
      <c r="U517" s="184"/>
      <c r="V517" s="184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84"/>
      <c r="C518" s="184"/>
      <c r="D518" s="184"/>
      <c r="E518" s="184"/>
      <c r="F518" s="184"/>
      <c r="G518" s="184"/>
      <c r="H518" s="184"/>
      <c r="I518" s="184"/>
      <c r="J518" s="184"/>
      <c r="K518" s="184"/>
      <c r="L518" s="184"/>
      <c r="M518" s="184"/>
      <c r="N518" s="98"/>
      <c r="O518" s="133"/>
      <c r="P518" s="133"/>
      <c r="Q518" s="184"/>
      <c r="R518" s="184"/>
      <c r="S518" s="184"/>
      <c r="T518" s="184"/>
      <c r="U518" s="184"/>
      <c r="V518" s="184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84"/>
      <c r="C519" s="184"/>
      <c r="D519" s="184"/>
      <c r="E519" s="184"/>
      <c r="F519" s="184"/>
      <c r="G519" s="184"/>
      <c r="H519" s="184"/>
      <c r="I519" s="184"/>
      <c r="J519" s="184"/>
      <c r="K519" s="184"/>
      <c r="L519" s="184"/>
      <c r="M519" s="184"/>
      <c r="N519" s="98"/>
      <c r="O519" s="133"/>
      <c r="P519" s="133"/>
      <c r="Q519" s="184"/>
      <c r="R519" s="184"/>
      <c r="S519" s="184"/>
      <c r="T519" s="184"/>
      <c r="U519" s="184"/>
      <c r="V519" s="184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84"/>
      <c r="C520" s="184"/>
      <c r="D520" s="184"/>
      <c r="E520" s="184"/>
      <c r="F520" s="184"/>
      <c r="G520" s="184"/>
      <c r="H520" s="184"/>
      <c r="I520" s="184"/>
      <c r="J520" s="184"/>
      <c r="K520" s="184"/>
      <c r="L520" s="184"/>
      <c r="M520" s="184"/>
      <c r="N520" s="98"/>
      <c r="O520" s="133"/>
      <c r="P520" s="133"/>
      <c r="Q520" s="184"/>
      <c r="R520" s="184"/>
      <c r="S520" s="184"/>
      <c r="T520" s="184"/>
      <c r="U520" s="184"/>
      <c r="V520" s="184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84"/>
      <c r="C521" s="184"/>
      <c r="D521" s="184"/>
      <c r="E521" s="184"/>
      <c r="F521" s="184"/>
      <c r="G521" s="184"/>
      <c r="H521" s="184"/>
      <c r="I521" s="184"/>
      <c r="J521" s="184"/>
      <c r="K521" s="184"/>
      <c r="L521" s="184"/>
      <c r="M521" s="184"/>
      <c r="N521" s="98"/>
      <c r="O521" s="133"/>
      <c r="P521" s="133"/>
      <c r="Q521" s="184"/>
      <c r="R521" s="184"/>
      <c r="S521" s="184"/>
      <c r="T521" s="184"/>
      <c r="U521" s="184"/>
      <c r="V521" s="184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84"/>
      <c r="C522" s="184"/>
      <c r="D522" s="184"/>
      <c r="E522" s="184"/>
      <c r="F522" s="184"/>
      <c r="G522" s="184"/>
      <c r="H522" s="184"/>
      <c r="I522" s="184"/>
      <c r="J522" s="184"/>
      <c r="K522" s="184"/>
      <c r="L522" s="184"/>
      <c r="M522" s="184"/>
      <c r="N522" s="98"/>
      <c r="O522" s="133"/>
      <c r="P522" s="133"/>
      <c r="Q522" s="184"/>
      <c r="R522" s="184"/>
      <c r="S522" s="184"/>
      <c r="T522" s="184"/>
      <c r="U522" s="184"/>
      <c r="V522" s="184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84"/>
      <c r="C523" s="184"/>
      <c r="D523" s="184"/>
      <c r="E523" s="184"/>
      <c r="F523" s="184"/>
      <c r="G523" s="184"/>
      <c r="H523" s="184"/>
      <c r="I523" s="184"/>
      <c r="J523" s="184"/>
      <c r="K523" s="184"/>
      <c r="L523" s="184"/>
      <c r="M523" s="184"/>
      <c r="N523" s="98"/>
      <c r="O523" s="133"/>
      <c r="P523" s="133"/>
      <c r="Q523" s="184"/>
      <c r="R523" s="184"/>
      <c r="S523" s="184"/>
      <c r="T523" s="184"/>
      <c r="U523" s="184"/>
      <c r="V523" s="184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84"/>
      <c r="C524" s="184"/>
      <c r="D524" s="184"/>
      <c r="E524" s="184"/>
      <c r="F524" s="184"/>
      <c r="G524" s="184"/>
      <c r="H524" s="184"/>
      <c r="I524" s="184"/>
      <c r="J524" s="184"/>
      <c r="K524" s="184"/>
      <c r="L524" s="184"/>
      <c r="M524" s="184"/>
      <c r="N524" s="98"/>
      <c r="O524" s="133"/>
      <c r="P524" s="133"/>
      <c r="Q524" s="184"/>
      <c r="R524" s="184"/>
      <c r="S524" s="184"/>
      <c r="T524" s="184"/>
      <c r="U524" s="184"/>
      <c r="V524" s="184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84"/>
      <c r="C525" s="184"/>
      <c r="D525" s="184"/>
      <c r="E525" s="184"/>
      <c r="F525" s="184"/>
      <c r="G525" s="184"/>
      <c r="H525" s="184"/>
      <c r="I525" s="184"/>
      <c r="J525" s="184"/>
      <c r="K525" s="184"/>
      <c r="L525" s="184"/>
      <c r="M525" s="184"/>
      <c r="N525" s="98"/>
      <c r="O525" s="133"/>
      <c r="P525" s="133"/>
      <c r="Q525" s="184"/>
      <c r="R525" s="184"/>
      <c r="S525" s="184"/>
      <c r="T525" s="184"/>
      <c r="U525" s="184"/>
      <c r="V525" s="184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84"/>
      <c r="C526" s="184"/>
      <c r="D526" s="184"/>
      <c r="E526" s="184"/>
      <c r="F526" s="184"/>
      <c r="G526" s="184"/>
      <c r="H526" s="184"/>
      <c r="I526" s="184"/>
      <c r="J526" s="184"/>
      <c r="K526" s="184"/>
      <c r="L526" s="184"/>
      <c r="M526" s="184"/>
      <c r="N526" s="98"/>
      <c r="O526" s="133"/>
      <c r="P526" s="133"/>
      <c r="Q526" s="184"/>
      <c r="R526" s="184"/>
      <c r="S526" s="184"/>
      <c r="T526" s="184"/>
      <c r="U526" s="184"/>
      <c r="V526" s="184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84"/>
      <c r="C527" s="184"/>
      <c r="D527" s="184"/>
      <c r="E527" s="184"/>
      <c r="F527" s="184"/>
      <c r="G527" s="184"/>
      <c r="H527" s="184"/>
      <c r="I527" s="184"/>
      <c r="J527" s="184"/>
      <c r="K527" s="184"/>
      <c r="L527" s="184"/>
      <c r="M527" s="184"/>
      <c r="N527" s="98"/>
      <c r="O527" s="133"/>
      <c r="P527" s="133"/>
      <c r="Q527" s="184"/>
      <c r="R527" s="184"/>
      <c r="S527" s="184"/>
      <c r="T527" s="184"/>
      <c r="U527" s="184"/>
      <c r="V527" s="184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84"/>
      <c r="C528" s="184"/>
      <c r="D528" s="184"/>
      <c r="E528" s="184"/>
      <c r="F528" s="184"/>
      <c r="G528" s="184"/>
      <c r="H528" s="184"/>
      <c r="I528" s="184"/>
      <c r="J528" s="184"/>
      <c r="K528" s="184"/>
      <c r="L528" s="184"/>
      <c r="M528" s="184"/>
      <c r="N528" s="98"/>
      <c r="O528" s="133"/>
      <c r="P528" s="133"/>
      <c r="Q528" s="184"/>
      <c r="R528" s="184"/>
      <c r="S528" s="184"/>
      <c r="T528" s="184"/>
      <c r="U528" s="184"/>
      <c r="V528" s="184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84"/>
      <c r="C529" s="184"/>
      <c r="D529" s="184"/>
      <c r="E529" s="184"/>
      <c r="F529" s="184"/>
      <c r="G529" s="184"/>
      <c r="H529" s="184"/>
      <c r="I529" s="184"/>
      <c r="J529" s="184"/>
      <c r="K529" s="184"/>
      <c r="L529" s="184"/>
      <c r="M529" s="184"/>
      <c r="N529" s="98"/>
      <c r="O529" s="133"/>
      <c r="P529" s="133"/>
      <c r="Q529" s="184"/>
      <c r="R529" s="184"/>
      <c r="S529" s="184"/>
      <c r="T529" s="184"/>
      <c r="U529" s="184"/>
      <c r="V529" s="184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84"/>
      <c r="C530" s="184"/>
      <c r="D530" s="184"/>
      <c r="E530" s="184"/>
      <c r="F530" s="184"/>
      <c r="G530" s="184"/>
      <c r="H530" s="184"/>
      <c r="I530" s="184"/>
      <c r="J530" s="184"/>
      <c r="K530" s="184"/>
      <c r="L530" s="184"/>
      <c r="M530" s="184"/>
      <c r="N530" s="98"/>
      <c r="O530" s="133"/>
      <c r="P530" s="133"/>
      <c r="Q530" s="184"/>
      <c r="R530" s="184"/>
      <c r="S530" s="184"/>
      <c r="T530" s="184"/>
      <c r="U530" s="184"/>
      <c r="V530" s="184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84"/>
      <c r="C531" s="184"/>
      <c r="D531" s="184"/>
      <c r="E531" s="184"/>
      <c r="F531" s="184"/>
      <c r="G531" s="184"/>
      <c r="H531" s="184"/>
      <c r="I531" s="184"/>
      <c r="J531" s="184"/>
      <c r="K531" s="184"/>
      <c r="L531" s="184"/>
      <c r="M531" s="184"/>
      <c r="N531" s="98"/>
      <c r="O531" s="133"/>
      <c r="P531" s="133"/>
      <c r="Q531" s="184"/>
      <c r="R531" s="184"/>
      <c r="S531" s="184"/>
      <c r="T531" s="184"/>
      <c r="U531" s="184"/>
      <c r="V531" s="184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84"/>
      <c r="C532" s="184"/>
      <c r="D532" s="184"/>
      <c r="E532" s="184"/>
      <c r="F532" s="184"/>
      <c r="G532" s="184"/>
      <c r="H532" s="184"/>
      <c r="I532" s="184"/>
      <c r="J532" s="184"/>
      <c r="K532" s="184"/>
      <c r="L532" s="184"/>
      <c r="M532" s="184"/>
      <c r="N532" s="98"/>
      <c r="O532" s="133"/>
      <c r="P532" s="133"/>
      <c r="Q532" s="184"/>
      <c r="R532" s="184"/>
      <c r="S532" s="184"/>
      <c r="T532" s="184"/>
      <c r="U532" s="184"/>
      <c r="V532" s="184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84"/>
      <c r="C533" s="184"/>
      <c r="D533" s="184"/>
      <c r="E533" s="184"/>
      <c r="F533" s="184"/>
      <c r="G533" s="184"/>
      <c r="H533" s="184"/>
      <c r="I533" s="184"/>
      <c r="J533" s="184"/>
      <c r="K533" s="184"/>
      <c r="L533" s="184"/>
      <c r="M533" s="184"/>
      <c r="N533" s="98"/>
      <c r="O533" s="133"/>
      <c r="P533" s="133"/>
      <c r="Q533" s="184"/>
      <c r="R533" s="184"/>
      <c r="S533" s="184"/>
      <c r="T533" s="184"/>
      <c r="U533" s="184"/>
      <c r="V533" s="184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84"/>
      <c r="C534" s="184"/>
      <c r="D534" s="184"/>
      <c r="E534" s="184"/>
      <c r="F534" s="184"/>
      <c r="G534" s="184"/>
      <c r="H534" s="184"/>
      <c r="I534" s="184"/>
      <c r="J534" s="184"/>
      <c r="K534" s="184"/>
      <c r="L534" s="184"/>
      <c r="M534" s="184"/>
      <c r="N534" s="98"/>
      <c r="O534" s="133"/>
      <c r="P534" s="133"/>
      <c r="Q534" s="184"/>
      <c r="R534" s="184"/>
      <c r="S534" s="184"/>
      <c r="T534" s="184"/>
      <c r="U534" s="184"/>
      <c r="V534" s="184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84"/>
      <c r="C535" s="184"/>
      <c r="D535" s="184"/>
      <c r="E535" s="184"/>
      <c r="F535" s="184"/>
      <c r="G535" s="184"/>
      <c r="H535" s="184"/>
      <c r="I535" s="184"/>
      <c r="J535" s="184"/>
      <c r="K535" s="184"/>
      <c r="L535" s="184"/>
      <c r="M535" s="184"/>
      <c r="N535" s="98"/>
      <c r="O535" s="133"/>
      <c r="P535" s="133"/>
      <c r="Q535" s="184"/>
      <c r="R535" s="184"/>
      <c r="S535" s="184"/>
      <c r="T535" s="184"/>
      <c r="U535" s="184"/>
      <c r="V535" s="184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84"/>
      <c r="C536" s="184"/>
      <c r="D536" s="184"/>
      <c r="E536" s="184"/>
      <c r="F536" s="184"/>
      <c r="G536" s="184"/>
      <c r="H536" s="184"/>
      <c r="I536" s="184"/>
      <c r="J536" s="184"/>
      <c r="K536" s="184"/>
      <c r="L536" s="184"/>
      <c r="M536" s="184"/>
      <c r="N536" s="98"/>
      <c r="O536" s="133"/>
      <c r="P536" s="133"/>
      <c r="Q536" s="184"/>
      <c r="R536" s="184"/>
      <c r="S536" s="184"/>
      <c r="T536" s="184"/>
      <c r="U536" s="184"/>
      <c r="V536" s="184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84"/>
      <c r="C537" s="184"/>
      <c r="D537" s="184"/>
      <c r="E537" s="184"/>
      <c r="F537" s="184"/>
      <c r="G537" s="184"/>
      <c r="H537" s="184"/>
      <c r="I537" s="184"/>
      <c r="J537" s="184"/>
      <c r="K537" s="184"/>
      <c r="L537" s="184"/>
      <c r="M537" s="184"/>
      <c r="N537" s="98"/>
      <c r="O537" s="133"/>
      <c r="P537" s="133"/>
      <c r="Q537" s="184"/>
      <c r="R537" s="184"/>
      <c r="S537" s="184"/>
      <c r="T537" s="184"/>
      <c r="U537" s="184"/>
      <c r="V537" s="184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84"/>
      <c r="C538" s="184"/>
      <c r="D538" s="184"/>
      <c r="E538" s="184"/>
      <c r="F538" s="184"/>
      <c r="G538" s="184"/>
      <c r="H538" s="184"/>
      <c r="I538" s="184"/>
      <c r="J538" s="184"/>
      <c r="K538" s="184"/>
      <c r="L538" s="184"/>
      <c r="M538" s="184"/>
      <c r="N538" s="98"/>
      <c r="O538" s="133"/>
      <c r="P538" s="133"/>
      <c r="Q538" s="184"/>
      <c r="R538" s="184"/>
      <c r="S538" s="184"/>
      <c r="T538" s="184"/>
      <c r="U538" s="184"/>
      <c r="V538" s="184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84"/>
      <c r="C539" s="184"/>
      <c r="D539" s="184"/>
      <c r="E539" s="184"/>
      <c r="F539" s="184"/>
      <c r="G539" s="184"/>
      <c r="H539" s="184"/>
      <c r="I539" s="184"/>
      <c r="J539" s="184"/>
      <c r="K539" s="184"/>
      <c r="L539" s="184"/>
      <c r="M539" s="184"/>
      <c r="N539" s="98"/>
      <c r="O539" s="133"/>
      <c r="P539" s="133"/>
      <c r="Q539" s="184"/>
      <c r="R539" s="184"/>
      <c r="S539" s="184"/>
      <c r="T539" s="184"/>
      <c r="U539" s="184"/>
      <c r="V539" s="184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84"/>
      <c r="C540" s="184"/>
      <c r="D540" s="184"/>
      <c r="E540" s="184"/>
      <c r="F540" s="184"/>
      <c r="G540" s="184"/>
      <c r="H540" s="184"/>
      <c r="I540" s="184"/>
      <c r="J540" s="184"/>
      <c r="K540" s="184"/>
      <c r="L540" s="184"/>
      <c r="M540" s="184"/>
      <c r="N540" s="98"/>
      <c r="O540" s="133"/>
      <c r="P540" s="133"/>
      <c r="Q540" s="184"/>
      <c r="R540" s="184"/>
      <c r="S540" s="184"/>
      <c r="T540" s="184"/>
      <c r="U540" s="184"/>
      <c r="V540" s="184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84"/>
      <c r="C541" s="184"/>
      <c r="D541" s="184"/>
      <c r="E541" s="184"/>
      <c r="F541" s="184"/>
      <c r="G541" s="184"/>
      <c r="H541" s="184"/>
      <c r="I541" s="184"/>
      <c r="J541" s="184"/>
      <c r="K541" s="184"/>
      <c r="L541" s="184"/>
      <c r="M541" s="184"/>
      <c r="N541" s="98"/>
      <c r="O541" s="133"/>
      <c r="P541" s="133"/>
      <c r="Q541" s="184"/>
      <c r="R541" s="184"/>
      <c r="S541" s="184"/>
      <c r="T541" s="184"/>
      <c r="U541" s="184"/>
      <c r="V541" s="184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84"/>
      <c r="C542" s="184"/>
      <c r="D542" s="184"/>
      <c r="E542" s="184"/>
      <c r="F542" s="184"/>
      <c r="G542" s="184"/>
      <c r="H542" s="184"/>
      <c r="I542" s="184"/>
      <c r="J542" s="184"/>
      <c r="K542" s="184"/>
      <c r="L542" s="184"/>
      <c r="M542" s="184"/>
      <c r="N542" s="98"/>
      <c r="O542" s="133"/>
      <c r="P542" s="133"/>
      <c r="Q542" s="184"/>
      <c r="R542" s="184"/>
      <c r="S542" s="184"/>
      <c r="T542" s="184"/>
      <c r="U542" s="184"/>
      <c r="V542" s="184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84"/>
      <c r="C543" s="184"/>
      <c r="D543" s="184"/>
      <c r="E543" s="184"/>
      <c r="F543" s="184"/>
      <c r="G543" s="184"/>
      <c r="H543" s="184"/>
      <c r="I543" s="184"/>
      <c r="J543" s="184"/>
      <c r="K543" s="184"/>
      <c r="L543" s="184"/>
      <c r="M543" s="184"/>
      <c r="N543" s="98"/>
      <c r="O543" s="133"/>
      <c r="P543" s="133"/>
      <c r="Q543" s="184"/>
      <c r="R543" s="184"/>
      <c r="S543" s="184"/>
      <c r="T543" s="184"/>
      <c r="U543" s="184"/>
      <c r="V543" s="184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84"/>
      <c r="C544" s="184"/>
      <c r="D544" s="184"/>
      <c r="E544" s="184"/>
      <c r="F544" s="184"/>
      <c r="G544" s="184"/>
      <c r="H544" s="184"/>
      <c r="I544" s="184"/>
      <c r="J544" s="184"/>
      <c r="K544" s="184"/>
      <c r="L544" s="184"/>
      <c r="M544" s="184"/>
      <c r="N544" s="98"/>
      <c r="O544" s="133"/>
      <c r="P544" s="133"/>
      <c r="Q544" s="184"/>
      <c r="R544" s="184"/>
      <c r="S544" s="184"/>
      <c r="T544" s="184"/>
      <c r="U544" s="184"/>
      <c r="V544" s="184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84"/>
      <c r="C545" s="184"/>
      <c r="D545" s="184"/>
      <c r="E545" s="184"/>
      <c r="F545" s="184"/>
      <c r="G545" s="184"/>
      <c r="H545" s="184"/>
      <c r="I545" s="184"/>
      <c r="J545" s="184"/>
      <c r="K545" s="184"/>
      <c r="L545" s="184"/>
      <c r="M545" s="184"/>
      <c r="N545" s="98"/>
      <c r="O545" s="133"/>
      <c r="P545" s="133"/>
      <c r="Q545" s="184"/>
      <c r="R545" s="184"/>
      <c r="S545" s="184"/>
      <c r="T545" s="184"/>
      <c r="U545" s="184"/>
      <c r="V545" s="184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84"/>
      <c r="C546" s="184"/>
      <c r="D546" s="184"/>
      <c r="E546" s="184"/>
      <c r="F546" s="184"/>
      <c r="G546" s="184"/>
      <c r="H546" s="184"/>
      <c r="I546" s="184"/>
      <c r="J546" s="184"/>
      <c r="K546" s="184"/>
      <c r="L546" s="184"/>
      <c r="M546" s="184"/>
      <c r="N546" s="98"/>
      <c r="O546" s="133"/>
      <c r="P546" s="133"/>
      <c r="Q546" s="184"/>
      <c r="R546" s="184"/>
      <c r="S546" s="184"/>
      <c r="T546" s="184"/>
      <c r="U546" s="184"/>
      <c r="V546" s="184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84"/>
      <c r="C547" s="184"/>
      <c r="D547" s="184"/>
      <c r="E547" s="184"/>
      <c r="F547" s="184"/>
      <c r="G547" s="184"/>
      <c r="H547" s="184"/>
      <c r="I547" s="184"/>
      <c r="J547" s="184"/>
      <c r="K547" s="184"/>
      <c r="L547" s="184"/>
      <c r="M547" s="184"/>
      <c r="N547" s="98"/>
      <c r="O547" s="133"/>
      <c r="P547" s="133"/>
      <c r="Q547" s="184"/>
      <c r="R547" s="184"/>
      <c r="S547" s="184"/>
      <c r="T547" s="184"/>
      <c r="U547" s="184"/>
      <c r="V547" s="184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84"/>
      <c r="C548" s="184"/>
      <c r="D548" s="184"/>
      <c r="E548" s="184"/>
      <c r="F548" s="184"/>
      <c r="G548" s="184"/>
      <c r="H548" s="184"/>
      <c r="I548" s="184"/>
      <c r="J548" s="184"/>
      <c r="K548" s="184"/>
      <c r="L548" s="184"/>
      <c r="M548" s="184"/>
      <c r="N548" s="98"/>
      <c r="O548" s="133"/>
      <c r="P548" s="133"/>
      <c r="Q548" s="184"/>
      <c r="R548" s="184"/>
      <c r="S548" s="184"/>
      <c r="T548" s="184"/>
      <c r="U548" s="184"/>
      <c r="V548" s="184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84"/>
      <c r="C549" s="184"/>
      <c r="D549" s="184"/>
      <c r="E549" s="184"/>
      <c r="F549" s="184"/>
      <c r="G549" s="184"/>
      <c r="H549" s="184"/>
      <c r="I549" s="184"/>
      <c r="J549" s="184"/>
      <c r="K549" s="184"/>
      <c r="L549" s="184"/>
      <c r="M549" s="184"/>
      <c r="N549" s="98"/>
      <c r="O549" s="133"/>
      <c r="P549" s="133"/>
      <c r="Q549" s="184"/>
      <c r="R549" s="184"/>
      <c r="S549" s="184"/>
      <c r="T549" s="184"/>
      <c r="U549" s="184"/>
      <c r="V549" s="184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84"/>
      <c r="C550" s="184"/>
      <c r="D550" s="184"/>
      <c r="E550" s="184"/>
      <c r="F550" s="184"/>
      <c r="G550" s="184"/>
      <c r="H550" s="184"/>
      <c r="I550" s="184"/>
      <c r="J550" s="184"/>
      <c r="K550" s="184"/>
      <c r="L550" s="184"/>
      <c r="M550" s="184"/>
      <c r="N550" s="98"/>
      <c r="O550" s="133"/>
      <c r="P550" s="133"/>
      <c r="Q550" s="184"/>
      <c r="R550" s="184"/>
      <c r="S550" s="184"/>
      <c r="T550" s="184"/>
      <c r="U550" s="184"/>
      <c r="V550" s="184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84"/>
      <c r="C551" s="184"/>
      <c r="D551" s="184"/>
      <c r="E551" s="184"/>
      <c r="F551" s="184"/>
      <c r="G551" s="184"/>
      <c r="H551" s="184"/>
      <c r="I551" s="184"/>
      <c r="J551" s="184"/>
      <c r="K551" s="184"/>
      <c r="L551" s="184"/>
      <c r="M551" s="184"/>
      <c r="N551" s="98"/>
      <c r="O551" s="133"/>
      <c r="P551" s="133"/>
      <c r="Q551" s="184"/>
      <c r="R551" s="184"/>
      <c r="S551" s="184"/>
      <c r="T551" s="184"/>
      <c r="U551" s="184"/>
      <c r="V551" s="184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84"/>
      <c r="C552" s="184"/>
      <c r="D552" s="184"/>
      <c r="E552" s="184"/>
      <c r="F552" s="184"/>
      <c r="G552" s="184"/>
      <c r="H552" s="184"/>
      <c r="I552" s="184"/>
      <c r="J552" s="184"/>
      <c r="K552" s="184"/>
      <c r="L552" s="184"/>
      <c r="M552" s="184"/>
      <c r="N552" s="98"/>
      <c r="O552" s="133"/>
      <c r="P552" s="133"/>
      <c r="Q552" s="184"/>
      <c r="R552" s="184"/>
      <c r="S552" s="184"/>
      <c r="T552" s="184"/>
      <c r="U552" s="184"/>
      <c r="V552" s="184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84"/>
      <c r="C553" s="184"/>
      <c r="D553" s="184"/>
      <c r="E553" s="184"/>
      <c r="F553" s="184"/>
      <c r="G553" s="184"/>
      <c r="H553" s="184"/>
      <c r="I553" s="184"/>
      <c r="J553" s="184"/>
      <c r="K553" s="184"/>
      <c r="L553" s="184"/>
      <c r="M553" s="184"/>
      <c r="N553" s="98"/>
      <c r="O553" s="133"/>
      <c r="P553" s="133"/>
      <c r="Q553" s="184"/>
      <c r="R553" s="184"/>
      <c r="S553" s="184"/>
      <c r="T553" s="184"/>
      <c r="U553" s="184"/>
      <c r="V553" s="184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84"/>
      <c r="C554" s="184"/>
      <c r="D554" s="184"/>
      <c r="E554" s="184"/>
      <c r="F554" s="184"/>
      <c r="G554" s="184"/>
      <c r="H554" s="184"/>
      <c r="I554" s="184"/>
      <c r="J554" s="184"/>
      <c r="K554" s="184"/>
      <c r="L554" s="184"/>
      <c r="M554" s="184"/>
      <c r="N554" s="98"/>
      <c r="O554" s="133"/>
      <c r="P554" s="133"/>
      <c r="Q554" s="184"/>
      <c r="R554" s="184"/>
      <c r="S554" s="184"/>
      <c r="T554" s="184"/>
      <c r="U554" s="184"/>
      <c r="V554" s="184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84"/>
      <c r="C555" s="184"/>
      <c r="D555" s="184"/>
      <c r="E555" s="184"/>
      <c r="F555" s="184"/>
      <c r="G555" s="184"/>
      <c r="H555" s="184"/>
      <c r="I555" s="184"/>
      <c r="J555" s="184"/>
      <c r="K555" s="184"/>
      <c r="L555" s="184"/>
      <c r="M555" s="184"/>
      <c r="N555" s="98"/>
      <c r="O555" s="133"/>
      <c r="P555" s="133"/>
      <c r="Q555" s="184"/>
      <c r="R555" s="184"/>
      <c r="S555" s="184"/>
      <c r="T555" s="184"/>
      <c r="U555" s="184"/>
      <c r="V555" s="184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84"/>
      <c r="C556" s="184"/>
      <c r="D556" s="184"/>
      <c r="E556" s="184"/>
      <c r="F556" s="184"/>
      <c r="G556" s="184"/>
      <c r="H556" s="184"/>
      <c r="I556" s="184"/>
      <c r="J556" s="184"/>
      <c r="K556" s="184"/>
      <c r="L556" s="184"/>
      <c r="M556" s="184"/>
      <c r="N556" s="98"/>
      <c r="O556" s="133"/>
      <c r="P556" s="133"/>
      <c r="Q556" s="184"/>
      <c r="R556" s="184"/>
      <c r="S556" s="184"/>
      <c r="T556" s="184"/>
      <c r="U556" s="184"/>
      <c r="V556" s="184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84"/>
      <c r="C557" s="184"/>
      <c r="D557" s="184"/>
      <c r="E557" s="184"/>
      <c r="F557" s="184"/>
      <c r="G557" s="184"/>
      <c r="H557" s="184"/>
      <c r="I557" s="184"/>
      <c r="J557" s="184"/>
      <c r="K557" s="184"/>
      <c r="L557" s="184"/>
      <c r="M557" s="184"/>
      <c r="N557" s="98"/>
      <c r="O557" s="133"/>
      <c r="P557" s="133"/>
      <c r="Q557" s="184"/>
      <c r="R557" s="184"/>
      <c r="S557" s="184"/>
      <c r="T557" s="184"/>
      <c r="U557" s="184"/>
      <c r="V557" s="184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84"/>
      <c r="C558" s="184"/>
      <c r="D558" s="184"/>
      <c r="E558" s="184"/>
      <c r="F558" s="184"/>
      <c r="G558" s="184"/>
      <c r="H558" s="184"/>
      <c r="I558" s="184"/>
      <c r="J558" s="184"/>
      <c r="K558" s="184"/>
      <c r="L558" s="184"/>
      <c r="M558" s="184"/>
      <c r="N558" s="98"/>
      <c r="O558" s="133"/>
      <c r="P558" s="133"/>
      <c r="Q558" s="184"/>
      <c r="R558" s="184"/>
      <c r="S558" s="184"/>
      <c r="T558" s="184"/>
      <c r="U558" s="184"/>
      <c r="V558" s="184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84"/>
      <c r="C559" s="184"/>
      <c r="D559" s="184"/>
      <c r="E559" s="184"/>
      <c r="F559" s="184"/>
      <c r="G559" s="184"/>
      <c r="H559" s="184"/>
      <c r="I559" s="184"/>
      <c r="J559" s="184"/>
      <c r="K559" s="184"/>
      <c r="L559" s="184"/>
      <c r="M559" s="184"/>
      <c r="N559" s="98"/>
      <c r="O559" s="133"/>
      <c r="P559" s="133"/>
      <c r="Q559" s="184"/>
      <c r="R559" s="184"/>
      <c r="S559" s="184"/>
      <c r="T559" s="184"/>
      <c r="U559" s="184"/>
      <c r="V559" s="184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84"/>
      <c r="C560" s="184"/>
      <c r="D560" s="184"/>
      <c r="E560" s="184"/>
      <c r="F560" s="184"/>
      <c r="G560" s="184"/>
      <c r="H560" s="184"/>
      <c r="I560" s="184"/>
      <c r="J560" s="184"/>
      <c r="K560" s="184"/>
      <c r="L560" s="184"/>
      <c r="M560" s="184"/>
      <c r="N560" s="98"/>
      <c r="O560" s="133"/>
      <c r="P560" s="133"/>
      <c r="Q560" s="184"/>
      <c r="R560" s="184"/>
      <c r="S560" s="184"/>
      <c r="T560" s="184"/>
      <c r="U560" s="184"/>
      <c r="V560" s="184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84"/>
      <c r="C561" s="184"/>
      <c r="D561" s="184"/>
      <c r="E561" s="184"/>
      <c r="F561" s="184"/>
      <c r="G561" s="184"/>
      <c r="H561" s="184"/>
      <c r="I561" s="184"/>
      <c r="J561" s="184"/>
      <c r="K561" s="184"/>
      <c r="L561" s="184"/>
      <c r="M561" s="184"/>
      <c r="N561" s="98"/>
      <c r="O561" s="133"/>
      <c r="P561" s="133"/>
      <c r="Q561" s="184"/>
      <c r="R561" s="184"/>
      <c r="S561" s="184"/>
      <c r="T561" s="184"/>
      <c r="U561" s="184"/>
      <c r="V561" s="184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84"/>
      <c r="C562" s="184"/>
      <c r="D562" s="184"/>
      <c r="E562" s="184"/>
      <c r="F562" s="184"/>
      <c r="G562" s="184"/>
      <c r="H562" s="184"/>
      <c r="I562" s="184"/>
      <c r="J562" s="184"/>
      <c r="K562" s="184"/>
      <c r="L562" s="184"/>
      <c r="M562" s="184"/>
      <c r="N562" s="98"/>
      <c r="O562" s="133"/>
      <c r="P562" s="133"/>
      <c r="Q562" s="184"/>
      <c r="R562" s="184"/>
      <c r="S562" s="184"/>
      <c r="T562" s="184"/>
      <c r="U562" s="184"/>
      <c r="V562" s="184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84"/>
      <c r="C563" s="184"/>
      <c r="D563" s="184"/>
      <c r="E563" s="184"/>
      <c r="F563" s="184"/>
      <c r="G563" s="184"/>
      <c r="H563" s="184"/>
      <c r="I563" s="184"/>
      <c r="J563" s="184"/>
      <c r="K563" s="184"/>
      <c r="L563" s="184"/>
      <c r="M563" s="184"/>
      <c r="N563" s="98"/>
      <c r="O563" s="133"/>
      <c r="P563" s="133"/>
      <c r="Q563" s="184"/>
      <c r="R563" s="184"/>
      <c r="S563" s="184"/>
      <c r="T563" s="184"/>
      <c r="U563" s="184"/>
      <c r="V563" s="184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5"/>
      <c r="C568" s="186"/>
      <c r="D568" s="186"/>
      <c r="E568" s="134"/>
      <c r="F568" s="134"/>
      <c r="G568" s="134"/>
      <c r="H568" s="185"/>
      <c r="I568" s="185"/>
      <c r="J568" s="185"/>
      <c r="K568" s="185"/>
      <c r="L568" s="185"/>
      <c r="M568" s="185"/>
      <c r="N568" s="185"/>
      <c r="O568" s="185"/>
      <c r="P568" s="185"/>
      <c r="Q568" s="134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8"/>
      <c r="C569" s="188"/>
      <c r="D569" s="188"/>
      <c r="E569" s="102"/>
      <c r="F569" s="102"/>
      <c r="G569" s="102"/>
      <c r="H569" s="189"/>
      <c r="I569" s="189"/>
      <c r="J569" s="189"/>
      <c r="K569" s="189"/>
      <c r="L569" s="190"/>
      <c r="M569" s="190"/>
      <c r="N569" s="190"/>
      <c r="O569" s="190"/>
      <c r="P569" s="190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8"/>
      <c r="C570" s="188"/>
      <c r="D570" s="188"/>
      <c r="E570" s="102"/>
      <c r="F570" s="102"/>
      <c r="G570" s="102"/>
      <c r="H570" s="189"/>
      <c r="I570" s="189"/>
      <c r="J570" s="189"/>
      <c r="K570" s="189"/>
      <c r="L570" s="190"/>
      <c r="M570" s="190"/>
      <c r="N570" s="190"/>
      <c r="O570" s="190"/>
      <c r="P570" s="190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8"/>
      <c r="C571" s="188"/>
      <c r="D571" s="188"/>
      <c r="E571" s="102"/>
      <c r="F571" s="102"/>
      <c r="G571" s="102"/>
      <c r="H571" s="189"/>
      <c r="I571" s="189"/>
      <c r="J571" s="189"/>
      <c r="K571" s="189"/>
      <c r="L571" s="190"/>
      <c r="M571" s="190"/>
      <c r="N571" s="190"/>
      <c r="O571" s="190"/>
      <c r="P571" s="190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8"/>
      <c r="C572" s="188"/>
      <c r="D572" s="188"/>
      <c r="E572" s="102"/>
      <c r="F572" s="102"/>
      <c r="G572" s="102"/>
      <c r="H572" s="189"/>
      <c r="I572" s="189"/>
      <c r="J572" s="189"/>
      <c r="K572" s="189"/>
      <c r="L572" s="190"/>
      <c r="M572" s="190"/>
      <c r="N572" s="190"/>
      <c r="O572" s="190"/>
      <c r="P572" s="190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8"/>
      <c r="C573" s="188"/>
      <c r="D573" s="188"/>
      <c r="E573" s="102"/>
      <c r="F573" s="102"/>
      <c r="G573" s="102"/>
      <c r="H573" s="189"/>
      <c r="I573" s="189"/>
      <c r="J573" s="189"/>
      <c r="K573" s="189"/>
      <c r="L573" s="190"/>
      <c r="M573" s="190"/>
      <c r="N573" s="190"/>
      <c r="O573" s="190"/>
      <c r="P573" s="190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8"/>
      <c r="C574" s="188"/>
      <c r="D574" s="188"/>
      <c r="E574" s="102"/>
      <c r="F574" s="102"/>
      <c r="G574" s="102"/>
      <c r="H574" s="189"/>
      <c r="I574" s="189"/>
      <c r="J574" s="189"/>
      <c r="K574" s="189"/>
      <c r="L574" s="190"/>
      <c r="M574" s="190"/>
      <c r="N574" s="190"/>
      <c r="O574" s="190"/>
      <c r="P574" s="190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8"/>
      <c r="C575" s="188"/>
      <c r="D575" s="188"/>
      <c r="E575" s="102"/>
      <c r="F575" s="102"/>
      <c r="G575" s="102"/>
      <c r="H575" s="189"/>
      <c r="I575" s="189"/>
      <c r="J575" s="189"/>
      <c r="K575" s="189"/>
      <c r="L575" s="190"/>
      <c r="M575" s="190"/>
      <c r="N575" s="190"/>
      <c r="O575" s="190"/>
      <c r="P575" s="190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8"/>
      <c r="C576" s="188"/>
      <c r="D576" s="188"/>
      <c r="E576" s="102"/>
      <c r="F576" s="102"/>
      <c r="G576" s="102"/>
      <c r="H576" s="189"/>
      <c r="I576" s="189"/>
      <c r="J576" s="189"/>
      <c r="K576" s="189"/>
      <c r="L576" s="190"/>
      <c r="M576" s="190"/>
      <c r="N576" s="190"/>
      <c r="O576" s="190"/>
      <c r="P576" s="190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8"/>
      <c r="C577" s="188"/>
      <c r="D577" s="188"/>
      <c r="E577" s="102"/>
      <c r="F577" s="102"/>
      <c r="G577" s="102"/>
      <c r="H577" s="189"/>
      <c r="I577" s="189"/>
      <c r="J577" s="189"/>
      <c r="K577" s="189"/>
      <c r="L577" s="190"/>
      <c r="M577" s="190"/>
      <c r="N577" s="190"/>
      <c r="O577" s="190"/>
      <c r="P577" s="190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8"/>
      <c r="C578" s="188"/>
      <c r="D578" s="188"/>
      <c r="E578" s="102"/>
      <c r="F578" s="102"/>
      <c r="G578" s="102"/>
      <c r="H578" s="189"/>
      <c r="I578" s="189"/>
      <c r="J578" s="189"/>
      <c r="K578" s="189"/>
      <c r="L578" s="190"/>
      <c r="M578" s="190"/>
      <c r="N578" s="190"/>
      <c r="O578" s="190"/>
      <c r="P578" s="190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8"/>
      <c r="C579" s="188"/>
      <c r="D579" s="188"/>
      <c r="E579" s="102"/>
      <c r="F579" s="102"/>
      <c r="G579" s="102"/>
      <c r="H579" s="189"/>
      <c r="I579" s="189"/>
      <c r="J579" s="189"/>
      <c r="K579" s="189"/>
      <c r="L579" s="190"/>
      <c r="M579" s="190"/>
      <c r="N579" s="190"/>
      <c r="O579" s="190"/>
      <c r="P579" s="190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8"/>
      <c r="C580" s="188"/>
      <c r="D580" s="188"/>
      <c r="E580" s="102"/>
      <c r="F580" s="102"/>
      <c r="G580" s="102"/>
      <c r="H580" s="189"/>
      <c r="I580" s="189"/>
      <c r="J580" s="189"/>
      <c r="K580" s="189"/>
      <c r="L580" s="190"/>
      <c r="M580" s="190"/>
      <c r="N580" s="190"/>
      <c r="O580" s="190"/>
      <c r="P580" s="190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8"/>
      <c r="C581" s="188"/>
      <c r="D581" s="188"/>
      <c r="E581" s="102"/>
      <c r="F581" s="102"/>
      <c r="G581" s="102"/>
      <c r="H581" s="189"/>
      <c r="I581" s="189"/>
      <c r="J581" s="189"/>
      <c r="K581" s="189"/>
      <c r="L581" s="190"/>
      <c r="M581" s="190"/>
      <c r="N581" s="190"/>
      <c r="O581" s="190"/>
      <c r="P581" s="190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8"/>
      <c r="C582" s="188"/>
      <c r="D582" s="188"/>
      <c r="E582" s="102"/>
      <c r="F582" s="102"/>
      <c r="G582" s="102"/>
      <c r="H582" s="189"/>
      <c r="I582" s="189"/>
      <c r="J582" s="189"/>
      <c r="K582" s="189"/>
      <c r="L582" s="190"/>
      <c r="M582" s="190"/>
      <c r="N582" s="190"/>
      <c r="O582" s="190"/>
      <c r="P582" s="190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8"/>
      <c r="C583" s="188"/>
      <c r="D583" s="188"/>
      <c r="E583" s="102"/>
      <c r="F583" s="102"/>
      <c r="G583" s="102"/>
      <c r="H583" s="189"/>
      <c r="I583" s="189"/>
      <c r="J583" s="189"/>
      <c r="K583" s="189"/>
      <c r="L583" s="190"/>
      <c r="M583" s="190"/>
      <c r="N583" s="190"/>
      <c r="O583" s="190"/>
      <c r="P583" s="190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8"/>
      <c r="C584" s="188"/>
      <c r="D584" s="188"/>
      <c r="E584" s="102"/>
      <c r="F584" s="102"/>
      <c r="G584" s="102"/>
      <c r="H584" s="189"/>
      <c r="I584" s="189"/>
      <c r="J584" s="189"/>
      <c r="K584" s="189"/>
      <c r="L584" s="190"/>
      <c r="M584" s="190"/>
      <c r="N584" s="190"/>
      <c r="O584" s="190"/>
      <c r="P584" s="190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8"/>
      <c r="C585" s="188"/>
      <c r="D585" s="188"/>
      <c r="E585" s="102"/>
      <c r="F585" s="102"/>
      <c r="G585" s="102"/>
      <c r="H585" s="189"/>
      <c r="I585" s="189"/>
      <c r="J585" s="189"/>
      <c r="K585" s="189"/>
      <c r="L585" s="190"/>
      <c r="M585" s="190"/>
      <c r="N585" s="190"/>
      <c r="O585" s="190"/>
      <c r="P585" s="190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8"/>
      <c r="C586" s="188"/>
      <c r="D586" s="188"/>
      <c r="E586" s="102"/>
      <c r="F586" s="102"/>
      <c r="G586" s="102"/>
      <c r="H586" s="189"/>
      <c r="I586" s="189"/>
      <c r="J586" s="189"/>
      <c r="K586" s="189"/>
      <c r="L586" s="190"/>
      <c r="M586" s="190"/>
      <c r="N586" s="190"/>
      <c r="O586" s="190"/>
      <c r="P586" s="190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8"/>
      <c r="C587" s="188"/>
      <c r="D587" s="188"/>
      <c r="E587" s="102"/>
      <c r="F587" s="102"/>
      <c r="G587" s="102"/>
      <c r="H587" s="189"/>
      <c r="I587" s="189"/>
      <c r="J587" s="189"/>
      <c r="K587" s="189"/>
      <c r="L587" s="190"/>
      <c r="M587" s="190"/>
      <c r="N587" s="190"/>
      <c r="O587" s="190"/>
      <c r="P587" s="190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5"/>
      <c r="C590" s="186"/>
      <c r="D590" s="186"/>
      <c r="E590" s="187"/>
      <c r="F590" s="187"/>
      <c r="G590" s="187"/>
      <c r="H590" s="187"/>
      <c r="I590" s="187"/>
      <c r="J590" s="187"/>
      <c r="K590" s="187"/>
      <c r="L590" s="187"/>
      <c r="M590" s="187"/>
      <c r="N590" s="134"/>
      <c r="O590" s="134"/>
      <c r="P590" s="185"/>
      <c r="Q590" s="185"/>
      <c r="R590" s="185"/>
      <c r="S590" s="185"/>
      <c r="T590" s="185"/>
      <c r="U590" s="185"/>
      <c r="V590" s="134"/>
      <c r="W590" s="134"/>
      <c r="X590" s="134"/>
      <c r="Y590" s="134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84"/>
      <c r="C591" s="184"/>
      <c r="D591" s="184"/>
      <c r="E591" s="184"/>
      <c r="F591" s="184"/>
      <c r="G591" s="184"/>
      <c r="H591" s="184"/>
      <c r="I591" s="184"/>
      <c r="J591" s="184"/>
      <c r="K591" s="184"/>
      <c r="L591" s="184"/>
      <c r="M591" s="184"/>
      <c r="N591" s="98"/>
      <c r="O591" s="133"/>
      <c r="P591" s="184"/>
      <c r="Q591" s="184"/>
      <c r="R591" s="184"/>
      <c r="S591" s="184"/>
      <c r="T591" s="184"/>
      <c r="U591" s="184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84"/>
      <c r="C592" s="184"/>
      <c r="D592" s="184"/>
      <c r="E592" s="184"/>
      <c r="F592" s="184"/>
      <c r="G592" s="184"/>
      <c r="H592" s="184"/>
      <c r="I592" s="184"/>
      <c r="J592" s="184"/>
      <c r="K592" s="184"/>
      <c r="L592" s="184"/>
      <c r="M592" s="184"/>
      <c r="N592" s="98"/>
      <c r="O592" s="133"/>
      <c r="P592" s="184"/>
      <c r="Q592" s="184"/>
      <c r="R592" s="184"/>
      <c r="S592" s="184"/>
      <c r="T592" s="184"/>
      <c r="U592" s="184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84"/>
      <c r="C593" s="184"/>
      <c r="D593" s="184"/>
      <c r="E593" s="184"/>
      <c r="F593" s="184"/>
      <c r="G593" s="184"/>
      <c r="H593" s="184"/>
      <c r="I593" s="184"/>
      <c r="J593" s="184"/>
      <c r="K593" s="184"/>
      <c r="L593" s="184"/>
      <c r="M593" s="184"/>
      <c r="N593" s="98"/>
      <c r="O593" s="133"/>
      <c r="P593" s="184"/>
      <c r="Q593" s="184"/>
      <c r="R593" s="184"/>
      <c r="S593" s="184"/>
      <c r="T593" s="184"/>
      <c r="U593" s="184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84"/>
      <c r="C594" s="184"/>
      <c r="D594" s="184"/>
      <c r="E594" s="184"/>
      <c r="F594" s="184"/>
      <c r="G594" s="184"/>
      <c r="H594" s="184"/>
      <c r="I594" s="184"/>
      <c r="J594" s="184"/>
      <c r="K594" s="184"/>
      <c r="L594" s="184"/>
      <c r="M594" s="184"/>
      <c r="N594" s="98"/>
      <c r="O594" s="133"/>
      <c r="P594" s="184"/>
      <c r="Q594" s="184"/>
      <c r="R594" s="184"/>
      <c r="S594" s="184"/>
      <c r="T594" s="184"/>
      <c r="U594" s="184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84"/>
      <c r="C595" s="184"/>
      <c r="D595" s="184"/>
      <c r="E595" s="184"/>
      <c r="F595" s="184"/>
      <c r="G595" s="184"/>
      <c r="H595" s="184"/>
      <c r="I595" s="184"/>
      <c r="J595" s="184"/>
      <c r="K595" s="184"/>
      <c r="L595" s="184"/>
      <c r="M595" s="184"/>
      <c r="N595" s="98"/>
      <c r="O595" s="133"/>
      <c r="P595" s="184"/>
      <c r="Q595" s="184"/>
      <c r="R595" s="184"/>
      <c r="S595" s="184"/>
      <c r="T595" s="184"/>
      <c r="U595" s="184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84"/>
      <c r="C596" s="184"/>
      <c r="D596" s="184"/>
      <c r="E596" s="184"/>
      <c r="F596" s="184"/>
      <c r="G596" s="184"/>
      <c r="H596" s="184"/>
      <c r="I596" s="184"/>
      <c r="J596" s="184"/>
      <c r="K596" s="184"/>
      <c r="L596" s="184"/>
      <c r="M596" s="184"/>
      <c r="N596" s="98"/>
      <c r="O596" s="133"/>
      <c r="P596" s="184"/>
      <c r="Q596" s="184"/>
      <c r="R596" s="184"/>
      <c r="S596" s="184"/>
      <c r="T596" s="184"/>
      <c r="U596" s="184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84"/>
      <c r="C597" s="184"/>
      <c r="D597" s="184"/>
      <c r="E597" s="184"/>
      <c r="F597" s="184"/>
      <c r="G597" s="184"/>
      <c r="H597" s="184"/>
      <c r="I597" s="184"/>
      <c r="J597" s="184"/>
      <c r="K597" s="184"/>
      <c r="L597" s="184"/>
      <c r="M597" s="184"/>
      <c r="N597" s="98"/>
      <c r="O597" s="133"/>
      <c r="P597" s="184"/>
      <c r="Q597" s="184"/>
      <c r="R597" s="184"/>
      <c r="S597" s="184"/>
      <c r="T597" s="184"/>
      <c r="U597" s="184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84"/>
      <c r="C598" s="184"/>
      <c r="D598" s="184"/>
      <c r="E598" s="184"/>
      <c r="F598" s="184"/>
      <c r="G598" s="184"/>
      <c r="H598" s="184"/>
      <c r="I598" s="184"/>
      <c r="J598" s="184"/>
      <c r="K598" s="184"/>
      <c r="L598" s="184"/>
      <c r="M598" s="184"/>
      <c r="N598" s="98"/>
      <c r="O598" s="133"/>
      <c r="P598" s="184"/>
      <c r="Q598" s="184"/>
      <c r="R598" s="184"/>
      <c r="S598" s="184"/>
      <c r="T598" s="184"/>
      <c r="U598" s="184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84"/>
      <c r="C599" s="184"/>
      <c r="D599" s="184"/>
      <c r="E599" s="184"/>
      <c r="F599" s="184"/>
      <c r="G599" s="184"/>
      <c r="H599" s="184"/>
      <c r="I599" s="184"/>
      <c r="J599" s="184"/>
      <c r="K599" s="184"/>
      <c r="L599" s="184"/>
      <c r="M599" s="184"/>
      <c r="N599" s="98"/>
      <c r="O599" s="133"/>
      <c r="P599" s="184"/>
      <c r="Q599" s="184"/>
      <c r="R599" s="184"/>
      <c r="S599" s="184"/>
      <c r="T599" s="184"/>
      <c r="U599" s="184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84"/>
      <c r="C600" s="184"/>
      <c r="D600" s="184"/>
      <c r="E600" s="184"/>
      <c r="F600" s="184"/>
      <c r="G600" s="184"/>
      <c r="H600" s="184"/>
      <c r="I600" s="184"/>
      <c r="J600" s="184"/>
      <c r="K600" s="184"/>
      <c r="L600" s="184"/>
      <c r="M600" s="184"/>
      <c r="N600" s="98"/>
      <c r="O600" s="133"/>
      <c r="P600" s="184"/>
      <c r="Q600" s="184"/>
      <c r="R600" s="184"/>
      <c r="S600" s="184"/>
      <c r="T600" s="184"/>
      <c r="U600" s="184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84"/>
      <c r="C601" s="184"/>
      <c r="D601" s="184"/>
      <c r="E601" s="184"/>
      <c r="F601" s="184"/>
      <c r="G601" s="184"/>
      <c r="H601" s="184"/>
      <c r="I601" s="184"/>
      <c r="J601" s="184"/>
      <c r="K601" s="184"/>
      <c r="L601" s="184"/>
      <c r="M601" s="184"/>
      <c r="N601" s="98"/>
      <c r="O601" s="133"/>
      <c r="P601" s="184"/>
      <c r="Q601" s="184"/>
      <c r="R601" s="184"/>
      <c r="S601" s="184"/>
      <c r="T601" s="184"/>
      <c r="U601" s="184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84"/>
      <c r="C602" s="184"/>
      <c r="D602" s="184"/>
      <c r="E602" s="184"/>
      <c r="F602" s="184"/>
      <c r="G602" s="184"/>
      <c r="H602" s="184"/>
      <c r="I602" s="184"/>
      <c r="J602" s="184"/>
      <c r="K602" s="184"/>
      <c r="L602" s="184"/>
      <c r="M602" s="184"/>
      <c r="N602" s="98"/>
      <c r="O602" s="133"/>
      <c r="P602" s="184"/>
      <c r="Q602" s="184"/>
      <c r="R602" s="184"/>
      <c r="S602" s="184"/>
      <c r="T602" s="184"/>
      <c r="U602" s="184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84"/>
      <c r="C603" s="184"/>
      <c r="D603" s="184"/>
      <c r="E603" s="184"/>
      <c r="F603" s="184"/>
      <c r="G603" s="184"/>
      <c r="H603" s="184"/>
      <c r="I603" s="184"/>
      <c r="J603" s="184"/>
      <c r="K603" s="184"/>
      <c r="L603" s="184"/>
      <c r="M603" s="184"/>
      <c r="N603" s="98"/>
      <c r="O603" s="133"/>
      <c r="P603" s="184"/>
      <c r="Q603" s="184"/>
      <c r="R603" s="184"/>
      <c r="S603" s="184"/>
      <c r="T603" s="184"/>
      <c r="U603" s="184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84"/>
      <c r="C604" s="184"/>
      <c r="D604" s="184"/>
      <c r="E604" s="184"/>
      <c r="F604" s="184"/>
      <c r="G604" s="184"/>
      <c r="H604" s="184"/>
      <c r="I604" s="184"/>
      <c r="J604" s="184"/>
      <c r="K604" s="184"/>
      <c r="L604" s="184"/>
      <c r="M604" s="184"/>
      <c r="N604" s="98"/>
      <c r="O604" s="133"/>
      <c r="P604" s="184"/>
      <c r="Q604" s="184"/>
      <c r="R604" s="184"/>
      <c r="S604" s="184"/>
      <c r="T604" s="184"/>
      <c r="U604" s="184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84"/>
      <c r="C605" s="184"/>
      <c r="D605" s="184"/>
      <c r="E605" s="184"/>
      <c r="F605" s="184"/>
      <c r="G605" s="184"/>
      <c r="H605" s="184"/>
      <c r="I605" s="184"/>
      <c r="J605" s="184"/>
      <c r="K605" s="184"/>
      <c r="L605" s="184"/>
      <c r="M605" s="184"/>
      <c r="N605" s="98"/>
      <c r="O605" s="133"/>
      <c r="P605" s="184"/>
      <c r="Q605" s="184"/>
      <c r="R605" s="184"/>
      <c r="S605" s="184"/>
      <c r="T605" s="184"/>
      <c r="U605" s="184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84"/>
      <c r="C606" s="184"/>
      <c r="D606" s="184"/>
      <c r="E606" s="184"/>
      <c r="F606" s="184"/>
      <c r="G606" s="184"/>
      <c r="H606" s="184"/>
      <c r="I606" s="184"/>
      <c r="J606" s="184"/>
      <c r="K606" s="184"/>
      <c r="L606" s="184"/>
      <c r="M606" s="184"/>
      <c r="N606" s="98"/>
      <c r="O606" s="133"/>
      <c r="P606" s="184"/>
      <c r="Q606" s="184"/>
      <c r="R606" s="184"/>
      <c r="S606" s="184"/>
      <c r="T606" s="184"/>
      <c r="U606" s="184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84"/>
      <c r="C607" s="184"/>
      <c r="D607" s="184"/>
      <c r="E607" s="184"/>
      <c r="F607" s="184"/>
      <c r="G607" s="184"/>
      <c r="H607" s="184"/>
      <c r="I607" s="184"/>
      <c r="J607" s="184"/>
      <c r="K607" s="184"/>
      <c r="L607" s="184"/>
      <c r="M607" s="184"/>
      <c r="N607" s="98"/>
      <c r="O607" s="133"/>
      <c r="P607" s="184"/>
      <c r="Q607" s="184"/>
      <c r="R607" s="184"/>
      <c r="S607" s="184"/>
      <c r="T607" s="184"/>
      <c r="U607" s="184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84"/>
      <c r="C608" s="184"/>
      <c r="D608" s="184"/>
      <c r="E608" s="184"/>
      <c r="F608" s="184"/>
      <c r="G608" s="184"/>
      <c r="H608" s="184"/>
      <c r="I608" s="184"/>
      <c r="J608" s="184"/>
      <c r="K608" s="184"/>
      <c r="L608" s="184"/>
      <c r="M608" s="184"/>
      <c r="N608" s="98"/>
      <c r="O608" s="133"/>
      <c r="P608" s="184"/>
      <c r="Q608" s="184"/>
      <c r="R608" s="184"/>
      <c r="S608" s="184"/>
      <c r="T608" s="184"/>
      <c r="U608" s="184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84"/>
      <c r="C609" s="184"/>
      <c r="D609" s="184"/>
      <c r="E609" s="184"/>
      <c r="F609" s="184"/>
      <c r="G609" s="184"/>
      <c r="H609" s="184"/>
      <c r="I609" s="184"/>
      <c r="J609" s="184"/>
      <c r="K609" s="184"/>
      <c r="L609" s="184"/>
      <c r="M609" s="184"/>
      <c r="N609" s="98"/>
      <c r="O609" s="133"/>
      <c r="P609" s="184"/>
      <c r="Q609" s="184"/>
      <c r="R609" s="184"/>
      <c r="S609" s="184"/>
      <c r="T609" s="184"/>
      <c r="U609" s="184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84"/>
      <c r="C610" s="184"/>
      <c r="D610" s="184"/>
      <c r="E610" s="184"/>
      <c r="F610" s="184"/>
      <c r="G610" s="184"/>
      <c r="H610" s="184"/>
      <c r="I610" s="184"/>
      <c r="J610" s="184"/>
      <c r="K610" s="184"/>
      <c r="L610" s="184"/>
      <c r="M610" s="184"/>
      <c r="N610" s="98"/>
      <c r="O610" s="133"/>
      <c r="P610" s="184"/>
      <c r="Q610" s="184"/>
      <c r="R610" s="184"/>
      <c r="S610" s="184"/>
      <c r="T610" s="184"/>
      <c r="U610" s="184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84"/>
      <c r="C611" s="184"/>
      <c r="D611" s="184"/>
      <c r="E611" s="184"/>
      <c r="F611" s="184"/>
      <c r="G611" s="184"/>
      <c r="H611" s="184"/>
      <c r="I611" s="184"/>
      <c r="J611" s="184"/>
      <c r="K611" s="184"/>
      <c r="L611" s="184"/>
      <c r="M611" s="184"/>
      <c r="N611" s="98"/>
      <c r="O611" s="133"/>
      <c r="P611" s="184"/>
      <c r="Q611" s="184"/>
      <c r="R611" s="184"/>
      <c r="S611" s="184"/>
      <c r="T611" s="184"/>
      <c r="U611" s="184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84"/>
      <c r="C612" s="184"/>
      <c r="D612" s="184"/>
      <c r="E612" s="184"/>
      <c r="F612" s="184"/>
      <c r="G612" s="184"/>
      <c r="H612" s="184"/>
      <c r="I612" s="184"/>
      <c r="J612" s="184"/>
      <c r="K612" s="184"/>
      <c r="L612" s="184"/>
      <c r="M612" s="184"/>
      <c r="N612" s="98"/>
      <c r="O612" s="133"/>
      <c r="P612" s="184"/>
      <c r="Q612" s="184"/>
      <c r="R612" s="184"/>
      <c r="S612" s="184"/>
      <c r="T612" s="184"/>
      <c r="U612" s="184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84"/>
      <c r="C613" s="184"/>
      <c r="D613" s="184"/>
      <c r="E613" s="184"/>
      <c r="F613" s="184"/>
      <c r="G613" s="184"/>
      <c r="H613" s="184"/>
      <c r="I613" s="184"/>
      <c r="J613" s="184"/>
      <c r="K613" s="184"/>
      <c r="L613" s="184"/>
      <c r="M613" s="184"/>
      <c r="N613" s="98"/>
      <c r="O613" s="133"/>
      <c r="P613" s="184"/>
      <c r="Q613" s="184"/>
      <c r="R613" s="184"/>
      <c r="S613" s="184"/>
      <c r="T613" s="184"/>
      <c r="U613" s="184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84"/>
      <c r="C614" s="184"/>
      <c r="D614" s="184"/>
      <c r="E614" s="184"/>
      <c r="F614" s="184"/>
      <c r="G614" s="184"/>
      <c r="H614" s="184"/>
      <c r="I614" s="184"/>
      <c r="J614" s="184"/>
      <c r="K614" s="184"/>
      <c r="L614" s="184"/>
      <c r="M614" s="184"/>
      <c r="N614" s="98"/>
      <c r="O614" s="133"/>
      <c r="P614" s="184"/>
      <c r="Q614" s="184"/>
      <c r="R614" s="184"/>
      <c r="S614" s="184"/>
      <c r="T614" s="184"/>
      <c r="U614" s="184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84"/>
      <c r="C615" s="184"/>
      <c r="D615" s="184"/>
      <c r="E615" s="184"/>
      <c r="F615" s="184"/>
      <c r="G615" s="184"/>
      <c r="H615" s="184"/>
      <c r="I615" s="184"/>
      <c r="J615" s="184"/>
      <c r="K615" s="184"/>
      <c r="L615" s="184"/>
      <c r="M615" s="184"/>
      <c r="N615" s="98"/>
      <c r="O615" s="133"/>
      <c r="P615" s="184"/>
      <c r="Q615" s="184"/>
      <c r="R615" s="184"/>
      <c r="S615" s="184"/>
      <c r="T615" s="184"/>
      <c r="U615" s="184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84"/>
      <c r="C616" s="184"/>
      <c r="D616" s="184"/>
      <c r="E616" s="184"/>
      <c r="F616" s="184"/>
      <c r="G616" s="184"/>
      <c r="H616" s="184"/>
      <c r="I616" s="184"/>
      <c r="J616" s="184"/>
      <c r="K616" s="184"/>
      <c r="L616" s="184"/>
      <c r="M616" s="184"/>
      <c r="N616" s="98"/>
      <c r="O616" s="133"/>
      <c r="P616" s="184"/>
      <c r="Q616" s="184"/>
      <c r="R616" s="184"/>
      <c r="S616" s="184"/>
      <c r="T616" s="184"/>
      <c r="U616" s="184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84"/>
      <c r="C617" s="184"/>
      <c r="D617" s="184"/>
      <c r="E617" s="184"/>
      <c r="F617" s="184"/>
      <c r="G617" s="184"/>
      <c r="H617" s="184"/>
      <c r="I617" s="184"/>
      <c r="J617" s="184"/>
      <c r="K617" s="184"/>
      <c r="L617" s="184"/>
      <c r="M617" s="184"/>
      <c r="N617" s="98"/>
      <c r="O617" s="133"/>
      <c r="P617" s="184"/>
      <c r="Q617" s="184"/>
      <c r="R617" s="184"/>
      <c r="S617" s="184"/>
      <c r="T617" s="184"/>
      <c r="U617" s="184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84"/>
      <c r="C618" s="184"/>
      <c r="D618" s="184"/>
      <c r="E618" s="184"/>
      <c r="F618" s="184"/>
      <c r="G618" s="184"/>
      <c r="H618" s="184"/>
      <c r="I618" s="184"/>
      <c r="J618" s="184"/>
      <c r="K618" s="184"/>
      <c r="L618" s="184"/>
      <c r="M618" s="184"/>
      <c r="N618" s="98"/>
      <c r="O618" s="133"/>
      <c r="P618" s="184"/>
      <c r="Q618" s="184"/>
      <c r="R618" s="184"/>
      <c r="S618" s="184"/>
      <c r="T618" s="184"/>
      <c r="U618" s="184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84"/>
      <c r="C619" s="184"/>
      <c r="D619" s="184"/>
      <c r="E619" s="184"/>
      <c r="F619" s="184"/>
      <c r="G619" s="184"/>
      <c r="H619" s="184"/>
      <c r="I619" s="184"/>
      <c r="J619" s="184"/>
      <c r="K619" s="184"/>
      <c r="L619" s="184"/>
      <c r="M619" s="184"/>
      <c r="N619" s="98"/>
      <c r="O619" s="133"/>
      <c r="P619" s="184"/>
      <c r="Q619" s="184"/>
      <c r="R619" s="184"/>
      <c r="S619" s="184"/>
      <c r="T619" s="184"/>
      <c r="U619" s="184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84"/>
      <c r="C620" s="184"/>
      <c r="D620" s="184"/>
      <c r="E620" s="184"/>
      <c r="F620" s="184"/>
      <c r="G620" s="184"/>
      <c r="H620" s="184"/>
      <c r="I620" s="184"/>
      <c r="J620" s="184"/>
      <c r="K620" s="184"/>
      <c r="L620" s="184"/>
      <c r="M620" s="184"/>
      <c r="N620" s="98"/>
      <c r="O620" s="133"/>
      <c r="P620" s="184"/>
      <c r="Q620" s="184"/>
      <c r="R620" s="184"/>
      <c r="S620" s="184"/>
      <c r="T620" s="184"/>
      <c r="U620" s="184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84"/>
      <c r="C621" s="184"/>
      <c r="D621" s="184"/>
      <c r="E621" s="184"/>
      <c r="F621" s="184"/>
      <c r="G621" s="184"/>
      <c r="H621" s="184"/>
      <c r="I621" s="184"/>
      <c r="J621" s="184"/>
      <c r="K621" s="184"/>
      <c r="L621" s="184"/>
      <c r="M621" s="184"/>
      <c r="N621" s="98"/>
      <c r="O621" s="133"/>
      <c r="P621" s="184"/>
      <c r="Q621" s="184"/>
      <c r="R621" s="184"/>
      <c r="S621" s="184"/>
      <c r="T621" s="184"/>
      <c r="U621" s="184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84"/>
      <c r="C622" s="184"/>
      <c r="D622" s="184"/>
      <c r="E622" s="184"/>
      <c r="F622" s="184"/>
      <c r="G622" s="184"/>
      <c r="H622" s="184"/>
      <c r="I622" s="184"/>
      <c r="J622" s="184"/>
      <c r="K622" s="184"/>
      <c r="L622" s="184"/>
      <c r="M622" s="184"/>
      <c r="N622" s="98"/>
      <c r="O622" s="133"/>
      <c r="P622" s="184"/>
      <c r="Q622" s="184"/>
      <c r="R622" s="184"/>
      <c r="S622" s="184"/>
      <c r="T622" s="184"/>
      <c r="U622" s="184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84"/>
      <c r="C623" s="184"/>
      <c r="D623" s="184"/>
      <c r="E623" s="184"/>
      <c r="F623" s="184"/>
      <c r="G623" s="184"/>
      <c r="H623" s="184"/>
      <c r="I623" s="184"/>
      <c r="J623" s="184"/>
      <c r="K623" s="184"/>
      <c r="L623" s="184"/>
      <c r="M623" s="184"/>
      <c r="N623" s="98"/>
      <c r="O623" s="133"/>
      <c r="P623" s="184"/>
      <c r="Q623" s="184"/>
      <c r="R623" s="184"/>
      <c r="S623" s="184"/>
      <c r="T623" s="184"/>
      <c r="U623" s="184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84"/>
      <c r="C624" s="184"/>
      <c r="D624" s="184"/>
      <c r="E624" s="184"/>
      <c r="F624" s="184"/>
      <c r="G624" s="184"/>
      <c r="H624" s="184"/>
      <c r="I624" s="184"/>
      <c r="J624" s="184"/>
      <c r="K624" s="184"/>
      <c r="L624" s="184"/>
      <c r="M624" s="184"/>
      <c r="N624" s="98"/>
      <c r="O624" s="133"/>
      <c r="P624" s="184"/>
      <c r="Q624" s="184"/>
      <c r="R624" s="184"/>
      <c r="S624" s="184"/>
      <c r="T624" s="184"/>
      <c r="U624" s="184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84"/>
      <c r="C625" s="184"/>
      <c r="D625" s="184"/>
      <c r="E625" s="184"/>
      <c r="F625" s="184"/>
      <c r="G625" s="184"/>
      <c r="H625" s="184"/>
      <c r="I625" s="184"/>
      <c r="J625" s="184"/>
      <c r="K625" s="184"/>
      <c r="L625" s="184"/>
      <c r="M625" s="184"/>
      <c r="N625" s="98"/>
      <c r="O625" s="133"/>
      <c r="P625" s="184"/>
      <c r="Q625" s="184"/>
      <c r="R625" s="184"/>
      <c r="S625" s="184"/>
      <c r="T625" s="184"/>
      <c r="U625" s="184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84"/>
      <c r="C626" s="184"/>
      <c r="D626" s="184"/>
      <c r="E626" s="184"/>
      <c r="F626" s="184"/>
      <c r="G626" s="184"/>
      <c r="H626" s="184"/>
      <c r="I626" s="184"/>
      <c r="J626" s="184"/>
      <c r="K626" s="184"/>
      <c r="L626" s="184"/>
      <c r="M626" s="184"/>
      <c r="N626" s="98"/>
      <c r="O626" s="133"/>
      <c r="P626" s="184"/>
      <c r="Q626" s="184"/>
      <c r="R626" s="184"/>
      <c r="S626" s="184"/>
      <c r="T626" s="184"/>
      <c r="U626" s="184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84"/>
      <c r="C627" s="184"/>
      <c r="D627" s="184"/>
      <c r="E627" s="184"/>
      <c r="F627" s="184"/>
      <c r="G627" s="184"/>
      <c r="H627" s="184"/>
      <c r="I627" s="184"/>
      <c r="J627" s="184"/>
      <c r="K627" s="184"/>
      <c r="L627" s="184"/>
      <c r="M627" s="184"/>
      <c r="N627" s="98"/>
      <c r="O627" s="133"/>
      <c r="P627" s="184"/>
      <c r="Q627" s="184"/>
      <c r="R627" s="184"/>
      <c r="S627" s="184"/>
      <c r="T627" s="184"/>
      <c r="U627" s="184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84"/>
      <c r="C628" s="184"/>
      <c r="D628" s="184"/>
      <c r="E628" s="184"/>
      <c r="F628" s="184"/>
      <c r="G628" s="184"/>
      <c r="H628" s="184"/>
      <c r="I628" s="184"/>
      <c r="J628" s="184"/>
      <c r="K628" s="184"/>
      <c r="L628" s="184"/>
      <c r="M628" s="184"/>
      <c r="N628" s="98"/>
      <c r="O628" s="133"/>
      <c r="P628" s="184"/>
      <c r="Q628" s="184"/>
      <c r="R628" s="184"/>
      <c r="S628" s="184"/>
      <c r="T628" s="184"/>
      <c r="U628" s="184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84"/>
      <c r="C629" s="184"/>
      <c r="D629" s="184"/>
      <c r="E629" s="184"/>
      <c r="F629" s="184"/>
      <c r="G629" s="184"/>
      <c r="H629" s="184"/>
      <c r="I629" s="184"/>
      <c r="J629" s="184"/>
      <c r="K629" s="184"/>
      <c r="L629" s="184"/>
      <c r="M629" s="184"/>
      <c r="N629" s="98"/>
      <c r="O629" s="133"/>
      <c r="P629" s="184"/>
      <c r="Q629" s="184"/>
      <c r="R629" s="184"/>
      <c r="S629" s="184"/>
      <c r="T629" s="184"/>
      <c r="U629" s="184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84"/>
      <c r="C630" s="184"/>
      <c r="D630" s="184"/>
      <c r="E630" s="184"/>
      <c r="F630" s="184"/>
      <c r="G630" s="184"/>
      <c r="H630" s="184"/>
      <c r="I630" s="184"/>
      <c r="J630" s="184"/>
      <c r="K630" s="184"/>
      <c r="L630" s="184"/>
      <c r="M630" s="184"/>
      <c r="N630" s="98"/>
      <c r="O630" s="133"/>
      <c r="P630" s="184"/>
      <c r="Q630" s="184"/>
      <c r="R630" s="184"/>
      <c r="S630" s="184"/>
      <c r="T630" s="184"/>
      <c r="U630" s="184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84"/>
      <c r="C631" s="184"/>
      <c r="D631" s="184"/>
      <c r="E631" s="184"/>
      <c r="F631" s="184"/>
      <c r="G631" s="184"/>
      <c r="H631" s="184"/>
      <c r="I631" s="184"/>
      <c r="J631" s="184"/>
      <c r="K631" s="184"/>
      <c r="L631" s="184"/>
      <c r="M631" s="184"/>
      <c r="N631" s="98"/>
      <c r="O631" s="133"/>
      <c r="P631" s="184"/>
      <c r="Q631" s="184"/>
      <c r="R631" s="184"/>
      <c r="S631" s="184"/>
      <c r="T631" s="184"/>
      <c r="U631" s="184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84"/>
      <c r="C632" s="184"/>
      <c r="D632" s="184"/>
      <c r="E632" s="184"/>
      <c r="F632" s="184"/>
      <c r="G632" s="184"/>
      <c r="H632" s="184"/>
      <c r="I632" s="184"/>
      <c r="J632" s="184"/>
      <c r="K632" s="184"/>
      <c r="L632" s="184"/>
      <c r="M632" s="184"/>
      <c r="N632" s="98"/>
      <c r="O632" s="133"/>
      <c r="P632" s="184"/>
      <c r="Q632" s="184"/>
      <c r="R632" s="184"/>
      <c r="S632" s="184"/>
      <c r="T632" s="184"/>
      <c r="U632" s="184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84"/>
      <c r="C633" s="184"/>
      <c r="D633" s="184"/>
      <c r="E633" s="184"/>
      <c r="F633" s="184"/>
      <c r="G633" s="184"/>
      <c r="H633" s="184"/>
      <c r="I633" s="184"/>
      <c r="J633" s="184"/>
      <c r="K633" s="184"/>
      <c r="L633" s="184"/>
      <c r="M633" s="184"/>
      <c r="N633" s="98"/>
      <c r="O633" s="133"/>
      <c r="P633" s="184"/>
      <c r="Q633" s="184"/>
      <c r="R633" s="184"/>
      <c r="S633" s="184"/>
      <c r="T633" s="184"/>
      <c r="U633" s="184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84"/>
      <c r="C634" s="184"/>
      <c r="D634" s="184"/>
      <c r="E634" s="184"/>
      <c r="F634" s="184"/>
      <c r="G634" s="184"/>
      <c r="H634" s="184"/>
      <c r="I634" s="184"/>
      <c r="J634" s="184"/>
      <c r="K634" s="184"/>
      <c r="L634" s="184"/>
      <c r="M634" s="184"/>
      <c r="N634" s="98"/>
      <c r="O634" s="133"/>
      <c r="P634" s="184"/>
      <c r="Q634" s="184"/>
      <c r="R634" s="184"/>
      <c r="S634" s="184"/>
      <c r="T634" s="184"/>
      <c r="U634" s="184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84"/>
      <c r="C635" s="184"/>
      <c r="D635" s="184"/>
      <c r="E635" s="184"/>
      <c r="F635" s="184"/>
      <c r="G635" s="184"/>
      <c r="H635" s="184"/>
      <c r="I635" s="184"/>
      <c r="J635" s="184"/>
      <c r="K635" s="184"/>
      <c r="L635" s="184"/>
      <c r="M635" s="184"/>
      <c r="N635" s="98"/>
      <c r="O635" s="133"/>
      <c r="P635" s="184"/>
      <c r="Q635" s="184"/>
      <c r="R635" s="184"/>
      <c r="S635" s="184"/>
      <c r="T635" s="184"/>
      <c r="U635" s="184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84"/>
      <c r="C636" s="184"/>
      <c r="D636" s="184"/>
      <c r="E636" s="184"/>
      <c r="F636" s="184"/>
      <c r="G636" s="184"/>
      <c r="H636" s="184"/>
      <c r="I636" s="184"/>
      <c r="J636" s="184"/>
      <c r="K636" s="184"/>
      <c r="L636" s="184"/>
      <c r="M636" s="184"/>
      <c r="N636" s="98"/>
      <c r="O636" s="133"/>
      <c r="P636" s="184"/>
      <c r="Q636" s="184"/>
      <c r="R636" s="184"/>
      <c r="S636" s="184"/>
      <c r="T636" s="184"/>
      <c r="U636" s="184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84"/>
      <c r="C637" s="184"/>
      <c r="D637" s="184"/>
      <c r="E637" s="184"/>
      <c r="F637" s="184"/>
      <c r="G637" s="184"/>
      <c r="H637" s="184"/>
      <c r="I637" s="184"/>
      <c r="J637" s="184"/>
      <c r="K637" s="184"/>
      <c r="L637" s="184"/>
      <c r="M637" s="184"/>
      <c r="N637" s="98"/>
      <c r="O637" s="133"/>
      <c r="P637" s="184"/>
      <c r="Q637" s="184"/>
      <c r="R637" s="184"/>
      <c r="S637" s="184"/>
      <c r="T637" s="184"/>
      <c r="U637" s="184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84"/>
      <c r="C638" s="184"/>
      <c r="D638" s="184"/>
      <c r="E638" s="184"/>
      <c r="F638" s="184"/>
      <c r="G638" s="184"/>
      <c r="H638" s="184"/>
      <c r="I638" s="184"/>
      <c r="J638" s="184"/>
      <c r="K638" s="184"/>
      <c r="L638" s="184"/>
      <c r="M638" s="184"/>
      <c r="N638" s="98"/>
      <c r="O638" s="133"/>
      <c r="P638" s="184"/>
      <c r="Q638" s="184"/>
      <c r="R638" s="184"/>
      <c r="S638" s="184"/>
      <c r="T638" s="184"/>
      <c r="U638" s="184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84"/>
      <c r="C639" s="184"/>
      <c r="D639" s="184"/>
      <c r="E639" s="184"/>
      <c r="F639" s="184"/>
      <c r="G639" s="184"/>
      <c r="H639" s="184"/>
      <c r="I639" s="184"/>
      <c r="J639" s="184"/>
      <c r="K639" s="184"/>
      <c r="L639" s="184"/>
      <c r="M639" s="184"/>
      <c r="N639" s="98"/>
      <c r="O639" s="133"/>
      <c r="P639" s="184"/>
      <c r="Q639" s="184"/>
      <c r="R639" s="184"/>
      <c r="S639" s="184"/>
      <c r="T639" s="184"/>
      <c r="U639" s="184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84"/>
      <c r="C640" s="184"/>
      <c r="D640" s="184"/>
      <c r="E640" s="184"/>
      <c r="F640" s="184"/>
      <c r="G640" s="184"/>
      <c r="H640" s="184"/>
      <c r="I640" s="184"/>
      <c r="J640" s="184"/>
      <c r="K640" s="184"/>
      <c r="L640" s="184"/>
      <c r="M640" s="184"/>
      <c r="N640" s="98"/>
      <c r="O640" s="133"/>
      <c r="P640" s="184"/>
      <c r="Q640" s="184"/>
      <c r="R640" s="184"/>
      <c r="S640" s="184"/>
      <c r="T640" s="184"/>
      <c r="U640" s="184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84"/>
      <c r="C641" s="184"/>
      <c r="D641" s="184"/>
      <c r="E641" s="184"/>
      <c r="F641" s="184"/>
      <c r="G641" s="184"/>
      <c r="H641" s="184"/>
      <c r="I641" s="184"/>
      <c r="J641" s="184"/>
      <c r="K641" s="184"/>
      <c r="L641" s="184"/>
      <c r="M641" s="184"/>
      <c r="N641" s="98"/>
      <c r="O641" s="133"/>
      <c r="P641" s="184"/>
      <c r="Q641" s="184"/>
      <c r="R641" s="184"/>
      <c r="S641" s="184"/>
      <c r="T641" s="184"/>
      <c r="U641" s="184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84"/>
      <c r="C642" s="184"/>
      <c r="D642" s="184"/>
      <c r="E642" s="184"/>
      <c r="F642" s="184"/>
      <c r="G642" s="184"/>
      <c r="H642" s="184"/>
      <c r="I642" s="184"/>
      <c r="J642" s="184"/>
      <c r="K642" s="184"/>
      <c r="L642" s="184"/>
      <c r="M642" s="184"/>
      <c r="N642" s="98"/>
      <c r="O642" s="133"/>
      <c r="P642" s="184"/>
      <c r="Q642" s="184"/>
      <c r="R642" s="184"/>
      <c r="S642" s="184"/>
      <c r="T642" s="184"/>
      <c r="U642" s="184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84"/>
      <c r="C643" s="184"/>
      <c r="D643" s="184"/>
      <c r="E643" s="184"/>
      <c r="F643" s="184"/>
      <c r="G643" s="184"/>
      <c r="H643" s="184"/>
      <c r="I643" s="184"/>
      <c r="J643" s="184"/>
      <c r="K643" s="184"/>
      <c r="L643" s="184"/>
      <c r="M643" s="184"/>
      <c r="N643" s="98"/>
      <c r="O643" s="133"/>
      <c r="P643" s="184"/>
      <c r="Q643" s="184"/>
      <c r="R643" s="184"/>
      <c r="S643" s="184"/>
      <c r="T643" s="184"/>
      <c r="U643" s="184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84"/>
      <c r="C644" s="184"/>
      <c r="D644" s="184"/>
      <c r="E644" s="184"/>
      <c r="F644" s="184"/>
      <c r="G644" s="184"/>
      <c r="H644" s="184"/>
      <c r="I644" s="184"/>
      <c r="J644" s="184"/>
      <c r="K644" s="184"/>
      <c r="L644" s="184"/>
      <c r="M644" s="184"/>
      <c r="N644" s="98"/>
      <c r="O644" s="133"/>
      <c r="P644" s="184"/>
      <c r="Q644" s="184"/>
      <c r="R644" s="184"/>
      <c r="S644" s="184"/>
      <c r="T644" s="184"/>
      <c r="U644" s="184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84"/>
      <c r="C645" s="184"/>
      <c r="D645" s="184"/>
      <c r="E645" s="184"/>
      <c r="F645" s="184"/>
      <c r="G645" s="184"/>
      <c r="H645" s="184"/>
      <c r="I645" s="184"/>
      <c r="J645" s="184"/>
      <c r="K645" s="184"/>
      <c r="L645" s="184"/>
      <c r="M645" s="184"/>
      <c r="N645" s="98"/>
      <c r="O645" s="133"/>
      <c r="P645" s="184"/>
      <c r="Q645" s="184"/>
      <c r="R645" s="184"/>
      <c r="S645" s="184"/>
      <c r="T645" s="184"/>
      <c r="U645" s="184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84"/>
      <c r="C646" s="184"/>
      <c r="D646" s="184"/>
      <c r="E646" s="184"/>
      <c r="F646" s="184"/>
      <c r="G646" s="184"/>
      <c r="H646" s="184"/>
      <c r="I646" s="184"/>
      <c r="J646" s="184"/>
      <c r="K646" s="184"/>
      <c r="L646" s="184"/>
      <c r="M646" s="184"/>
      <c r="N646" s="98"/>
      <c r="O646" s="133"/>
      <c r="P646" s="184"/>
      <c r="Q646" s="184"/>
      <c r="R646" s="184"/>
      <c r="S646" s="184"/>
      <c r="T646" s="184"/>
      <c r="U646" s="184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84"/>
      <c r="C647" s="184"/>
      <c r="D647" s="184"/>
      <c r="E647" s="184"/>
      <c r="F647" s="184"/>
      <c r="G647" s="184"/>
      <c r="H647" s="184"/>
      <c r="I647" s="184"/>
      <c r="J647" s="184"/>
      <c r="K647" s="184"/>
      <c r="L647" s="184"/>
      <c r="M647" s="184"/>
      <c r="N647" s="98"/>
      <c r="O647" s="133"/>
      <c r="P647" s="184"/>
      <c r="Q647" s="184"/>
      <c r="R647" s="184"/>
      <c r="S647" s="184"/>
      <c r="T647" s="184"/>
      <c r="U647" s="184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84"/>
      <c r="C648" s="184"/>
      <c r="D648" s="184"/>
      <c r="E648" s="184"/>
      <c r="F648" s="184"/>
      <c r="G648" s="184"/>
      <c r="H648" s="184"/>
      <c r="I648" s="184"/>
      <c r="J648" s="184"/>
      <c r="K648" s="184"/>
      <c r="L648" s="184"/>
      <c r="M648" s="184"/>
      <c r="N648" s="98"/>
      <c r="O648" s="133"/>
      <c r="P648" s="184"/>
      <c r="Q648" s="184"/>
      <c r="R648" s="184"/>
      <c r="S648" s="184"/>
      <c r="T648" s="184"/>
      <c r="U648" s="184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84"/>
      <c r="C649" s="184"/>
      <c r="D649" s="184"/>
      <c r="E649" s="184"/>
      <c r="F649" s="184"/>
      <c r="G649" s="184"/>
      <c r="H649" s="184"/>
      <c r="I649" s="184"/>
      <c r="J649" s="184"/>
      <c r="K649" s="184"/>
      <c r="L649" s="184"/>
      <c r="M649" s="184"/>
      <c r="N649" s="98"/>
      <c r="O649" s="133"/>
      <c r="P649" s="184"/>
      <c r="Q649" s="184"/>
      <c r="R649" s="184"/>
      <c r="S649" s="184"/>
      <c r="T649" s="184"/>
      <c r="U649" s="184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84"/>
      <c r="C650" s="184"/>
      <c r="D650" s="184"/>
      <c r="E650" s="184"/>
      <c r="F650" s="184"/>
      <c r="G650" s="184"/>
      <c r="H650" s="184"/>
      <c r="I650" s="184"/>
      <c r="J650" s="184"/>
      <c r="K650" s="184"/>
      <c r="L650" s="184"/>
      <c r="M650" s="184"/>
      <c r="N650" s="98"/>
      <c r="O650" s="133"/>
      <c r="P650" s="184"/>
      <c r="Q650" s="184"/>
      <c r="R650" s="184"/>
      <c r="S650" s="184"/>
      <c r="T650" s="184"/>
      <c r="U650" s="184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84"/>
      <c r="C651" s="184"/>
      <c r="D651" s="184"/>
      <c r="E651" s="184"/>
      <c r="F651" s="184"/>
      <c r="G651" s="184"/>
      <c r="H651" s="184"/>
      <c r="I651" s="184"/>
      <c r="J651" s="184"/>
      <c r="K651" s="184"/>
      <c r="L651" s="184"/>
      <c r="M651" s="184"/>
      <c r="N651" s="98"/>
      <c r="O651" s="133"/>
      <c r="P651" s="184"/>
      <c r="Q651" s="184"/>
      <c r="R651" s="184"/>
      <c r="S651" s="184"/>
      <c r="T651" s="184"/>
      <c r="U651" s="184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84"/>
      <c r="C652" s="184"/>
      <c r="D652" s="184"/>
      <c r="E652" s="184"/>
      <c r="F652" s="184"/>
      <c r="G652" s="184"/>
      <c r="H652" s="184"/>
      <c r="I652" s="184"/>
      <c r="J652" s="184"/>
      <c r="K652" s="184"/>
      <c r="L652" s="184"/>
      <c r="M652" s="184"/>
      <c r="N652" s="98"/>
      <c r="O652" s="133"/>
      <c r="P652" s="184"/>
      <c r="Q652" s="184"/>
      <c r="R652" s="184"/>
      <c r="S652" s="184"/>
      <c r="T652" s="184"/>
      <c r="U652" s="184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84"/>
      <c r="C653" s="184"/>
      <c r="D653" s="184"/>
      <c r="E653" s="184"/>
      <c r="F653" s="184"/>
      <c r="G653" s="184"/>
      <c r="H653" s="184"/>
      <c r="I653" s="184"/>
      <c r="J653" s="184"/>
      <c r="K653" s="184"/>
      <c r="L653" s="184"/>
      <c r="M653" s="184"/>
      <c r="N653" s="98"/>
      <c r="O653" s="133"/>
      <c r="P653" s="184"/>
      <c r="Q653" s="184"/>
      <c r="R653" s="184"/>
      <c r="S653" s="184"/>
      <c r="T653" s="184"/>
      <c r="U653" s="184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84"/>
      <c r="C654" s="184"/>
      <c r="D654" s="184"/>
      <c r="E654" s="184"/>
      <c r="F654" s="184"/>
      <c r="G654" s="184"/>
      <c r="H654" s="184"/>
      <c r="I654" s="184"/>
      <c r="J654" s="184"/>
      <c r="K654" s="184"/>
      <c r="L654" s="184"/>
      <c r="M654" s="184"/>
      <c r="N654" s="98"/>
      <c r="O654" s="133"/>
      <c r="P654" s="184"/>
      <c r="Q654" s="184"/>
      <c r="R654" s="184"/>
      <c r="S654" s="184"/>
      <c r="T654" s="184"/>
      <c r="U654" s="184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84"/>
      <c r="C655" s="184"/>
      <c r="D655" s="184"/>
      <c r="E655" s="184"/>
      <c r="F655" s="184"/>
      <c r="G655" s="184"/>
      <c r="H655" s="184"/>
      <c r="I655" s="184"/>
      <c r="J655" s="184"/>
      <c r="K655" s="184"/>
      <c r="L655" s="184"/>
      <c r="M655" s="184"/>
      <c r="N655" s="98"/>
      <c r="O655" s="133"/>
      <c r="P655" s="184"/>
      <c r="Q655" s="184"/>
      <c r="R655" s="184"/>
      <c r="S655" s="184"/>
      <c r="T655" s="184"/>
      <c r="U655" s="184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84"/>
      <c r="C656" s="184"/>
      <c r="D656" s="184"/>
      <c r="E656" s="184"/>
      <c r="F656" s="184"/>
      <c r="G656" s="184"/>
      <c r="H656" s="184"/>
      <c r="I656" s="184"/>
      <c r="J656" s="184"/>
      <c r="K656" s="184"/>
      <c r="L656" s="184"/>
      <c r="M656" s="184"/>
      <c r="N656" s="98"/>
      <c r="O656" s="133"/>
      <c r="P656" s="184"/>
      <c r="Q656" s="184"/>
      <c r="R656" s="184"/>
      <c r="S656" s="184"/>
      <c r="T656" s="184"/>
      <c r="U656" s="184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84"/>
      <c r="C657" s="184"/>
      <c r="D657" s="184"/>
      <c r="E657" s="184"/>
      <c r="F657" s="184"/>
      <c r="G657" s="184"/>
      <c r="H657" s="184"/>
      <c r="I657" s="184"/>
      <c r="J657" s="184"/>
      <c r="K657" s="184"/>
      <c r="L657" s="184"/>
      <c r="M657" s="184"/>
      <c r="N657" s="98"/>
      <c r="O657" s="133"/>
      <c r="P657" s="184"/>
      <c r="Q657" s="184"/>
      <c r="R657" s="184"/>
      <c r="S657" s="184"/>
      <c r="T657" s="184"/>
      <c r="U657" s="184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84"/>
      <c r="C658" s="184"/>
      <c r="D658" s="184"/>
      <c r="E658" s="184"/>
      <c r="F658" s="184"/>
      <c r="G658" s="184"/>
      <c r="H658" s="184"/>
      <c r="I658" s="184"/>
      <c r="J658" s="184"/>
      <c r="K658" s="184"/>
      <c r="L658" s="184"/>
      <c r="M658" s="184"/>
      <c r="N658" s="98"/>
      <c r="O658" s="133"/>
      <c r="P658" s="184"/>
      <c r="Q658" s="184"/>
      <c r="R658" s="184"/>
      <c r="S658" s="184"/>
      <c r="T658" s="184"/>
      <c r="U658" s="184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84"/>
      <c r="C659" s="184"/>
      <c r="D659" s="184"/>
      <c r="E659" s="184"/>
      <c r="F659" s="184"/>
      <c r="G659" s="184"/>
      <c r="H659" s="184"/>
      <c r="I659" s="184"/>
      <c r="J659" s="184"/>
      <c r="K659" s="184"/>
      <c r="L659" s="184"/>
      <c r="M659" s="184"/>
      <c r="N659" s="98"/>
      <c r="O659" s="133"/>
      <c r="P659" s="184"/>
      <c r="Q659" s="184"/>
      <c r="R659" s="184"/>
      <c r="S659" s="184"/>
      <c r="T659" s="184"/>
      <c r="U659" s="184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84"/>
      <c r="C660" s="184"/>
      <c r="D660" s="184"/>
      <c r="E660" s="184"/>
      <c r="F660" s="184"/>
      <c r="G660" s="184"/>
      <c r="H660" s="184"/>
      <c r="I660" s="184"/>
      <c r="J660" s="184"/>
      <c r="K660" s="184"/>
      <c r="L660" s="184"/>
      <c r="M660" s="184"/>
      <c r="N660" s="98"/>
      <c r="O660" s="133"/>
      <c r="P660" s="184"/>
      <c r="Q660" s="184"/>
      <c r="R660" s="184"/>
      <c r="S660" s="184"/>
      <c r="T660" s="184"/>
      <c r="U660" s="184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84"/>
      <c r="C661" s="184"/>
      <c r="D661" s="184"/>
      <c r="E661" s="184"/>
      <c r="F661" s="184"/>
      <c r="G661" s="184"/>
      <c r="H661" s="184"/>
      <c r="I661" s="184"/>
      <c r="J661" s="184"/>
      <c r="K661" s="184"/>
      <c r="L661" s="184"/>
      <c r="M661" s="184"/>
      <c r="N661" s="98"/>
      <c r="O661" s="133"/>
      <c r="P661" s="184"/>
      <c r="Q661" s="184"/>
      <c r="R661" s="184"/>
      <c r="S661" s="184"/>
      <c r="T661" s="184"/>
      <c r="U661" s="184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84"/>
      <c r="C662" s="184"/>
      <c r="D662" s="184"/>
      <c r="E662" s="184"/>
      <c r="F662" s="184"/>
      <c r="G662" s="184"/>
      <c r="H662" s="184"/>
      <c r="I662" s="184"/>
      <c r="J662" s="184"/>
      <c r="K662" s="184"/>
      <c r="L662" s="184"/>
      <c r="M662" s="184"/>
      <c r="N662" s="98"/>
      <c r="O662" s="133"/>
      <c r="P662" s="184"/>
      <c r="Q662" s="184"/>
      <c r="R662" s="184"/>
      <c r="S662" s="184"/>
      <c r="T662" s="184"/>
      <c r="U662" s="184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84"/>
      <c r="C663" s="184"/>
      <c r="D663" s="184"/>
      <c r="E663" s="184"/>
      <c r="F663" s="184"/>
      <c r="G663" s="184"/>
      <c r="H663" s="184"/>
      <c r="I663" s="184"/>
      <c r="J663" s="184"/>
      <c r="K663" s="184"/>
      <c r="L663" s="184"/>
      <c r="M663" s="184"/>
      <c r="N663" s="98"/>
      <c r="O663" s="133"/>
      <c r="P663" s="184"/>
      <c r="Q663" s="184"/>
      <c r="R663" s="184"/>
      <c r="S663" s="184"/>
      <c r="T663" s="184"/>
      <c r="U663" s="184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84"/>
      <c r="C664" s="184"/>
      <c r="D664" s="184"/>
      <c r="E664" s="184"/>
      <c r="F664" s="184"/>
      <c r="G664" s="184"/>
      <c r="H664" s="184"/>
      <c r="I664" s="184"/>
      <c r="J664" s="184"/>
      <c r="K664" s="184"/>
      <c r="L664" s="184"/>
      <c r="M664" s="184"/>
      <c r="N664" s="98"/>
      <c r="O664" s="133"/>
      <c r="P664" s="184"/>
      <c r="Q664" s="184"/>
      <c r="R664" s="184"/>
      <c r="S664" s="184"/>
      <c r="T664" s="184"/>
      <c r="U664" s="184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84"/>
      <c r="C665" s="184"/>
      <c r="D665" s="184"/>
      <c r="E665" s="184"/>
      <c r="F665" s="184"/>
      <c r="G665" s="184"/>
      <c r="H665" s="184"/>
      <c r="I665" s="184"/>
      <c r="J665" s="184"/>
      <c r="K665" s="184"/>
      <c r="L665" s="184"/>
      <c r="M665" s="184"/>
      <c r="N665" s="98"/>
      <c r="O665" s="133"/>
      <c r="P665" s="184"/>
      <c r="Q665" s="184"/>
      <c r="R665" s="184"/>
      <c r="S665" s="184"/>
      <c r="T665" s="184"/>
      <c r="U665" s="184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84"/>
      <c r="C666" s="184"/>
      <c r="D666" s="184"/>
      <c r="E666" s="184"/>
      <c r="F666" s="184"/>
      <c r="G666" s="184"/>
      <c r="H666" s="184"/>
      <c r="I666" s="184"/>
      <c r="J666" s="184"/>
      <c r="K666" s="184"/>
      <c r="L666" s="184"/>
      <c r="M666" s="184"/>
      <c r="N666" s="98"/>
      <c r="O666" s="133"/>
      <c r="P666" s="184"/>
      <c r="Q666" s="184"/>
      <c r="R666" s="184"/>
      <c r="S666" s="184"/>
      <c r="T666" s="184"/>
      <c r="U666" s="184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84"/>
      <c r="C667" s="184"/>
      <c r="D667" s="184"/>
      <c r="E667" s="184"/>
      <c r="F667" s="184"/>
      <c r="G667" s="184"/>
      <c r="H667" s="184"/>
      <c r="I667" s="184"/>
      <c r="J667" s="184"/>
      <c r="K667" s="184"/>
      <c r="L667" s="184"/>
      <c r="M667" s="184"/>
      <c r="N667" s="98"/>
      <c r="O667" s="133"/>
      <c r="P667" s="184"/>
      <c r="Q667" s="184"/>
      <c r="R667" s="184"/>
      <c r="S667" s="184"/>
      <c r="T667" s="184"/>
      <c r="U667" s="184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84"/>
      <c r="C668" s="184"/>
      <c r="D668" s="184"/>
      <c r="E668" s="184"/>
      <c r="F668" s="184"/>
      <c r="G668" s="184"/>
      <c r="H668" s="184"/>
      <c r="I668" s="184"/>
      <c r="J668" s="184"/>
      <c r="K668" s="184"/>
      <c r="L668" s="184"/>
      <c r="M668" s="184"/>
      <c r="N668" s="98"/>
      <c r="O668" s="133"/>
      <c r="P668" s="184"/>
      <c r="Q668" s="184"/>
      <c r="R668" s="184"/>
      <c r="S668" s="184"/>
      <c r="T668" s="184"/>
      <c r="U668" s="184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84"/>
      <c r="C669" s="184"/>
      <c r="D669" s="184"/>
      <c r="E669" s="184"/>
      <c r="F669" s="184"/>
      <c r="G669" s="184"/>
      <c r="H669" s="184"/>
      <c r="I669" s="184"/>
      <c r="J669" s="184"/>
      <c r="K669" s="184"/>
      <c r="L669" s="184"/>
      <c r="M669" s="184"/>
      <c r="N669" s="98"/>
      <c r="O669" s="133"/>
      <c r="P669" s="184"/>
      <c r="Q669" s="184"/>
      <c r="R669" s="184"/>
      <c r="S669" s="184"/>
      <c r="T669" s="184"/>
      <c r="U669" s="184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84"/>
      <c r="C670" s="184"/>
      <c r="D670" s="184"/>
      <c r="E670" s="184"/>
      <c r="F670" s="184"/>
      <c r="G670" s="184"/>
      <c r="H670" s="184"/>
      <c r="I670" s="184"/>
      <c r="J670" s="184"/>
      <c r="K670" s="184"/>
      <c r="L670" s="184"/>
      <c r="M670" s="184"/>
      <c r="N670" s="98"/>
      <c r="O670" s="133"/>
      <c r="P670" s="184"/>
      <c r="Q670" s="184"/>
      <c r="R670" s="184"/>
      <c r="S670" s="184"/>
      <c r="T670" s="184"/>
      <c r="U670" s="184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84"/>
      <c r="C671" s="184"/>
      <c r="D671" s="184"/>
      <c r="E671" s="184"/>
      <c r="F671" s="184"/>
      <c r="G671" s="184"/>
      <c r="H671" s="184"/>
      <c r="I671" s="184"/>
      <c r="J671" s="184"/>
      <c r="K671" s="184"/>
      <c r="L671" s="184"/>
      <c r="M671" s="184"/>
      <c r="N671" s="98"/>
      <c r="O671" s="133"/>
      <c r="P671" s="184"/>
      <c r="Q671" s="184"/>
      <c r="R671" s="184"/>
      <c r="S671" s="184"/>
      <c r="T671" s="184"/>
      <c r="U671" s="184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84"/>
      <c r="C672" s="184"/>
      <c r="D672" s="184"/>
      <c r="E672" s="184"/>
      <c r="F672" s="184"/>
      <c r="G672" s="184"/>
      <c r="H672" s="184"/>
      <c r="I672" s="184"/>
      <c r="J672" s="184"/>
      <c r="K672" s="184"/>
      <c r="L672" s="184"/>
      <c r="M672" s="184"/>
      <c r="N672" s="98"/>
      <c r="O672" s="133"/>
      <c r="P672" s="184"/>
      <c r="Q672" s="184"/>
      <c r="R672" s="184"/>
      <c r="S672" s="184"/>
      <c r="T672" s="184"/>
      <c r="U672" s="184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84"/>
      <c r="C673" s="184"/>
      <c r="D673" s="184"/>
      <c r="E673" s="184"/>
      <c r="F673" s="184"/>
      <c r="G673" s="184"/>
      <c r="H673" s="184"/>
      <c r="I673" s="184"/>
      <c r="J673" s="184"/>
      <c r="K673" s="184"/>
      <c r="L673" s="184"/>
      <c r="M673" s="184"/>
      <c r="N673" s="98"/>
      <c r="O673" s="133"/>
      <c r="P673" s="184"/>
      <c r="Q673" s="184"/>
      <c r="R673" s="184"/>
      <c r="S673" s="184"/>
      <c r="T673" s="184"/>
      <c r="U673" s="184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84"/>
      <c r="C674" s="184"/>
      <c r="D674" s="184"/>
      <c r="E674" s="184"/>
      <c r="F674" s="184"/>
      <c r="G674" s="184"/>
      <c r="H674" s="184"/>
      <c r="I674" s="184"/>
      <c r="J674" s="184"/>
      <c r="K674" s="184"/>
      <c r="L674" s="184"/>
      <c r="M674" s="184"/>
      <c r="N674" s="98"/>
      <c r="O674" s="133"/>
      <c r="P674" s="184"/>
      <c r="Q674" s="184"/>
      <c r="R674" s="184"/>
      <c r="S674" s="184"/>
      <c r="T674" s="184"/>
      <c r="U674" s="184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84"/>
      <c r="C675" s="184"/>
      <c r="D675" s="184"/>
      <c r="E675" s="184"/>
      <c r="F675" s="184"/>
      <c r="G675" s="184"/>
      <c r="H675" s="184"/>
      <c r="I675" s="184"/>
      <c r="J675" s="184"/>
      <c r="K675" s="184"/>
      <c r="L675" s="184"/>
      <c r="M675" s="184"/>
      <c r="N675" s="98"/>
      <c r="O675" s="133"/>
      <c r="P675" s="184"/>
      <c r="Q675" s="184"/>
      <c r="R675" s="184"/>
      <c r="S675" s="184"/>
      <c r="T675" s="184"/>
      <c r="U675" s="184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84"/>
      <c r="C676" s="184"/>
      <c r="D676" s="184"/>
      <c r="E676" s="184"/>
      <c r="F676" s="184"/>
      <c r="G676" s="184"/>
      <c r="H676" s="184"/>
      <c r="I676" s="184"/>
      <c r="J676" s="184"/>
      <c r="K676" s="184"/>
      <c r="L676" s="184"/>
      <c r="M676" s="184"/>
      <c r="N676" s="98"/>
      <c r="O676" s="133"/>
      <c r="P676" s="184"/>
      <c r="Q676" s="184"/>
      <c r="R676" s="184"/>
      <c r="S676" s="184"/>
      <c r="T676" s="184"/>
      <c r="U676" s="184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84"/>
      <c r="C677" s="184"/>
      <c r="D677" s="184"/>
      <c r="E677" s="184"/>
      <c r="F677" s="184"/>
      <c r="G677" s="184"/>
      <c r="H677" s="184"/>
      <c r="I677" s="184"/>
      <c r="J677" s="184"/>
      <c r="K677" s="184"/>
      <c r="L677" s="184"/>
      <c r="M677" s="184"/>
      <c r="N677" s="98"/>
      <c r="O677" s="133"/>
      <c r="P677" s="184"/>
      <c r="Q677" s="184"/>
      <c r="R677" s="184"/>
      <c r="S677" s="184"/>
      <c r="T677" s="184"/>
      <c r="U677" s="184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84"/>
      <c r="C678" s="184"/>
      <c r="D678" s="184"/>
      <c r="E678" s="184"/>
      <c r="F678" s="184"/>
      <c r="G678" s="184"/>
      <c r="H678" s="184"/>
      <c r="I678" s="184"/>
      <c r="J678" s="184"/>
      <c r="K678" s="184"/>
      <c r="L678" s="184"/>
      <c r="M678" s="184"/>
      <c r="N678" s="98"/>
      <c r="O678" s="133"/>
      <c r="P678" s="184"/>
      <c r="Q678" s="184"/>
      <c r="R678" s="184"/>
      <c r="S678" s="184"/>
      <c r="T678" s="184"/>
      <c r="U678" s="184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84"/>
      <c r="C679" s="184"/>
      <c r="D679" s="184"/>
      <c r="E679" s="184"/>
      <c r="F679" s="184"/>
      <c r="G679" s="184"/>
      <c r="H679" s="184"/>
      <c r="I679" s="184"/>
      <c r="J679" s="184"/>
      <c r="K679" s="184"/>
      <c r="L679" s="184"/>
      <c r="M679" s="184"/>
      <c r="N679" s="98"/>
      <c r="O679" s="133"/>
      <c r="P679" s="184"/>
      <c r="Q679" s="184"/>
      <c r="R679" s="184"/>
      <c r="S679" s="184"/>
      <c r="T679" s="184"/>
      <c r="U679" s="184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84"/>
      <c r="C680" s="184"/>
      <c r="D680" s="184"/>
      <c r="E680" s="184"/>
      <c r="F680" s="184"/>
      <c r="G680" s="184"/>
      <c r="H680" s="184"/>
      <c r="I680" s="184"/>
      <c r="J680" s="184"/>
      <c r="K680" s="184"/>
      <c r="L680" s="184"/>
      <c r="M680" s="184"/>
      <c r="N680" s="98"/>
      <c r="O680" s="133"/>
      <c r="P680" s="184"/>
      <c r="Q680" s="184"/>
      <c r="R680" s="184"/>
      <c r="S680" s="184"/>
      <c r="T680" s="184"/>
      <c r="U680" s="184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84"/>
      <c r="C681" s="184"/>
      <c r="D681" s="184"/>
      <c r="E681" s="184"/>
      <c r="F681" s="184"/>
      <c r="G681" s="184"/>
      <c r="H681" s="184"/>
      <c r="I681" s="184"/>
      <c r="J681" s="184"/>
      <c r="K681" s="184"/>
      <c r="L681" s="184"/>
      <c r="M681" s="184"/>
      <c r="N681" s="98"/>
      <c r="O681" s="133"/>
      <c r="P681" s="184"/>
      <c r="Q681" s="184"/>
      <c r="R681" s="184"/>
      <c r="S681" s="184"/>
      <c r="T681" s="184"/>
      <c r="U681" s="184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84"/>
      <c r="C682" s="184"/>
      <c r="D682" s="184"/>
      <c r="E682" s="184"/>
      <c r="F682" s="184"/>
      <c r="G682" s="184"/>
      <c r="H682" s="184"/>
      <c r="I682" s="184"/>
      <c r="J682" s="184"/>
      <c r="K682" s="184"/>
      <c r="L682" s="184"/>
      <c r="M682" s="184"/>
      <c r="N682" s="98"/>
      <c r="O682" s="133"/>
      <c r="P682" s="184"/>
      <c r="Q682" s="184"/>
      <c r="R682" s="184"/>
      <c r="S682" s="184"/>
      <c r="T682" s="184"/>
      <c r="U682" s="184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84"/>
      <c r="C683" s="184"/>
      <c r="D683" s="184"/>
      <c r="E683" s="184"/>
      <c r="F683" s="184"/>
      <c r="G683" s="184"/>
      <c r="H683" s="184"/>
      <c r="I683" s="184"/>
      <c r="J683" s="184"/>
      <c r="K683" s="184"/>
      <c r="L683" s="184"/>
      <c r="M683" s="184"/>
      <c r="N683" s="98"/>
      <c r="O683" s="133"/>
      <c r="P683" s="184"/>
      <c r="Q683" s="184"/>
      <c r="R683" s="184"/>
      <c r="S683" s="184"/>
      <c r="T683" s="184"/>
      <c r="U683" s="184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84"/>
      <c r="C684" s="184"/>
      <c r="D684" s="184"/>
      <c r="E684" s="184"/>
      <c r="F684" s="184"/>
      <c r="G684" s="184"/>
      <c r="H684" s="184"/>
      <c r="I684" s="184"/>
      <c r="J684" s="184"/>
      <c r="K684" s="184"/>
      <c r="L684" s="184"/>
      <c r="M684" s="184"/>
      <c r="N684" s="98"/>
      <c r="O684" s="133"/>
      <c r="P684" s="184"/>
      <c r="Q684" s="184"/>
      <c r="R684" s="184"/>
      <c r="S684" s="184"/>
      <c r="T684" s="184"/>
      <c r="U684" s="184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84"/>
      <c r="C685" s="184"/>
      <c r="D685" s="184"/>
      <c r="E685" s="184"/>
      <c r="F685" s="184"/>
      <c r="G685" s="184"/>
      <c r="H685" s="184"/>
      <c r="I685" s="184"/>
      <c r="J685" s="184"/>
      <c r="K685" s="184"/>
      <c r="L685" s="184"/>
      <c r="M685" s="184"/>
      <c r="N685" s="98"/>
      <c r="O685" s="133"/>
      <c r="P685" s="184"/>
      <c r="Q685" s="184"/>
      <c r="R685" s="184"/>
      <c r="S685" s="184"/>
      <c r="T685" s="184"/>
      <c r="U685" s="184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84"/>
      <c r="C686" s="184"/>
      <c r="D686" s="184"/>
      <c r="E686" s="184"/>
      <c r="F686" s="184"/>
      <c r="G686" s="184"/>
      <c r="H686" s="184"/>
      <c r="I686" s="184"/>
      <c r="J686" s="184"/>
      <c r="K686" s="184"/>
      <c r="L686" s="184"/>
      <c r="M686" s="184"/>
      <c r="N686" s="98"/>
      <c r="O686" s="133"/>
      <c r="P686" s="184"/>
      <c r="Q686" s="184"/>
      <c r="R686" s="184"/>
      <c r="S686" s="184"/>
      <c r="T686" s="184"/>
      <c r="U686" s="184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84"/>
      <c r="C687" s="184"/>
      <c r="D687" s="184"/>
      <c r="E687" s="184"/>
      <c r="F687" s="184"/>
      <c r="G687" s="184"/>
      <c r="H687" s="184"/>
      <c r="I687" s="184"/>
      <c r="J687" s="184"/>
      <c r="K687" s="184"/>
      <c r="L687" s="184"/>
      <c r="M687" s="184"/>
      <c r="N687" s="98"/>
      <c r="O687" s="133"/>
      <c r="P687" s="184"/>
      <c r="Q687" s="184"/>
      <c r="R687" s="184"/>
      <c r="S687" s="184"/>
      <c r="T687" s="184"/>
      <c r="U687" s="184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84"/>
      <c r="C688" s="184"/>
      <c r="D688" s="184"/>
      <c r="E688" s="184"/>
      <c r="F688" s="184"/>
      <c r="G688" s="184"/>
      <c r="H688" s="184"/>
      <c r="I688" s="184"/>
      <c r="J688" s="184"/>
      <c r="K688" s="184"/>
      <c r="L688" s="184"/>
      <c r="M688" s="184"/>
      <c r="N688" s="98"/>
      <c r="O688" s="133"/>
      <c r="P688" s="184"/>
      <c r="Q688" s="184"/>
      <c r="R688" s="184"/>
      <c r="S688" s="184"/>
      <c r="T688" s="184"/>
      <c r="U688" s="184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84"/>
      <c r="C689" s="184"/>
      <c r="D689" s="184"/>
      <c r="E689" s="184"/>
      <c r="F689" s="184"/>
      <c r="G689" s="184"/>
      <c r="H689" s="184"/>
      <c r="I689" s="184"/>
      <c r="J689" s="184"/>
      <c r="K689" s="184"/>
      <c r="L689" s="184"/>
      <c r="M689" s="184"/>
      <c r="N689" s="98"/>
      <c r="O689" s="133"/>
      <c r="P689" s="184"/>
      <c r="Q689" s="184"/>
      <c r="R689" s="184"/>
      <c r="S689" s="184"/>
      <c r="T689" s="184"/>
      <c r="U689" s="184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84"/>
      <c r="C690" s="184"/>
      <c r="D690" s="184"/>
      <c r="E690" s="184"/>
      <c r="F690" s="184"/>
      <c r="G690" s="184"/>
      <c r="H690" s="184"/>
      <c r="I690" s="184"/>
      <c r="J690" s="184"/>
      <c r="K690" s="184"/>
      <c r="L690" s="184"/>
      <c r="M690" s="184"/>
      <c r="N690" s="98"/>
      <c r="O690" s="133"/>
      <c r="P690" s="184"/>
      <c r="Q690" s="184"/>
      <c r="R690" s="184"/>
      <c r="S690" s="184"/>
      <c r="T690" s="184"/>
      <c r="U690" s="184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84"/>
      <c r="C691" s="184"/>
      <c r="D691" s="184"/>
      <c r="E691" s="184"/>
      <c r="F691" s="184"/>
      <c r="G691" s="184"/>
      <c r="H691" s="184"/>
      <c r="I691" s="184"/>
      <c r="J691" s="184"/>
      <c r="K691" s="184"/>
      <c r="L691" s="184"/>
      <c r="M691" s="184"/>
      <c r="N691" s="98"/>
      <c r="O691" s="133"/>
      <c r="P691" s="184"/>
      <c r="Q691" s="184"/>
      <c r="R691" s="184"/>
      <c r="S691" s="184"/>
      <c r="T691" s="184"/>
      <c r="U691" s="184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84"/>
      <c r="C692" s="184"/>
      <c r="D692" s="184"/>
      <c r="E692" s="184"/>
      <c r="F692" s="184"/>
      <c r="G692" s="184"/>
      <c r="H692" s="184"/>
      <c r="I692" s="184"/>
      <c r="J692" s="184"/>
      <c r="K692" s="184"/>
      <c r="L692" s="184"/>
      <c r="M692" s="184"/>
      <c r="N692" s="98"/>
      <c r="O692" s="133"/>
      <c r="P692" s="184"/>
      <c r="Q692" s="184"/>
      <c r="R692" s="184"/>
      <c r="S692" s="184"/>
      <c r="T692" s="184"/>
      <c r="U692" s="184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84"/>
      <c r="C693" s="184"/>
      <c r="D693" s="184"/>
      <c r="E693" s="184"/>
      <c r="F693" s="184"/>
      <c r="G693" s="184"/>
      <c r="H693" s="184"/>
      <c r="I693" s="184"/>
      <c r="J693" s="184"/>
      <c r="K693" s="184"/>
      <c r="L693" s="184"/>
      <c r="M693" s="184"/>
      <c r="N693" s="98"/>
      <c r="O693" s="133"/>
      <c r="P693" s="184"/>
      <c r="Q693" s="184"/>
      <c r="R693" s="184"/>
      <c r="S693" s="184"/>
      <c r="T693" s="184"/>
      <c r="U693" s="184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84"/>
      <c r="C694" s="184"/>
      <c r="D694" s="184"/>
      <c r="E694" s="184"/>
      <c r="F694" s="184"/>
      <c r="G694" s="184"/>
      <c r="H694" s="184"/>
      <c r="I694" s="184"/>
      <c r="J694" s="184"/>
      <c r="K694" s="184"/>
      <c r="L694" s="184"/>
      <c r="M694" s="184"/>
      <c r="N694" s="98"/>
      <c r="O694" s="133"/>
      <c r="P694" s="184"/>
      <c r="Q694" s="184"/>
      <c r="R694" s="184"/>
      <c r="S694" s="184"/>
      <c r="T694" s="184"/>
      <c r="U694" s="184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84"/>
      <c r="C695" s="184"/>
      <c r="D695" s="184"/>
      <c r="E695" s="184"/>
      <c r="F695" s="184"/>
      <c r="G695" s="184"/>
      <c r="H695" s="184"/>
      <c r="I695" s="184"/>
      <c r="J695" s="184"/>
      <c r="K695" s="184"/>
      <c r="L695" s="184"/>
      <c r="M695" s="184"/>
      <c r="N695" s="98"/>
      <c r="O695" s="133"/>
      <c r="P695" s="184"/>
      <c r="Q695" s="184"/>
      <c r="R695" s="184"/>
      <c r="S695" s="184"/>
      <c r="T695" s="184"/>
      <c r="U695" s="184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84"/>
      <c r="C696" s="184"/>
      <c r="D696" s="184"/>
      <c r="E696" s="184"/>
      <c r="F696" s="184"/>
      <c r="G696" s="184"/>
      <c r="H696" s="184"/>
      <c r="I696" s="184"/>
      <c r="J696" s="184"/>
      <c r="K696" s="184"/>
      <c r="L696" s="184"/>
      <c r="M696" s="184"/>
      <c r="N696" s="98"/>
      <c r="O696" s="133"/>
      <c r="P696" s="184"/>
      <c r="Q696" s="184"/>
      <c r="R696" s="184"/>
      <c r="S696" s="184"/>
      <c r="T696" s="184"/>
      <c r="U696" s="184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84"/>
      <c r="C697" s="184"/>
      <c r="D697" s="184"/>
      <c r="E697" s="184"/>
      <c r="F697" s="184"/>
      <c r="G697" s="184"/>
      <c r="H697" s="184"/>
      <c r="I697" s="184"/>
      <c r="J697" s="184"/>
      <c r="K697" s="184"/>
      <c r="L697" s="184"/>
      <c r="M697" s="184"/>
      <c r="N697" s="98"/>
      <c r="O697" s="133"/>
      <c r="P697" s="184"/>
      <c r="Q697" s="184"/>
      <c r="R697" s="184"/>
      <c r="S697" s="184"/>
      <c r="T697" s="184"/>
      <c r="U697" s="184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84"/>
      <c r="C698" s="184"/>
      <c r="D698" s="184"/>
      <c r="E698" s="184"/>
      <c r="F698" s="184"/>
      <c r="G698" s="184"/>
      <c r="H698" s="184"/>
      <c r="I698" s="184"/>
      <c r="J698" s="184"/>
      <c r="K698" s="184"/>
      <c r="L698" s="184"/>
      <c r="M698" s="184"/>
      <c r="N698" s="98"/>
      <c r="O698" s="133"/>
      <c r="P698" s="184"/>
      <c r="Q698" s="184"/>
      <c r="R698" s="184"/>
      <c r="S698" s="184"/>
      <c r="T698" s="184"/>
      <c r="U698" s="184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84"/>
      <c r="C699" s="184"/>
      <c r="D699" s="184"/>
      <c r="E699" s="184"/>
      <c r="F699" s="184"/>
      <c r="G699" s="184"/>
      <c r="H699" s="184"/>
      <c r="I699" s="184"/>
      <c r="J699" s="184"/>
      <c r="K699" s="184"/>
      <c r="L699" s="184"/>
      <c r="M699" s="184"/>
      <c r="N699" s="98"/>
      <c r="O699" s="133"/>
      <c r="P699" s="184"/>
      <c r="Q699" s="184"/>
      <c r="R699" s="184"/>
      <c r="S699" s="184"/>
      <c r="T699" s="184"/>
      <c r="U699" s="184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84"/>
      <c r="C700" s="184"/>
      <c r="D700" s="184"/>
      <c r="E700" s="184"/>
      <c r="F700" s="184"/>
      <c r="G700" s="184"/>
      <c r="H700" s="184"/>
      <c r="I700" s="184"/>
      <c r="J700" s="184"/>
      <c r="K700" s="184"/>
      <c r="L700" s="184"/>
      <c r="M700" s="184"/>
      <c r="N700" s="98"/>
      <c r="O700" s="133"/>
      <c r="P700" s="184"/>
      <c r="Q700" s="184"/>
      <c r="R700" s="184"/>
      <c r="S700" s="184"/>
      <c r="T700" s="184"/>
      <c r="U700" s="184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84"/>
      <c r="C701" s="184"/>
      <c r="D701" s="184"/>
      <c r="E701" s="184"/>
      <c r="F701" s="184"/>
      <c r="G701" s="184"/>
      <c r="H701" s="184"/>
      <c r="I701" s="184"/>
      <c r="J701" s="184"/>
      <c r="K701" s="184"/>
      <c r="L701" s="184"/>
      <c r="M701" s="184"/>
      <c r="N701" s="98"/>
      <c r="O701" s="133"/>
      <c r="P701" s="184"/>
      <c r="Q701" s="184"/>
      <c r="R701" s="184"/>
      <c r="S701" s="184"/>
      <c r="T701" s="184"/>
      <c r="U701" s="184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84"/>
      <c r="C702" s="184"/>
      <c r="D702" s="184"/>
      <c r="E702" s="184"/>
      <c r="F702" s="184"/>
      <c r="G702" s="184"/>
      <c r="H702" s="184"/>
      <c r="I702" s="184"/>
      <c r="J702" s="184"/>
      <c r="K702" s="184"/>
      <c r="L702" s="184"/>
      <c r="M702" s="184"/>
      <c r="N702" s="98"/>
      <c r="O702" s="133"/>
      <c r="P702" s="184"/>
      <c r="Q702" s="184"/>
      <c r="R702" s="184"/>
      <c r="S702" s="184"/>
      <c r="T702" s="184"/>
      <c r="U702" s="184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84"/>
      <c r="C703" s="184"/>
      <c r="D703" s="184"/>
      <c r="E703" s="184"/>
      <c r="F703" s="184"/>
      <c r="G703" s="184"/>
      <c r="H703" s="184"/>
      <c r="I703" s="184"/>
      <c r="J703" s="184"/>
      <c r="K703" s="184"/>
      <c r="L703" s="184"/>
      <c r="M703" s="184"/>
      <c r="N703" s="98"/>
      <c r="O703" s="133"/>
      <c r="P703" s="184"/>
      <c r="Q703" s="184"/>
      <c r="R703" s="184"/>
      <c r="S703" s="184"/>
      <c r="T703" s="184"/>
      <c r="U703" s="184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84"/>
      <c r="C704" s="184"/>
      <c r="D704" s="184"/>
      <c r="E704" s="184"/>
      <c r="F704" s="184"/>
      <c r="G704" s="184"/>
      <c r="H704" s="184"/>
      <c r="I704" s="184"/>
      <c r="J704" s="184"/>
      <c r="K704" s="184"/>
      <c r="L704" s="184"/>
      <c r="M704" s="184"/>
      <c r="N704" s="98"/>
      <c r="O704" s="133"/>
      <c r="P704" s="184"/>
      <c r="Q704" s="184"/>
      <c r="R704" s="184"/>
      <c r="S704" s="184"/>
      <c r="T704" s="184"/>
      <c r="U704" s="184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84"/>
      <c r="C705" s="184"/>
      <c r="D705" s="184"/>
      <c r="E705" s="184"/>
      <c r="F705" s="184"/>
      <c r="G705" s="184"/>
      <c r="H705" s="184"/>
      <c r="I705" s="184"/>
      <c r="J705" s="184"/>
      <c r="K705" s="184"/>
      <c r="L705" s="184"/>
      <c r="M705" s="184"/>
      <c r="N705" s="98"/>
      <c r="O705" s="133"/>
      <c r="P705" s="184"/>
      <c r="Q705" s="184"/>
      <c r="R705" s="184"/>
      <c r="S705" s="184"/>
      <c r="T705" s="184"/>
      <c r="U705" s="184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84"/>
      <c r="C706" s="184"/>
      <c r="D706" s="184"/>
      <c r="E706" s="184"/>
      <c r="F706" s="184"/>
      <c r="G706" s="184"/>
      <c r="H706" s="184"/>
      <c r="I706" s="184"/>
      <c r="J706" s="184"/>
      <c r="K706" s="184"/>
      <c r="L706" s="184"/>
      <c r="M706" s="184"/>
      <c r="N706" s="98"/>
      <c r="O706" s="133"/>
      <c r="P706" s="184"/>
      <c r="Q706" s="184"/>
      <c r="R706" s="184"/>
      <c r="S706" s="184"/>
      <c r="T706" s="184"/>
      <c r="U706" s="184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84"/>
      <c r="C707" s="184"/>
      <c r="D707" s="184"/>
      <c r="E707" s="184"/>
      <c r="F707" s="184"/>
      <c r="G707" s="184"/>
      <c r="H707" s="184"/>
      <c r="I707" s="184"/>
      <c r="J707" s="184"/>
      <c r="K707" s="184"/>
      <c r="L707" s="184"/>
      <c r="M707" s="184"/>
      <c r="N707" s="98"/>
      <c r="O707" s="133"/>
      <c r="P707" s="184"/>
      <c r="Q707" s="184"/>
      <c r="R707" s="184"/>
      <c r="S707" s="184"/>
      <c r="T707" s="184"/>
      <c r="U707" s="184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84"/>
      <c r="C708" s="184"/>
      <c r="D708" s="184"/>
      <c r="E708" s="184"/>
      <c r="F708" s="184"/>
      <c r="G708" s="184"/>
      <c r="H708" s="184"/>
      <c r="I708" s="184"/>
      <c r="J708" s="184"/>
      <c r="K708" s="184"/>
      <c r="L708" s="184"/>
      <c r="M708" s="184"/>
      <c r="N708" s="98"/>
      <c r="O708" s="133"/>
      <c r="P708" s="184"/>
      <c r="Q708" s="184"/>
      <c r="R708" s="184"/>
      <c r="S708" s="184"/>
      <c r="T708" s="184"/>
      <c r="U708" s="184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84"/>
      <c r="C709" s="184"/>
      <c r="D709" s="184"/>
      <c r="E709" s="184"/>
      <c r="F709" s="184"/>
      <c r="G709" s="184"/>
      <c r="H709" s="184"/>
      <c r="I709" s="184"/>
      <c r="J709" s="184"/>
      <c r="K709" s="184"/>
      <c r="L709" s="184"/>
      <c r="M709" s="184"/>
      <c r="N709" s="98"/>
      <c r="O709" s="133"/>
      <c r="P709" s="184"/>
      <c r="Q709" s="184"/>
      <c r="R709" s="184"/>
      <c r="S709" s="184"/>
      <c r="T709" s="184"/>
      <c r="U709" s="184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84"/>
      <c r="C710" s="184"/>
      <c r="D710" s="184"/>
      <c r="E710" s="184"/>
      <c r="F710" s="184"/>
      <c r="G710" s="184"/>
      <c r="H710" s="184"/>
      <c r="I710" s="184"/>
      <c r="J710" s="184"/>
      <c r="K710" s="184"/>
      <c r="L710" s="184"/>
      <c r="M710" s="184"/>
      <c r="N710" s="98"/>
      <c r="O710" s="133"/>
      <c r="P710" s="184"/>
      <c r="Q710" s="184"/>
      <c r="R710" s="184"/>
      <c r="S710" s="184"/>
      <c r="T710" s="184"/>
      <c r="U710" s="184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84"/>
      <c r="C711" s="184"/>
      <c r="D711" s="184"/>
      <c r="E711" s="184"/>
      <c r="F711" s="184"/>
      <c r="G711" s="184"/>
      <c r="H711" s="184"/>
      <c r="I711" s="184"/>
      <c r="J711" s="184"/>
      <c r="K711" s="184"/>
      <c r="L711" s="184"/>
      <c r="M711" s="184"/>
      <c r="N711" s="98"/>
      <c r="O711" s="133"/>
      <c r="P711" s="184"/>
      <c r="Q711" s="184"/>
      <c r="R711" s="184"/>
      <c r="S711" s="184"/>
      <c r="T711" s="184"/>
      <c r="U711" s="184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84"/>
      <c r="C712" s="184"/>
      <c r="D712" s="184"/>
      <c r="E712" s="184"/>
      <c r="F712" s="184"/>
      <c r="G712" s="184"/>
      <c r="H712" s="184"/>
      <c r="I712" s="184"/>
      <c r="J712" s="184"/>
      <c r="K712" s="184"/>
      <c r="L712" s="184"/>
      <c r="M712" s="184"/>
      <c r="N712" s="98"/>
      <c r="O712" s="133"/>
      <c r="P712" s="184"/>
      <c r="Q712" s="184"/>
      <c r="R712" s="184"/>
      <c r="S712" s="184"/>
      <c r="T712" s="184"/>
      <c r="U712" s="184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84"/>
      <c r="C713" s="184"/>
      <c r="D713" s="184"/>
      <c r="E713" s="184"/>
      <c r="F713" s="184"/>
      <c r="G713" s="184"/>
      <c r="H713" s="184"/>
      <c r="I713" s="184"/>
      <c r="J713" s="184"/>
      <c r="K713" s="184"/>
      <c r="L713" s="184"/>
      <c r="M713" s="184"/>
      <c r="N713" s="98"/>
      <c r="O713" s="133"/>
      <c r="P713" s="184"/>
      <c r="Q713" s="184"/>
      <c r="R713" s="184"/>
      <c r="S713" s="184"/>
      <c r="T713" s="184"/>
      <c r="U713" s="184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84"/>
      <c r="C714" s="184"/>
      <c r="D714" s="184"/>
      <c r="E714" s="184"/>
      <c r="F714" s="184"/>
      <c r="G714" s="184"/>
      <c r="H714" s="184"/>
      <c r="I714" s="184"/>
      <c r="J714" s="184"/>
      <c r="K714" s="184"/>
      <c r="L714" s="184"/>
      <c r="M714" s="184"/>
      <c r="N714" s="98"/>
      <c r="O714" s="133"/>
      <c r="P714" s="184"/>
      <c r="Q714" s="184"/>
      <c r="R714" s="184"/>
      <c r="S714" s="184"/>
      <c r="T714" s="184"/>
      <c r="U714" s="184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84"/>
      <c r="C715" s="184"/>
      <c r="D715" s="184"/>
      <c r="E715" s="184"/>
      <c r="F715" s="184"/>
      <c r="G715" s="184"/>
      <c r="H715" s="184"/>
      <c r="I715" s="184"/>
      <c r="J715" s="184"/>
      <c r="K715" s="184"/>
      <c r="L715" s="184"/>
      <c r="M715" s="184"/>
      <c r="N715" s="98"/>
      <c r="O715" s="133"/>
      <c r="P715" s="184"/>
      <c r="Q715" s="184"/>
      <c r="R715" s="184"/>
      <c r="S715" s="184"/>
      <c r="T715" s="184"/>
      <c r="U715" s="184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84"/>
      <c r="C716" s="184"/>
      <c r="D716" s="184"/>
      <c r="E716" s="184"/>
      <c r="F716" s="184"/>
      <c r="G716" s="184"/>
      <c r="H716" s="184"/>
      <c r="I716" s="184"/>
      <c r="J716" s="184"/>
      <c r="K716" s="184"/>
      <c r="L716" s="184"/>
      <c r="M716" s="184"/>
      <c r="N716" s="98"/>
      <c r="O716" s="133"/>
      <c r="P716" s="184"/>
      <c r="Q716" s="184"/>
      <c r="R716" s="184"/>
      <c r="S716" s="184"/>
      <c r="T716" s="184"/>
      <c r="U716" s="184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84"/>
      <c r="C717" s="184"/>
      <c r="D717" s="184"/>
      <c r="E717" s="184"/>
      <c r="F717" s="184"/>
      <c r="G717" s="184"/>
      <c r="H717" s="184"/>
      <c r="I717" s="184"/>
      <c r="J717" s="184"/>
      <c r="K717" s="184"/>
      <c r="L717" s="184"/>
      <c r="M717" s="184"/>
      <c r="N717" s="98"/>
      <c r="O717" s="133"/>
      <c r="P717" s="184"/>
      <c r="Q717" s="184"/>
      <c r="R717" s="184"/>
      <c r="S717" s="184"/>
      <c r="T717" s="184"/>
      <c r="U717" s="184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84"/>
      <c r="C718" s="184"/>
      <c r="D718" s="184"/>
      <c r="E718" s="184"/>
      <c r="F718" s="184"/>
      <c r="G718" s="184"/>
      <c r="H718" s="184"/>
      <c r="I718" s="184"/>
      <c r="J718" s="184"/>
      <c r="K718" s="184"/>
      <c r="L718" s="184"/>
      <c r="M718" s="184"/>
      <c r="N718" s="98"/>
      <c r="O718" s="133"/>
      <c r="P718" s="184"/>
      <c r="Q718" s="184"/>
      <c r="R718" s="184"/>
      <c r="S718" s="184"/>
      <c r="T718" s="184"/>
      <c r="U718" s="184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84"/>
      <c r="C719" s="184"/>
      <c r="D719" s="184"/>
      <c r="E719" s="184"/>
      <c r="F719" s="184"/>
      <c r="G719" s="184"/>
      <c r="H719" s="184"/>
      <c r="I719" s="184"/>
      <c r="J719" s="184"/>
      <c r="K719" s="184"/>
      <c r="L719" s="184"/>
      <c r="M719" s="184"/>
      <c r="N719" s="98"/>
      <c r="O719" s="133"/>
      <c r="P719" s="184"/>
      <c r="Q719" s="184"/>
      <c r="R719" s="184"/>
      <c r="S719" s="184"/>
      <c r="T719" s="184"/>
      <c r="U719" s="184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84"/>
      <c r="C720" s="184"/>
      <c r="D720" s="184"/>
      <c r="E720" s="184"/>
      <c r="F720" s="184"/>
      <c r="G720" s="184"/>
      <c r="H720" s="184"/>
      <c r="I720" s="184"/>
      <c r="J720" s="184"/>
      <c r="K720" s="184"/>
      <c r="L720" s="184"/>
      <c r="M720" s="184"/>
      <c r="N720" s="98"/>
      <c r="O720" s="133"/>
      <c r="P720" s="184"/>
      <c r="Q720" s="184"/>
      <c r="R720" s="184"/>
      <c r="S720" s="184"/>
      <c r="T720" s="184"/>
      <c r="U720" s="184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84"/>
      <c r="C721" s="184"/>
      <c r="D721" s="184"/>
      <c r="E721" s="184"/>
      <c r="F721" s="184"/>
      <c r="G721" s="184"/>
      <c r="H721" s="184"/>
      <c r="I721" s="184"/>
      <c r="J721" s="184"/>
      <c r="K721" s="184"/>
      <c r="L721" s="184"/>
      <c r="M721" s="184"/>
      <c r="N721" s="98"/>
      <c r="O721" s="133"/>
      <c r="P721" s="184"/>
      <c r="Q721" s="184"/>
      <c r="R721" s="184"/>
      <c r="S721" s="184"/>
      <c r="T721" s="184"/>
      <c r="U721" s="184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84"/>
      <c r="C722" s="184"/>
      <c r="D722" s="184"/>
      <c r="E722" s="184"/>
      <c r="F722" s="184"/>
      <c r="G722" s="184"/>
      <c r="H722" s="184"/>
      <c r="I722" s="184"/>
      <c r="J722" s="184"/>
      <c r="K722" s="184"/>
      <c r="L722" s="184"/>
      <c r="M722" s="184"/>
      <c r="N722" s="98"/>
      <c r="O722" s="133"/>
      <c r="P722" s="184"/>
      <c r="Q722" s="184"/>
      <c r="R722" s="184"/>
      <c r="S722" s="184"/>
      <c r="T722" s="184"/>
      <c r="U722" s="184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84"/>
      <c r="C723" s="184"/>
      <c r="D723" s="184"/>
      <c r="E723" s="184"/>
      <c r="F723" s="184"/>
      <c r="G723" s="184"/>
      <c r="H723" s="184"/>
      <c r="I723" s="184"/>
      <c r="J723" s="184"/>
      <c r="K723" s="184"/>
      <c r="L723" s="184"/>
      <c r="M723" s="184"/>
      <c r="N723" s="98"/>
      <c r="O723" s="133"/>
      <c r="P723" s="184"/>
      <c r="Q723" s="184"/>
      <c r="R723" s="184"/>
      <c r="S723" s="184"/>
      <c r="T723" s="184"/>
      <c r="U723" s="184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84"/>
      <c r="C724" s="184"/>
      <c r="D724" s="184"/>
      <c r="E724" s="184"/>
      <c r="F724" s="184"/>
      <c r="G724" s="184"/>
      <c r="H724" s="184"/>
      <c r="I724" s="184"/>
      <c r="J724" s="184"/>
      <c r="K724" s="184"/>
      <c r="L724" s="184"/>
      <c r="M724" s="184"/>
      <c r="N724" s="98"/>
      <c r="O724" s="133"/>
      <c r="P724" s="184"/>
      <c r="Q724" s="184"/>
      <c r="R724" s="184"/>
      <c r="S724" s="184"/>
      <c r="T724" s="184"/>
      <c r="U724" s="184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84"/>
      <c r="C725" s="184"/>
      <c r="D725" s="184"/>
      <c r="E725" s="184"/>
      <c r="F725" s="184"/>
      <c r="G725" s="184"/>
      <c r="H725" s="184"/>
      <c r="I725" s="184"/>
      <c r="J725" s="184"/>
      <c r="K725" s="184"/>
      <c r="L725" s="184"/>
      <c r="M725" s="184"/>
      <c r="N725" s="98"/>
      <c r="O725" s="133"/>
      <c r="P725" s="184"/>
      <c r="Q725" s="184"/>
      <c r="R725" s="184"/>
      <c r="S725" s="184"/>
      <c r="T725" s="184"/>
      <c r="U725" s="184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84"/>
      <c r="C726" s="184"/>
      <c r="D726" s="184"/>
      <c r="E726" s="184"/>
      <c r="F726" s="184"/>
      <c r="G726" s="184"/>
      <c r="H726" s="184"/>
      <c r="I726" s="184"/>
      <c r="J726" s="184"/>
      <c r="K726" s="184"/>
      <c r="L726" s="184"/>
      <c r="M726" s="184"/>
      <c r="N726" s="98"/>
      <c r="O726" s="133"/>
      <c r="P726" s="184"/>
      <c r="Q726" s="184"/>
      <c r="R726" s="184"/>
      <c r="S726" s="184"/>
      <c r="T726" s="184"/>
      <c r="U726" s="184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84"/>
      <c r="C727" s="184"/>
      <c r="D727" s="184"/>
      <c r="E727" s="184"/>
      <c r="F727" s="184"/>
      <c r="G727" s="184"/>
      <c r="H727" s="184"/>
      <c r="I727" s="184"/>
      <c r="J727" s="184"/>
      <c r="K727" s="184"/>
      <c r="L727" s="184"/>
      <c r="M727" s="184"/>
      <c r="N727" s="98"/>
      <c r="O727" s="133"/>
      <c r="P727" s="184"/>
      <c r="Q727" s="184"/>
      <c r="R727" s="184"/>
      <c r="S727" s="184"/>
      <c r="T727" s="184"/>
      <c r="U727" s="184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84"/>
      <c r="C728" s="184"/>
      <c r="D728" s="184"/>
      <c r="E728" s="184"/>
      <c r="F728" s="184"/>
      <c r="G728" s="184"/>
      <c r="H728" s="184"/>
      <c r="I728" s="184"/>
      <c r="J728" s="184"/>
      <c r="K728" s="184"/>
      <c r="L728" s="184"/>
      <c r="M728" s="184"/>
      <c r="N728" s="98"/>
      <c r="O728" s="133"/>
      <c r="P728" s="184"/>
      <c r="Q728" s="184"/>
      <c r="R728" s="184"/>
      <c r="S728" s="184"/>
      <c r="T728" s="184"/>
      <c r="U728" s="184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84"/>
      <c r="C729" s="184"/>
      <c r="D729" s="184"/>
      <c r="E729" s="184"/>
      <c r="F729" s="184"/>
      <c r="G729" s="184"/>
      <c r="H729" s="184"/>
      <c r="I729" s="184"/>
      <c r="J729" s="184"/>
      <c r="K729" s="184"/>
      <c r="L729" s="184"/>
      <c r="M729" s="184"/>
      <c r="N729" s="98"/>
      <c r="O729" s="133"/>
      <c r="P729" s="184"/>
      <c r="Q729" s="184"/>
      <c r="R729" s="184"/>
      <c r="S729" s="184"/>
      <c r="T729" s="184"/>
      <c r="U729" s="184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84"/>
      <c r="C730" s="184"/>
      <c r="D730" s="184"/>
      <c r="E730" s="184"/>
      <c r="F730" s="184"/>
      <c r="G730" s="184"/>
      <c r="H730" s="184"/>
      <c r="I730" s="184"/>
      <c r="J730" s="184"/>
      <c r="K730" s="184"/>
      <c r="L730" s="184"/>
      <c r="M730" s="184"/>
      <c r="N730" s="98"/>
      <c r="O730" s="133"/>
      <c r="P730" s="184"/>
      <c r="Q730" s="184"/>
      <c r="R730" s="184"/>
      <c r="S730" s="184"/>
      <c r="T730" s="184"/>
      <c r="U730" s="184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84"/>
      <c r="C731" s="184"/>
      <c r="D731" s="184"/>
      <c r="E731" s="184"/>
      <c r="F731" s="184"/>
      <c r="G731" s="184"/>
      <c r="H731" s="184"/>
      <c r="I731" s="184"/>
      <c r="J731" s="184"/>
      <c r="K731" s="184"/>
      <c r="L731" s="184"/>
      <c r="M731" s="184"/>
      <c r="N731" s="98"/>
      <c r="O731" s="133"/>
      <c r="P731" s="184"/>
      <c r="Q731" s="184"/>
      <c r="R731" s="184"/>
      <c r="S731" s="184"/>
      <c r="T731" s="184"/>
      <c r="U731" s="184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84"/>
      <c r="C732" s="184"/>
      <c r="D732" s="184"/>
      <c r="E732" s="184"/>
      <c r="F732" s="184"/>
      <c r="G732" s="184"/>
      <c r="H732" s="184"/>
      <c r="I732" s="184"/>
      <c r="J732" s="184"/>
      <c r="K732" s="184"/>
      <c r="L732" s="184"/>
      <c r="M732" s="184"/>
      <c r="N732" s="98"/>
      <c r="O732" s="133"/>
      <c r="P732" s="184"/>
      <c r="Q732" s="184"/>
      <c r="R732" s="184"/>
      <c r="S732" s="184"/>
      <c r="T732" s="184"/>
      <c r="U732" s="184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84"/>
      <c r="C733" s="184"/>
      <c r="D733" s="184"/>
      <c r="E733" s="184"/>
      <c r="F733" s="184"/>
      <c r="G733" s="184"/>
      <c r="H733" s="184"/>
      <c r="I733" s="184"/>
      <c r="J733" s="184"/>
      <c r="K733" s="184"/>
      <c r="L733" s="184"/>
      <c r="M733" s="184"/>
      <c r="N733" s="98"/>
      <c r="O733" s="133"/>
      <c r="P733" s="184"/>
      <c r="Q733" s="184"/>
      <c r="R733" s="184"/>
      <c r="S733" s="184"/>
      <c r="T733" s="184"/>
      <c r="U733" s="184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84"/>
      <c r="C734" s="184"/>
      <c r="D734" s="184"/>
      <c r="E734" s="184"/>
      <c r="F734" s="184"/>
      <c r="G734" s="184"/>
      <c r="H734" s="184"/>
      <c r="I734" s="184"/>
      <c r="J734" s="184"/>
      <c r="K734" s="184"/>
      <c r="L734" s="184"/>
      <c r="M734" s="184"/>
      <c r="N734" s="98"/>
      <c r="O734" s="133"/>
      <c r="P734" s="184"/>
      <c r="Q734" s="184"/>
      <c r="R734" s="184"/>
      <c r="S734" s="184"/>
      <c r="T734" s="184"/>
      <c r="U734" s="184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84"/>
      <c r="C735" s="184"/>
      <c r="D735" s="184"/>
      <c r="E735" s="184"/>
      <c r="F735" s="184"/>
      <c r="G735" s="184"/>
      <c r="H735" s="184"/>
      <c r="I735" s="184"/>
      <c r="J735" s="184"/>
      <c r="K735" s="184"/>
      <c r="L735" s="184"/>
      <c r="M735" s="184"/>
      <c r="N735" s="98"/>
      <c r="O735" s="133"/>
      <c r="P735" s="184"/>
      <c r="Q735" s="184"/>
      <c r="R735" s="184"/>
      <c r="S735" s="184"/>
      <c r="T735" s="184"/>
      <c r="U735" s="184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84"/>
      <c r="C736" s="184"/>
      <c r="D736" s="184"/>
      <c r="E736" s="184"/>
      <c r="F736" s="184"/>
      <c r="G736" s="184"/>
      <c r="H736" s="184"/>
      <c r="I736" s="184"/>
      <c r="J736" s="184"/>
      <c r="K736" s="184"/>
      <c r="L736" s="184"/>
      <c r="M736" s="184"/>
      <c r="N736" s="98"/>
      <c r="O736" s="133"/>
      <c r="P736" s="184"/>
      <c r="Q736" s="184"/>
      <c r="R736" s="184"/>
      <c r="S736" s="184"/>
      <c r="T736" s="184"/>
      <c r="U736" s="184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84"/>
      <c r="C737" s="184"/>
      <c r="D737" s="184"/>
      <c r="E737" s="184"/>
      <c r="F737" s="184"/>
      <c r="G737" s="184"/>
      <c r="H737" s="184"/>
      <c r="I737" s="184"/>
      <c r="J737" s="184"/>
      <c r="K737" s="184"/>
      <c r="L737" s="184"/>
      <c r="M737" s="184"/>
      <c r="N737" s="98"/>
      <c r="O737" s="133"/>
      <c r="P737" s="184"/>
      <c r="Q737" s="184"/>
      <c r="R737" s="184"/>
      <c r="S737" s="184"/>
      <c r="T737" s="184"/>
      <c r="U737" s="184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84"/>
      <c r="C738" s="184"/>
      <c r="D738" s="184"/>
      <c r="E738" s="184"/>
      <c r="F738" s="184"/>
      <c r="G738" s="184"/>
      <c r="H738" s="184"/>
      <c r="I738" s="184"/>
      <c r="J738" s="184"/>
      <c r="K738" s="184"/>
      <c r="L738" s="184"/>
      <c r="M738" s="184"/>
      <c r="N738" s="98"/>
      <c r="O738" s="133"/>
      <c r="P738" s="184"/>
      <c r="Q738" s="184"/>
      <c r="R738" s="184"/>
      <c r="S738" s="184"/>
      <c r="T738" s="184"/>
      <c r="U738" s="184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84"/>
      <c r="C739" s="184"/>
      <c r="D739" s="184"/>
      <c r="E739" s="184"/>
      <c r="F739" s="184"/>
      <c r="G739" s="184"/>
      <c r="H739" s="184"/>
      <c r="I739" s="184"/>
      <c r="J739" s="184"/>
      <c r="K739" s="184"/>
      <c r="L739" s="184"/>
      <c r="M739" s="184"/>
      <c r="N739" s="98"/>
      <c r="O739" s="133"/>
      <c r="P739" s="184"/>
      <c r="Q739" s="184"/>
      <c r="R739" s="184"/>
      <c r="S739" s="184"/>
      <c r="T739" s="184"/>
      <c r="U739" s="184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84"/>
      <c r="C740" s="184"/>
      <c r="D740" s="184"/>
      <c r="E740" s="184"/>
      <c r="F740" s="184"/>
      <c r="G740" s="184"/>
      <c r="H740" s="184"/>
      <c r="I740" s="184"/>
      <c r="J740" s="184"/>
      <c r="K740" s="184"/>
      <c r="L740" s="184"/>
      <c r="M740" s="184"/>
      <c r="N740" s="98"/>
      <c r="O740" s="133"/>
      <c r="P740" s="184"/>
      <c r="Q740" s="184"/>
      <c r="R740" s="184"/>
      <c r="S740" s="184"/>
      <c r="T740" s="184"/>
      <c r="U740" s="184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84"/>
      <c r="C741" s="184"/>
      <c r="D741" s="184"/>
      <c r="E741" s="184"/>
      <c r="F741" s="184"/>
      <c r="G741" s="184"/>
      <c r="H741" s="184"/>
      <c r="I741" s="184"/>
      <c r="J741" s="184"/>
      <c r="K741" s="184"/>
      <c r="L741" s="184"/>
      <c r="M741" s="184"/>
      <c r="N741" s="98"/>
      <c r="O741" s="133"/>
      <c r="P741" s="184"/>
      <c r="Q741" s="184"/>
      <c r="R741" s="184"/>
      <c r="S741" s="184"/>
      <c r="T741" s="184"/>
      <c r="U741" s="184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84"/>
      <c r="C742" s="184"/>
      <c r="D742" s="184"/>
      <c r="E742" s="184"/>
      <c r="F742" s="184"/>
      <c r="G742" s="184"/>
      <c r="H742" s="184"/>
      <c r="I742" s="184"/>
      <c r="J742" s="184"/>
      <c r="K742" s="184"/>
      <c r="L742" s="184"/>
      <c r="M742" s="184"/>
      <c r="N742" s="98"/>
      <c r="O742" s="133"/>
      <c r="P742" s="184"/>
      <c r="Q742" s="184"/>
      <c r="R742" s="184"/>
      <c r="S742" s="184"/>
      <c r="T742" s="184"/>
      <c r="U742" s="184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84"/>
      <c r="C743" s="184"/>
      <c r="D743" s="184"/>
      <c r="E743" s="184"/>
      <c r="F743" s="184"/>
      <c r="G743" s="184"/>
      <c r="H743" s="184"/>
      <c r="I743" s="184"/>
      <c r="J743" s="184"/>
      <c r="K743" s="184"/>
      <c r="L743" s="184"/>
      <c r="M743" s="184"/>
      <c r="N743" s="98"/>
      <c r="O743" s="133"/>
      <c r="P743" s="184"/>
      <c r="Q743" s="184"/>
      <c r="R743" s="184"/>
      <c r="S743" s="184"/>
      <c r="T743" s="184"/>
      <c r="U743" s="184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84"/>
      <c r="C744" s="184"/>
      <c r="D744" s="184"/>
      <c r="E744" s="184"/>
      <c r="F744" s="184"/>
      <c r="G744" s="184"/>
      <c r="H744" s="184"/>
      <c r="I744" s="184"/>
      <c r="J744" s="184"/>
      <c r="K744" s="184"/>
      <c r="L744" s="184"/>
      <c r="M744" s="184"/>
      <c r="N744" s="98"/>
      <c r="O744" s="133"/>
      <c r="P744" s="184"/>
      <c r="Q744" s="184"/>
      <c r="R744" s="184"/>
      <c r="S744" s="184"/>
      <c r="T744" s="184"/>
      <c r="U744" s="184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84"/>
      <c r="C745" s="184"/>
      <c r="D745" s="184"/>
      <c r="E745" s="184"/>
      <c r="F745" s="184"/>
      <c r="G745" s="184"/>
      <c r="H745" s="184"/>
      <c r="I745" s="184"/>
      <c r="J745" s="184"/>
      <c r="K745" s="184"/>
      <c r="L745" s="184"/>
      <c r="M745" s="184"/>
      <c r="N745" s="98"/>
      <c r="O745" s="133"/>
      <c r="P745" s="184"/>
      <c r="Q745" s="184"/>
      <c r="R745" s="184"/>
      <c r="S745" s="184"/>
      <c r="T745" s="184"/>
      <c r="U745" s="184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84"/>
      <c r="C746" s="184"/>
      <c r="D746" s="184"/>
      <c r="E746" s="184"/>
      <c r="F746" s="184"/>
      <c r="G746" s="184"/>
      <c r="H746" s="184"/>
      <c r="I746" s="184"/>
      <c r="J746" s="184"/>
      <c r="K746" s="184"/>
      <c r="L746" s="184"/>
      <c r="M746" s="184"/>
      <c r="N746" s="98"/>
      <c r="O746" s="133"/>
      <c r="P746" s="184"/>
      <c r="Q746" s="184"/>
      <c r="R746" s="184"/>
      <c r="S746" s="184"/>
      <c r="T746" s="184"/>
      <c r="U746" s="184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84"/>
      <c r="C747" s="184"/>
      <c r="D747" s="184"/>
      <c r="E747" s="184"/>
      <c r="F747" s="184"/>
      <c r="G747" s="184"/>
      <c r="H747" s="184"/>
      <c r="I747" s="184"/>
      <c r="J747" s="184"/>
      <c r="K747" s="184"/>
      <c r="L747" s="184"/>
      <c r="M747" s="184"/>
      <c r="N747" s="98"/>
      <c r="O747" s="133"/>
      <c r="P747" s="184"/>
      <c r="Q747" s="184"/>
      <c r="R747" s="184"/>
      <c r="S747" s="184"/>
      <c r="T747" s="184"/>
      <c r="U747" s="184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84"/>
      <c r="C748" s="184"/>
      <c r="D748" s="184"/>
      <c r="E748" s="184"/>
      <c r="F748" s="184"/>
      <c r="G748" s="184"/>
      <c r="H748" s="184"/>
      <c r="I748" s="184"/>
      <c r="J748" s="184"/>
      <c r="K748" s="184"/>
      <c r="L748" s="184"/>
      <c r="M748" s="184"/>
      <c r="N748" s="98"/>
      <c r="O748" s="133"/>
      <c r="P748" s="184"/>
      <c r="Q748" s="184"/>
      <c r="R748" s="184"/>
      <c r="S748" s="184"/>
      <c r="T748" s="184"/>
      <c r="U748" s="184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84"/>
      <c r="C749" s="184"/>
      <c r="D749" s="184"/>
      <c r="E749" s="184"/>
      <c r="F749" s="184"/>
      <c r="G749" s="184"/>
      <c r="H749" s="184"/>
      <c r="I749" s="184"/>
      <c r="J749" s="184"/>
      <c r="K749" s="184"/>
      <c r="L749" s="184"/>
      <c r="M749" s="184"/>
      <c r="N749" s="98"/>
      <c r="O749" s="133"/>
      <c r="P749" s="184"/>
      <c r="Q749" s="184"/>
      <c r="R749" s="184"/>
      <c r="S749" s="184"/>
      <c r="T749" s="184"/>
      <c r="U749" s="184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84"/>
      <c r="C750" s="184"/>
      <c r="D750" s="184"/>
      <c r="E750" s="184"/>
      <c r="F750" s="184"/>
      <c r="G750" s="184"/>
      <c r="H750" s="184"/>
      <c r="I750" s="184"/>
      <c r="J750" s="184"/>
      <c r="K750" s="184"/>
      <c r="L750" s="184"/>
      <c r="M750" s="184"/>
      <c r="N750" s="98"/>
      <c r="O750" s="133"/>
      <c r="P750" s="184"/>
      <c r="Q750" s="184"/>
      <c r="R750" s="184"/>
      <c r="S750" s="184"/>
      <c r="T750" s="184"/>
      <c r="U750" s="184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84"/>
      <c r="C751" s="184"/>
      <c r="D751" s="184"/>
      <c r="E751" s="184"/>
      <c r="F751" s="184"/>
      <c r="G751" s="184"/>
      <c r="H751" s="184"/>
      <c r="I751" s="184"/>
      <c r="J751" s="184"/>
      <c r="K751" s="184"/>
      <c r="L751" s="184"/>
      <c r="M751" s="184"/>
      <c r="N751" s="98"/>
      <c r="O751" s="133"/>
      <c r="P751" s="184"/>
      <c r="Q751" s="184"/>
      <c r="R751" s="184"/>
      <c r="S751" s="184"/>
      <c r="T751" s="184"/>
      <c r="U751" s="184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84"/>
      <c r="C752" s="184"/>
      <c r="D752" s="184"/>
      <c r="E752" s="184"/>
      <c r="F752" s="184"/>
      <c r="G752" s="184"/>
      <c r="H752" s="184"/>
      <c r="I752" s="184"/>
      <c r="J752" s="184"/>
      <c r="K752" s="184"/>
      <c r="L752" s="184"/>
      <c r="M752" s="184"/>
      <c r="N752" s="98"/>
      <c r="O752" s="133"/>
      <c r="P752" s="184"/>
      <c r="Q752" s="184"/>
      <c r="R752" s="184"/>
      <c r="S752" s="184"/>
      <c r="T752" s="184"/>
      <c r="U752" s="184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84"/>
      <c r="C753" s="184"/>
      <c r="D753" s="184"/>
      <c r="E753" s="184"/>
      <c r="F753" s="184"/>
      <c r="G753" s="184"/>
      <c r="H753" s="184"/>
      <c r="I753" s="184"/>
      <c r="J753" s="184"/>
      <c r="K753" s="184"/>
      <c r="L753" s="184"/>
      <c r="M753" s="184"/>
      <c r="N753" s="98"/>
      <c r="O753" s="133"/>
      <c r="P753" s="184"/>
      <c r="Q753" s="184"/>
      <c r="R753" s="184"/>
      <c r="S753" s="184"/>
      <c r="T753" s="184"/>
      <c r="U753" s="184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84"/>
      <c r="C754" s="184"/>
      <c r="D754" s="184"/>
      <c r="E754" s="184"/>
      <c r="F754" s="184"/>
      <c r="G754" s="184"/>
      <c r="H754" s="184"/>
      <c r="I754" s="184"/>
      <c r="J754" s="184"/>
      <c r="K754" s="184"/>
      <c r="L754" s="184"/>
      <c r="M754" s="184"/>
      <c r="N754" s="98"/>
      <c r="O754" s="133"/>
      <c r="P754" s="184"/>
      <c r="Q754" s="184"/>
      <c r="R754" s="184"/>
      <c r="S754" s="184"/>
      <c r="T754" s="184"/>
      <c r="U754" s="184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84"/>
      <c r="C755" s="184"/>
      <c r="D755" s="184"/>
      <c r="E755" s="184"/>
      <c r="F755" s="184"/>
      <c r="G755" s="184"/>
      <c r="H755" s="184"/>
      <c r="I755" s="184"/>
      <c r="J755" s="184"/>
      <c r="K755" s="184"/>
      <c r="L755" s="184"/>
      <c r="M755" s="184"/>
      <c r="N755" s="98"/>
      <c r="O755" s="133"/>
      <c r="P755" s="184"/>
      <c r="Q755" s="184"/>
      <c r="R755" s="184"/>
      <c r="S755" s="184"/>
      <c r="T755" s="184"/>
      <c r="U755" s="184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84"/>
      <c r="C756" s="184"/>
      <c r="D756" s="184"/>
      <c r="E756" s="184"/>
      <c r="F756" s="184"/>
      <c r="G756" s="184"/>
      <c r="H756" s="184"/>
      <c r="I756" s="184"/>
      <c r="J756" s="184"/>
      <c r="K756" s="184"/>
      <c r="L756" s="184"/>
      <c r="M756" s="184"/>
      <c r="N756" s="98"/>
      <c r="O756" s="133"/>
      <c r="P756" s="184"/>
      <c r="Q756" s="184"/>
      <c r="R756" s="184"/>
      <c r="S756" s="184"/>
      <c r="T756" s="184"/>
      <c r="U756" s="184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84"/>
      <c r="C757" s="184"/>
      <c r="D757" s="184"/>
      <c r="E757" s="184"/>
      <c r="F757" s="184"/>
      <c r="G757" s="184"/>
      <c r="H757" s="184"/>
      <c r="I757" s="184"/>
      <c r="J757" s="184"/>
      <c r="K757" s="184"/>
      <c r="L757" s="184"/>
      <c r="M757" s="184"/>
      <c r="N757" s="98"/>
      <c r="O757" s="133"/>
      <c r="P757" s="184"/>
      <c r="Q757" s="184"/>
      <c r="R757" s="184"/>
      <c r="S757" s="184"/>
      <c r="T757" s="184"/>
      <c r="U757" s="184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599" priority="39" operator="equal">
      <formula>"KO"</formula>
    </cfRule>
    <cfRule type="cellIs" dxfId="598" priority="40" operator="equal">
      <formula>"OK"</formula>
    </cfRule>
  </conditionalFormatting>
  <conditionalFormatting sqref="Z199">
    <cfRule type="cellIs" dxfId="597" priority="37" operator="equal">
      <formula>"KO"</formula>
    </cfRule>
    <cfRule type="cellIs" dxfId="596" priority="38" operator="equal">
      <formula>"OK"</formula>
    </cfRule>
  </conditionalFormatting>
  <conditionalFormatting sqref="Z146">
    <cfRule type="cellIs" dxfId="595" priority="35" operator="equal">
      <formula>"KO"</formula>
    </cfRule>
    <cfRule type="cellIs" dxfId="594" priority="36" operator="equal">
      <formula>"OK"</formula>
    </cfRule>
  </conditionalFormatting>
  <conditionalFormatting sqref="Z318">
    <cfRule type="cellIs" dxfId="593" priority="33" operator="equal">
      <formula>"KO"</formula>
    </cfRule>
    <cfRule type="cellIs" dxfId="592" priority="34" operator="equal">
      <formula>"OK"</formula>
    </cfRule>
  </conditionalFormatting>
  <conditionalFormatting sqref="Z394">
    <cfRule type="cellIs" dxfId="591" priority="31" operator="equal">
      <formula>"KO"</formula>
    </cfRule>
    <cfRule type="cellIs" dxfId="590" priority="32" operator="equal">
      <formula>"OK"</formula>
    </cfRule>
  </conditionalFormatting>
  <conditionalFormatting sqref="AD15:AD34">
    <cfRule type="cellIs" dxfId="589" priority="29" operator="equal">
      <formula>"KO"</formula>
    </cfRule>
    <cfRule type="cellIs" dxfId="588" priority="30" operator="equal">
      <formula>"OK"</formula>
    </cfRule>
  </conditionalFormatting>
  <conditionalFormatting sqref="Q569:Q587">
    <cfRule type="cellIs" dxfId="587" priority="5" operator="equal">
      <formula>"KO"</formula>
    </cfRule>
    <cfRule type="cellIs" dxfId="586" priority="6" operator="equal">
      <formula>"OK"</formula>
    </cfRule>
  </conditionalFormatting>
  <conditionalFormatting sqref="R137:R145">
    <cfRule type="cellIs" dxfId="585" priority="27" operator="equal">
      <formula>"KO"</formula>
    </cfRule>
    <cfRule type="cellIs" dxfId="584" priority="28" operator="equal">
      <formula>"OK"</formula>
    </cfRule>
  </conditionalFormatting>
  <conditionalFormatting sqref="V194:V198">
    <cfRule type="cellIs" dxfId="583" priority="25" operator="equal">
      <formula>"KO"</formula>
    </cfRule>
    <cfRule type="cellIs" dxfId="582" priority="26" operator="equal">
      <formula>"OK"</formula>
    </cfRule>
  </conditionalFormatting>
  <conditionalFormatting sqref="Q247">
    <cfRule type="cellIs" dxfId="581" priority="23" operator="equal">
      <formula>"KO"</formula>
    </cfRule>
    <cfRule type="cellIs" dxfId="580" priority="24" operator="equal">
      <formula>"OK"</formula>
    </cfRule>
  </conditionalFormatting>
  <conditionalFormatting sqref="Q248">
    <cfRule type="cellIs" dxfId="579" priority="21" operator="equal">
      <formula>"KO"</formula>
    </cfRule>
    <cfRule type="cellIs" dxfId="578" priority="22" operator="equal">
      <formula>"OK"</formula>
    </cfRule>
  </conditionalFormatting>
  <conditionalFormatting sqref="Q249">
    <cfRule type="cellIs" dxfId="577" priority="19" operator="equal">
      <formula>"KO"</formula>
    </cfRule>
    <cfRule type="cellIs" dxfId="576" priority="20" operator="equal">
      <formula>"OK"</formula>
    </cfRule>
  </conditionalFormatting>
  <conditionalFormatting sqref="Q250">
    <cfRule type="cellIs" dxfId="575" priority="17" operator="equal">
      <formula>"KO"</formula>
    </cfRule>
    <cfRule type="cellIs" dxfId="574" priority="18" operator="equal">
      <formula>"OK"</formula>
    </cfRule>
  </conditionalFormatting>
  <conditionalFormatting sqref="Q251">
    <cfRule type="cellIs" dxfId="573" priority="15" operator="equal">
      <formula>"KO"</formula>
    </cfRule>
    <cfRule type="cellIs" dxfId="572" priority="16" operator="equal">
      <formula>"OK"</formula>
    </cfRule>
  </conditionalFormatting>
  <conditionalFormatting sqref="Q252">
    <cfRule type="cellIs" dxfId="571" priority="13" operator="equal">
      <formula>"KO"</formula>
    </cfRule>
    <cfRule type="cellIs" dxfId="570" priority="14" operator="equal">
      <formula>"OK"</formula>
    </cfRule>
  </conditionalFormatting>
  <conditionalFormatting sqref="Q253">
    <cfRule type="cellIs" dxfId="569" priority="11" operator="equal">
      <formula>"KO"</formula>
    </cfRule>
    <cfRule type="cellIs" dxfId="568" priority="12" operator="equal">
      <formula>"OK"</formula>
    </cfRule>
  </conditionalFormatting>
  <conditionalFormatting sqref="R312:R317">
    <cfRule type="cellIs" dxfId="567" priority="9" operator="equal">
      <formula>"KO"</formula>
    </cfRule>
    <cfRule type="cellIs" dxfId="566" priority="10" operator="equal">
      <formula>"OK"</formula>
    </cfRule>
  </conditionalFormatting>
  <conditionalFormatting sqref="V376:V393">
    <cfRule type="cellIs" dxfId="565" priority="7" operator="equal">
      <formula>"KO"</formula>
    </cfRule>
    <cfRule type="cellIs" dxfId="564" priority="8" operator="equal">
      <formula>"OK"</formula>
    </cfRule>
  </conditionalFormatting>
  <conditionalFormatting sqref="T146">
    <cfRule type="cellIs" dxfId="563" priority="3" operator="equal">
      <formula>"KO"</formula>
    </cfRule>
    <cfRule type="cellIs" dxfId="562" priority="4" operator="equal">
      <formula>"OK"</formula>
    </cfRule>
  </conditionalFormatting>
  <conditionalFormatting sqref="Z587">
    <cfRule type="cellIs" dxfId="561" priority="1" operator="equal">
      <formula>"KO"</formula>
    </cfRule>
    <cfRule type="cellIs" dxfId="56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J13" sqref="AJ13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AK1" s="49"/>
    </row>
    <row r="2" spans="1:37" s="47" customFormat="1" ht="30.75" customHeight="1" x14ac:dyDescent="0.25">
      <c r="B2" s="50"/>
      <c r="D2" s="208" t="s">
        <v>26</v>
      </c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9" t="s">
        <v>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AK7" s="49"/>
    </row>
    <row r="8" spans="1:37" s="47" customFormat="1" x14ac:dyDescent="0.25">
      <c r="A8" s="63" t="s">
        <v>39</v>
      </c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3</v>
      </c>
      <c r="B10" s="67" t="str">
        <f>VLOOKUP(A10,EXPERIENCIA_REQUERIDA_PERFIL!A:B,2,FALSE)</f>
        <v>Analista .NET / Arquitecte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68</v>
      </c>
      <c r="AE11" s="71">
        <f>VLOOKUP($A$10,EXPERIENCIA_REQUERIDA_PERFIL!A:BD,10,FALSE)</f>
        <v>2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69</v>
      </c>
      <c r="AE12" s="71">
        <f>VLOOKUP($A$10,EXPERIENCIA_REQUERIDA_PERFIL!A:BD,11,FALSE)</f>
        <v>1.5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2" t="s">
        <v>66</v>
      </c>
      <c r="AC13" s="145">
        <f>VLOOKUP($A$10,EXPERIENCIA_REQUERIDA_PERFIL!A:BD,31,FALSE)</f>
        <v>0</v>
      </c>
      <c r="AD13" s="125" t="s">
        <v>47</v>
      </c>
      <c r="AE13" s="71">
        <f>VLOOKUP($A$10,EXPERIENCIA_REQUERIDA_PERFIL!A:BD,9,FALSE)</f>
        <v>3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9" t="s">
        <v>15</v>
      </c>
      <c r="C14" s="200"/>
      <c r="D14" s="200"/>
      <c r="E14" s="20" t="s">
        <v>14</v>
      </c>
      <c r="F14" s="20" t="s">
        <v>29</v>
      </c>
      <c r="G14" s="20" t="s">
        <v>25</v>
      </c>
      <c r="H14" s="210" t="s">
        <v>18</v>
      </c>
      <c r="I14" s="211"/>
      <c r="J14" s="211"/>
      <c r="K14" s="211"/>
      <c r="L14" s="20" t="str">
        <f>IF(VLOOKUP($A$10,EXPERIENCIA_REQUERIDA_PERFIL!A:C,3,FALSE)="","",VLOOKUP($A$10,EXPERIENCIA_REQUERIDA_PERFIL!A:C,3,FALSE))</f>
        <v/>
      </c>
      <c r="M14" s="212" t="str">
        <f>IF(VLOOKUP($A$10,EXPERIENCIA_REQUERIDA_PERFIL!A:BD,6,FALSE)="","",VLOOKUP($A$10,EXPERIENCIA_REQUERIDA_PERFIL!A:BD,6,FALSE))</f>
        <v>Arquitecte en projectes o serveis en el sector públic en les tecnologies .NET i coneixement en les tecnologies detallades als apartats 5.5 i 10 del PPT.</v>
      </c>
      <c r="N14" s="213"/>
      <c r="O14" s="213"/>
      <c r="P14" s="214"/>
      <c r="Q14" s="215" t="str">
        <f>IF(VLOOKUP($A$10,EXPERIENCIA_REQUERIDA_PERFIL!A:BD,12,FALSE)="","",VLOOKUP($A$10,EXPERIENCIA_REQUERIDA_PERFIL!A:BD,12,FALSE))</f>
        <v/>
      </c>
      <c r="R14" s="215"/>
      <c r="S14" s="215"/>
      <c r="T14" s="215"/>
      <c r="U14" s="215"/>
      <c r="V14" s="215"/>
      <c r="W14" s="215"/>
      <c r="X14" s="182" t="str">
        <f>IF(VLOOKUP($A$10,EXPERIENCIA_REQUERIDA_PERFIL!A:BD,18,FALSE)="","",VLOOKUP($A$10,EXPERIENCIA_REQUERIDA_PERFIL!A:BD,18,FALSE))</f>
        <v/>
      </c>
      <c r="Y14" s="183"/>
      <c r="Z14" s="182" t="str">
        <f>IF(VLOOKUP($A$10,EXPERIENCIA_REQUERIDA_PERFIL!A:BD,24,FALSE)="","",VLOOKUP($A$10,EXPERIENCIA_REQUERIDA_PERFIL!A:BD,24,FALSE))</f>
        <v/>
      </c>
      <c r="AA14" s="183"/>
      <c r="AB14" s="182" t="str">
        <f>IF(VLOOKUP($A$10,EXPERIENCIA_REQUERIDA_PERFIL!A:BD,30,FALSE)="","",VLOOKUP($A$10,EXPERIENCIA_REQUERIDA_PERFIL!A:BD,30,FALSE))</f>
        <v/>
      </c>
      <c r="AC14" s="183"/>
      <c r="AD14" s="20" t="s">
        <v>54</v>
      </c>
      <c r="AE14" s="24" t="str">
        <f>IF(AE13=0,"",CONCATENATE("Millora aportada en ",M14))</f>
        <v>Millora aportada en Arquitecte en projectes o serveis en el sector públic en les tecnologies .NET i coneixement en les tecnologies detallades als apartats 5.5 i 10 del PPT.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203" t="str">
        <f t="shared" ref="B15:B34" si="0">$B$10</f>
        <v>Analista .NET / Arquitecte</v>
      </c>
      <c r="C15" s="203"/>
      <c r="D15" s="203"/>
      <c r="E15" s="81" t="s">
        <v>53</v>
      </c>
      <c r="F15" s="81" t="s">
        <v>67</v>
      </c>
      <c r="G15" s="81">
        <v>100</v>
      </c>
      <c r="H15" s="204">
        <v>5</v>
      </c>
      <c r="I15" s="205"/>
      <c r="J15" s="205"/>
      <c r="K15" s="205"/>
      <c r="L15" s="136" t="s">
        <v>3</v>
      </c>
      <c r="M15" s="180">
        <f>IF($M$14="","",ROUND(SUMIF($AE$39:$AE$103,CONCATENATE(E15,"SI"),$AD$39:$AD$103)/12,2))</f>
        <v>3</v>
      </c>
      <c r="N15" s="206"/>
      <c r="O15" s="206"/>
      <c r="P15" s="181"/>
      <c r="Q15" s="207" t="str">
        <f>IF($Q$14="","",ROUND(SUMIF($AF$39:$AF$78,CONCATENATE(E15,"SI"),$AD$39:$AD$78)/12,2))</f>
        <v/>
      </c>
      <c r="R15" s="207"/>
      <c r="S15" s="207"/>
      <c r="T15" s="207"/>
      <c r="U15" s="207"/>
      <c r="V15" s="207"/>
      <c r="W15" s="207"/>
      <c r="X15" s="180" t="str">
        <f>IF($X$14="","",ROUND(SUMIF($AG$39:$AG$78,CONCATENATE(E15,"SI"),$AD$39:$AD$78)/12,2))</f>
        <v/>
      </c>
      <c r="Y15" s="181"/>
      <c r="Z15" s="180" t="str">
        <f>IF($Z$14="","",ROUND(SUMIF($AH$39:$AH$78,CONCATENATE(E15,"SI"),$AD$39:$AD$78)/12,2))</f>
        <v/>
      </c>
      <c r="AA15" s="181"/>
      <c r="AB15" s="180" t="str">
        <f>IF($AB$14="","",ROUND(SUMIF($AI$39:$AI$78,CONCATENATE(E15,"SI"),$AD$39:$AD$78)/12,2))</f>
        <v/>
      </c>
      <c r="AC15" s="181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0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203" t="str">
        <f t="shared" si="0"/>
        <v>Analista .NET / Arquitecte</v>
      </c>
      <c r="C16" s="203"/>
      <c r="D16" s="203"/>
      <c r="E16" s="81"/>
      <c r="F16" s="81"/>
      <c r="G16" s="81"/>
      <c r="H16" s="204"/>
      <c r="I16" s="205"/>
      <c r="J16" s="205"/>
      <c r="K16" s="205"/>
      <c r="L16" s="136" t="s">
        <v>51</v>
      </c>
      <c r="M16" s="180">
        <f t="shared" ref="M16:M34" si="2">IF($M$14="","",ROUND(SUMIF($AE$39:$AE$103,CONCATENATE(E16,"SI"),$AD$39:$AD$103)/12,2))</f>
        <v>0</v>
      </c>
      <c r="N16" s="206"/>
      <c r="O16" s="206"/>
      <c r="P16" s="181"/>
      <c r="Q16" s="207" t="str">
        <f t="shared" ref="Q16:Q34" si="3">IF($Q$14="","",ROUND(SUMIF($AF$39:$AF$78,CONCATENATE(E16,"SI"),$AD$39:$AD$78)/12,2))</f>
        <v/>
      </c>
      <c r="R16" s="207"/>
      <c r="S16" s="207"/>
      <c r="T16" s="207"/>
      <c r="U16" s="207"/>
      <c r="V16" s="207"/>
      <c r="W16" s="207"/>
      <c r="X16" s="180" t="str">
        <f t="shared" ref="X16:X34" si="4">IF($X$14="","",ROUND(SUMIF($AG$39:$AG$78,CONCATENATE(E16,"SI"),$AD$39:$AD$78)/12,2))</f>
        <v/>
      </c>
      <c r="Y16" s="181"/>
      <c r="Z16" s="180" t="str">
        <f t="shared" ref="Z16:Z34" si="5">IF($Z$14="","",ROUND(SUMIF($AH$39:$AH$78,CONCATENATE(E16,"SI"),$AD$39:$AD$78)/12,2))</f>
        <v/>
      </c>
      <c r="AA16" s="181"/>
      <c r="AB16" s="180" t="str">
        <f t="shared" ref="AB16:AB34" si="6">IF($AB$14="","",ROUND(SUMIF($AI$39:$AI$78,CONCATENATE(E16,"SI"),$AD$39:$AD$78)/12,2))</f>
        <v/>
      </c>
      <c r="AC16" s="181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203" t="str">
        <f t="shared" si="0"/>
        <v>Analista .NET / Arquitecte</v>
      </c>
      <c r="C17" s="203"/>
      <c r="D17" s="203"/>
      <c r="E17" s="81"/>
      <c r="F17" s="81"/>
      <c r="G17" s="81"/>
      <c r="H17" s="204"/>
      <c r="I17" s="205"/>
      <c r="J17" s="205"/>
      <c r="K17" s="205"/>
      <c r="L17" s="136" t="s">
        <v>51</v>
      </c>
      <c r="M17" s="180">
        <f t="shared" si="2"/>
        <v>0</v>
      </c>
      <c r="N17" s="206"/>
      <c r="O17" s="206"/>
      <c r="P17" s="181"/>
      <c r="Q17" s="207" t="str">
        <f t="shared" si="3"/>
        <v/>
      </c>
      <c r="R17" s="207"/>
      <c r="S17" s="207"/>
      <c r="T17" s="207"/>
      <c r="U17" s="207"/>
      <c r="V17" s="207"/>
      <c r="W17" s="207"/>
      <c r="X17" s="180" t="str">
        <f t="shared" si="4"/>
        <v/>
      </c>
      <c r="Y17" s="181"/>
      <c r="Z17" s="180" t="str">
        <f t="shared" si="5"/>
        <v/>
      </c>
      <c r="AA17" s="181"/>
      <c r="AB17" s="180" t="str">
        <f t="shared" si="6"/>
        <v/>
      </c>
      <c r="AC17" s="181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203" t="str">
        <f t="shared" si="0"/>
        <v>Analista .NET / Arquitecte</v>
      </c>
      <c r="C18" s="203"/>
      <c r="D18" s="203"/>
      <c r="E18" s="81"/>
      <c r="F18" s="81"/>
      <c r="G18" s="81"/>
      <c r="H18" s="204"/>
      <c r="I18" s="205"/>
      <c r="J18" s="205"/>
      <c r="K18" s="205"/>
      <c r="L18" s="136" t="s">
        <v>51</v>
      </c>
      <c r="M18" s="180">
        <f t="shared" si="2"/>
        <v>0</v>
      </c>
      <c r="N18" s="206"/>
      <c r="O18" s="206"/>
      <c r="P18" s="181"/>
      <c r="Q18" s="207" t="str">
        <f t="shared" si="3"/>
        <v/>
      </c>
      <c r="R18" s="207"/>
      <c r="S18" s="207"/>
      <c r="T18" s="207"/>
      <c r="U18" s="207"/>
      <c r="V18" s="207"/>
      <c r="W18" s="207"/>
      <c r="X18" s="180" t="str">
        <f t="shared" si="4"/>
        <v/>
      </c>
      <c r="Y18" s="181"/>
      <c r="Z18" s="180" t="str">
        <f t="shared" si="5"/>
        <v/>
      </c>
      <c r="AA18" s="181"/>
      <c r="AB18" s="180" t="str">
        <f t="shared" si="6"/>
        <v/>
      </c>
      <c r="AC18" s="181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203" t="str">
        <f t="shared" si="0"/>
        <v>Analista .NET / Arquitecte</v>
      </c>
      <c r="C19" s="203"/>
      <c r="D19" s="203"/>
      <c r="E19" s="81"/>
      <c r="F19" s="81"/>
      <c r="G19" s="81"/>
      <c r="H19" s="204"/>
      <c r="I19" s="205"/>
      <c r="J19" s="205"/>
      <c r="K19" s="205"/>
      <c r="L19" s="136" t="s">
        <v>51</v>
      </c>
      <c r="M19" s="180">
        <f t="shared" si="2"/>
        <v>0</v>
      </c>
      <c r="N19" s="206"/>
      <c r="O19" s="206"/>
      <c r="P19" s="181"/>
      <c r="Q19" s="207" t="str">
        <f t="shared" si="3"/>
        <v/>
      </c>
      <c r="R19" s="207"/>
      <c r="S19" s="207"/>
      <c r="T19" s="207"/>
      <c r="U19" s="207"/>
      <c r="V19" s="207"/>
      <c r="W19" s="207"/>
      <c r="X19" s="180" t="str">
        <f t="shared" si="4"/>
        <v/>
      </c>
      <c r="Y19" s="181"/>
      <c r="Z19" s="180" t="str">
        <f t="shared" si="5"/>
        <v/>
      </c>
      <c r="AA19" s="181"/>
      <c r="AB19" s="180" t="str">
        <f t="shared" si="6"/>
        <v/>
      </c>
      <c r="AC19" s="181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203" t="str">
        <f t="shared" si="0"/>
        <v>Analista .NET / Arquitecte</v>
      </c>
      <c r="C20" s="203"/>
      <c r="D20" s="203"/>
      <c r="E20" s="81"/>
      <c r="F20" s="81"/>
      <c r="G20" s="81"/>
      <c r="H20" s="204"/>
      <c r="I20" s="205"/>
      <c r="J20" s="205"/>
      <c r="K20" s="205"/>
      <c r="L20" s="136" t="s">
        <v>51</v>
      </c>
      <c r="M20" s="180">
        <f t="shared" si="2"/>
        <v>0</v>
      </c>
      <c r="N20" s="206"/>
      <c r="O20" s="206"/>
      <c r="P20" s="181"/>
      <c r="Q20" s="207" t="str">
        <f t="shared" si="3"/>
        <v/>
      </c>
      <c r="R20" s="207"/>
      <c r="S20" s="207"/>
      <c r="T20" s="207"/>
      <c r="U20" s="207"/>
      <c r="V20" s="207"/>
      <c r="W20" s="207"/>
      <c r="X20" s="180" t="str">
        <f t="shared" si="4"/>
        <v/>
      </c>
      <c r="Y20" s="181"/>
      <c r="Z20" s="180" t="str">
        <f t="shared" si="5"/>
        <v/>
      </c>
      <c r="AA20" s="181"/>
      <c r="AB20" s="180" t="str">
        <f t="shared" si="6"/>
        <v/>
      </c>
      <c r="AC20" s="181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203" t="str">
        <f t="shared" si="0"/>
        <v>Analista .NET / Arquitecte</v>
      </c>
      <c r="C21" s="203"/>
      <c r="D21" s="203"/>
      <c r="E21" s="81"/>
      <c r="F21" s="81"/>
      <c r="G21" s="81"/>
      <c r="H21" s="204"/>
      <c r="I21" s="205"/>
      <c r="J21" s="205"/>
      <c r="K21" s="205"/>
      <c r="L21" s="136" t="s">
        <v>51</v>
      </c>
      <c r="M21" s="180">
        <f t="shared" si="2"/>
        <v>0</v>
      </c>
      <c r="N21" s="206"/>
      <c r="O21" s="206"/>
      <c r="P21" s="181"/>
      <c r="Q21" s="207" t="str">
        <f t="shared" si="3"/>
        <v/>
      </c>
      <c r="R21" s="207"/>
      <c r="S21" s="207"/>
      <c r="T21" s="207"/>
      <c r="U21" s="207"/>
      <c r="V21" s="207"/>
      <c r="W21" s="207"/>
      <c r="X21" s="180" t="str">
        <f t="shared" si="4"/>
        <v/>
      </c>
      <c r="Y21" s="181"/>
      <c r="Z21" s="180" t="str">
        <f t="shared" si="5"/>
        <v/>
      </c>
      <c r="AA21" s="181"/>
      <c r="AB21" s="180" t="str">
        <f t="shared" si="6"/>
        <v/>
      </c>
      <c r="AC21" s="181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203" t="str">
        <f t="shared" si="0"/>
        <v>Analista .NET / Arquitecte</v>
      </c>
      <c r="C22" s="203"/>
      <c r="D22" s="203"/>
      <c r="E22" s="81"/>
      <c r="F22" s="81"/>
      <c r="G22" s="81"/>
      <c r="H22" s="204"/>
      <c r="I22" s="205"/>
      <c r="J22" s="205"/>
      <c r="K22" s="205"/>
      <c r="L22" s="136" t="s">
        <v>51</v>
      </c>
      <c r="M22" s="180">
        <f t="shared" si="2"/>
        <v>0</v>
      </c>
      <c r="N22" s="206"/>
      <c r="O22" s="206"/>
      <c r="P22" s="181"/>
      <c r="Q22" s="207" t="str">
        <f t="shared" si="3"/>
        <v/>
      </c>
      <c r="R22" s="207"/>
      <c r="S22" s="207"/>
      <c r="T22" s="207"/>
      <c r="U22" s="207"/>
      <c r="V22" s="207"/>
      <c r="W22" s="207"/>
      <c r="X22" s="180" t="str">
        <f t="shared" si="4"/>
        <v/>
      </c>
      <c r="Y22" s="181"/>
      <c r="Z22" s="180" t="str">
        <f t="shared" si="5"/>
        <v/>
      </c>
      <c r="AA22" s="181"/>
      <c r="AB22" s="180" t="str">
        <f t="shared" si="6"/>
        <v/>
      </c>
      <c r="AC22" s="181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203" t="str">
        <f t="shared" si="0"/>
        <v>Analista .NET / Arquitecte</v>
      </c>
      <c r="C23" s="203"/>
      <c r="D23" s="203"/>
      <c r="E23" s="81"/>
      <c r="F23" s="81"/>
      <c r="G23" s="81"/>
      <c r="H23" s="204"/>
      <c r="I23" s="205"/>
      <c r="J23" s="205"/>
      <c r="K23" s="205"/>
      <c r="L23" s="136" t="s">
        <v>51</v>
      </c>
      <c r="M23" s="180">
        <f t="shared" si="2"/>
        <v>0</v>
      </c>
      <c r="N23" s="206"/>
      <c r="O23" s="206"/>
      <c r="P23" s="181"/>
      <c r="Q23" s="207" t="str">
        <f t="shared" si="3"/>
        <v/>
      </c>
      <c r="R23" s="207"/>
      <c r="S23" s="207"/>
      <c r="T23" s="207"/>
      <c r="U23" s="207"/>
      <c r="V23" s="207"/>
      <c r="W23" s="207"/>
      <c r="X23" s="180" t="str">
        <f t="shared" si="4"/>
        <v/>
      </c>
      <c r="Y23" s="181"/>
      <c r="Z23" s="180" t="str">
        <f t="shared" si="5"/>
        <v/>
      </c>
      <c r="AA23" s="181"/>
      <c r="AB23" s="180" t="str">
        <f t="shared" si="6"/>
        <v/>
      </c>
      <c r="AC23" s="181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203" t="str">
        <f t="shared" si="0"/>
        <v>Analista .NET / Arquitecte</v>
      </c>
      <c r="C24" s="203"/>
      <c r="D24" s="203"/>
      <c r="E24" s="81"/>
      <c r="F24" s="81"/>
      <c r="G24" s="81"/>
      <c r="H24" s="204"/>
      <c r="I24" s="205"/>
      <c r="J24" s="205"/>
      <c r="K24" s="205"/>
      <c r="L24" s="136" t="s">
        <v>51</v>
      </c>
      <c r="M24" s="180">
        <f t="shared" si="2"/>
        <v>0</v>
      </c>
      <c r="N24" s="206"/>
      <c r="O24" s="206"/>
      <c r="P24" s="181"/>
      <c r="Q24" s="207" t="str">
        <f t="shared" si="3"/>
        <v/>
      </c>
      <c r="R24" s="207"/>
      <c r="S24" s="207"/>
      <c r="T24" s="207"/>
      <c r="U24" s="207"/>
      <c r="V24" s="207"/>
      <c r="W24" s="207"/>
      <c r="X24" s="180" t="str">
        <f t="shared" si="4"/>
        <v/>
      </c>
      <c r="Y24" s="181"/>
      <c r="Z24" s="180" t="str">
        <f t="shared" si="5"/>
        <v/>
      </c>
      <c r="AA24" s="181"/>
      <c r="AB24" s="180" t="str">
        <f t="shared" si="6"/>
        <v/>
      </c>
      <c r="AC24" s="181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203" t="str">
        <f t="shared" si="0"/>
        <v>Analista .NET / Arquitecte</v>
      </c>
      <c r="C25" s="203"/>
      <c r="D25" s="203"/>
      <c r="E25" s="81"/>
      <c r="F25" s="81"/>
      <c r="G25" s="81"/>
      <c r="H25" s="204"/>
      <c r="I25" s="205"/>
      <c r="J25" s="205"/>
      <c r="K25" s="205"/>
      <c r="L25" s="136" t="s">
        <v>51</v>
      </c>
      <c r="M25" s="180">
        <f t="shared" si="2"/>
        <v>0</v>
      </c>
      <c r="N25" s="206"/>
      <c r="O25" s="206"/>
      <c r="P25" s="181"/>
      <c r="Q25" s="207" t="str">
        <f t="shared" si="3"/>
        <v/>
      </c>
      <c r="R25" s="207"/>
      <c r="S25" s="207"/>
      <c r="T25" s="207"/>
      <c r="U25" s="207"/>
      <c r="V25" s="207"/>
      <c r="W25" s="207"/>
      <c r="X25" s="180" t="str">
        <f t="shared" si="4"/>
        <v/>
      </c>
      <c r="Y25" s="181"/>
      <c r="Z25" s="180" t="str">
        <f t="shared" si="5"/>
        <v/>
      </c>
      <c r="AA25" s="181"/>
      <c r="AB25" s="180" t="str">
        <f t="shared" si="6"/>
        <v/>
      </c>
      <c r="AC25" s="181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203" t="str">
        <f t="shared" si="0"/>
        <v>Analista .NET / Arquitecte</v>
      </c>
      <c r="C26" s="203"/>
      <c r="D26" s="203"/>
      <c r="E26" s="81"/>
      <c r="F26" s="81"/>
      <c r="G26" s="81"/>
      <c r="H26" s="204"/>
      <c r="I26" s="205"/>
      <c r="J26" s="205"/>
      <c r="K26" s="205"/>
      <c r="L26" s="136" t="s">
        <v>51</v>
      </c>
      <c r="M26" s="180">
        <f t="shared" si="2"/>
        <v>0</v>
      </c>
      <c r="N26" s="206"/>
      <c r="O26" s="206"/>
      <c r="P26" s="181"/>
      <c r="Q26" s="207" t="str">
        <f t="shared" si="3"/>
        <v/>
      </c>
      <c r="R26" s="207"/>
      <c r="S26" s="207"/>
      <c r="T26" s="207"/>
      <c r="U26" s="207"/>
      <c r="V26" s="207"/>
      <c r="W26" s="207"/>
      <c r="X26" s="180" t="str">
        <f t="shared" si="4"/>
        <v/>
      </c>
      <c r="Y26" s="181"/>
      <c r="Z26" s="180" t="str">
        <f t="shared" si="5"/>
        <v/>
      </c>
      <c r="AA26" s="181"/>
      <c r="AB26" s="180" t="str">
        <f t="shared" si="6"/>
        <v/>
      </c>
      <c r="AC26" s="181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203" t="str">
        <f t="shared" si="0"/>
        <v>Analista .NET / Arquitecte</v>
      </c>
      <c r="C27" s="203"/>
      <c r="D27" s="203"/>
      <c r="E27" s="81"/>
      <c r="F27" s="81"/>
      <c r="G27" s="81"/>
      <c r="H27" s="204"/>
      <c r="I27" s="205"/>
      <c r="J27" s="205"/>
      <c r="K27" s="205"/>
      <c r="L27" s="136" t="s">
        <v>51</v>
      </c>
      <c r="M27" s="180">
        <f t="shared" si="2"/>
        <v>0</v>
      </c>
      <c r="N27" s="206"/>
      <c r="O27" s="206"/>
      <c r="P27" s="181"/>
      <c r="Q27" s="207" t="str">
        <f t="shared" si="3"/>
        <v/>
      </c>
      <c r="R27" s="207"/>
      <c r="S27" s="207"/>
      <c r="T27" s="207"/>
      <c r="U27" s="207"/>
      <c r="V27" s="207"/>
      <c r="W27" s="207"/>
      <c r="X27" s="180" t="str">
        <f t="shared" si="4"/>
        <v/>
      </c>
      <c r="Y27" s="181"/>
      <c r="Z27" s="180" t="str">
        <f t="shared" si="5"/>
        <v/>
      </c>
      <c r="AA27" s="181"/>
      <c r="AB27" s="180" t="str">
        <f t="shared" si="6"/>
        <v/>
      </c>
      <c r="AC27" s="181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203" t="str">
        <f t="shared" si="0"/>
        <v>Analista .NET / Arquitecte</v>
      </c>
      <c r="C28" s="203"/>
      <c r="D28" s="203"/>
      <c r="E28" s="81"/>
      <c r="F28" s="81"/>
      <c r="G28" s="81"/>
      <c r="H28" s="204"/>
      <c r="I28" s="205"/>
      <c r="J28" s="205"/>
      <c r="K28" s="205"/>
      <c r="L28" s="136" t="s">
        <v>51</v>
      </c>
      <c r="M28" s="180">
        <f t="shared" si="2"/>
        <v>0</v>
      </c>
      <c r="N28" s="206"/>
      <c r="O28" s="206"/>
      <c r="P28" s="181"/>
      <c r="Q28" s="207" t="str">
        <f t="shared" si="3"/>
        <v/>
      </c>
      <c r="R28" s="207"/>
      <c r="S28" s="207"/>
      <c r="T28" s="207"/>
      <c r="U28" s="207"/>
      <c r="V28" s="207"/>
      <c r="W28" s="207"/>
      <c r="X28" s="180" t="str">
        <f t="shared" si="4"/>
        <v/>
      </c>
      <c r="Y28" s="181"/>
      <c r="Z28" s="180" t="str">
        <f t="shared" si="5"/>
        <v/>
      </c>
      <c r="AA28" s="181"/>
      <c r="AB28" s="180" t="str">
        <f t="shared" si="6"/>
        <v/>
      </c>
      <c r="AC28" s="181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203" t="str">
        <f t="shared" si="0"/>
        <v>Analista .NET / Arquitecte</v>
      </c>
      <c r="C29" s="203"/>
      <c r="D29" s="203"/>
      <c r="E29" s="81"/>
      <c r="F29" s="81"/>
      <c r="G29" s="81"/>
      <c r="H29" s="204"/>
      <c r="I29" s="205"/>
      <c r="J29" s="205"/>
      <c r="K29" s="205"/>
      <c r="L29" s="136" t="s">
        <v>51</v>
      </c>
      <c r="M29" s="180">
        <f t="shared" si="2"/>
        <v>0</v>
      </c>
      <c r="N29" s="206"/>
      <c r="O29" s="206"/>
      <c r="P29" s="181"/>
      <c r="Q29" s="207" t="str">
        <f t="shared" si="3"/>
        <v/>
      </c>
      <c r="R29" s="207"/>
      <c r="S29" s="207"/>
      <c r="T29" s="207"/>
      <c r="U29" s="207"/>
      <c r="V29" s="207"/>
      <c r="W29" s="207"/>
      <c r="X29" s="180" t="str">
        <f t="shared" si="4"/>
        <v/>
      </c>
      <c r="Y29" s="181"/>
      <c r="Z29" s="180" t="str">
        <f t="shared" si="5"/>
        <v/>
      </c>
      <c r="AA29" s="181"/>
      <c r="AB29" s="180" t="str">
        <f t="shared" si="6"/>
        <v/>
      </c>
      <c r="AC29" s="181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203" t="str">
        <f t="shared" si="0"/>
        <v>Analista .NET / Arquitecte</v>
      </c>
      <c r="C30" s="203"/>
      <c r="D30" s="203"/>
      <c r="E30" s="81"/>
      <c r="F30" s="81"/>
      <c r="G30" s="81"/>
      <c r="H30" s="204"/>
      <c r="I30" s="205"/>
      <c r="J30" s="205"/>
      <c r="K30" s="205"/>
      <c r="L30" s="136" t="s">
        <v>51</v>
      </c>
      <c r="M30" s="180">
        <f t="shared" si="2"/>
        <v>0</v>
      </c>
      <c r="N30" s="206"/>
      <c r="O30" s="206"/>
      <c r="P30" s="181"/>
      <c r="Q30" s="207" t="str">
        <f t="shared" si="3"/>
        <v/>
      </c>
      <c r="R30" s="207"/>
      <c r="S30" s="207"/>
      <c r="T30" s="207"/>
      <c r="U30" s="207"/>
      <c r="V30" s="207"/>
      <c r="W30" s="207"/>
      <c r="X30" s="180" t="str">
        <f t="shared" si="4"/>
        <v/>
      </c>
      <c r="Y30" s="181"/>
      <c r="Z30" s="180" t="str">
        <f t="shared" si="5"/>
        <v/>
      </c>
      <c r="AA30" s="181"/>
      <c r="AB30" s="180" t="str">
        <f t="shared" si="6"/>
        <v/>
      </c>
      <c r="AC30" s="181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203" t="str">
        <f t="shared" si="0"/>
        <v>Analista .NET / Arquitecte</v>
      </c>
      <c r="C31" s="203"/>
      <c r="D31" s="203"/>
      <c r="E31" s="81"/>
      <c r="F31" s="81"/>
      <c r="G31" s="81"/>
      <c r="H31" s="204"/>
      <c r="I31" s="205"/>
      <c r="J31" s="205"/>
      <c r="K31" s="205"/>
      <c r="L31" s="136" t="s">
        <v>51</v>
      </c>
      <c r="M31" s="180">
        <f t="shared" si="2"/>
        <v>0</v>
      </c>
      <c r="N31" s="206"/>
      <c r="O31" s="206"/>
      <c r="P31" s="181"/>
      <c r="Q31" s="207" t="str">
        <f t="shared" si="3"/>
        <v/>
      </c>
      <c r="R31" s="207"/>
      <c r="S31" s="207"/>
      <c r="T31" s="207"/>
      <c r="U31" s="207"/>
      <c r="V31" s="207"/>
      <c r="W31" s="207"/>
      <c r="X31" s="180" t="str">
        <f t="shared" si="4"/>
        <v/>
      </c>
      <c r="Y31" s="181"/>
      <c r="Z31" s="180" t="str">
        <f t="shared" si="5"/>
        <v/>
      </c>
      <c r="AA31" s="181"/>
      <c r="AB31" s="180" t="str">
        <f t="shared" si="6"/>
        <v/>
      </c>
      <c r="AC31" s="181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203" t="str">
        <f t="shared" si="0"/>
        <v>Analista .NET / Arquitecte</v>
      </c>
      <c r="C32" s="203"/>
      <c r="D32" s="203"/>
      <c r="E32" s="81"/>
      <c r="F32" s="81"/>
      <c r="G32" s="81"/>
      <c r="H32" s="204"/>
      <c r="I32" s="205"/>
      <c r="J32" s="205"/>
      <c r="K32" s="205"/>
      <c r="L32" s="136" t="s">
        <v>51</v>
      </c>
      <c r="M32" s="180">
        <f t="shared" si="2"/>
        <v>0</v>
      </c>
      <c r="N32" s="206"/>
      <c r="O32" s="206"/>
      <c r="P32" s="181"/>
      <c r="Q32" s="207" t="str">
        <f t="shared" si="3"/>
        <v/>
      </c>
      <c r="R32" s="207"/>
      <c r="S32" s="207"/>
      <c r="T32" s="207"/>
      <c r="U32" s="207"/>
      <c r="V32" s="207"/>
      <c r="W32" s="207"/>
      <c r="X32" s="180" t="str">
        <f t="shared" si="4"/>
        <v/>
      </c>
      <c r="Y32" s="181"/>
      <c r="Z32" s="180" t="str">
        <f t="shared" si="5"/>
        <v/>
      </c>
      <c r="AA32" s="181"/>
      <c r="AB32" s="180" t="str">
        <f t="shared" si="6"/>
        <v/>
      </c>
      <c r="AC32" s="181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203" t="str">
        <f t="shared" si="0"/>
        <v>Analista .NET / Arquitecte</v>
      </c>
      <c r="C33" s="203"/>
      <c r="D33" s="203"/>
      <c r="E33" s="81"/>
      <c r="F33" s="81"/>
      <c r="G33" s="81"/>
      <c r="H33" s="204"/>
      <c r="I33" s="205"/>
      <c r="J33" s="205"/>
      <c r="K33" s="205"/>
      <c r="L33" s="136" t="s">
        <v>51</v>
      </c>
      <c r="M33" s="180">
        <f t="shared" si="2"/>
        <v>0</v>
      </c>
      <c r="N33" s="206"/>
      <c r="O33" s="206"/>
      <c r="P33" s="181"/>
      <c r="Q33" s="207" t="str">
        <f t="shared" si="3"/>
        <v/>
      </c>
      <c r="R33" s="207"/>
      <c r="S33" s="207"/>
      <c r="T33" s="207"/>
      <c r="U33" s="207"/>
      <c r="V33" s="207"/>
      <c r="W33" s="207"/>
      <c r="X33" s="180" t="str">
        <f t="shared" si="4"/>
        <v/>
      </c>
      <c r="Y33" s="181"/>
      <c r="Z33" s="180" t="str">
        <f t="shared" si="5"/>
        <v/>
      </c>
      <c r="AA33" s="181"/>
      <c r="AB33" s="180" t="str">
        <f t="shared" si="6"/>
        <v/>
      </c>
      <c r="AC33" s="181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203" t="str">
        <f t="shared" si="0"/>
        <v>Analista .NET / Arquitecte</v>
      </c>
      <c r="C34" s="203"/>
      <c r="D34" s="203"/>
      <c r="E34" s="81"/>
      <c r="F34" s="81"/>
      <c r="G34" s="81"/>
      <c r="H34" s="204"/>
      <c r="I34" s="205"/>
      <c r="J34" s="205"/>
      <c r="K34" s="205"/>
      <c r="L34" s="136" t="s">
        <v>51</v>
      </c>
      <c r="M34" s="180">
        <f t="shared" si="2"/>
        <v>0</v>
      </c>
      <c r="N34" s="206"/>
      <c r="O34" s="206"/>
      <c r="P34" s="181"/>
      <c r="Q34" s="207" t="str">
        <f t="shared" si="3"/>
        <v/>
      </c>
      <c r="R34" s="207"/>
      <c r="S34" s="207"/>
      <c r="T34" s="207"/>
      <c r="U34" s="207"/>
      <c r="V34" s="207"/>
      <c r="W34" s="207"/>
      <c r="X34" s="180" t="str">
        <f t="shared" si="4"/>
        <v/>
      </c>
      <c r="Y34" s="181"/>
      <c r="Z34" s="180" t="str">
        <f t="shared" si="5"/>
        <v/>
      </c>
      <c r="AA34" s="181"/>
      <c r="AB34" s="180" t="str">
        <f t="shared" si="6"/>
        <v/>
      </c>
      <c r="AC34" s="181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6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6" t="s">
        <v>72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9" t="s">
        <v>16</v>
      </c>
      <c r="C38" s="200"/>
      <c r="D38" s="200"/>
      <c r="E38" s="201" t="s">
        <v>17</v>
      </c>
      <c r="F38" s="201"/>
      <c r="G38" s="201"/>
      <c r="H38" s="201"/>
      <c r="I38" s="201"/>
      <c r="J38" s="201"/>
      <c r="K38" s="201"/>
      <c r="L38" s="201"/>
      <c r="M38" s="201"/>
      <c r="N38" s="20" t="s">
        <v>19</v>
      </c>
      <c r="O38" s="20" t="s">
        <v>14</v>
      </c>
      <c r="P38" s="20" t="str">
        <f>M14</f>
        <v>Arquitecte en projectes o serveis en el sector públic en les tecnologies .NET i coneixement en les tecnologies detallades als apartats 5.5 i 10 del PPT.</v>
      </c>
      <c r="Q38" s="202" t="str">
        <f>Q14</f>
        <v/>
      </c>
      <c r="R38" s="202"/>
      <c r="S38" s="202"/>
      <c r="T38" s="202"/>
      <c r="U38" s="202"/>
      <c r="V38" s="202"/>
      <c r="W38" s="137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1" t="s">
        <v>55</v>
      </c>
      <c r="C39" s="191"/>
      <c r="D39" s="191"/>
      <c r="E39" s="196" t="s">
        <v>56</v>
      </c>
      <c r="F39" s="197"/>
      <c r="G39" s="197"/>
      <c r="H39" s="197"/>
      <c r="I39" s="197"/>
      <c r="J39" s="197"/>
      <c r="K39" s="197"/>
      <c r="L39" s="197"/>
      <c r="M39" s="198"/>
      <c r="N39" s="87"/>
      <c r="O39" s="87" t="s">
        <v>53</v>
      </c>
      <c r="P39" s="136" t="s">
        <v>3</v>
      </c>
      <c r="Q39" s="191" t="s">
        <v>4</v>
      </c>
      <c r="R39" s="191"/>
      <c r="S39" s="191"/>
      <c r="T39" s="191"/>
      <c r="U39" s="191"/>
      <c r="V39" s="191"/>
      <c r="W39" s="136" t="s">
        <v>4</v>
      </c>
      <c r="X39" s="136" t="s">
        <v>4</v>
      </c>
      <c r="Y39" s="136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91"/>
      <c r="C40" s="191"/>
      <c r="D40" s="191"/>
      <c r="E40" s="196"/>
      <c r="F40" s="197"/>
      <c r="G40" s="197"/>
      <c r="H40" s="197"/>
      <c r="I40" s="197"/>
      <c r="J40" s="197"/>
      <c r="K40" s="197"/>
      <c r="L40" s="197"/>
      <c r="M40" s="198"/>
      <c r="N40" s="87"/>
      <c r="O40" s="87"/>
      <c r="P40" s="136" t="s">
        <v>51</v>
      </c>
      <c r="Q40" s="191" t="s">
        <v>51</v>
      </c>
      <c r="R40" s="191"/>
      <c r="S40" s="191"/>
      <c r="T40" s="191"/>
      <c r="U40" s="191"/>
      <c r="V40" s="191"/>
      <c r="W40" s="136" t="s">
        <v>51</v>
      </c>
      <c r="X40" s="136" t="s">
        <v>51</v>
      </c>
      <c r="Y40" s="136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91"/>
      <c r="C41" s="191"/>
      <c r="D41" s="191"/>
      <c r="E41" s="196"/>
      <c r="F41" s="197"/>
      <c r="G41" s="197"/>
      <c r="H41" s="197"/>
      <c r="I41" s="197"/>
      <c r="J41" s="197"/>
      <c r="K41" s="197"/>
      <c r="L41" s="197"/>
      <c r="M41" s="198"/>
      <c r="N41" s="87"/>
      <c r="O41" s="87"/>
      <c r="P41" s="136" t="s">
        <v>51</v>
      </c>
      <c r="Q41" s="191" t="s">
        <v>51</v>
      </c>
      <c r="R41" s="191"/>
      <c r="S41" s="191"/>
      <c r="T41" s="191"/>
      <c r="U41" s="191"/>
      <c r="V41" s="191"/>
      <c r="W41" s="136" t="s">
        <v>51</v>
      </c>
      <c r="X41" s="136" t="s">
        <v>51</v>
      </c>
      <c r="Y41" s="136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91"/>
      <c r="C42" s="191"/>
      <c r="D42" s="191"/>
      <c r="E42" s="196"/>
      <c r="F42" s="197"/>
      <c r="G42" s="197"/>
      <c r="H42" s="197"/>
      <c r="I42" s="197"/>
      <c r="J42" s="197"/>
      <c r="K42" s="197"/>
      <c r="L42" s="197"/>
      <c r="M42" s="198"/>
      <c r="N42" s="87"/>
      <c r="O42" s="87"/>
      <c r="P42" s="136" t="s">
        <v>51</v>
      </c>
      <c r="Q42" s="191" t="s">
        <v>51</v>
      </c>
      <c r="R42" s="191"/>
      <c r="S42" s="191"/>
      <c r="T42" s="191"/>
      <c r="U42" s="191"/>
      <c r="V42" s="191"/>
      <c r="W42" s="136" t="s">
        <v>51</v>
      </c>
      <c r="X42" s="136" t="s">
        <v>51</v>
      </c>
      <c r="Y42" s="136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91"/>
      <c r="C43" s="191"/>
      <c r="D43" s="191"/>
      <c r="E43" s="196"/>
      <c r="F43" s="197"/>
      <c r="G43" s="197"/>
      <c r="H43" s="197"/>
      <c r="I43" s="197"/>
      <c r="J43" s="197"/>
      <c r="K43" s="197"/>
      <c r="L43" s="197"/>
      <c r="M43" s="198"/>
      <c r="N43" s="87"/>
      <c r="O43" s="87"/>
      <c r="P43" s="136" t="s">
        <v>51</v>
      </c>
      <c r="Q43" s="191" t="s">
        <v>51</v>
      </c>
      <c r="R43" s="191"/>
      <c r="S43" s="191"/>
      <c r="T43" s="191"/>
      <c r="U43" s="191"/>
      <c r="V43" s="191"/>
      <c r="W43" s="136" t="s">
        <v>51</v>
      </c>
      <c r="X43" s="136" t="s">
        <v>51</v>
      </c>
      <c r="Y43" s="136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91"/>
      <c r="C44" s="191"/>
      <c r="D44" s="191"/>
      <c r="E44" s="196"/>
      <c r="F44" s="197"/>
      <c r="G44" s="197"/>
      <c r="H44" s="197"/>
      <c r="I44" s="197"/>
      <c r="J44" s="197"/>
      <c r="K44" s="197"/>
      <c r="L44" s="197"/>
      <c r="M44" s="198"/>
      <c r="N44" s="87"/>
      <c r="O44" s="87"/>
      <c r="P44" s="136" t="s">
        <v>51</v>
      </c>
      <c r="Q44" s="191" t="s">
        <v>51</v>
      </c>
      <c r="R44" s="191"/>
      <c r="S44" s="191"/>
      <c r="T44" s="191"/>
      <c r="U44" s="191"/>
      <c r="V44" s="191"/>
      <c r="W44" s="136" t="s">
        <v>51</v>
      </c>
      <c r="X44" s="136" t="s">
        <v>51</v>
      </c>
      <c r="Y44" s="136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91"/>
      <c r="C45" s="191"/>
      <c r="D45" s="191"/>
      <c r="E45" s="196"/>
      <c r="F45" s="197"/>
      <c r="G45" s="197"/>
      <c r="H45" s="197"/>
      <c r="I45" s="197"/>
      <c r="J45" s="197"/>
      <c r="K45" s="197"/>
      <c r="L45" s="197"/>
      <c r="M45" s="198"/>
      <c r="N45" s="87"/>
      <c r="O45" s="87"/>
      <c r="P45" s="136" t="s">
        <v>51</v>
      </c>
      <c r="Q45" s="191" t="s">
        <v>51</v>
      </c>
      <c r="R45" s="191"/>
      <c r="S45" s="191"/>
      <c r="T45" s="191"/>
      <c r="U45" s="191"/>
      <c r="V45" s="191"/>
      <c r="W45" s="136" t="s">
        <v>51</v>
      </c>
      <c r="X45" s="136" t="s">
        <v>51</v>
      </c>
      <c r="Y45" s="136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91"/>
      <c r="C46" s="191"/>
      <c r="D46" s="191"/>
      <c r="E46" s="196"/>
      <c r="F46" s="197"/>
      <c r="G46" s="197"/>
      <c r="H46" s="197"/>
      <c r="I46" s="197"/>
      <c r="J46" s="197"/>
      <c r="K46" s="197"/>
      <c r="L46" s="197"/>
      <c r="M46" s="198"/>
      <c r="N46" s="87"/>
      <c r="O46" s="87"/>
      <c r="P46" s="136" t="s">
        <v>51</v>
      </c>
      <c r="Q46" s="191" t="s">
        <v>51</v>
      </c>
      <c r="R46" s="191"/>
      <c r="S46" s="191"/>
      <c r="T46" s="191"/>
      <c r="U46" s="191"/>
      <c r="V46" s="191"/>
      <c r="W46" s="136" t="s">
        <v>51</v>
      </c>
      <c r="X46" s="136" t="s">
        <v>51</v>
      </c>
      <c r="Y46" s="136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91"/>
      <c r="C47" s="191"/>
      <c r="D47" s="191"/>
      <c r="E47" s="196"/>
      <c r="F47" s="197"/>
      <c r="G47" s="197"/>
      <c r="H47" s="197"/>
      <c r="I47" s="197"/>
      <c r="J47" s="197"/>
      <c r="K47" s="197"/>
      <c r="L47" s="197"/>
      <c r="M47" s="198"/>
      <c r="N47" s="87"/>
      <c r="O47" s="87"/>
      <c r="P47" s="136" t="s">
        <v>51</v>
      </c>
      <c r="Q47" s="191" t="s">
        <v>51</v>
      </c>
      <c r="R47" s="191"/>
      <c r="S47" s="191"/>
      <c r="T47" s="191"/>
      <c r="U47" s="191"/>
      <c r="V47" s="191"/>
      <c r="W47" s="136" t="s">
        <v>51</v>
      </c>
      <c r="X47" s="136" t="s">
        <v>51</v>
      </c>
      <c r="Y47" s="136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91"/>
      <c r="C48" s="191"/>
      <c r="D48" s="191"/>
      <c r="E48" s="196"/>
      <c r="F48" s="197"/>
      <c r="G48" s="197"/>
      <c r="H48" s="197"/>
      <c r="I48" s="197"/>
      <c r="J48" s="197"/>
      <c r="K48" s="197"/>
      <c r="L48" s="197"/>
      <c r="M48" s="198"/>
      <c r="N48" s="87"/>
      <c r="O48" s="87"/>
      <c r="P48" s="136" t="s">
        <v>51</v>
      </c>
      <c r="Q48" s="191" t="s">
        <v>51</v>
      </c>
      <c r="R48" s="191"/>
      <c r="S48" s="191"/>
      <c r="T48" s="191"/>
      <c r="U48" s="191"/>
      <c r="V48" s="191"/>
      <c r="W48" s="136" t="s">
        <v>51</v>
      </c>
      <c r="X48" s="136" t="s">
        <v>51</v>
      </c>
      <c r="Y48" s="136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91"/>
      <c r="C49" s="191"/>
      <c r="D49" s="191"/>
      <c r="E49" s="196"/>
      <c r="F49" s="197"/>
      <c r="G49" s="197"/>
      <c r="H49" s="197"/>
      <c r="I49" s="197"/>
      <c r="J49" s="197"/>
      <c r="K49" s="197"/>
      <c r="L49" s="197"/>
      <c r="M49" s="198"/>
      <c r="N49" s="87"/>
      <c r="O49" s="87"/>
      <c r="P49" s="136" t="s">
        <v>51</v>
      </c>
      <c r="Q49" s="191" t="s">
        <v>51</v>
      </c>
      <c r="R49" s="191"/>
      <c r="S49" s="191"/>
      <c r="T49" s="191"/>
      <c r="U49" s="191"/>
      <c r="V49" s="191"/>
      <c r="W49" s="136" t="s">
        <v>51</v>
      </c>
      <c r="X49" s="136" t="s">
        <v>51</v>
      </c>
      <c r="Y49" s="136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91"/>
      <c r="C50" s="191"/>
      <c r="D50" s="191"/>
      <c r="E50" s="196"/>
      <c r="F50" s="197"/>
      <c r="G50" s="197"/>
      <c r="H50" s="197"/>
      <c r="I50" s="197"/>
      <c r="J50" s="197"/>
      <c r="K50" s="197"/>
      <c r="L50" s="197"/>
      <c r="M50" s="198"/>
      <c r="N50" s="87"/>
      <c r="O50" s="87"/>
      <c r="P50" s="136" t="s">
        <v>51</v>
      </c>
      <c r="Q50" s="191" t="s">
        <v>51</v>
      </c>
      <c r="R50" s="191"/>
      <c r="S50" s="191"/>
      <c r="T50" s="191"/>
      <c r="U50" s="191"/>
      <c r="V50" s="191"/>
      <c r="W50" s="136" t="s">
        <v>51</v>
      </c>
      <c r="X50" s="136" t="s">
        <v>51</v>
      </c>
      <c r="Y50" s="136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91"/>
      <c r="C51" s="191"/>
      <c r="D51" s="191"/>
      <c r="E51" s="196"/>
      <c r="F51" s="197"/>
      <c r="G51" s="197"/>
      <c r="H51" s="197"/>
      <c r="I51" s="197"/>
      <c r="J51" s="197"/>
      <c r="K51" s="197"/>
      <c r="L51" s="197"/>
      <c r="M51" s="198"/>
      <c r="N51" s="87"/>
      <c r="O51" s="87"/>
      <c r="P51" s="136" t="s">
        <v>51</v>
      </c>
      <c r="Q51" s="191" t="s">
        <v>51</v>
      </c>
      <c r="R51" s="191"/>
      <c r="S51" s="191"/>
      <c r="T51" s="191"/>
      <c r="U51" s="191"/>
      <c r="V51" s="191"/>
      <c r="W51" s="136" t="s">
        <v>51</v>
      </c>
      <c r="X51" s="136" t="s">
        <v>51</v>
      </c>
      <c r="Y51" s="136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91"/>
      <c r="C52" s="191"/>
      <c r="D52" s="191"/>
      <c r="E52" s="196"/>
      <c r="F52" s="197"/>
      <c r="G52" s="197"/>
      <c r="H52" s="197"/>
      <c r="I52" s="197"/>
      <c r="J52" s="197"/>
      <c r="K52" s="197"/>
      <c r="L52" s="197"/>
      <c r="M52" s="198"/>
      <c r="N52" s="87"/>
      <c r="O52" s="87"/>
      <c r="P52" s="136" t="s">
        <v>51</v>
      </c>
      <c r="Q52" s="191" t="s">
        <v>51</v>
      </c>
      <c r="R52" s="191"/>
      <c r="S52" s="191"/>
      <c r="T52" s="191"/>
      <c r="U52" s="191"/>
      <c r="V52" s="191"/>
      <c r="W52" s="136" t="s">
        <v>51</v>
      </c>
      <c r="X52" s="136" t="s">
        <v>51</v>
      </c>
      <c r="Y52" s="136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91"/>
      <c r="C53" s="191"/>
      <c r="D53" s="191"/>
      <c r="E53" s="196"/>
      <c r="F53" s="197"/>
      <c r="G53" s="197"/>
      <c r="H53" s="197"/>
      <c r="I53" s="197"/>
      <c r="J53" s="197"/>
      <c r="K53" s="197"/>
      <c r="L53" s="197"/>
      <c r="M53" s="198"/>
      <c r="N53" s="87"/>
      <c r="O53" s="87"/>
      <c r="P53" s="136" t="s">
        <v>51</v>
      </c>
      <c r="Q53" s="191" t="s">
        <v>51</v>
      </c>
      <c r="R53" s="191"/>
      <c r="S53" s="191"/>
      <c r="T53" s="191"/>
      <c r="U53" s="191"/>
      <c r="V53" s="191"/>
      <c r="W53" s="136" t="s">
        <v>51</v>
      </c>
      <c r="X53" s="136" t="s">
        <v>51</v>
      </c>
      <c r="Y53" s="136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91"/>
      <c r="C54" s="191"/>
      <c r="D54" s="191"/>
      <c r="E54" s="196"/>
      <c r="F54" s="197"/>
      <c r="G54" s="197"/>
      <c r="H54" s="197"/>
      <c r="I54" s="197"/>
      <c r="J54" s="197"/>
      <c r="K54" s="197"/>
      <c r="L54" s="197"/>
      <c r="M54" s="198"/>
      <c r="N54" s="87"/>
      <c r="O54" s="87"/>
      <c r="P54" s="136" t="s">
        <v>51</v>
      </c>
      <c r="Q54" s="191" t="s">
        <v>51</v>
      </c>
      <c r="R54" s="191"/>
      <c r="S54" s="191"/>
      <c r="T54" s="191"/>
      <c r="U54" s="191"/>
      <c r="V54" s="191"/>
      <c r="W54" s="136" t="s">
        <v>51</v>
      </c>
      <c r="X54" s="136" t="s">
        <v>51</v>
      </c>
      <c r="Y54" s="136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91"/>
      <c r="C55" s="191"/>
      <c r="D55" s="191"/>
      <c r="E55" s="196"/>
      <c r="F55" s="197"/>
      <c r="G55" s="197"/>
      <c r="H55" s="197"/>
      <c r="I55" s="197"/>
      <c r="J55" s="197"/>
      <c r="K55" s="197"/>
      <c r="L55" s="197"/>
      <c r="M55" s="198"/>
      <c r="N55" s="87"/>
      <c r="O55" s="87"/>
      <c r="P55" s="136" t="s">
        <v>51</v>
      </c>
      <c r="Q55" s="191" t="s">
        <v>51</v>
      </c>
      <c r="R55" s="191"/>
      <c r="S55" s="191"/>
      <c r="T55" s="191"/>
      <c r="U55" s="191"/>
      <c r="V55" s="191"/>
      <c r="W55" s="136" t="s">
        <v>51</v>
      </c>
      <c r="X55" s="136" t="s">
        <v>51</v>
      </c>
      <c r="Y55" s="136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91"/>
      <c r="C56" s="191"/>
      <c r="D56" s="191"/>
      <c r="E56" s="196"/>
      <c r="F56" s="197"/>
      <c r="G56" s="197"/>
      <c r="H56" s="197"/>
      <c r="I56" s="197"/>
      <c r="J56" s="197"/>
      <c r="K56" s="197"/>
      <c r="L56" s="197"/>
      <c r="M56" s="198"/>
      <c r="N56" s="87"/>
      <c r="O56" s="87"/>
      <c r="P56" s="136" t="s">
        <v>51</v>
      </c>
      <c r="Q56" s="191" t="s">
        <v>51</v>
      </c>
      <c r="R56" s="191"/>
      <c r="S56" s="191"/>
      <c r="T56" s="191"/>
      <c r="U56" s="191"/>
      <c r="V56" s="191"/>
      <c r="W56" s="136" t="s">
        <v>51</v>
      </c>
      <c r="X56" s="136" t="s">
        <v>51</v>
      </c>
      <c r="Y56" s="136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91"/>
      <c r="C57" s="191"/>
      <c r="D57" s="191"/>
      <c r="E57" s="196"/>
      <c r="F57" s="197"/>
      <c r="G57" s="197"/>
      <c r="H57" s="197"/>
      <c r="I57" s="197"/>
      <c r="J57" s="197"/>
      <c r="K57" s="197"/>
      <c r="L57" s="197"/>
      <c r="M57" s="198"/>
      <c r="N57" s="87"/>
      <c r="O57" s="87"/>
      <c r="P57" s="136" t="s">
        <v>51</v>
      </c>
      <c r="Q57" s="191" t="s">
        <v>51</v>
      </c>
      <c r="R57" s="191"/>
      <c r="S57" s="191"/>
      <c r="T57" s="191"/>
      <c r="U57" s="191"/>
      <c r="V57" s="191"/>
      <c r="W57" s="136" t="s">
        <v>51</v>
      </c>
      <c r="X57" s="136" t="s">
        <v>51</v>
      </c>
      <c r="Y57" s="136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91"/>
      <c r="C58" s="191"/>
      <c r="D58" s="191"/>
      <c r="E58" s="196"/>
      <c r="F58" s="197"/>
      <c r="G58" s="197"/>
      <c r="H58" s="197"/>
      <c r="I58" s="197"/>
      <c r="J58" s="197"/>
      <c r="K58" s="197"/>
      <c r="L58" s="197"/>
      <c r="M58" s="198"/>
      <c r="N58" s="87"/>
      <c r="O58" s="87"/>
      <c r="P58" s="136" t="s">
        <v>51</v>
      </c>
      <c r="Q58" s="191" t="s">
        <v>51</v>
      </c>
      <c r="R58" s="191"/>
      <c r="S58" s="191"/>
      <c r="T58" s="191"/>
      <c r="U58" s="191"/>
      <c r="V58" s="191"/>
      <c r="W58" s="136" t="s">
        <v>51</v>
      </c>
      <c r="X58" s="136" t="s">
        <v>51</v>
      </c>
      <c r="Y58" s="136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91"/>
      <c r="C59" s="191"/>
      <c r="D59" s="191"/>
      <c r="E59" s="196"/>
      <c r="F59" s="197"/>
      <c r="G59" s="197"/>
      <c r="H59" s="197"/>
      <c r="I59" s="197"/>
      <c r="J59" s="197"/>
      <c r="K59" s="197"/>
      <c r="L59" s="197"/>
      <c r="M59" s="198"/>
      <c r="N59" s="87"/>
      <c r="O59" s="87"/>
      <c r="P59" s="136" t="s">
        <v>51</v>
      </c>
      <c r="Q59" s="191" t="s">
        <v>51</v>
      </c>
      <c r="R59" s="191"/>
      <c r="S59" s="191"/>
      <c r="T59" s="191"/>
      <c r="U59" s="191"/>
      <c r="V59" s="191"/>
      <c r="W59" s="136" t="s">
        <v>51</v>
      </c>
      <c r="X59" s="136" t="s">
        <v>51</v>
      </c>
      <c r="Y59" s="136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91"/>
      <c r="C60" s="191"/>
      <c r="D60" s="191"/>
      <c r="E60" s="196"/>
      <c r="F60" s="197"/>
      <c r="G60" s="197"/>
      <c r="H60" s="197"/>
      <c r="I60" s="197"/>
      <c r="J60" s="197"/>
      <c r="K60" s="197"/>
      <c r="L60" s="197"/>
      <c r="M60" s="198"/>
      <c r="N60" s="87"/>
      <c r="O60" s="87"/>
      <c r="P60" s="136" t="s">
        <v>51</v>
      </c>
      <c r="Q60" s="191" t="s">
        <v>51</v>
      </c>
      <c r="R60" s="191"/>
      <c r="S60" s="191"/>
      <c r="T60" s="191"/>
      <c r="U60" s="191"/>
      <c r="V60" s="191"/>
      <c r="W60" s="136" t="s">
        <v>51</v>
      </c>
      <c r="X60" s="136" t="s">
        <v>51</v>
      </c>
      <c r="Y60" s="136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91"/>
      <c r="C61" s="191"/>
      <c r="D61" s="191"/>
      <c r="E61" s="196"/>
      <c r="F61" s="197"/>
      <c r="G61" s="197"/>
      <c r="H61" s="197"/>
      <c r="I61" s="197"/>
      <c r="J61" s="197"/>
      <c r="K61" s="197"/>
      <c r="L61" s="197"/>
      <c r="M61" s="198"/>
      <c r="N61" s="87"/>
      <c r="O61" s="87"/>
      <c r="P61" s="136" t="s">
        <v>51</v>
      </c>
      <c r="Q61" s="191" t="s">
        <v>51</v>
      </c>
      <c r="R61" s="191"/>
      <c r="S61" s="191"/>
      <c r="T61" s="191"/>
      <c r="U61" s="191"/>
      <c r="V61" s="191"/>
      <c r="W61" s="136" t="s">
        <v>51</v>
      </c>
      <c r="X61" s="136" t="s">
        <v>51</v>
      </c>
      <c r="Y61" s="136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91"/>
      <c r="C62" s="191"/>
      <c r="D62" s="191"/>
      <c r="E62" s="196"/>
      <c r="F62" s="197"/>
      <c r="G62" s="197"/>
      <c r="H62" s="197"/>
      <c r="I62" s="197"/>
      <c r="J62" s="197"/>
      <c r="K62" s="197"/>
      <c r="L62" s="197"/>
      <c r="M62" s="198"/>
      <c r="N62" s="87"/>
      <c r="O62" s="87"/>
      <c r="P62" s="136" t="s">
        <v>51</v>
      </c>
      <c r="Q62" s="191" t="s">
        <v>51</v>
      </c>
      <c r="R62" s="191"/>
      <c r="S62" s="191"/>
      <c r="T62" s="191"/>
      <c r="U62" s="191"/>
      <c r="V62" s="191"/>
      <c r="W62" s="136" t="s">
        <v>51</v>
      </c>
      <c r="X62" s="136" t="s">
        <v>51</v>
      </c>
      <c r="Y62" s="136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91"/>
      <c r="C63" s="191"/>
      <c r="D63" s="191"/>
      <c r="E63" s="196"/>
      <c r="F63" s="197"/>
      <c r="G63" s="197"/>
      <c r="H63" s="197"/>
      <c r="I63" s="197"/>
      <c r="J63" s="197"/>
      <c r="K63" s="197"/>
      <c r="L63" s="197"/>
      <c r="M63" s="198"/>
      <c r="N63" s="87"/>
      <c r="O63" s="87"/>
      <c r="P63" s="136" t="s">
        <v>51</v>
      </c>
      <c r="Q63" s="191" t="s">
        <v>51</v>
      </c>
      <c r="R63" s="191"/>
      <c r="S63" s="191"/>
      <c r="T63" s="191"/>
      <c r="U63" s="191"/>
      <c r="V63" s="191"/>
      <c r="W63" s="136" t="s">
        <v>51</v>
      </c>
      <c r="X63" s="136" t="s">
        <v>51</v>
      </c>
      <c r="Y63" s="136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91"/>
      <c r="C64" s="191"/>
      <c r="D64" s="191"/>
      <c r="E64" s="196"/>
      <c r="F64" s="197"/>
      <c r="G64" s="197"/>
      <c r="H64" s="197"/>
      <c r="I64" s="197"/>
      <c r="J64" s="197"/>
      <c r="K64" s="197"/>
      <c r="L64" s="197"/>
      <c r="M64" s="198"/>
      <c r="N64" s="87"/>
      <c r="O64" s="87"/>
      <c r="P64" s="136" t="s">
        <v>51</v>
      </c>
      <c r="Q64" s="191" t="s">
        <v>51</v>
      </c>
      <c r="R64" s="191"/>
      <c r="S64" s="191"/>
      <c r="T64" s="191"/>
      <c r="U64" s="191"/>
      <c r="V64" s="191"/>
      <c r="W64" s="136" t="s">
        <v>51</v>
      </c>
      <c r="X64" s="136" t="s">
        <v>51</v>
      </c>
      <c r="Y64" s="136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91"/>
      <c r="C65" s="191"/>
      <c r="D65" s="191"/>
      <c r="E65" s="196"/>
      <c r="F65" s="197"/>
      <c r="G65" s="197"/>
      <c r="H65" s="197"/>
      <c r="I65" s="197"/>
      <c r="J65" s="197"/>
      <c r="K65" s="197"/>
      <c r="L65" s="197"/>
      <c r="M65" s="198"/>
      <c r="N65" s="87"/>
      <c r="O65" s="87"/>
      <c r="P65" s="136" t="s">
        <v>51</v>
      </c>
      <c r="Q65" s="191" t="s">
        <v>51</v>
      </c>
      <c r="R65" s="191"/>
      <c r="S65" s="191"/>
      <c r="T65" s="191"/>
      <c r="U65" s="191"/>
      <c r="V65" s="191"/>
      <c r="W65" s="136" t="s">
        <v>51</v>
      </c>
      <c r="X65" s="136" t="s">
        <v>51</v>
      </c>
      <c r="Y65" s="136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91"/>
      <c r="C66" s="191"/>
      <c r="D66" s="191"/>
      <c r="E66" s="196"/>
      <c r="F66" s="197"/>
      <c r="G66" s="197"/>
      <c r="H66" s="197"/>
      <c r="I66" s="197"/>
      <c r="J66" s="197"/>
      <c r="K66" s="197"/>
      <c r="L66" s="197"/>
      <c r="M66" s="198"/>
      <c r="N66" s="87"/>
      <c r="O66" s="87"/>
      <c r="P66" s="136" t="s">
        <v>51</v>
      </c>
      <c r="Q66" s="191" t="s">
        <v>51</v>
      </c>
      <c r="R66" s="191"/>
      <c r="S66" s="191"/>
      <c r="T66" s="191"/>
      <c r="U66" s="191"/>
      <c r="V66" s="191"/>
      <c r="W66" s="136" t="s">
        <v>51</v>
      </c>
      <c r="X66" s="136" t="s">
        <v>51</v>
      </c>
      <c r="Y66" s="136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91"/>
      <c r="C67" s="191"/>
      <c r="D67" s="191"/>
      <c r="E67" s="196"/>
      <c r="F67" s="197"/>
      <c r="G67" s="197"/>
      <c r="H67" s="197"/>
      <c r="I67" s="197"/>
      <c r="J67" s="197"/>
      <c r="K67" s="197"/>
      <c r="L67" s="197"/>
      <c r="M67" s="198"/>
      <c r="N67" s="87"/>
      <c r="O67" s="87"/>
      <c r="P67" s="136" t="s">
        <v>51</v>
      </c>
      <c r="Q67" s="191" t="s">
        <v>51</v>
      </c>
      <c r="R67" s="191"/>
      <c r="S67" s="191"/>
      <c r="T67" s="191"/>
      <c r="U67" s="191"/>
      <c r="V67" s="191"/>
      <c r="W67" s="136" t="s">
        <v>51</v>
      </c>
      <c r="X67" s="136" t="s">
        <v>51</v>
      </c>
      <c r="Y67" s="136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91"/>
      <c r="C68" s="191"/>
      <c r="D68" s="191"/>
      <c r="E68" s="196"/>
      <c r="F68" s="197"/>
      <c r="G68" s="197"/>
      <c r="H68" s="197"/>
      <c r="I68" s="197"/>
      <c r="J68" s="197"/>
      <c r="K68" s="197"/>
      <c r="L68" s="197"/>
      <c r="M68" s="198"/>
      <c r="N68" s="87"/>
      <c r="O68" s="87"/>
      <c r="P68" s="136" t="s">
        <v>51</v>
      </c>
      <c r="Q68" s="191" t="s">
        <v>51</v>
      </c>
      <c r="R68" s="191"/>
      <c r="S68" s="191"/>
      <c r="T68" s="191"/>
      <c r="U68" s="191"/>
      <c r="V68" s="191"/>
      <c r="W68" s="136" t="s">
        <v>51</v>
      </c>
      <c r="X68" s="136" t="s">
        <v>51</v>
      </c>
      <c r="Y68" s="136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91"/>
      <c r="C69" s="191"/>
      <c r="D69" s="191"/>
      <c r="E69" s="196"/>
      <c r="F69" s="197"/>
      <c r="G69" s="197"/>
      <c r="H69" s="197"/>
      <c r="I69" s="197"/>
      <c r="J69" s="197"/>
      <c r="K69" s="197"/>
      <c r="L69" s="197"/>
      <c r="M69" s="198"/>
      <c r="N69" s="87"/>
      <c r="O69" s="87"/>
      <c r="P69" s="136" t="s">
        <v>51</v>
      </c>
      <c r="Q69" s="191" t="s">
        <v>51</v>
      </c>
      <c r="R69" s="191"/>
      <c r="S69" s="191"/>
      <c r="T69" s="191"/>
      <c r="U69" s="191"/>
      <c r="V69" s="191"/>
      <c r="W69" s="136" t="s">
        <v>51</v>
      </c>
      <c r="X69" s="136" t="s">
        <v>51</v>
      </c>
      <c r="Y69" s="136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91"/>
      <c r="C70" s="191"/>
      <c r="D70" s="191"/>
      <c r="E70" s="196"/>
      <c r="F70" s="197"/>
      <c r="G70" s="197"/>
      <c r="H70" s="197"/>
      <c r="I70" s="197"/>
      <c r="J70" s="197"/>
      <c r="K70" s="197"/>
      <c r="L70" s="197"/>
      <c r="M70" s="198"/>
      <c r="N70" s="87"/>
      <c r="O70" s="87"/>
      <c r="P70" s="136" t="s">
        <v>51</v>
      </c>
      <c r="Q70" s="191" t="s">
        <v>51</v>
      </c>
      <c r="R70" s="191"/>
      <c r="S70" s="191"/>
      <c r="T70" s="191"/>
      <c r="U70" s="191"/>
      <c r="V70" s="191"/>
      <c r="W70" s="136" t="s">
        <v>51</v>
      </c>
      <c r="X70" s="136" t="s">
        <v>51</v>
      </c>
      <c r="Y70" s="136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91"/>
      <c r="C71" s="191"/>
      <c r="D71" s="191"/>
      <c r="E71" s="196"/>
      <c r="F71" s="197"/>
      <c r="G71" s="197"/>
      <c r="H71" s="197"/>
      <c r="I71" s="197"/>
      <c r="J71" s="197"/>
      <c r="K71" s="197"/>
      <c r="L71" s="197"/>
      <c r="M71" s="198"/>
      <c r="N71" s="87"/>
      <c r="O71" s="87"/>
      <c r="P71" s="136" t="s">
        <v>51</v>
      </c>
      <c r="Q71" s="191" t="s">
        <v>51</v>
      </c>
      <c r="R71" s="191"/>
      <c r="S71" s="191"/>
      <c r="T71" s="191"/>
      <c r="U71" s="191"/>
      <c r="V71" s="191"/>
      <c r="W71" s="136" t="s">
        <v>51</v>
      </c>
      <c r="X71" s="136" t="s">
        <v>51</v>
      </c>
      <c r="Y71" s="136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91"/>
      <c r="C72" s="191"/>
      <c r="D72" s="191"/>
      <c r="E72" s="196"/>
      <c r="F72" s="197"/>
      <c r="G72" s="197"/>
      <c r="H72" s="197"/>
      <c r="I72" s="197"/>
      <c r="J72" s="197"/>
      <c r="K72" s="197"/>
      <c r="L72" s="197"/>
      <c r="M72" s="198"/>
      <c r="N72" s="87"/>
      <c r="O72" s="87"/>
      <c r="P72" s="136" t="s">
        <v>51</v>
      </c>
      <c r="Q72" s="191" t="s">
        <v>51</v>
      </c>
      <c r="R72" s="191"/>
      <c r="S72" s="191"/>
      <c r="T72" s="191"/>
      <c r="U72" s="191"/>
      <c r="V72" s="191"/>
      <c r="W72" s="136" t="s">
        <v>51</v>
      </c>
      <c r="X72" s="136" t="s">
        <v>51</v>
      </c>
      <c r="Y72" s="136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91"/>
      <c r="C73" s="191"/>
      <c r="D73" s="191"/>
      <c r="E73" s="196"/>
      <c r="F73" s="197"/>
      <c r="G73" s="197"/>
      <c r="H73" s="197"/>
      <c r="I73" s="197"/>
      <c r="J73" s="197"/>
      <c r="K73" s="197"/>
      <c r="L73" s="197"/>
      <c r="M73" s="198"/>
      <c r="N73" s="87"/>
      <c r="O73" s="87"/>
      <c r="P73" s="136" t="s">
        <v>51</v>
      </c>
      <c r="Q73" s="191" t="s">
        <v>51</v>
      </c>
      <c r="R73" s="191"/>
      <c r="S73" s="191"/>
      <c r="T73" s="191"/>
      <c r="U73" s="191"/>
      <c r="V73" s="191"/>
      <c r="W73" s="136" t="s">
        <v>51</v>
      </c>
      <c r="X73" s="136" t="s">
        <v>51</v>
      </c>
      <c r="Y73" s="136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91"/>
      <c r="C74" s="191"/>
      <c r="D74" s="191"/>
      <c r="E74" s="196"/>
      <c r="F74" s="197"/>
      <c r="G74" s="197"/>
      <c r="H74" s="197"/>
      <c r="I74" s="197"/>
      <c r="J74" s="197"/>
      <c r="K74" s="197"/>
      <c r="L74" s="197"/>
      <c r="M74" s="198"/>
      <c r="N74" s="87"/>
      <c r="O74" s="87"/>
      <c r="P74" s="136" t="s">
        <v>51</v>
      </c>
      <c r="Q74" s="191" t="s">
        <v>51</v>
      </c>
      <c r="R74" s="191"/>
      <c r="S74" s="191"/>
      <c r="T74" s="191"/>
      <c r="U74" s="191"/>
      <c r="V74" s="191"/>
      <c r="W74" s="136" t="s">
        <v>51</v>
      </c>
      <c r="X74" s="136" t="s">
        <v>51</v>
      </c>
      <c r="Y74" s="136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91"/>
      <c r="C75" s="191"/>
      <c r="D75" s="191"/>
      <c r="E75" s="196"/>
      <c r="F75" s="197"/>
      <c r="G75" s="197"/>
      <c r="H75" s="197"/>
      <c r="I75" s="197"/>
      <c r="J75" s="197"/>
      <c r="K75" s="197"/>
      <c r="L75" s="197"/>
      <c r="M75" s="198"/>
      <c r="N75" s="87"/>
      <c r="O75" s="87"/>
      <c r="P75" s="136" t="s">
        <v>51</v>
      </c>
      <c r="Q75" s="191" t="s">
        <v>51</v>
      </c>
      <c r="R75" s="191"/>
      <c r="S75" s="191"/>
      <c r="T75" s="191"/>
      <c r="U75" s="191"/>
      <c r="V75" s="191"/>
      <c r="W75" s="136" t="s">
        <v>51</v>
      </c>
      <c r="X75" s="136" t="s">
        <v>51</v>
      </c>
      <c r="Y75" s="136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91"/>
      <c r="C76" s="191"/>
      <c r="D76" s="191"/>
      <c r="E76" s="196"/>
      <c r="F76" s="197"/>
      <c r="G76" s="197"/>
      <c r="H76" s="197"/>
      <c r="I76" s="197"/>
      <c r="J76" s="197"/>
      <c r="K76" s="197"/>
      <c r="L76" s="197"/>
      <c r="M76" s="198"/>
      <c r="N76" s="87"/>
      <c r="O76" s="87"/>
      <c r="P76" s="136" t="s">
        <v>51</v>
      </c>
      <c r="Q76" s="191" t="s">
        <v>51</v>
      </c>
      <c r="R76" s="191"/>
      <c r="S76" s="191"/>
      <c r="T76" s="191"/>
      <c r="U76" s="191"/>
      <c r="V76" s="191"/>
      <c r="W76" s="136" t="s">
        <v>51</v>
      </c>
      <c r="X76" s="136" t="s">
        <v>51</v>
      </c>
      <c r="Y76" s="136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91"/>
      <c r="C77" s="191"/>
      <c r="D77" s="191"/>
      <c r="E77" s="196"/>
      <c r="F77" s="197"/>
      <c r="G77" s="197"/>
      <c r="H77" s="197"/>
      <c r="I77" s="197"/>
      <c r="J77" s="197"/>
      <c r="K77" s="197"/>
      <c r="L77" s="197"/>
      <c r="M77" s="198"/>
      <c r="N77" s="87"/>
      <c r="O77" s="87"/>
      <c r="P77" s="136" t="s">
        <v>51</v>
      </c>
      <c r="Q77" s="191" t="s">
        <v>51</v>
      </c>
      <c r="R77" s="191"/>
      <c r="S77" s="191"/>
      <c r="T77" s="191"/>
      <c r="U77" s="191"/>
      <c r="V77" s="191"/>
      <c r="W77" s="136" t="s">
        <v>51</v>
      </c>
      <c r="X77" s="136" t="s">
        <v>51</v>
      </c>
      <c r="Y77" s="136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92"/>
      <c r="C78" s="192"/>
      <c r="D78" s="192"/>
      <c r="E78" s="193"/>
      <c r="F78" s="194"/>
      <c r="G78" s="194"/>
      <c r="H78" s="194"/>
      <c r="I78" s="194"/>
      <c r="J78" s="194"/>
      <c r="K78" s="194"/>
      <c r="L78" s="194"/>
      <c r="M78" s="195"/>
      <c r="N78" s="91"/>
      <c r="O78" s="91"/>
      <c r="P78" s="136" t="s">
        <v>51</v>
      </c>
      <c r="Q78" s="191" t="s">
        <v>51</v>
      </c>
      <c r="R78" s="191"/>
      <c r="S78" s="191"/>
      <c r="T78" s="191"/>
      <c r="U78" s="191"/>
      <c r="V78" s="191"/>
      <c r="W78" s="136" t="s">
        <v>51</v>
      </c>
      <c r="X78" s="136" t="s">
        <v>51</v>
      </c>
      <c r="Y78" s="136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92"/>
      <c r="C79" s="192"/>
      <c r="D79" s="192"/>
      <c r="E79" s="193"/>
      <c r="F79" s="194"/>
      <c r="G79" s="194"/>
      <c r="H79" s="194"/>
      <c r="I79" s="194"/>
      <c r="J79" s="194"/>
      <c r="K79" s="194"/>
      <c r="L79" s="194"/>
      <c r="M79" s="195"/>
      <c r="N79" s="91"/>
      <c r="O79" s="91"/>
      <c r="P79" s="136" t="s">
        <v>51</v>
      </c>
      <c r="Q79" s="191" t="s">
        <v>51</v>
      </c>
      <c r="R79" s="191"/>
      <c r="S79" s="191"/>
      <c r="T79" s="191"/>
      <c r="U79" s="191"/>
      <c r="V79" s="191"/>
      <c r="W79" s="136" t="s">
        <v>51</v>
      </c>
      <c r="X79" s="136" t="s">
        <v>51</v>
      </c>
      <c r="Y79" s="136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92"/>
      <c r="C80" s="192"/>
      <c r="D80" s="192"/>
      <c r="E80" s="193"/>
      <c r="F80" s="194"/>
      <c r="G80" s="194"/>
      <c r="H80" s="194"/>
      <c r="I80" s="194"/>
      <c r="J80" s="194"/>
      <c r="K80" s="194"/>
      <c r="L80" s="194"/>
      <c r="M80" s="195"/>
      <c r="N80" s="91"/>
      <c r="O80" s="91"/>
      <c r="P80" s="136" t="s">
        <v>51</v>
      </c>
      <c r="Q80" s="191" t="s">
        <v>51</v>
      </c>
      <c r="R80" s="191"/>
      <c r="S80" s="191"/>
      <c r="T80" s="191"/>
      <c r="U80" s="191"/>
      <c r="V80" s="191"/>
      <c r="W80" s="136" t="s">
        <v>51</v>
      </c>
      <c r="X80" s="136" t="s">
        <v>51</v>
      </c>
      <c r="Y80" s="136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92"/>
      <c r="C81" s="192"/>
      <c r="D81" s="192"/>
      <c r="E81" s="193"/>
      <c r="F81" s="194"/>
      <c r="G81" s="194"/>
      <c r="H81" s="194"/>
      <c r="I81" s="194"/>
      <c r="J81" s="194"/>
      <c r="K81" s="194"/>
      <c r="L81" s="194"/>
      <c r="M81" s="195"/>
      <c r="N81" s="91"/>
      <c r="O81" s="91"/>
      <c r="P81" s="136" t="s">
        <v>51</v>
      </c>
      <c r="Q81" s="191" t="s">
        <v>51</v>
      </c>
      <c r="R81" s="191"/>
      <c r="S81" s="191"/>
      <c r="T81" s="191"/>
      <c r="U81" s="191"/>
      <c r="V81" s="191"/>
      <c r="W81" s="136" t="s">
        <v>51</v>
      </c>
      <c r="X81" s="136" t="s">
        <v>51</v>
      </c>
      <c r="Y81" s="136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92"/>
      <c r="C82" s="192"/>
      <c r="D82" s="192"/>
      <c r="E82" s="193"/>
      <c r="F82" s="194"/>
      <c r="G82" s="194"/>
      <c r="H82" s="194"/>
      <c r="I82" s="194"/>
      <c r="J82" s="194"/>
      <c r="K82" s="194"/>
      <c r="L82" s="194"/>
      <c r="M82" s="195"/>
      <c r="N82" s="91"/>
      <c r="O82" s="91"/>
      <c r="P82" s="136" t="s">
        <v>51</v>
      </c>
      <c r="Q82" s="191" t="s">
        <v>51</v>
      </c>
      <c r="R82" s="191"/>
      <c r="S82" s="191"/>
      <c r="T82" s="191"/>
      <c r="U82" s="191"/>
      <c r="V82" s="191"/>
      <c r="W82" s="136" t="s">
        <v>51</v>
      </c>
      <c r="X82" s="136" t="s">
        <v>51</v>
      </c>
      <c r="Y82" s="136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92"/>
      <c r="C83" s="192"/>
      <c r="D83" s="192"/>
      <c r="E83" s="193"/>
      <c r="F83" s="194"/>
      <c r="G83" s="194"/>
      <c r="H83" s="194"/>
      <c r="I83" s="194"/>
      <c r="J83" s="194"/>
      <c r="K83" s="194"/>
      <c r="L83" s="194"/>
      <c r="M83" s="195"/>
      <c r="N83" s="91"/>
      <c r="O83" s="91"/>
      <c r="P83" s="136" t="s">
        <v>51</v>
      </c>
      <c r="Q83" s="191" t="s">
        <v>51</v>
      </c>
      <c r="R83" s="191"/>
      <c r="S83" s="191"/>
      <c r="T83" s="191"/>
      <c r="U83" s="191"/>
      <c r="V83" s="191"/>
      <c r="W83" s="136" t="s">
        <v>51</v>
      </c>
      <c r="X83" s="136" t="s">
        <v>51</v>
      </c>
      <c r="Y83" s="136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92"/>
      <c r="C84" s="192"/>
      <c r="D84" s="192"/>
      <c r="E84" s="193"/>
      <c r="F84" s="194"/>
      <c r="G84" s="194"/>
      <c r="H84" s="194"/>
      <c r="I84" s="194"/>
      <c r="J84" s="194"/>
      <c r="K84" s="194"/>
      <c r="L84" s="194"/>
      <c r="M84" s="195"/>
      <c r="N84" s="91"/>
      <c r="O84" s="91"/>
      <c r="P84" s="136" t="s">
        <v>51</v>
      </c>
      <c r="Q84" s="191" t="s">
        <v>51</v>
      </c>
      <c r="R84" s="191"/>
      <c r="S84" s="191"/>
      <c r="T84" s="191"/>
      <c r="U84" s="191"/>
      <c r="V84" s="191"/>
      <c r="W84" s="136" t="s">
        <v>51</v>
      </c>
      <c r="X84" s="136" t="s">
        <v>51</v>
      </c>
      <c r="Y84" s="136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92"/>
      <c r="C85" s="192"/>
      <c r="D85" s="192"/>
      <c r="E85" s="193"/>
      <c r="F85" s="194"/>
      <c r="G85" s="194"/>
      <c r="H85" s="194"/>
      <c r="I85" s="194"/>
      <c r="J85" s="194"/>
      <c r="K85" s="194"/>
      <c r="L85" s="194"/>
      <c r="M85" s="195"/>
      <c r="N85" s="91"/>
      <c r="O85" s="91"/>
      <c r="P85" s="136" t="s">
        <v>51</v>
      </c>
      <c r="Q85" s="191" t="s">
        <v>51</v>
      </c>
      <c r="R85" s="191"/>
      <c r="S85" s="191"/>
      <c r="T85" s="191"/>
      <c r="U85" s="191"/>
      <c r="V85" s="191"/>
      <c r="W85" s="136" t="s">
        <v>51</v>
      </c>
      <c r="X85" s="136" t="s">
        <v>51</v>
      </c>
      <c r="Y85" s="136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92"/>
      <c r="C86" s="192"/>
      <c r="D86" s="192"/>
      <c r="E86" s="193"/>
      <c r="F86" s="194"/>
      <c r="G86" s="194"/>
      <c r="H86" s="194"/>
      <c r="I86" s="194"/>
      <c r="J86" s="194"/>
      <c r="K86" s="194"/>
      <c r="L86" s="194"/>
      <c r="M86" s="195"/>
      <c r="N86" s="91"/>
      <c r="O86" s="91"/>
      <c r="P86" s="136" t="s">
        <v>51</v>
      </c>
      <c r="Q86" s="191" t="s">
        <v>51</v>
      </c>
      <c r="R86" s="191"/>
      <c r="S86" s="191"/>
      <c r="T86" s="191"/>
      <c r="U86" s="191"/>
      <c r="V86" s="191"/>
      <c r="W86" s="136" t="s">
        <v>51</v>
      </c>
      <c r="X86" s="136" t="s">
        <v>51</v>
      </c>
      <c r="Y86" s="136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92"/>
      <c r="C87" s="192"/>
      <c r="D87" s="192"/>
      <c r="E87" s="193"/>
      <c r="F87" s="194"/>
      <c r="G87" s="194"/>
      <c r="H87" s="194"/>
      <c r="I87" s="194"/>
      <c r="J87" s="194"/>
      <c r="K87" s="194"/>
      <c r="L87" s="194"/>
      <c r="M87" s="195"/>
      <c r="N87" s="91"/>
      <c r="O87" s="91"/>
      <c r="P87" s="136" t="s">
        <v>51</v>
      </c>
      <c r="Q87" s="191" t="s">
        <v>51</v>
      </c>
      <c r="R87" s="191"/>
      <c r="S87" s="191"/>
      <c r="T87" s="191"/>
      <c r="U87" s="191"/>
      <c r="V87" s="191"/>
      <c r="W87" s="136" t="s">
        <v>51</v>
      </c>
      <c r="X87" s="136" t="s">
        <v>51</v>
      </c>
      <c r="Y87" s="136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92"/>
      <c r="C88" s="192"/>
      <c r="D88" s="192"/>
      <c r="E88" s="193"/>
      <c r="F88" s="194"/>
      <c r="G88" s="194"/>
      <c r="H88" s="194"/>
      <c r="I88" s="194"/>
      <c r="J88" s="194"/>
      <c r="K88" s="194"/>
      <c r="L88" s="194"/>
      <c r="M88" s="195"/>
      <c r="N88" s="91"/>
      <c r="O88" s="91"/>
      <c r="P88" s="136" t="s">
        <v>51</v>
      </c>
      <c r="Q88" s="191" t="s">
        <v>51</v>
      </c>
      <c r="R88" s="191"/>
      <c r="S88" s="191"/>
      <c r="T88" s="191"/>
      <c r="U88" s="191"/>
      <c r="V88" s="191"/>
      <c r="W88" s="136" t="s">
        <v>51</v>
      </c>
      <c r="X88" s="136" t="s">
        <v>51</v>
      </c>
      <c r="Y88" s="136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92"/>
      <c r="C89" s="192"/>
      <c r="D89" s="192"/>
      <c r="E89" s="193"/>
      <c r="F89" s="194"/>
      <c r="G89" s="194"/>
      <c r="H89" s="194"/>
      <c r="I89" s="194"/>
      <c r="J89" s="194"/>
      <c r="K89" s="194"/>
      <c r="L89" s="194"/>
      <c r="M89" s="195"/>
      <c r="N89" s="91"/>
      <c r="O89" s="91"/>
      <c r="P89" s="136" t="s">
        <v>51</v>
      </c>
      <c r="Q89" s="191" t="s">
        <v>51</v>
      </c>
      <c r="R89" s="191"/>
      <c r="S89" s="191"/>
      <c r="T89" s="191"/>
      <c r="U89" s="191"/>
      <c r="V89" s="191"/>
      <c r="W89" s="136" t="s">
        <v>51</v>
      </c>
      <c r="X89" s="136" t="s">
        <v>51</v>
      </c>
      <c r="Y89" s="136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92"/>
      <c r="C90" s="192"/>
      <c r="D90" s="192"/>
      <c r="E90" s="193"/>
      <c r="F90" s="194"/>
      <c r="G90" s="194"/>
      <c r="H90" s="194"/>
      <c r="I90" s="194"/>
      <c r="J90" s="194"/>
      <c r="K90" s="194"/>
      <c r="L90" s="194"/>
      <c r="M90" s="195"/>
      <c r="N90" s="91"/>
      <c r="O90" s="91"/>
      <c r="P90" s="136" t="s">
        <v>51</v>
      </c>
      <c r="Q90" s="191" t="s">
        <v>51</v>
      </c>
      <c r="R90" s="191"/>
      <c r="S90" s="191"/>
      <c r="T90" s="191"/>
      <c r="U90" s="191"/>
      <c r="V90" s="191"/>
      <c r="W90" s="136" t="s">
        <v>51</v>
      </c>
      <c r="X90" s="136" t="s">
        <v>51</v>
      </c>
      <c r="Y90" s="136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92"/>
      <c r="C91" s="192"/>
      <c r="D91" s="192"/>
      <c r="E91" s="193"/>
      <c r="F91" s="194"/>
      <c r="G91" s="194"/>
      <c r="H91" s="194"/>
      <c r="I91" s="194"/>
      <c r="J91" s="194"/>
      <c r="K91" s="194"/>
      <c r="L91" s="194"/>
      <c r="M91" s="195"/>
      <c r="N91" s="91"/>
      <c r="O91" s="91"/>
      <c r="P91" s="136" t="s">
        <v>51</v>
      </c>
      <c r="Q91" s="191" t="s">
        <v>51</v>
      </c>
      <c r="R91" s="191"/>
      <c r="S91" s="191"/>
      <c r="T91" s="191"/>
      <c r="U91" s="191"/>
      <c r="V91" s="191"/>
      <c r="W91" s="136" t="s">
        <v>51</v>
      </c>
      <c r="X91" s="136" t="s">
        <v>51</v>
      </c>
      <c r="Y91" s="136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92"/>
      <c r="C92" s="192"/>
      <c r="D92" s="192"/>
      <c r="E92" s="193"/>
      <c r="F92" s="194"/>
      <c r="G92" s="194"/>
      <c r="H92" s="194"/>
      <c r="I92" s="194"/>
      <c r="J92" s="194"/>
      <c r="K92" s="194"/>
      <c r="L92" s="194"/>
      <c r="M92" s="195"/>
      <c r="N92" s="91"/>
      <c r="O92" s="91"/>
      <c r="P92" s="136" t="s">
        <v>51</v>
      </c>
      <c r="Q92" s="191" t="s">
        <v>51</v>
      </c>
      <c r="R92" s="191"/>
      <c r="S92" s="191"/>
      <c r="T92" s="191"/>
      <c r="U92" s="191"/>
      <c r="V92" s="191"/>
      <c r="W92" s="136" t="s">
        <v>51</v>
      </c>
      <c r="X92" s="136" t="s">
        <v>51</v>
      </c>
      <c r="Y92" s="136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92"/>
      <c r="C93" s="192"/>
      <c r="D93" s="192"/>
      <c r="E93" s="193"/>
      <c r="F93" s="194"/>
      <c r="G93" s="194"/>
      <c r="H93" s="194"/>
      <c r="I93" s="194"/>
      <c r="J93" s="194"/>
      <c r="K93" s="194"/>
      <c r="L93" s="194"/>
      <c r="M93" s="195"/>
      <c r="N93" s="91"/>
      <c r="O93" s="91"/>
      <c r="P93" s="136" t="s">
        <v>51</v>
      </c>
      <c r="Q93" s="191" t="s">
        <v>51</v>
      </c>
      <c r="R93" s="191"/>
      <c r="S93" s="191"/>
      <c r="T93" s="191"/>
      <c r="U93" s="191"/>
      <c r="V93" s="191"/>
      <c r="W93" s="136" t="s">
        <v>51</v>
      </c>
      <c r="X93" s="136" t="s">
        <v>51</v>
      </c>
      <c r="Y93" s="136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1"/>
      <c r="C94" s="191"/>
      <c r="D94" s="191"/>
      <c r="E94" s="191"/>
      <c r="F94" s="191"/>
      <c r="G94" s="191"/>
      <c r="H94" s="191"/>
      <c r="I94" s="191"/>
      <c r="J94" s="191"/>
      <c r="K94" s="191"/>
      <c r="L94" s="191"/>
      <c r="M94" s="191"/>
      <c r="N94" s="87"/>
      <c r="O94" s="87"/>
      <c r="P94" s="136" t="s">
        <v>51</v>
      </c>
      <c r="Q94" s="191" t="s">
        <v>51</v>
      </c>
      <c r="R94" s="191"/>
      <c r="S94" s="191"/>
      <c r="T94" s="191"/>
      <c r="U94" s="191"/>
      <c r="V94" s="191"/>
      <c r="W94" s="136" t="s">
        <v>51</v>
      </c>
      <c r="X94" s="136" t="s">
        <v>51</v>
      </c>
      <c r="Y94" s="136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92"/>
      <c r="C95" s="192"/>
      <c r="D95" s="192"/>
      <c r="E95" s="193"/>
      <c r="F95" s="194"/>
      <c r="G95" s="194"/>
      <c r="H95" s="194"/>
      <c r="I95" s="194"/>
      <c r="J95" s="194"/>
      <c r="K95" s="194"/>
      <c r="L95" s="194"/>
      <c r="M95" s="195"/>
      <c r="N95" s="91"/>
      <c r="O95" s="91"/>
      <c r="P95" s="136" t="s">
        <v>51</v>
      </c>
      <c r="Q95" s="191" t="s">
        <v>51</v>
      </c>
      <c r="R95" s="191"/>
      <c r="S95" s="191"/>
      <c r="T95" s="191"/>
      <c r="U95" s="191"/>
      <c r="V95" s="191"/>
      <c r="W95" s="136" t="s">
        <v>51</v>
      </c>
      <c r="X95" s="136" t="s">
        <v>51</v>
      </c>
      <c r="Y95" s="136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1"/>
      <c r="C96" s="191"/>
      <c r="D96" s="191"/>
      <c r="E96" s="191"/>
      <c r="F96" s="191"/>
      <c r="G96" s="191"/>
      <c r="H96" s="191"/>
      <c r="I96" s="191"/>
      <c r="J96" s="191"/>
      <c r="K96" s="191"/>
      <c r="L96" s="191"/>
      <c r="M96" s="191"/>
      <c r="N96" s="87"/>
      <c r="O96" s="87"/>
      <c r="P96" s="136" t="s">
        <v>51</v>
      </c>
      <c r="Q96" s="191" t="s">
        <v>51</v>
      </c>
      <c r="R96" s="191"/>
      <c r="S96" s="191"/>
      <c r="T96" s="191"/>
      <c r="U96" s="191"/>
      <c r="V96" s="191"/>
      <c r="W96" s="136" t="s">
        <v>51</v>
      </c>
      <c r="X96" s="136" t="s">
        <v>51</v>
      </c>
      <c r="Y96" s="136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92"/>
      <c r="C97" s="192"/>
      <c r="D97" s="192"/>
      <c r="E97" s="193"/>
      <c r="F97" s="194"/>
      <c r="G97" s="194"/>
      <c r="H97" s="194"/>
      <c r="I97" s="194"/>
      <c r="J97" s="194"/>
      <c r="K97" s="194"/>
      <c r="L97" s="194"/>
      <c r="M97" s="195"/>
      <c r="N97" s="91"/>
      <c r="O97" s="91"/>
      <c r="P97" s="136" t="s">
        <v>51</v>
      </c>
      <c r="Q97" s="191" t="s">
        <v>51</v>
      </c>
      <c r="R97" s="191"/>
      <c r="S97" s="191"/>
      <c r="T97" s="191"/>
      <c r="U97" s="191"/>
      <c r="V97" s="191"/>
      <c r="W97" s="136" t="s">
        <v>51</v>
      </c>
      <c r="X97" s="136" t="s">
        <v>51</v>
      </c>
      <c r="Y97" s="136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1"/>
      <c r="C98" s="191"/>
      <c r="D98" s="191"/>
      <c r="E98" s="191"/>
      <c r="F98" s="191"/>
      <c r="G98" s="191"/>
      <c r="H98" s="191"/>
      <c r="I98" s="191"/>
      <c r="J98" s="191"/>
      <c r="K98" s="191"/>
      <c r="L98" s="191"/>
      <c r="M98" s="191"/>
      <c r="N98" s="87"/>
      <c r="O98" s="87"/>
      <c r="P98" s="136" t="s">
        <v>51</v>
      </c>
      <c r="Q98" s="191" t="s">
        <v>51</v>
      </c>
      <c r="R98" s="191"/>
      <c r="S98" s="191"/>
      <c r="T98" s="191"/>
      <c r="U98" s="191"/>
      <c r="V98" s="191"/>
      <c r="W98" s="136" t="s">
        <v>51</v>
      </c>
      <c r="X98" s="136" t="s">
        <v>51</v>
      </c>
      <c r="Y98" s="136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92"/>
      <c r="C99" s="192"/>
      <c r="D99" s="192"/>
      <c r="E99" s="193"/>
      <c r="F99" s="194"/>
      <c r="G99" s="194"/>
      <c r="H99" s="194"/>
      <c r="I99" s="194"/>
      <c r="J99" s="194"/>
      <c r="K99" s="194"/>
      <c r="L99" s="194"/>
      <c r="M99" s="195"/>
      <c r="N99" s="91"/>
      <c r="O99" s="91"/>
      <c r="P99" s="136" t="s">
        <v>51</v>
      </c>
      <c r="Q99" s="191" t="s">
        <v>51</v>
      </c>
      <c r="R99" s="191"/>
      <c r="S99" s="191"/>
      <c r="T99" s="191"/>
      <c r="U99" s="191"/>
      <c r="V99" s="191"/>
      <c r="W99" s="136" t="s">
        <v>51</v>
      </c>
      <c r="X99" s="136" t="s">
        <v>51</v>
      </c>
      <c r="Y99" s="136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1"/>
      <c r="C100" s="191"/>
      <c r="D100" s="191"/>
      <c r="E100" s="191"/>
      <c r="F100" s="191"/>
      <c r="G100" s="191"/>
      <c r="H100" s="191"/>
      <c r="I100" s="191"/>
      <c r="J100" s="191"/>
      <c r="K100" s="191"/>
      <c r="L100" s="191"/>
      <c r="M100" s="191"/>
      <c r="N100" s="87"/>
      <c r="O100" s="87"/>
      <c r="P100" s="136" t="s">
        <v>51</v>
      </c>
      <c r="Q100" s="191" t="s">
        <v>51</v>
      </c>
      <c r="R100" s="191"/>
      <c r="S100" s="191"/>
      <c r="T100" s="191"/>
      <c r="U100" s="191"/>
      <c r="V100" s="191"/>
      <c r="W100" s="136" t="s">
        <v>51</v>
      </c>
      <c r="X100" s="136" t="s">
        <v>51</v>
      </c>
      <c r="Y100" s="136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92"/>
      <c r="C101" s="192"/>
      <c r="D101" s="192"/>
      <c r="E101" s="193"/>
      <c r="F101" s="194"/>
      <c r="G101" s="194"/>
      <c r="H101" s="194"/>
      <c r="I101" s="194"/>
      <c r="J101" s="194"/>
      <c r="K101" s="194"/>
      <c r="L101" s="194"/>
      <c r="M101" s="195"/>
      <c r="N101" s="91"/>
      <c r="O101" s="91"/>
      <c r="P101" s="136" t="s">
        <v>51</v>
      </c>
      <c r="Q101" s="191" t="s">
        <v>51</v>
      </c>
      <c r="R101" s="191"/>
      <c r="S101" s="191"/>
      <c r="T101" s="191"/>
      <c r="U101" s="191"/>
      <c r="V101" s="191"/>
      <c r="W101" s="136" t="s">
        <v>51</v>
      </c>
      <c r="X101" s="136" t="s">
        <v>51</v>
      </c>
      <c r="Y101" s="136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1"/>
      <c r="C102" s="191"/>
      <c r="D102" s="191"/>
      <c r="E102" s="191"/>
      <c r="F102" s="191"/>
      <c r="G102" s="191"/>
      <c r="H102" s="191"/>
      <c r="I102" s="191"/>
      <c r="J102" s="191"/>
      <c r="K102" s="191"/>
      <c r="L102" s="191"/>
      <c r="M102" s="191"/>
      <c r="N102" s="87"/>
      <c r="O102" s="87"/>
      <c r="P102" s="136" t="s">
        <v>51</v>
      </c>
      <c r="Q102" s="191" t="s">
        <v>51</v>
      </c>
      <c r="R102" s="191"/>
      <c r="S102" s="191"/>
      <c r="T102" s="191"/>
      <c r="U102" s="191"/>
      <c r="V102" s="191"/>
      <c r="W102" s="136" t="s">
        <v>51</v>
      </c>
      <c r="X102" s="136" t="s">
        <v>51</v>
      </c>
      <c r="Y102" s="136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1"/>
      <c r="C103" s="191"/>
      <c r="D103" s="191"/>
      <c r="E103" s="191"/>
      <c r="F103" s="191"/>
      <c r="G103" s="191"/>
      <c r="H103" s="191"/>
      <c r="I103" s="191"/>
      <c r="J103" s="191"/>
      <c r="K103" s="191"/>
      <c r="L103" s="191"/>
      <c r="M103" s="191"/>
      <c r="N103" s="87"/>
      <c r="O103" s="87"/>
      <c r="P103" s="136" t="s">
        <v>51</v>
      </c>
      <c r="Q103" s="191" t="s">
        <v>51</v>
      </c>
      <c r="R103" s="191"/>
      <c r="S103" s="191"/>
      <c r="T103" s="191"/>
      <c r="U103" s="191"/>
      <c r="V103" s="191"/>
      <c r="W103" s="136" t="s">
        <v>51</v>
      </c>
      <c r="X103" s="136" t="s">
        <v>51</v>
      </c>
      <c r="Y103" s="136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84"/>
      <c r="C104" s="184"/>
      <c r="D104" s="184"/>
      <c r="E104" s="184"/>
      <c r="F104" s="184"/>
      <c r="G104" s="184"/>
      <c r="H104" s="184"/>
      <c r="I104" s="184"/>
      <c r="J104" s="184"/>
      <c r="K104" s="184"/>
      <c r="L104" s="184"/>
      <c r="M104" s="184"/>
      <c r="N104" s="98"/>
      <c r="O104" s="98"/>
      <c r="P104" s="184"/>
      <c r="Q104" s="184"/>
      <c r="R104" s="184"/>
      <c r="S104" s="184"/>
      <c r="T104" s="184"/>
      <c r="U104" s="184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84"/>
      <c r="C105" s="184"/>
      <c r="D105" s="184"/>
      <c r="E105" s="184"/>
      <c r="F105" s="184"/>
      <c r="G105" s="184"/>
      <c r="H105" s="184"/>
      <c r="I105" s="184"/>
      <c r="J105" s="184"/>
      <c r="K105" s="184"/>
      <c r="L105" s="184"/>
      <c r="M105" s="184"/>
      <c r="N105" s="98"/>
      <c r="O105" s="98"/>
      <c r="P105" s="184"/>
      <c r="Q105" s="184"/>
      <c r="R105" s="184"/>
      <c r="S105" s="184"/>
      <c r="T105" s="184"/>
      <c r="U105" s="184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84"/>
      <c r="C106" s="184"/>
      <c r="D106" s="184"/>
      <c r="E106" s="184"/>
      <c r="F106" s="184"/>
      <c r="G106" s="184"/>
      <c r="H106" s="184"/>
      <c r="I106" s="184"/>
      <c r="J106" s="184"/>
      <c r="K106" s="184"/>
      <c r="L106" s="184"/>
      <c r="M106" s="184"/>
      <c r="N106" s="98"/>
      <c r="O106" s="98"/>
      <c r="P106" s="184"/>
      <c r="Q106" s="184"/>
      <c r="R106" s="184"/>
      <c r="S106" s="184"/>
      <c r="T106" s="184"/>
      <c r="U106" s="184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84"/>
      <c r="C107" s="184"/>
      <c r="D107" s="184"/>
      <c r="E107" s="184"/>
      <c r="F107" s="184"/>
      <c r="G107" s="184"/>
      <c r="H107" s="184"/>
      <c r="I107" s="184"/>
      <c r="J107" s="184"/>
      <c r="K107" s="184"/>
      <c r="L107" s="184"/>
      <c r="M107" s="184"/>
      <c r="N107" s="98"/>
      <c r="O107" s="98"/>
      <c r="P107" s="184"/>
      <c r="Q107" s="184"/>
      <c r="R107" s="184"/>
      <c r="S107" s="184"/>
      <c r="T107" s="184"/>
      <c r="U107" s="184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84"/>
      <c r="C108" s="184"/>
      <c r="D108" s="184"/>
      <c r="E108" s="184"/>
      <c r="F108" s="184"/>
      <c r="G108" s="184"/>
      <c r="H108" s="184"/>
      <c r="I108" s="184"/>
      <c r="J108" s="184"/>
      <c r="K108" s="184"/>
      <c r="L108" s="184"/>
      <c r="M108" s="184"/>
      <c r="N108" s="98"/>
      <c r="O108" s="98"/>
      <c r="P108" s="184"/>
      <c r="Q108" s="184"/>
      <c r="R108" s="184"/>
      <c r="S108" s="184"/>
      <c r="T108" s="184"/>
      <c r="U108" s="184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84"/>
      <c r="C109" s="184"/>
      <c r="D109" s="184"/>
      <c r="E109" s="184"/>
      <c r="F109" s="184"/>
      <c r="G109" s="184"/>
      <c r="H109" s="184"/>
      <c r="I109" s="184"/>
      <c r="J109" s="184"/>
      <c r="K109" s="184"/>
      <c r="L109" s="184"/>
      <c r="M109" s="184"/>
      <c r="N109" s="98"/>
      <c r="O109" s="98"/>
      <c r="P109" s="184"/>
      <c r="Q109" s="184"/>
      <c r="R109" s="184"/>
      <c r="S109" s="184"/>
      <c r="T109" s="184"/>
      <c r="U109" s="184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84"/>
      <c r="C110" s="184"/>
      <c r="D110" s="184"/>
      <c r="E110" s="184"/>
      <c r="F110" s="184"/>
      <c r="G110" s="184"/>
      <c r="H110" s="184"/>
      <c r="I110" s="184"/>
      <c r="J110" s="184"/>
      <c r="K110" s="184"/>
      <c r="L110" s="184"/>
      <c r="M110" s="184"/>
      <c r="N110" s="98"/>
      <c r="O110" s="98"/>
      <c r="P110" s="184"/>
      <c r="Q110" s="184"/>
      <c r="R110" s="184"/>
      <c r="S110" s="184"/>
      <c r="T110" s="184"/>
      <c r="U110" s="184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84"/>
      <c r="C111" s="184"/>
      <c r="D111" s="184"/>
      <c r="E111" s="184"/>
      <c r="F111" s="184"/>
      <c r="G111" s="184"/>
      <c r="H111" s="184"/>
      <c r="I111" s="184"/>
      <c r="J111" s="184"/>
      <c r="K111" s="184"/>
      <c r="L111" s="184"/>
      <c r="M111" s="184"/>
      <c r="N111" s="98"/>
      <c r="O111" s="98"/>
      <c r="P111" s="184"/>
      <c r="Q111" s="184"/>
      <c r="R111" s="184"/>
      <c r="S111" s="184"/>
      <c r="T111" s="184"/>
      <c r="U111" s="184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84"/>
      <c r="C112" s="184"/>
      <c r="D112" s="184"/>
      <c r="E112" s="184"/>
      <c r="F112" s="184"/>
      <c r="G112" s="184"/>
      <c r="H112" s="184"/>
      <c r="I112" s="184"/>
      <c r="J112" s="184"/>
      <c r="K112" s="184"/>
      <c r="L112" s="184"/>
      <c r="M112" s="184"/>
      <c r="N112" s="98"/>
      <c r="O112" s="98"/>
      <c r="P112" s="184"/>
      <c r="Q112" s="184"/>
      <c r="R112" s="184"/>
      <c r="S112" s="184"/>
      <c r="T112" s="184"/>
      <c r="U112" s="184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  <c r="N113" s="98"/>
      <c r="O113" s="98"/>
      <c r="P113" s="184"/>
      <c r="Q113" s="184"/>
      <c r="R113" s="184"/>
      <c r="S113" s="184"/>
      <c r="T113" s="184"/>
      <c r="U113" s="184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84"/>
      <c r="C114" s="184"/>
      <c r="D114" s="184"/>
      <c r="E114" s="184"/>
      <c r="F114" s="184"/>
      <c r="G114" s="184"/>
      <c r="H114" s="184"/>
      <c r="I114" s="184"/>
      <c r="J114" s="184"/>
      <c r="K114" s="184"/>
      <c r="L114" s="184"/>
      <c r="M114" s="184"/>
      <c r="N114" s="98"/>
      <c r="O114" s="98"/>
      <c r="P114" s="184"/>
      <c r="Q114" s="184"/>
      <c r="R114" s="184"/>
      <c r="S114" s="184"/>
      <c r="T114" s="184"/>
      <c r="U114" s="184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84"/>
      <c r="C115" s="184"/>
      <c r="D115" s="184"/>
      <c r="E115" s="184"/>
      <c r="F115" s="184"/>
      <c r="G115" s="184"/>
      <c r="H115" s="184"/>
      <c r="I115" s="184"/>
      <c r="J115" s="184"/>
      <c r="K115" s="184"/>
      <c r="L115" s="184"/>
      <c r="M115" s="184"/>
      <c r="N115" s="98"/>
      <c r="O115" s="98"/>
      <c r="P115" s="184"/>
      <c r="Q115" s="184"/>
      <c r="R115" s="184"/>
      <c r="S115" s="184"/>
      <c r="T115" s="184"/>
      <c r="U115" s="184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84"/>
      <c r="C116" s="184"/>
      <c r="D116" s="184"/>
      <c r="E116" s="184"/>
      <c r="F116" s="184"/>
      <c r="G116" s="184"/>
      <c r="H116" s="184"/>
      <c r="I116" s="184"/>
      <c r="J116" s="184"/>
      <c r="K116" s="184"/>
      <c r="L116" s="184"/>
      <c r="M116" s="184"/>
      <c r="N116" s="98"/>
      <c r="O116" s="98"/>
      <c r="P116" s="184"/>
      <c r="Q116" s="184"/>
      <c r="R116" s="184"/>
      <c r="S116" s="184"/>
      <c r="T116" s="184"/>
      <c r="U116" s="184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84"/>
      <c r="C117" s="184"/>
      <c r="D117" s="184"/>
      <c r="E117" s="184"/>
      <c r="F117" s="184"/>
      <c r="G117" s="184"/>
      <c r="H117" s="184"/>
      <c r="I117" s="184"/>
      <c r="J117" s="184"/>
      <c r="K117" s="184"/>
      <c r="L117" s="184"/>
      <c r="M117" s="184"/>
      <c r="N117" s="98"/>
      <c r="O117" s="98"/>
      <c r="P117" s="184"/>
      <c r="Q117" s="184"/>
      <c r="R117" s="184"/>
      <c r="S117" s="184"/>
      <c r="T117" s="184"/>
      <c r="U117" s="184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84"/>
      <c r="C118" s="184"/>
      <c r="D118" s="184"/>
      <c r="E118" s="184"/>
      <c r="F118" s="184"/>
      <c r="G118" s="184"/>
      <c r="H118" s="184"/>
      <c r="I118" s="184"/>
      <c r="J118" s="184"/>
      <c r="K118" s="184"/>
      <c r="L118" s="184"/>
      <c r="M118" s="184"/>
      <c r="N118" s="98"/>
      <c r="O118" s="98"/>
      <c r="P118" s="184"/>
      <c r="Q118" s="184"/>
      <c r="R118" s="184"/>
      <c r="S118" s="184"/>
      <c r="T118" s="184"/>
      <c r="U118" s="184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84"/>
      <c r="C119" s="184"/>
      <c r="D119" s="184"/>
      <c r="E119" s="184"/>
      <c r="F119" s="184"/>
      <c r="G119" s="184"/>
      <c r="H119" s="184"/>
      <c r="I119" s="184"/>
      <c r="J119" s="184"/>
      <c r="K119" s="184"/>
      <c r="L119" s="184"/>
      <c r="M119" s="184"/>
      <c r="N119" s="98"/>
      <c r="O119" s="98"/>
      <c r="P119" s="184"/>
      <c r="Q119" s="184"/>
      <c r="R119" s="184"/>
      <c r="S119" s="184"/>
      <c r="T119" s="184"/>
      <c r="U119" s="184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  <c r="N120" s="98"/>
      <c r="O120" s="98"/>
      <c r="P120" s="184"/>
      <c r="Q120" s="184"/>
      <c r="R120" s="184"/>
      <c r="S120" s="184"/>
      <c r="T120" s="184"/>
      <c r="U120" s="184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84"/>
      <c r="C121" s="184"/>
      <c r="D121" s="184"/>
      <c r="E121" s="184"/>
      <c r="F121" s="184"/>
      <c r="G121" s="184"/>
      <c r="H121" s="184"/>
      <c r="I121" s="184"/>
      <c r="J121" s="184"/>
      <c r="K121" s="184"/>
      <c r="L121" s="184"/>
      <c r="M121" s="184"/>
      <c r="N121" s="98"/>
      <c r="O121" s="98"/>
      <c r="P121" s="184"/>
      <c r="Q121" s="184"/>
      <c r="R121" s="184"/>
      <c r="S121" s="184"/>
      <c r="T121" s="184"/>
      <c r="U121" s="184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84"/>
      <c r="C122" s="184"/>
      <c r="D122" s="184"/>
      <c r="E122" s="184"/>
      <c r="F122" s="184"/>
      <c r="G122" s="184"/>
      <c r="H122" s="184"/>
      <c r="I122" s="184"/>
      <c r="J122" s="184"/>
      <c r="K122" s="184"/>
      <c r="L122" s="184"/>
      <c r="M122" s="184"/>
      <c r="N122" s="98"/>
      <c r="O122" s="98"/>
      <c r="P122" s="184"/>
      <c r="Q122" s="184"/>
      <c r="R122" s="184"/>
      <c r="S122" s="184"/>
      <c r="T122" s="184"/>
      <c r="U122" s="184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84"/>
      <c r="C123" s="184"/>
      <c r="D123" s="184"/>
      <c r="E123" s="184"/>
      <c r="F123" s="184"/>
      <c r="G123" s="184"/>
      <c r="H123" s="184"/>
      <c r="I123" s="184"/>
      <c r="J123" s="184"/>
      <c r="K123" s="184"/>
      <c r="L123" s="184"/>
      <c r="M123" s="184"/>
      <c r="N123" s="98"/>
      <c r="O123" s="98"/>
      <c r="P123" s="184"/>
      <c r="Q123" s="184"/>
      <c r="R123" s="184"/>
      <c r="S123" s="184"/>
      <c r="T123" s="184"/>
      <c r="U123" s="184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84"/>
      <c r="C124" s="184"/>
      <c r="D124" s="184"/>
      <c r="E124" s="184"/>
      <c r="F124" s="184"/>
      <c r="G124" s="184"/>
      <c r="H124" s="184"/>
      <c r="I124" s="184"/>
      <c r="J124" s="184"/>
      <c r="K124" s="184"/>
      <c r="L124" s="184"/>
      <c r="M124" s="184"/>
      <c r="N124" s="98"/>
      <c r="O124" s="98"/>
      <c r="P124" s="184"/>
      <c r="Q124" s="184"/>
      <c r="R124" s="184"/>
      <c r="S124" s="184"/>
      <c r="T124" s="184"/>
      <c r="U124" s="184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84"/>
      <c r="C125" s="184"/>
      <c r="D125" s="184"/>
      <c r="E125" s="184"/>
      <c r="F125" s="184"/>
      <c r="G125" s="184"/>
      <c r="H125" s="184"/>
      <c r="I125" s="184"/>
      <c r="J125" s="184"/>
      <c r="K125" s="184"/>
      <c r="L125" s="184"/>
      <c r="M125" s="184"/>
      <c r="N125" s="98"/>
      <c r="O125" s="98"/>
      <c r="P125" s="184"/>
      <c r="Q125" s="184"/>
      <c r="R125" s="184"/>
      <c r="S125" s="184"/>
      <c r="T125" s="184"/>
      <c r="U125" s="184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84"/>
      <c r="C126" s="184"/>
      <c r="D126" s="184"/>
      <c r="E126" s="184"/>
      <c r="F126" s="184"/>
      <c r="G126" s="184"/>
      <c r="H126" s="184"/>
      <c r="I126" s="184"/>
      <c r="J126" s="184"/>
      <c r="K126" s="184"/>
      <c r="L126" s="184"/>
      <c r="M126" s="184"/>
      <c r="N126" s="98"/>
      <c r="O126" s="98"/>
      <c r="P126" s="184"/>
      <c r="Q126" s="184"/>
      <c r="R126" s="184"/>
      <c r="S126" s="184"/>
      <c r="T126" s="184"/>
      <c r="U126" s="184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84"/>
      <c r="C127" s="184"/>
      <c r="D127" s="184"/>
      <c r="E127" s="184"/>
      <c r="F127" s="184"/>
      <c r="G127" s="184"/>
      <c r="H127" s="184"/>
      <c r="I127" s="184"/>
      <c r="J127" s="184"/>
      <c r="K127" s="184"/>
      <c r="L127" s="184"/>
      <c r="M127" s="184"/>
      <c r="N127" s="98"/>
      <c r="O127" s="98"/>
      <c r="P127" s="184"/>
      <c r="Q127" s="184"/>
      <c r="R127" s="184"/>
      <c r="S127" s="184"/>
      <c r="T127" s="184"/>
      <c r="U127" s="184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84"/>
      <c r="C128" s="184"/>
      <c r="D128" s="184"/>
      <c r="E128" s="184"/>
      <c r="F128" s="184"/>
      <c r="G128" s="184"/>
      <c r="H128" s="184"/>
      <c r="I128" s="184"/>
      <c r="J128" s="184"/>
      <c r="K128" s="184"/>
      <c r="L128" s="184"/>
      <c r="M128" s="184"/>
      <c r="N128" s="98"/>
      <c r="O128" s="98"/>
      <c r="P128" s="184"/>
      <c r="Q128" s="184"/>
      <c r="R128" s="184"/>
      <c r="S128" s="184"/>
      <c r="T128" s="184"/>
      <c r="U128" s="184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84"/>
      <c r="C129" s="184"/>
      <c r="D129" s="184"/>
      <c r="E129" s="184"/>
      <c r="F129" s="184"/>
      <c r="G129" s="184"/>
      <c r="H129" s="184"/>
      <c r="I129" s="184"/>
      <c r="J129" s="184"/>
      <c r="K129" s="184"/>
      <c r="L129" s="184"/>
      <c r="M129" s="184"/>
      <c r="N129" s="98"/>
      <c r="O129" s="98"/>
      <c r="P129" s="184"/>
      <c r="Q129" s="184"/>
      <c r="R129" s="184"/>
      <c r="S129" s="184"/>
      <c r="T129" s="184"/>
      <c r="U129" s="184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84"/>
      <c r="C130" s="184"/>
      <c r="D130" s="184"/>
      <c r="E130" s="184"/>
      <c r="F130" s="184"/>
      <c r="G130" s="184"/>
      <c r="H130" s="184"/>
      <c r="I130" s="184"/>
      <c r="J130" s="184"/>
      <c r="K130" s="184"/>
      <c r="L130" s="184"/>
      <c r="M130" s="184"/>
      <c r="N130" s="98"/>
      <c r="O130" s="98"/>
      <c r="P130" s="184"/>
      <c r="Q130" s="184"/>
      <c r="R130" s="184"/>
      <c r="S130" s="184"/>
      <c r="T130" s="184"/>
      <c r="U130" s="184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84"/>
      <c r="C131" s="184"/>
      <c r="D131" s="184"/>
      <c r="E131" s="184"/>
      <c r="F131" s="184"/>
      <c r="G131" s="184"/>
      <c r="H131" s="184"/>
      <c r="I131" s="184"/>
      <c r="J131" s="184"/>
      <c r="K131" s="184"/>
      <c r="L131" s="184"/>
      <c r="M131" s="184"/>
      <c r="N131" s="98"/>
      <c r="O131" s="98"/>
      <c r="P131" s="184"/>
      <c r="Q131" s="184"/>
      <c r="R131" s="184"/>
      <c r="S131" s="184"/>
      <c r="T131" s="184"/>
      <c r="U131" s="184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5"/>
      <c r="C136" s="186"/>
      <c r="D136" s="186"/>
      <c r="E136" s="134"/>
      <c r="F136" s="134"/>
      <c r="G136" s="134"/>
      <c r="H136" s="185"/>
      <c r="I136" s="185"/>
      <c r="J136" s="185"/>
      <c r="K136" s="185"/>
      <c r="L136" s="134"/>
      <c r="M136" s="185"/>
      <c r="N136" s="185"/>
      <c r="O136" s="185"/>
      <c r="P136" s="185"/>
      <c r="Q136" s="185"/>
      <c r="R136" s="134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8"/>
      <c r="C137" s="188"/>
      <c r="D137" s="188"/>
      <c r="E137" s="102"/>
      <c r="F137" s="102"/>
      <c r="G137" s="102"/>
      <c r="H137" s="189"/>
      <c r="I137" s="189"/>
      <c r="J137" s="189"/>
      <c r="K137" s="189"/>
      <c r="L137" s="133"/>
      <c r="M137" s="190"/>
      <c r="N137" s="190"/>
      <c r="O137" s="190"/>
      <c r="P137" s="190"/>
      <c r="Q137" s="190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8"/>
      <c r="C138" s="188"/>
      <c r="D138" s="188"/>
      <c r="E138" s="102"/>
      <c r="F138" s="102"/>
      <c r="G138" s="102"/>
      <c r="H138" s="189"/>
      <c r="I138" s="189"/>
      <c r="J138" s="189"/>
      <c r="K138" s="189"/>
      <c r="L138" s="133"/>
      <c r="M138" s="190"/>
      <c r="N138" s="190"/>
      <c r="O138" s="190"/>
      <c r="P138" s="190"/>
      <c r="Q138" s="190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8"/>
      <c r="C139" s="188"/>
      <c r="D139" s="188"/>
      <c r="E139" s="102"/>
      <c r="F139" s="102"/>
      <c r="G139" s="102"/>
      <c r="H139" s="189"/>
      <c r="I139" s="189"/>
      <c r="J139" s="189"/>
      <c r="K139" s="189"/>
      <c r="L139" s="133"/>
      <c r="M139" s="190"/>
      <c r="N139" s="190"/>
      <c r="O139" s="190"/>
      <c r="P139" s="190"/>
      <c r="Q139" s="190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8"/>
      <c r="C140" s="188"/>
      <c r="D140" s="188"/>
      <c r="E140" s="102"/>
      <c r="F140" s="102"/>
      <c r="G140" s="102"/>
      <c r="H140" s="189"/>
      <c r="I140" s="189"/>
      <c r="J140" s="189"/>
      <c r="K140" s="189"/>
      <c r="L140" s="133"/>
      <c r="M140" s="190"/>
      <c r="N140" s="190"/>
      <c r="O140" s="190"/>
      <c r="P140" s="190"/>
      <c r="Q140" s="190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8"/>
      <c r="C141" s="188"/>
      <c r="D141" s="188"/>
      <c r="E141" s="102"/>
      <c r="F141" s="102"/>
      <c r="G141" s="102"/>
      <c r="H141" s="189"/>
      <c r="I141" s="189"/>
      <c r="J141" s="189"/>
      <c r="K141" s="189"/>
      <c r="L141" s="133"/>
      <c r="M141" s="190"/>
      <c r="N141" s="190"/>
      <c r="O141" s="190"/>
      <c r="P141" s="190"/>
      <c r="Q141" s="190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8"/>
      <c r="C142" s="188"/>
      <c r="D142" s="188"/>
      <c r="E142" s="102"/>
      <c r="F142" s="102"/>
      <c r="G142" s="102"/>
      <c r="H142" s="189"/>
      <c r="I142" s="189"/>
      <c r="J142" s="189"/>
      <c r="K142" s="189"/>
      <c r="L142" s="133"/>
      <c r="M142" s="190"/>
      <c r="N142" s="190"/>
      <c r="O142" s="190"/>
      <c r="P142" s="190"/>
      <c r="Q142" s="190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8"/>
      <c r="C143" s="188"/>
      <c r="D143" s="188"/>
      <c r="E143" s="102"/>
      <c r="F143" s="102"/>
      <c r="G143" s="102"/>
      <c r="H143" s="189"/>
      <c r="I143" s="189"/>
      <c r="J143" s="189"/>
      <c r="K143" s="189"/>
      <c r="L143" s="133"/>
      <c r="M143" s="190"/>
      <c r="N143" s="190"/>
      <c r="O143" s="190"/>
      <c r="P143" s="190"/>
      <c r="Q143" s="190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8"/>
      <c r="C144" s="188"/>
      <c r="D144" s="188"/>
      <c r="E144" s="102"/>
      <c r="F144" s="102"/>
      <c r="G144" s="102"/>
      <c r="H144" s="189"/>
      <c r="I144" s="189"/>
      <c r="J144" s="189"/>
      <c r="K144" s="189"/>
      <c r="L144" s="133"/>
      <c r="M144" s="190"/>
      <c r="N144" s="190"/>
      <c r="O144" s="190"/>
      <c r="P144" s="190"/>
      <c r="Q144" s="190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8"/>
      <c r="C145" s="188"/>
      <c r="D145" s="188"/>
      <c r="E145" s="102"/>
      <c r="F145" s="102"/>
      <c r="G145" s="102"/>
      <c r="H145" s="189"/>
      <c r="I145" s="189"/>
      <c r="J145" s="189"/>
      <c r="K145" s="189"/>
      <c r="L145" s="133"/>
      <c r="M145" s="190"/>
      <c r="N145" s="190"/>
      <c r="O145" s="190"/>
      <c r="P145" s="190"/>
      <c r="Q145" s="190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35"/>
      <c r="C146" s="135"/>
      <c r="D146" s="135"/>
      <c r="E146" s="135"/>
      <c r="F146" s="135"/>
      <c r="G146" s="135"/>
      <c r="H146" s="135"/>
      <c r="I146" s="135"/>
      <c r="J146" s="135"/>
      <c r="K146" s="135"/>
      <c r="L146" s="135"/>
      <c r="M146" s="135"/>
      <c r="N146" s="135"/>
      <c r="O146" s="135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5"/>
      <c r="C148" s="186"/>
      <c r="D148" s="186"/>
      <c r="E148" s="187"/>
      <c r="F148" s="187"/>
      <c r="G148" s="187"/>
      <c r="H148" s="187"/>
      <c r="I148" s="187"/>
      <c r="J148" s="187"/>
      <c r="K148" s="187"/>
      <c r="L148" s="187"/>
      <c r="M148" s="187"/>
      <c r="N148" s="134"/>
      <c r="O148" s="134"/>
      <c r="P148" s="185"/>
      <c r="Q148" s="185"/>
      <c r="R148" s="185"/>
      <c r="S148" s="185"/>
      <c r="T148" s="185"/>
      <c r="U148" s="185"/>
      <c r="V148" s="134"/>
      <c r="W148" s="134"/>
      <c r="X148" s="134"/>
      <c r="Y148" s="134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84"/>
      <c r="C149" s="184"/>
      <c r="D149" s="184"/>
      <c r="E149" s="184"/>
      <c r="F149" s="184"/>
      <c r="G149" s="184"/>
      <c r="H149" s="184"/>
      <c r="I149" s="184"/>
      <c r="J149" s="184"/>
      <c r="K149" s="184"/>
      <c r="L149" s="184"/>
      <c r="M149" s="184"/>
      <c r="N149" s="98"/>
      <c r="O149" s="133"/>
      <c r="P149" s="184"/>
      <c r="Q149" s="184"/>
      <c r="R149" s="184"/>
      <c r="S149" s="184"/>
      <c r="T149" s="184"/>
      <c r="U149" s="184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84"/>
      <c r="C150" s="184"/>
      <c r="D150" s="184"/>
      <c r="E150" s="184"/>
      <c r="F150" s="184"/>
      <c r="G150" s="184"/>
      <c r="H150" s="184"/>
      <c r="I150" s="184"/>
      <c r="J150" s="184"/>
      <c r="K150" s="184"/>
      <c r="L150" s="184"/>
      <c r="M150" s="184"/>
      <c r="N150" s="98"/>
      <c r="O150" s="133"/>
      <c r="P150" s="184"/>
      <c r="Q150" s="184"/>
      <c r="R150" s="184"/>
      <c r="S150" s="184"/>
      <c r="T150" s="184"/>
      <c r="U150" s="184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84"/>
      <c r="C151" s="184"/>
      <c r="D151" s="184"/>
      <c r="E151" s="184"/>
      <c r="F151" s="184"/>
      <c r="G151" s="184"/>
      <c r="H151" s="184"/>
      <c r="I151" s="184"/>
      <c r="J151" s="184"/>
      <c r="K151" s="184"/>
      <c r="L151" s="184"/>
      <c r="M151" s="184"/>
      <c r="N151" s="98"/>
      <c r="O151" s="133"/>
      <c r="P151" s="184"/>
      <c r="Q151" s="184"/>
      <c r="R151" s="184"/>
      <c r="S151" s="184"/>
      <c r="T151" s="184"/>
      <c r="U151" s="184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84"/>
      <c r="C152" s="184"/>
      <c r="D152" s="184"/>
      <c r="E152" s="184"/>
      <c r="F152" s="184"/>
      <c r="G152" s="184"/>
      <c r="H152" s="184"/>
      <c r="I152" s="184"/>
      <c r="J152" s="184"/>
      <c r="K152" s="184"/>
      <c r="L152" s="184"/>
      <c r="M152" s="184"/>
      <c r="N152" s="98"/>
      <c r="O152" s="133"/>
      <c r="P152" s="184"/>
      <c r="Q152" s="184"/>
      <c r="R152" s="184"/>
      <c r="S152" s="184"/>
      <c r="T152" s="184"/>
      <c r="U152" s="184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84"/>
      <c r="C153" s="184"/>
      <c r="D153" s="184"/>
      <c r="E153" s="184"/>
      <c r="F153" s="184"/>
      <c r="G153" s="184"/>
      <c r="H153" s="184"/>
      <c r="I153" s="184"/>
      <c r="J153" s="184"/>
      <c r="K153" s="184"/>
      <c r="L153" s="184"/>
      <c r="M153" s="184"/>
      <c r="N153" s="98"/>
      <c r="O153" s="133"/>
      <c r="P153" s="184"/>
      <c r="Q153" s="184"/>
      <c r="R153" s="184"/>
      <c r="S153" s="184"/>
      <c r="T153" s="184"/>
      <c r="U153" s="184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84"/>
      <c r="C154" s="184"/>
      <c r="D154" s="184"/>
      <c r="E154" s="184"/>
      <c r="F154" s="184"/>
      <c r="G154" s="184"/>
      <c r="H154" s="184"/>
      <c r="I154" s="184"/>
      <c r="J154" s="184"/>
      <c r="K154" s="184"/>
      <c r="L154" s="184"/>
      <c r="M154" s="184"/>
      <c r="N154" s="98"/>
      <c r="O154" s="133"/>
      <c r="P154" s="184"/>
      <c r="Q154" s="184"/>
      <c r="R154" s="184"/>
      <c r="S154" s="184"/>
      <c r="T154" s="184"/>
      <c r="U154" s="184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84"/>
      <c r="C155" s="184"/>
      <c r="D155" s="184"/>
      <c r="E155" s="184"/>
      <c r="F155" s="184"/>
      <c r="G155" s="184"/>
      <c r="H155" s="184"/>
      <c r="I155" s="184"/>
      <c r="J155" s="184"/>
      <c r="K155" s="184"/>
      <c r="L155" s="184"/>
      <c r="M155" s="184"/>
      <c r="N155" s="98"/>
      <c r="O155" s="133"/>
      <c r="P155" s="184"/>
      <c r="Q155" s="184"/>
      <c r="R155" s="184"/>
      <c r="S155" s="184"/>
      <c r="T155" s="184"/>
      <c r="U155" s="184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84"/>
      <c r="C156" s="184"/>
      <c r="D156" s="184"/>
      <c r="E156" s="184"/>
      <c r="F156" s="184"/>
      <c r="G156" s="184"/>
      <c r="H156" s="184"/>
      <c r="I156" s="184"/>
      <c r="J156" s="184"/>
      <c r="K156" s="184"/>
      <c r="L156" s="184"/>
      <c r="M156" s="184"/>
      <c r="N156" s="98"/>
      <c r="O156" s="133"/>
      <c r="P156" s="184"/>
      <c r="Q156" s="184"/>
      <c r="R156" s="184"/>
      <c r="S156" s="184"/>
      <c r="T156" s="184"/>
      <c r="U156" s="184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84"/>
      <c r="C157" s="184"/>
      <c r="D157" s="184"/>
      <c r="E157" s="184"/>
      <c r="F157" s="184"/>
      <c r="G157" s="184"/>
      <c r="H157" s="184"/>
      <c r="I157" s="184"/>
      <c r="J157" s="184"/>
      <c r="K157" s="184"/>
      <c r="L157" s="184"/>
      <c r="M157" s="184"/>
      <c r="N157" s="98"/>
      <c r="O157" s="133"/>
      <c r="P157" s="184"/>
      <c r="Q157" s="184"/>
      <c r="R157" s="184"/>
      <c r="S157" s="184"/>
      <c r="T157" s="184"/>
      <c r="U157" s="184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84"/>
      <c r="C158" s="184"/>
      <c r="D158" s="184"/>
      <c r="E158" s="184"/>
      <c r="F158" s="184"/>
      <c r="G158" s="184"/>
      <c r="H158" s="184"/>
      <c r="I158" s="184"/>
      <c r="J158" s="184"/>
      <c r="K158" s="184"/>
      <c r="L158" s="184"/>
      <c r="M158" s="184"/>
      <c r="N158" s="98"/>
      <c r="O158" s="133"/>
      <c r="P158" s="184"/>
      <c r="Q158" s="184"/>
      <c r="R158" s="184"/>
      <c r="S158" s="184"/>
      <c r="T158" s="184"/>
      <c r="U158" s="184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84"/>
      <c r="C159" s="184"/>
      <c r="D159" s="184"/>
      <c r="E159" s="184"/>
      <c r="F159" s="184"/>
      <c r="G159" s="184"/>
      <c r="H159" s="184"/>
      <c r="I159" s="184"/>
      <c r="J159" s="184"/>
      <c r="K159" s="184"/>
      <c r="L159" s="184"/>
      <c r="M159" s="184"/>
      <c r="N159" s="98"/>
      <c r="O159" s="133"/>
      <c r="P159" s="184"/>
      <c r="Q159" s="184"/>
      <c r="R159" s="184"/>
      <c r="S159" s="184"/>
      <c r="T159" s="184"/>
      <c r="U159" s="184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84"/>
      <c r="C160" s="184"/>
      <c r="D160" s="184"/>
      <c r="E160" s="184"/>
      <c r="F160" s="184"/>
      <c r="G160" s="184"/>
      <c r="H160" s="184"/>
      <c r="I160" s="184"/>
      <c r="J160" s="184"/>
      <c r="K160" s="184"/>
      <c r="L160" s="184"/>
      <c r="M160" s="184"/>
      <c r="N160" s="98"/>
      <c r="O160" s="133"/>
      <c r="P160" s="184"/>
      <c r="Q160" s="184"/>
      <c r="R160" s="184"/>
      <c r="S160" s="184"/>
      <c r="T160" s="184"/>
      <c r="U160" s="184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84"/>
      <c r="C161" s="184"/>
      <c r="D161" s="184"/>
      <c r="E161" s="184"/>
      <c r="F161" s="184"/>
      <c r="G161" s="184"/>
      <c r="H161" s="184"/>
      <c r="I161" s="184"/>
      <c r="J161" s="184"/>
      <c r="K161" s="184"/>
      <c r="L161" s="184"/>
      <c r="M161" s="184"/>
      <c r="N161" s="98"/>
      <c r="O161" s="133"/>
      <c r="P161" s="184"/>
      <c r="Q161" s="184"/>
      <c r="R161" s="184"/>
      <c r="S161" s="184"/>
      <c r="T161" s="184"/>
      <c r="U161" s="184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84"/>
      <c r="C162" s="184"/>
      <c r="D162" s="184"/>
      <c r="E162" s="184"/>
      <c r="F162" s="184"/>
      <c r="G162" s="184"/>
      <c r="H162" s="184"/>
      <c r="I162" s="184"/>
      <c r="J162" s="184"/>
      <c r="K162" s="184"/>
      <c r="L162" s="184"/>
      <c r="M162" s="184"/>
      <c r="N162" s="98"/>
      <c r="O162" s="133"/>
      <c r="P162" s="184"/>
      <c r="Q162" s="184"/>
      <c r="R162" s="184"/>
      <c r="S162" s="184"/>
      <c r="T162" s="184"/>
      <c r="U162" s="184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84"/>
      <c r="C163" s="184"/>
      <c r="D163" s="184"/>
      <c r="E163" s="184"/>
      <c r="F163" s="184"/>
      <c r="G163" s="184"/>
      <c r="H163" s="184"/>
      <c r="I163" s="184"/>
      <c r="J163" s="184"/>
      <c r="K163" s="184"/>
      <c r="L163" s="184"/>
      <c r="M163" s="184"/>
      <c r="N163" s="98"/>
      <c r="O163" s="133"/>
      <c r="P163" s="184"/>
      <c r="Q163" s="184"/>
      <c r="R163" s="184"/>
      <c r="S163" s="184"/>
      <c r="T163" s="184"/>
      <c r="U163" s="184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84"/>
      <c r="C164" s="184"/>
      <c r="D164" s="184"/>
      <c r="E164" s="184"/>
      <c r="F164" s="184"/>
      <c r="G164" s="184"/>
      <c r="H164" s="184"/>
      <c r="I164" s="184"/>
      <c r="J164" s="184"/>
      <c r="K164" s="184"/>
      <c r="L164" s="184"/>
      <c r="M164" s="184"/>
      <c r="N164" s="98"/>
      <c r="O164" s="133"/>
      <c r="P164" s="184"/>
      <c r="Q164" s="184"/>
      <c r="R164" s="184"/>
      <c r="S164" s="184"/>
      <c r="T164" s="184"/>
      <c r="U164" s="184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84"/>
      <c r="C165" s="184"/>
      <c r="D165" s="184"/>
      <c r="E165" s="184"/>
      <c r="F165" s="184"/>
      <c r="G165" s="184"/>
      <c r="H165" s="184"/>
      <c r="I165" s="184"/>
      <c r="J165" s="184"/>
      <c r="K165" s="184"/>
      <c r="L165" s="184"/>
      <c r="M165" s="184"/>
      <c r="N165" s="98"/>
      <c r="O165" s="133"/>
      <c r="P165" s="184"/>
      <c r="Q165" s="184"/>
      <c r="R165" s="184"/>
      <c r="S165" s="184"/>
      <c r="T165" s="184"/>
      <c r="U165" s="184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84"/>
      <c r="C166" s="184"/>
      <c r="D166" s="184"/>
      <c r="E166" s="184"/>
      <c r="F166" s="184"/>
      <c r="G166" s="184"/>
      <c r="H166" s="184"/>
      <c r="I166" s="184"/>
      <c r="J166" s="184"/>
      <c r="K166" s="184"/>
      <c r="L166" s="184"/>
      <c r="M166" s="184"/>
      <c r="N166" s="98"/>
      <c r="O166" s="133"/>
      <c r="P166" s="184"/>
      <c r="Q166" s="184"/>
      <c r="R166" s="184"/>
      <c r="S166" s="184"/>
      <c r="T166" s="184"/>
      <c r="U166" s="184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84"/>
      <c r="C167" s="184"/>
      <c r="D167" s="184"/>
      <c r="E167" s="184"/>
      <c r="F167" s="184"/>
      <c r="G167" s="184"/>
      <c r="H167" s="184"/>
      <c r="I167" s="184"/>
      <c r="J167" s="184"/>
      <c r="K167" s="184"/>
      <c r="L167" s="184"/>
      <c r="M167" s="184"/>
      <c r="N167" s="98"/>
      <c r="O167" s="133"/>
      <c r="P167" s="184"/>
      <c r="Q167" s="184"/>
      <c r="R167" s="184"/>
      <c r="S167" s="184"/>
      <c r="T167" s="184"/>
      <c r="U167" s="184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84"/>
      <c r="C168" s="184"/>
      <c r="D168" s="184"/>
      <c r="E168" s="184"/>
      <c r="F168" s="184"/>
      <c r="G168" s="184"/>
      <c r="H168" s="184"/>
      <c r="I168" s="184"/>
      <c r="J168" s="184"/>
      <c r="K168" s="184"/>
      <c r="L168" s="184"/>
      <c r="M168" s="184"/>
      <c r="N168" s="98"/>
      <c r="O168" s="133"/>
      <c r="P168" s="184"/>
      <c r="Q168" s="184"/>
      <c r="R168" s="184"/>
      <c r="S168" s="184"/>
      <c r="T168" s="184"/>
      <c r="U168" s="184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84"/>
      <c r="C169" s="184"/>
      <c r="D169" s="184"/>
      <c r="E169" s="184"/>
      <c r="F169" s="184"/>
      <c r="G169" s="184"/>
      <c r="H169" s="184"/>
      <c r="I169" s="184"/>
      <c r="J169" s="184"/>
      <c r="K169" s="184"/>
      <c r="L169" s="184"/>
      <c r="M169" s="184"/>
      <c r="N169" s="98"/>
      <c r="O169" s="133"/>
      <c r="P169" s="184"/>
      <c r="Q169" s="184"/>
      <c r="R169" s="184"/>
      <c r="S169" s="184"/>
      <c r="T169" s="184"/>
      <c r="U169" s="184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84"/>
      <c r="C170" s="184"/>
      <c r="D170" s="184"/>
      <c r="E170" s="184"/>
      <c r="F170" s="184"/>
      <c r="G170" s="184"/>
      <c r="H170" s="184"/>
      <c r="I170" s="184"/>
      <c r="J170" s="184"/>
      <c r="K170" s="184"/>
      <c r="L170" s="184"/>
      <c r="M170" s="184"/>
      <c r="N170" s="98"/>
      <c r="O170" s="133"/>
      <c r="P170" s="184"/>
      <c r="Q170" s="184"/>
      <c r="R170" s="184"/>
      <c r="S170" s="184"/>
      <c r="T170" s="184"/>
      <c r="U170" s="184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84"/>
      <c r="C171" s="184"/>
      <c r="D171" s="184"/>
      <c r="E171" s="184"/>
      <c r="F171" s="184"/>
      <c r="G171" s="184"/>
      <c r="H171" s="184"/>
      <c r="I171" s="184"/>
      <c r="J171" s="184"/>
      <c r="K171" s="184"/>
      <c r="L171" s="184"/>
      <c r="M171" s="184"/>
      <c r="N171" s="98"/>
      <c r="O171" s="133"/>
      <c r="P171" s="184"/>
      <c r="Q171" s="184"/>
      <c r="R171" s="184"/>
      <c r="S171" s="184"/>
      <c r="T171" s="184"/>
      <c r="U171" s="184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84"/>
      <c r="C172" s="184"/>
      <c r="D172" s="184"/>
      <c r="E172" s="184"/>
      <c r="F172" s="184"/>
      <c r="G172" s="184"/>
      <c r="H172" s="184"/>
      <c r="I172" s="184"/>
      <c r="J172" s="184"/>
      <c r="K172" s="184"/>
      <c r="L172" s="184"/>
      <c r="M172" s="184"/>
      <c r="N172" s="98"/>
      <c r="O172" s="133"/>
      <c r="P172" s="184"/>
      <c r="Q172" s="184"/>
      <c r="R172" s="184"/>
      <c r="S172" s="184"/>
      <c r="T172" s="184"/>
      <c r="U172" s="184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84"/>
      <c r="C173" s="184"/>
      <c r="D173" s="184"/>
      <c r="E173" s="184"/>
      <c r="F173" s="184"/>
      <c r="G173" s="184"/>
      <c r="H173" s="184"/>
      <c r="I173" s="184"/>
      <c r="J173" s="184"/>
      <c r="K173" s="184"/>
      <c r="L173" s="184"/>
      <c r="M173" s="184"/>
      <c r="N173" s="98"/>
      <c r="O173" s="133"/>
      <c r="P173" s="184"/>
      <c r="Q173" s="184"/>
      <c r="R173" s="184"/>
      <c r="S173" s="184"/>
      <c r="T173" s="184"/>
      <c r="U173" s="184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84"/>
      <c r="C174" s="184"/>
      <c r="D174" s="184"/>
      <c r="E174" s="184"/>
      <c r="F174" s="184"/>
      <c r="G174" s="184"/>
      <c r="H174" s="184"/>
      <c r="I174" s="184"/>
      <c r="J174" s="184"/>
      <c r="K174" s="184"/>
      <c r="L174" s="184"/>
      <c r="M174" s="184"/>
      <c r="N174" s="98"/>
      <c r="O174" s="133"/>
      <c r="P174" s="184"/>
      <c r="Q174" s="184"/>
      <c r="R174" s="184"/>
      <c r="S174" s="184"/>
      <c r="T174" s="184"/>
      <c r="U174" s="184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84"/>
      <c r="C175" s="184"/>
      <c r="D175" s="184"/>
      <c r="E175" s="184"/>
      <c r="F175" s="184"/>
      <c r="G175" s="184"/>
      <c r="H175" s="184"/>
      <c r="I175" s="184"/>
      <c r="J175" s="184"/>
      <c r="K175" s="184"/>
      <c r="L175" s="184"/>
      <c r="M175" s="184"/>
      <c r="N175" s="98"/>
      <c r="O175" s="133"/>
      <c r="P175" s="184"/>
      <c r="Q175" s="184"/>
      <c r="R175" s="184"/>
      <c r="S175" s="184"/>
      <c r="T175" s="184"/>
      <c r="U175" s="184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84"/>
      <c r="C176" s="184"/>
      <c r="D176" s="184"/>
      <c r="E176" s="184"/>
      <c r="F176" s="184"/>
      <c r="G176" s="184"/>
      <c r="H176" s="184"/>
      <c r="I176" s="184"/>
      <c r="J176" s="184"/>
      <c r="K176" s="184"/>
      <c r="L176" s="184"/>
      <c r="M176" s="184"/>
      <c r="N176" s="98"/>
      <c r="O176" s="133"/>
      <c r="P176" s="184"/>
      <c r="Q176" s="184"/>
      <c r="R176" s="184"/>
      <c r="S176" s="184"/>
      <c r="T176" s="184"/>
      <c r="U176" s="184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84"/>
      <c r="C177" s="184"/>
      <c r="D177" s="184"/>
      <c r="E177" s="184"/>
      <c r="F177" s="184"/>
      <c r="G177" s="184"/>
      <c r="H177" s="184"/>
      <c r="I177" s="184"/>
      <c r="J177" s="184"/>
      <c r="K177" s="184"/>
      <c r="L177" s="184"/>
      <c r="M177" s="184"/>
      <c r="N177" s="98"/>
      <c r="O177" s="133"/>
      <c r="P177" s="184"/>
      <c r="Q177" s="184"/>
      <c r="R177" s="184"/>
      <c r="S177" s="184"/>
      <c r="T177" s="184"/>
      <c r="U177" s="184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84"/>
      <c r="C178" s="184"/>
      <c r="D178" s="184"/>
      <c r="E178" s="184"/>
      <c r="F178" s="184"/>
      <c r="G178" s="184"/>
      <c r="H178" s="184"/>
      <c r="I178" s="184"/>
      <c r="J178" s="184"/>
      <c r="K178" s="184"/>
      <c r="L178" s="184"/>
      <c r="M178" s="184"/>
      <c r="N178" s="98"/>
      <c r="O178" s="133"/>
      <c r="P178" s="184"/>
      <c r="Q178" s="184"/>
      <c r="R178" s="184"/>
      <c r="S178" s="184"/>
      <c r="T178" s="184"/>
      <c r="U178" s="184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84"/>
      <c r="C179" s="184"/>
      <c r="D179" s="184"/>
      <c r="E179" s="184"/>
      <c r="F179" s="184"/>
      <c r="G179" s="184"/>
      <c r="H179" s="184"/>
      <c r="I179" s="184"/>
      <c r="J179" s="184"/>
      <c r="K179" s="184"/>
      <c r="L179" s="184"/>
      <c r="M179" s="184"/>
      <c r="N179" s="98"/>
      <c r="O179" s="133"/>
      <c r="P179" s="184"/>
      <c r="Q179" s="184"/>
      <c r="R179" s="184"/>
      <c r="S179" s="184"/>
      <c r="T179" s="184"/>
      <c r="U179" s="184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84"/>
      <c r="C180" s="184"/>
      <c r="D180" s="184"/>
      <c r="E180" s="184"/>
      <c r="F180" s="184"/>
      <c r="G180" s="184"/>
      <c r="H180" s="184"/>
      <c r="I180" s="184"/>
      <c r="J180" s="184"/>
      <c r="K180" s="184"/>
      <c r="L180" s="184"/>
      <c r="M180" s="184"/>
      <c r="N180" s="98"/>
      <c r="O180" s="133"/>
      <c r="P180" s="184"/>
      <c r="Q180" s="184"/>
      <c r="R180" s="184"/>
      <c r="S180" s="184"/>
      <c r="T180" s="184"/>
      <c r="U180" s="184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84"/>
      <c r="C181" s="184"/>
      <c r="D181" s="184"/>
      <c r="E181" s="184"/>
      <c r="F181" s="184"/>
      <c r="G181" s="184"/>
      <c r="H181" s="184"/>
      <c r="I181" s="184"/>
      <c r="J181" s="184"/>
      <c r="K181" s="184"/>
      <c r="L181" s="184"/>
      <c r="M181" s="184"/>
      <c r="N181" s="98"/>
      <c r="O181" s="133"/>
      <c r="P181" s="184"/>
      <c r="Q181" s="184"/>
      <c r="R181" s="184"/>
      <c r="S181" s="184"/>
      <c r="T181" s="184"/>
      <c r="U181" s="184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84"/>
      <c r="C182" s="184"/>
      <c r="D182" s="184"/>
      <c r="E182" s="184"/>
      <c r="F182" s="184"/>
      <c r="G182" s="184"/>
      <c r="H182" s="184"/>
      <c r="I182" s="184"/>
      <c r="J182" s="184"/>
      <c r="K182" s="184"/>
      <c r="L182" s="184"/>
      <c r="M182" s="184"/>
      <c r="N182" s="98"/>
      <c r="O182" s="133"/>
      <c r="P182" s="184"/>
      <c r="Q182" s="184"/>
      <c r="R182" s="184"/>
      <c r="S182" s="184"/>
      <c r="T182" s="184"/>
      <c r="U182" s="184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84"/>
      <c r="C183" s="184"/>
      <c r="D183" s="184"/>
      <c r="E183" s="184"/>
      <c r="F183" s="184"/>
      <c r="G183" s="184"/>
      <c r="H183" s="184"/>
      <c r="I183" s="184"/>
      <c r="J183" s="184"/>
      <c r="K183" s="184"/>
      <c r="L183" s="184"/>
      <c r="M183" s="184"/>
      <c r="N183" s="98"/>
      <c r="O183" s="133"/>
      <c r="P183" s="184"/>
      <c r="Q183" s="184"/>
      <c r="R183" s="184"/>
      <c r="S183" s="184"/>
      <c r="T183" s="184"/>
      <c r="U183" s="184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84"/>
      <c r="C184" s="184"/>
      <c r="D184" s="184"/>
      <c r="E184" s="184"/>
      <c r="F184" s="184"/>
      <c r="G184" s="184"/>
      <c r="H184" s="184"/>
      <c r="I184" s="184"/>
      <c r="J184" s="184"/>
      <c r="K184" s="184"/>
      <c r="L184" s="184"/>
      <c r="M184" s="184"/>
      <c r="N184" s="98"/>
      <c r="O184" s="133"/>
      <c r="P184" s="184"/>
      <c r="Q184" s="184"/>
      <c r="R184" s="184"/>
      <c r="S184" s="184"/>
      <c r="T184" s="184"/>
      <c r="U184" s="184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84"/>
      <c r="C185" s="184"/>
      <c r="D185" s="184"/>
      <c r="E185" s="184"/>
      <c r="F185" s="184"/>
      <c r="G185" s="184"/>
      <c r="H185" s="184"/>
      <c r="I185" s="184"/>
      <c r="J185" s="184"/>
      <c r="K185" s="184"/>
      <c r="L185" s="184"/>
      <c r="M185" s="184"/>
      <c r="N185" s="98"/>
      <c r="O185" s="133"/>
      <c r="P185" s="184"/>
      <c r="Q185" s="184"/>
      <c r="R185" s="184"/>
      <c r="S185" s="184"/>
      <c r="T185" s="184"/>
      <c r="U185" s="184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84"/>
      <c r="C186" s="184"/>
      <c r="D186" s="184"/>
      <c r="E186" s="184"/>
      <c r="F186" s="184"/>
      <c r="G186" s="184"/>
      <c r="H186" s="184"/>
      <c r="I186" s="184"/>
      <c r="J186" s="184"/>
      <c r="K186" s="184"/>
      <c r="L186" s="184"/>
      <c r="M186" s="184"/>
      <c r="N186" s="98"/>
      <c r="O186" s="133"/>
      <c r="P186" s="184"/>
      <c r="Q186" s="184"/>
      <c r="R186" s="184"/>
      <c r="S186" s="184"/>
      <c r="T186" s="184"/>
      <c r="U186" s="184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84"/>
      <c r="C187" s="184"/>
      <c r="D187" s="184"/>
      <c r="E187" s="184"/>
      <c r="F187" s="184"/>
      <c r="G187" s="184"/>
      <c r="H187" s="184"/>
      <c r="I187" s="184"/>
      <c r="J187" s="184"/>
      <c r="K187" s="184"/>
      <c r="L187" s="184"/>
      <c r="M187" s="184"/>
      <c r="N187" s="98"/>
      <c r="O187" s="133"/>
      <c r="P187" s="184"/>
      <c r="Q187" s="184"/>
      <c r="R187" s="184"/>
      <c r="S187" s="184"/>
      <c r="T187" s="184"/>
      <c r="U187" s="184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84"/>
      <c r="C188" s="184"/>
      <c r="D188" s="184"/>
      <c r="E188" s="184"/>
      <c r="F188" s="184"/>
      <c r="G188" s="184"/>
      <c r="H188" s="184"/>
      <c r="I188" s="184"/>
      <c r="J188" s="184"/>
      <c r="K188" s="184"/>
      <c r="L188" s="184"/>
      <c r="M188" s="184"/>
      <c r="N188" s="98"/>
      <c r="O188" s="133"/>
      <c r="P188" s="184"/>
      <c r="Q188" s="184"/>
      <c r="R188" s="184"/>
      <c r="S188" s="184"/>
      <c r="T188" s="184"/>
      <c r="U188" s="184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5"/>
      <c r="C193" s="186"/>
      <c r="D193" s="186"/>
      <c r="E193" s="134"/>
      <c r="F193" s="134"/>
      <c r="G193" s="134"/>
      <c r="H193" s="185"/>
      <c r="I193" s="185"/>
      <c r="J193" s="185"/>
      <c r="K193" s="185"/>
      <c r="L193" s="185"/>
      <c r="M193" s="185"/>
      <c r="N193" s="185"/>
      <c r="O193" s="185"/>
      <c r="P193" s="185"/>
      <c r="Q193" s="185"/>
      <c r="R193" s="185"/>
      <c r="S193" s="185"/>
      <c r="T193" s="185"/>
      <c r="U193" s="185"/>
      <c r="V193" s="134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8"/>
      <c r="C194" s="188"/>
      <c r="D194" s="188"/>
      <c r="E194" s="102"/>
      <c r="F194" s="102"/>
      <c r="G194" s="102"/>
      <c r="H194" s="189"/>
      <c r="I194" s="189"/>
      <c r="J194" s="189"/>
      <c r="K194" s="189"/>
      <c r="L194" s="190"/>
      <c r="M194" s="190"/>
      <c r="N194" s="190"/>
      <c r="O194" s="190"/>
      <c r="P194" s="190"/>
      <c r="Q194" s="190"/>
      <c r="R194" s="190"/>
      <c r="S194" s="190"/>
      <c r="T194" s="190"/>
      <c r="U194" s="190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8"/>
      <c r="C195" s="188"/>
      <c r="D195" s="188"/>
      <c r="E195" s="102"/>
      <c r="F195" s="102"/>
      <c r="G195" s="102"/>
      <c r="H195" s="189"/>
      <c r="I195" s="189"/>
      <c r="J195" s="189"/>
      <c r="K195" s="189"/>
      <c r="L195" s="190"/>
      <c r="M195" s="190"/>
      <c r="N195" s="190"/>
      <c r="O195" s="190"/>
      <c r="P195" s="190"/>
      <c r="Q195" s="190"/>
      <c r="R195" s="190"/>
      <c r="S195" s="190"/>
      <c r="T195" s="190"/>
      <c r="U195" s="190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8"/>
      <c r="C196" s="188"/>
      <c r="D196" s="188"/>
      <c r="E196" s="102"/>
      <c r="F196" s="102"/>
      <c r="G196" s="102"/>
      <c r="H196" s="189"/>
      <c r="I196" s="189"/>
      <c r="J196" s="189"/>
      <c r="K196" s="189"/>
      <c r="L196" s="190"/>
      <c r="M196" s="190"/>
      <c r="N196" s="190"/>
      <c r="O196" s="190"/>
      <c r="P196" s="190"/>
      <c r="Q196" s="190"/>
      <c r="R196" s="190"/>
      <c r="S196" s="190"/>
      <c r="T196" s="190"/>
      <c r="U196" s="190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8"/>
      <c r="C197" s="188"/>
      <c r="D197" s="188"/>
      <c r="E197" s="102"/>
      <c r="F197" s="102"/>
      <c r="G197" s="102"/>
      <c r="H197" s="189"/>
      <c r="I197" s="189"/>
      <c r="J197" s="189"/>
      <c r="K197" s="189"/>
      <c r="L197" s="190"/>
      <c r="M197" s="190"/>
      <c r="N197" s="190"/>
      <c r="O197" s="190"/>
      <c r="P197" s="190"/>
      <c r="Q197" s="190"/>
      <c r="R197" s="190"/>
      <c r="S197" s="190"/>
      <c r="T197" s="190"/>
      <c r="U197" s="190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8"/>
      <c r="C198" s="188"/>
      <c r="D198" s="188"/>
      <c r="E198" s="102"/>
      <c r="F198" s="102"/>
      <c r="G198" s="102"/>
      <c r="H198" s="189"/>
      <c r="I198" s="189"/>
      <c r="J198" s="189"/>
      <c r="K198" s="189"/>
      <c r="L198" s="190"/>
      <c r="M198" s="190"/>
      <c r="N198" s="190"/>
      <c r="O198" s="190"/>
      <c r="P198" s="190"/>
      <c r="Q198" s="190"/>
      <c r="R198" s="190"/>
      <c r="S198" s="190"/>
      <c r="T198" s="190"/>
      <c r="U198" s="190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5"/>
      <c r="C201" s="186"/>
      <c r="D201" s="186"/>
      <c r="E201" s="187"/>
      <c r="F201" s="187"/>
      <c r="G201" s="187"/>
      <c r="H201" s="187"/>
      <c r="I201" s="187"/>
      <c r="J201" s="187"/>
      <c r="K201" s="187"/>
      <c r="L201" s="187"/>
      <c r="M201" s="187"/>
      <c r="N201" s="134"/>
      <c r="O201" s="134"/>
      <c r="P201" s="134"/>
      <c r="Q201" s="185"/>
      <c r="R201" s="185"/>
      <c r="S201" s="185"/>
      <c r="T201" s="185"/>
      <c r="U201" s="41"/>
      <c r="V201" s="134"/>
      <c r="W201" s="134"/>
      <c r="X201" s="134"/>
      <c r="Y201" s="134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84"/>
      <c r="C202" s="184"/>
      <c r="D202" s="184"/>
      <c r="E202" s="184"/>
      <c r="F202" s="184"/>
      <c r="G202" s="184"/>
      <c r="H202" s="184"/>
      <c r="I202" s="184"/>
      <c r="J202" s="184"/>
      <c r="K202" s="184"/>
      <c r="L202" s="184"/>
      <c r="M202" s="184"/>
      <c r="N202" s="98"/>
      <c r="O202" s="133"/>
      <c r="P202" s="133"/>
      <c r="Q202" s="184"/>
      <c r="R202" s="184"/>
      <c r="S202" s="184"/>
      <c r="T202" s="184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84"/>
      <c r="C203" s="184"/>
      <c r="D203" s="184"/>
      <c r="E203" s="184"/>
      <c r="F203" s="184"/>
      <c r="G203" s="184"/>
      <c r="H203" s="184"/>
      <c r="I203" s="184"/>
      <c r="J203" s="184"/>
      <c r="K203" s="184"/>
      <c r="L203" s="184"/>
      <c r="M203" s="184"/>
      <c r="N203" s="98"/>
      <c r="O203" s="133"/>
      <c r="P203" s="133"/>
      <c r="Q203" s="184"/>
      <c r="R203" s="184"/>
      <c r="S203" s="184"/>
      <c r="T203" s="184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84"/>
      <c r="C204" s="184"/>
      <c r="D204" s="184"/>
      <c r="E204" s="184"/>
      <c r="F204" s="184"/>
      <c r="G204" s="184"/>
      <c r="H204" s="184"/>
      <c r="I204" s="184"/>
      <c r="J204" s="184"/>
      <c r="K204" s="184"/>
      <c r="L204" s="184"/>
      <c r="M204" s="184"/>
      <c r="N204" s="98"/>
      <c r="O204" s="133"/>
      <c r="P204" s="133"/>
      <c r="Q204" s="184"/>
      <c r="R204" s="184"/>
      <c r="S204" s="184"/>
      <c r="T204" s="184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84"/>
      <c r="C205" s="184"/>
      <c r="D205" s="184"/>
      <c r="E205" s="184"/>
      <c r="F205" s="184"/>
      <c r="G205" s="184"/>
      <c r="H205" s="184"/>
      <c r="I205" s="184"/>
      <c r="J205" s="184"/>
      <c r="K205" s="184"/>
      <c r="L205" s="184"/>
      <c r="M205" s="184"/>
      <c r="N205" s="98"/>
      <c r="O205" s="133"/>
      <c r="P205" s="133"/>
      <c r="Q205" s="184"/>
      <c r="R205" s="184"/>
      <c r="S205" s="184"/>
      <c r="T205" s="184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84"/>
      <c r="C206" s="184"/>
      <c r="D206" s="184"/>
      <c r="E206" s="184"/>
      <c r="F206" s="184"/>
      <c r="G206" s="184"/>
      <c r="H206" s="184"/>
      <c r="I206" s="184"/>
      <c r="J206" s="184"/>
      <c r="K206" s="184"/>
      <c r="L206" s="184"/>
      <c r="M206" s="184"/>
      <c r="N206" s="98"/>
      <c r="O206" s="133"/>
      <c r="P206" s="133"/>
      <c r="Q206" s="184"/>
      <c r="R206" s="184"/>
      <c r="S206" s="184"/>
      <c r="T206" s="184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84"/>
      <c r="C207" s="184"/>
      <c r="D207" s="184"/>
      <c r="E207" s="184"/>
      <c r="F207" s="184"/>
      <c r="G207" s="184"/>
      <c r="H207" s="184"/>
      <c r="I207" s="184"/>
      <c r="J207" s="184"/>
      <c r="K207" s="184"/>
      <c r="L207" s="184"/>
      <c r="M207" s="184"/>
      <c r="N207" s="98"/>
      <c r="O207" s="133"/>
      <c r="P207" s="133"/>
      <c r="Q207" s="184"/>
      <c r="R207" s="184"/>
      <c r="S207" s="184"/>
      <c r="T207" s="184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84"/>
      <c r="C208" s="184"/>
      <c r="D208" s="184"/>
      <c r="E208" s="184"/>
      <c r="F208" s="184"/>
      <c r="G208" s="184"/>
      <c r="H208" s="184"/>
      <c r="I208" s="184"/>
      <c r="J208" s="184"/>
      <c r="K208" s="184"/>
      <c r="L208" s="184"/>
      <c r="M208" s="184"/>
      <c r="N208" s="98"/>
      <c r="O208" s="133"/>
      <c r="P208" s="133"/>
      <c r="Q208" s="184"/>
      <c r="R208" s="184"/>
      <c r="S208" s="184"/>
      <c r="T208" s="184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84"/>
      <c r="C209" s="184"/>
      <c r="D209" s="184"/>
      <c r="E209" s="184"/>
      <c r="F209" s="184"/>
      <c r="G209" s="184"/>
      <c r="H209" s="184"/>
      <c r="I209" s="184"/>
      <c r="J209" s="184"/>
      <c r="K209" s="184"/>
      <c r="L209" s="184"/>
      <c r="M209" s="184"/>
      <c r="N209" s="98"/>
      <c r="O209" s="133"/>
      <c r="P209" s="133"/>
      <c r="Q209" s="184"/>
      <c r="R209" s="184"/>
      <c r="S209" s="184"/>
      <c r="T209" s="184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84"/>
      <c r="C210" s="184"/>
      <c r="D210" s="184"/>
      <c r="E210" s="184"/>
      <c r="F210" s="184"/>
      <c r="G210" s="184"/>
      <c r="H210" s="184"/>
      <c r="I210" s="184"/>
      <c r="J210" s="184"/>
      <c r="K210" s="184"/>
      <c r="L210" s="184"/>
      <c r="M210" s="184"/>
      <c r="N210" s="98"/>
      <c r="O210" s="133"/>
      <c r="P210" s="133"/>
      <c r="Q210" s="184"/>
      <c r="R210" s="184"/>
      <c r="S210" s="184"/>
      <c r="T210" s="184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84"/>
      <c r="C211" s="184"/>
      <c r="D211" s="184"/>
      <c r="E211" s="184"/>
      <c r="F211" s="184"/>
      <c r="G211" s="184"/>
      <c r="H211" s="184"/>
      <c r="I211" s="184"/>
      <c r="J211" s="184"/>
      <c r="K211" s="184"/>
      <c r="L211" s="184"/>
      <c r="M211" s="184"/>
      <c r="N211" s="98"/>
      <c r="O211" s="133"/>
      <c r="P211" s="133"/>
      <c r="Q211" s="184"/>
      <c r="R211" s="184"/>
      <c r="S211" s="184"/>
      <c r="T211" s="184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84"/>
      <c r="C212" s="184"/>
      <c r="D212" s="184"/>
      <c r="E212" s="184"/>
      <c r="F212" s="184"/>
      <c r="G212" s="184"/>
      <c r="H212" s="184"/>
      <c r="I212" s="184"/>
      <c r="J212" s="184"/>
      <c r="K212" s="184"/>
      <c r="L212" s="184"/>
      <c r="M212" s="184"/>
      <c r="N212" s="98"/>
      <c r="O212" s="133"/>
      <c r="P212" s="133"/>
      <c r="Q212" s="184"/>
      <c r="R212" s="184"/>
      <c r="S212" s="184"/>
      <c r="T212" s="184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84"/>
      <c r="C213" s="184"/>
      <c r="D213" s="184"/>
      <c r="E213" s="184"/>
      <c r="F213" s="184"/>
      <c r="G213" s="184"/>
      <c r="H213" s="184"/>
      <c r="I213" s="184"/>
      <c r="J213" s="184"/>
      <c r="K213" s="184"/>
      <c r="L213" s="184"/>
      <c r="M213" s="184"/>
      <c r="N213" s="98"/>
      <c r="O213" s="133"/>
      <c r="P213" s="133"/>
      <c r="Q213" s="184"/>
      <c r="R213" s="184"/>
      <c r="S213" s="184"/>
      <c r="T213" s="184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84"/>
      <c r="C214" s="184"/>
      <c r="D214" s="184"/>
      <c r="E214" s="184"/>
      <c r="F214" s="184"/>
      <c r="G214" s="184"/>
      <c r="H214" s="184"/>
      <c r="I214" s="184"/>
      <c r="J214" s="184"/>
      <c r="K214" s="184"/>
      <c r="L214" s="184"/>
      <c r="M214" s="184"/>
      <c r="N214" s="98"/>
      <c r="O214" s="133"/>
      <c r="P214" s="133"/>
      <c r="Q214" s="184"/>
      <c r="R214" s="184"/>
      <c r="S214" s="184"/>
      <c r="T214" s="184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84"/>
      <c r="C215" s="184"/>
      <c r="D215" s="184"/>
      <c r="E215" s="184"/>
      <c r="F215" s="184"/>
      <c r="G215" s="184"/>
      <c r="H215" s="184"/>
      <c r="I215" s="184"/>
      <c r="J215" s="184"/>
      <c r="K215" s="184"/>
      <c r="L215" s="184"/>
      <c r="M215" s="184"/>
      <c r="N215" s="98"/>
      <c r="O215" s="133"/>
      <c r="P215" s="133"/>
      <c r="Q215" s="184"/>
      <c r="R215" s="184"/>
      <c r="S215" s="184"/>
      <c r="T215" s="184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84"/>
      <c r="C216" s="184"/>
      <c r="D216" s="184"/>
      <c r="E216" s="184"/>
      <c r="F216" s="184"/>
      <c r="G216" s="184"/>
      <c r="H216" s="184"/>
      <c r="I216" s="184"/>
      <c r="J216" s="184"/>
      <c r="K216" s="184"/>
      <c r="L216" s="184"/>
      <c r="M216" s="184"/>
      <c r="N216" s="98"/>
      <c r="O216" s="133"/>
      <c r="P216" s="133"/>
      <c r="Q216" s="184"/>
      <c r="R216" s="184"/>
      <c r="S216" s="184"/>
      <c r="T216" s="184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84"/>
      <c r="C217" s="184"/>
      <c r="D217" s="184"/>
      <c r="E217" s="184"/>
      <c r="F217" s="184"/>
      <c r="G217" s="184"/>
      <c r="H217" s="184"/>
      <c r="I217" s="184"/>
      <c r="J217" s="184"/>
      <c r="K217" s="184"/>
      <c r="L217" s="184"/>
      <c r="M217" s="184"/>
      <c r="N217" s="98"/>
      <c r="O217" s="133"/>
      <c r="P217" s="133"/>
      <c r="Q217" s="184"/>
      <c r="R217" s="184"/>
      <c r="S217" s="184"/>
      <c r="T217" s="184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84"/>
      <c r="C218" s="184"/>
      <c r="D218" s="184"/>
      <c r="E218" s="184"/>
      <c r="F218" s="184"/>
      <c r="G218" s="184"/>
      <c r="H218" s="184"/>
      <c r="I218" s="184"/>
      <c r="J218" s="184"/>
      <c r="K218" s="184"/>
      <c r="L218" s="184"/>
      <c r="M218" s="184"/>
      <c r="N218" s="98"/>
      <c r="O218" s="133"/>
      <c r="P218" s="133"/>
      <c r="Q218" s="184"/>
      <c r="R218" s="184"/>
      <c r="S218" s="184"/>
      <c r="T218" s="184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84"/>
      <c r="C219" s="184"/>
      <c r="D219" s="184"/>
      <c r="E219" s="184"/>
      <c r="F219" s="184"/>
      <c r="G219" s="184"/>
      <c r="H219" s="184"/>
      <c r="I219" s="184"/>
      <c r="J219" s="184"/>
      <c r="K219" s="184"/>
      <c r="L219" s="184"/>
      <c r="M219" s="184"/>
      <c r="N219" s="98"/>
      <c r="O219" s="133"/>
      <c r="P219" s="133"/>
      <c r="Q219" s="184"/>
      <c r="R219" s="184"/>
      <c r="S219" s="184"/>
      <c r="T219" s="184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84"/>
      <c r="C220" s="184"/>
      <c r="D220" s="184"/>
      <c r="E220" s="184"/>
      <c r="F220" s="184"/>
      <c r="G220" s="184"/>
      <c r="H220" s="184"/>
      <c r="I220" s="184"/>
      <c r="J220" s="184"/>
      <c r="K220" s="184"/>
      <c r="L220" s="184"/>
      <c r="M220" s="184"/>
      <c r="N220" s="98"/>
      <c r="O220" s="133"/>
      <c r="P220" s="133"/>
      <c r="Q220" s="184"/>
      <c r="R220" s="184"/>
      <c r="S220" s="184"/>
      <c r="T220" s="184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84"/>
      <c r="C221" s="184"/>
      <c r="D221" s="184"/>
      <c r="E221" s="184"/>
      <c r="F221" s="184"/>
      <c r="G221" s="184"/>
      <c r="H221" s="184"/>
      <c r="I221" s="184"/>
      <c r="J221" s="184"/>
      <c r="K221" s="184"/>
      <c r="L221" s="184"/>
      <c r="M221" s="184"/>
      <c r="N221" s="98"/>
      <c r="O221" s="133"/>
      <c r="P221" s="133"/>
      <c r="Q221" s="184"/>
      <c r="R221" s="184"/>
      <c r="S221" s="184"/>
      <c r="T221" s="184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84"/>
      <c r="C222" s="184"/>
      <c r="D222" s="184"/>
      <c r="E222" s="184"/>
      <c r="F222" s="184"/>
      <c r="G222" s="184"/>
      <c r="H222" s="184"/>
      <c r="I222" s="184"/>
      <c r="J222" s="184"/>
      <c r="K222" s="184"/>
      <c r="L222" s="184"/>
      <c r="M222" s="184"/>
      <c r="N222" s="98"/>
      <c r="O222" s="133"/>
      <c r="P222" s="133"/>
      <c r="Q222" s="184"/>
      <c r="R222" s="184"/>
      <c r="S222" s="184"/>
      <c r="T222" s="184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84"/>
      <c r="C223" s="184"/>
      <c r="D223" s="184"/>
      <c r="E223" s="184"/>
      <c r="F223" s="184"/>
      <c r="G223" s="184"/>
      <c r="H223" s="184"/>
      <c r="I223" s="184"/>
      <c r="J223" s="184"/>
      <c r="K223" s="184"/>
      <c r="L223" s="184"/>
      <c r="M223" s="184"/>
      <c r="N223" s="98"/>
      <c r="O223" s="133"/>
      <c r="P223" s="133"/>
      <c r="Q223" s="184"/>
      <c r="R223" s="184"/>
      <c r="S223" s="184"/>
      <c r="T223" s="184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84"/>
      <c r="C224" s="184"/>
      <c r="D224" s="184"/>
      <c r="E224" s="184"/>
      <c r="F224" s="184"/>
      <c r="G224" s="184"/>
      <c r="H224" s="184"/>
      <c r="I224" s="184"/>
      <c r="J224" s="184"/>
      <c r="K224" s="184"/>
      <c r="L224" s="184"/>
      <c r="M224" s="184"/>
      <c r="N224" s="98"/>
      <c r="O224" s="133"/>
      <c r="P224" s="133"/>
      <c r="Q224" s="184"/>
      <c r="R224" s="184"/>
      <c r="S224" s="184"/>
      <c r="T224" s="184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84"/>
      <c r="C225" s="184"/>
      <c r="D225" s="184"/>
      <c r="E225" s="184"/>
      <c r="F225" s="184"/>
      <c r="G225" s="184"/>
      <c r="H225" s="184"/>
      <c r="I225" s="184"/>
      <c r="J225" s="184"/>
      <c r="K225" s="184"/>
      <c r="L225" s="184"/>
      <c r="M225" s="184"/>
      <c r="N225" s="98"/>
      <c r="O225" s="133"/>
      <c r="P225" s="133"/>
      <c r="Q225" s="184"/>
      <c r="R225" s="184"/>
      <c r="S225" s="184"/>
      <c r="T225" s="184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84"/>
      <c r="C226" s="184"/>
      <c r="D226" s="184"/>
      <c r="E226" s="184"/>
      <c r="F226" s="184"/>
      <c r="G226" s="184"/>
      <c r="H226" s="184"/>
      <c r="I226" s="184"/>
      <c r="J226" s="184"/>
      <c r="K226" s="184"/>
      <c r="L226" s="184"/>
      <c r="M226" s="184"/>
      <c r="N226" s="98"/>
      <c r="O226" s="133"/>
      <c r="P226" s="133"/>
      <c r="Q226" s="184"/>
      <c r="R226" s="184"/>
      <c r="S226" s="184"/>
      <c r="T226" s="184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84"/>
      <c r="C227" s="184"/>
      <c r="D227" s="184"/>
      <c r="E227" s="184"/>
      <c r="F227" s="184"/>
      <c r="G227" s="184"/>
      <c r="H227" s="184"/>
      <c r="I227" s="184"/>
      <c r="J227" s="184"/>
      <c r="K227" s="184"/>
      <c r="L227" s="184"/>
      <c r="M227" s="184"/>
      <c r="N227" s="98"/>
      <c r="O227" s="133"/>
      <c r="P227" s="133"/>
      <c r="Q227" s="184"/>
      <c r="R227" s="184"/>
      <c r="S227" s="184"/>
      <c r="T227" s="184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84"/>
      <c r="C228" s="184"/>
      <c r="D228" s="184"/>
      <c r="E228" s="184"/>
      <c r="F228" s="184"/>
      <c r="G228" s="184"/>
      <c r="H228" s="184"/>
      <c r="I228" s="184"/>
      <c r="J228" s="184"/>
      <c r="K228" s="184"/>
      <c r="L228" s="184"/>
      <c r="M228" s="184"/>
      <c r="N228" s="98"/>
      <c r="O228" s="133"/>
      <c r="P228" s="133"/>
      <c r="Q228" s="184"/>
      <c r="R228" s="184"/>
      <c r="S228" s="184"/>
      <c r="T228" s="184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84"/>
      <c r="C229" s="184"/>
      <c r="D229" s="184"/>
      <c r="E229" s="184"/>
      <c r="F229" s="184"/>
      <c r="G229" s="184"/>
      <c r="H229" s="184"/>
      <c r="I229" s="184"/>
      <c r="J229" s="184"/>
      <c r="K229" s="184"/>
      <c r="L229" s="184"/>
      <c r="M229" s="184"/>
      <c r="N229" s="98"/>
      <c r="O229" s="133"/>
      <c r="P229" s="133"/>
      <c r="Q229" s="184"/>
      <c r="R229" s="184"/>
      <c r="S229" s="184"/>
      <c r="T229" s="184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84"/>
      <c r="C230" s="184"/>
      <c r="D230" s="184"/>
      <c r="E230" s="184"/>
      <c r="F230" s="184"/>
      <c r="G230" s="184"/>
      <c r="H230" s="184"/>
      <c r="I230" s="184"/>
      <c r="J230" s="184"/>
      <c r="K230" s="184"/>
      <c r="L230" s="184"/>
      <c r="M230" s="184"/>
      <c r="N230" s="98"/>
      <c r="O230" s="133"/>
      <c r="P230" s="133"/>
      <c r="Q230" s="184"/>
      <c r="R230" s="184"/>
      <c r="S230" s="184"/>
      <c r="T230" s="184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84"/>
      <c r="C231" s="184"/>
      <c r="D231" s="184"/>
      <c r="E231" s="184"/>
      <c r="F231" s="184"/>
      <c r="G231" s="184"/>
      <c r="H231" s="184"/>
      <c r="I231" s="184"/>
      <c r="J231" s="184"/>
      <c r="K231" s="184"/>
      <c r="L231" s="184"/>
      <c r="M231" s="184"/>
      <c r="N231" s="98"/>
      <c r="O231" s="133"/>
      <c r="P231" s="133"/>
      <c r="Q231" s="184"/>
      <c r="R231" s="184"/>
      <c r="S231" s="184"/>
      <c r="T231" s="184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84"/>
      <c r="C232" s="184"/>
      <c r="D232" s="184"/>
      <c r="E232" s="184"/>
      <c r="F232" s="184"/>
      <c r="G232" s="184"/>
      <c r="H232" s="184"/>
      <c r="I232" s="184"/>
      <c r="J232" s="184"/>
      <c r="K232" s="184"/>
      <c r="L232" s="184"/>
      <c r="M232" s="184"/>
      <c r="N232" s="98"/>
      <c r="O232" s="133"/>
      <c r="P232" s="133"/>
      <c r="Q232" s="184"/>
      <c r="R232" s="184"/>
      <c r="S232" s="184"/>
      <c r="T232" s="184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84"/>
      <c r="C233" s="184"/>
      <c r="D233" s="184"/>
      <c r="E233" s="184"/>
      <c r="F233" s="184"/>
      <c r="G233" s="184"/>
      <c r="H233" s="184"/>
      <c r="I233" s="184"/>
      <c r="J233" s="184"/>
      <c r="K233" s="184"/>
      <c r="L233" s="184"/>
      <c r="M233" s="184"/>
      <c r="N233" s="98"/>
      <c r="O233" s="133"/>
      <c r="P233" s="133"/>
      <c r="Q233" s="184"/>
      <c r="R233" s="184"/>
      <c r="S233" s="184"/>
      <c r="T233" s="184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84"/>
      <c r="C234" s="184"/>
      <c r="D234" s="184"/>
      <c r="E234" s="184"/>
      <c r="F234" s="184"/>
      <c r="G234" s="184"/>
      <c r="H234" s="184"/>
      <c r="I234" s="184"/>
      <c r="J234" s="184"/>
      <c r="K234" s="184"/>
      <c r="L234" s="184"/>
      <c r="M234" s="184"/>
      <c r="N234" s="98"/>
      <c r="O234" s="133"/>
      <c r="P234" s="133"/>
      <c r="Q234" s="184"/>
      <c r="R234" s="184"/>
      <c r="S234" s="184"/>
      <c r="T234" s="184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84"/>
      <c r="C235" s="184"/>
      <c r="D235" s="184"/>
      <c r="E235" s="184"/>
      <c r="F235" s="184"/>
      <c r="G235" s="184"/>
      <c r="H235" s="184"/>
      <c r="I235" s="184"/>
      <c r="J235" s="184"/>
      <c r="K235" s="184"/>
      <c r="L235" s="184"/>
      <c r="M235" s="184"/>
      <c r="N235" s="98"/>
      <c r="O235" s="133"/>
      <c r="P235" s="133"/>
      <c r="Q235" s="184"/>
      <c r="R235" s="184"/>
      <c r="S235" s="184"/>
      <c r="T235" s="184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84"/>
      <c r="C236" s="184"/>
      <c r="D236" s="184"/>
      <c r="E236" s="184"/>
      <c r="F236" s="184"/>
      <c r="G236" s="184"/>
      <c r="H236" s="184"/>
      <c r="I236" s="184"/>
      <c r="J236" s="184"/>
      <c r="K236" s="184"/>
      <c r="L236" s="184"/>
      <c r="M236" s="184"/>
      <c r="N236" s="98"/>
      <c r="O236" s="133"/>
      <c r="P236" s="133"/>
      <c r="Q236" s="184"/>
      <c r="R236" s="184"/>
      <c r="S236" s="184"/>
      <c r="T236" s="184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84"/>
      <c r="C237" s="184"/>
      <c r="D237" s="184"/>
      <c r="E237" s="184"/>
      <c r="F237" s="184"/>
      <c r="G237" s="184"/>
      <c r="H237" s="184"/>
      <c r="I237" s="184"/>
      <c r="J237" s="184"/>
      <c r="K237" s="184"/>
      <c r="L237" s="184"/>
      <c r="M237" s="184"/>
      <c r="N237" s="98"/>
      <c r="O237" s="133"/>
      <c r="P237" s="133"/>
      <c r="Q237" s="184"/>
      <c r="R237" s="184"/>
      <c r="S237" s="184"/>
      <c r="T237" s="184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84"/>
      <c r="C238" s="184"/>
      <c r="D238" s="184"/>
      <c r="E238" s="184"/>
      <c r="F238" s="184"/>
      <c r="G238" s="184"/>
      <c r="H238" s="184"/>
      <c r="I238" s="184"/>
      <c r="J238" s="184"/>
      <c r="K238" s="184"/>
      <c r="L238" s="184"/>
      <c r="M238" s="184"/>
      <c r="N238" s="98"/>
      <c r="O238" s="133"/>
      <c r="P238" s="133"/>
      <c r="Q238" s="184"/>
      <c r="R238" s="184"/>
      <c r="S238" s="184"/>
      <c r="T238" s="184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84"/>
      <c r="C239" s="184"/>
      <c r="D239" s="184"/>
      <c r="E239" s="184"/>
      <c r="F239" s="184"/>
      <c r="G239" s="184"/>
      <c r="H239" s="184"/>
      <c r="I239" s="184"/>
      <c r="J239" s="184"/>
      <c r="K239" s="184"/>
      <c r="L239" s="184"/>
      <c r="M239" s="184"/>
      <c r="N239" s="98"/>
      <c r="O239" s="133"/>
      <c r="P239" s="133"/>
      <c r="Q239" s="184"/>
      <c r="R239" s="184"/>
      <c r="S239" s="184"/>
      <c r="T239" s="184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84"/>
      <c r="C240" s="184"/>
      <c r="D240" s="184"/>
      <c r="E240" s="184"/>
      <c r="F240" s="184"/>
      <c r="G240" s="184"/>
      <c r="H240" s="184"/>
      <c r="I240" s="184"/>
      <c r="J240" s="184"/>
      <c r="K240" s="184"/>
      <c r="L240" s="184"/>
      <c r="M240" s="184"/>
      <c r="N240" s="98"/>
      <c r="O240" s="133"/>
      <c r="P240" s="133"/>
      <c r="Q240" s="184"/>
      <c r="R240" s="184"/>
      <c r="S240" s="184"/>
      <c r="T240" s="184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84"/>
      <c r="C241" s="184"/>
      <c r="D241" s="184"/>
      <c r="E241" s="184"/>
      <c r="F241" s="184"/>
      <c r="G241" s="184"/>
      <c r="H241" s="184"/>
      <c r="I241" s="184"/>
      <c r="J241" s="184"/>
      <c r="K241" s="184"/>
      <c r="L241" s="184"/>
      <c r="M241" s="184"/>
      <c r="N241" s="98"/>
      <c r="O241" s="133"/>
      <c r="P241" s="133"/>
      <c r="Q241" s="184"/>
      <c r="R241" s="184"/>
      <c r="S241" s="184"/>
      <c r="T241" s="184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5"/>
      <c r="C246" s="186"/>
      <c r="D246" s="186"/>
      <c r="E246" s="134"/>
      <c r="F246" s="134"/>
      <c r="G246" s="134"/>
      <c r="H246" s="185"/>
      <c r="I246" s="185"/>
      <c r="J246" s="185"/>
      <c r="K246" s="185"/>
      <c r="L246" s="185"/>
      <c r="M246" s="185"/>
      <c r="N246" s="185"/>
      <c r="O246" s="185"/>
      <c r="P246" s="185"/>
      <c r="Q246" s="134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8"/>
      <c r="C247" s="188"/>
      <c r="D247" s="188"/>
      <c r="E247" s="102"/>
      <c r="F247" s="102"/>
      <c r="G247" s="102"/>
      <c r="H247" s="189"/>
      <c r="I247" s="189"/>
      <c r="J247" s="189"/>
      <c r="K247" s="189"/>
      <c r="L247" s="190"/>
      <c r="M247" s="190"/>
      <c r="N247" s="190"/>
      <c r="O247" s="190"/>
      <c r="P247" s="190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8"/>
      <c r="C248" s="188"/>
      <c r="D248" s="188"/>
      <c r="E248" s="102"/>
      <c r="F248" s="102"/>
      <c r="G248" s="102"/>
      <c r="H248" s="189"/>
      <c r="I248" s="189"/>
      <c r="J248" s="189"/>
      <c r="K248" s="189"/>
      <c r="L248" s="190"/>
      <c r="M248" s="190"/>
      <c r="N248" s="190"/>
      <c r="O248" s="190"/>
      <c r="P248" s="190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8"/>
      <c r="C249" s="188"/>
      <c r="D249" s="188"/>
      <c r="E249" s="102"/>
      <c r="F249" s="102"/>
      <c r="G249" s="102"/>
      <c r="H249" s="189"/>
      <c r="I249" s="189"/>
      <c r="J249" s="189"/>
      <c r="K249" s="189"/>
      <c r="L249" s="190"/>
      <c r="M249" s="190"/>
      <c r="N249" s="190"/>
      <c r="O249" s="190"/>
      <c r="P249" s="190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8"/>
      <c r="C250" s="188"/>
      <c r="D250" s="188"/>
      <c r="E250" s="102"/>
      <c r="F250" s="102"/>
      <c r="G250" s="102"/>
      <c r="H250" s="189"/>
      <c r="I250" s="189"/>
      <c r="J250" s="189"/>
      <c r="K250" s="189"/>
      <c r="L250" s="190"/>
      <c r="M250" s="190"/>
      <c r="N250" s="190"/>
      <c r="O250" s="190"/>
      <c r="P250" s="190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8"/>
      <c r="C251" s="188"/>
      <c r="D251" s="188"/>
      <c r="E251" s="102"/>
      <c r="F251" s="102"/>
      <c r="G251" s="102"/>
      <c r="H251" s="189"/>
      <c r="I251" s="189"/>
      <c r="J251" s="189"/>
      <c r="K251" s="189"/>
      <c r="L251" s="190"/>
      <c r="M251" s="190"/>
      <c r="N251" s="190"/>
      <c r="O251" s="190"/>
      <c r="P251" s="190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8"/>
      <c r="C252" s="188"/>
      <c r="D252" s="188"/>
      <c r="E252" s="102"/>
      <c r="F252" s="102"/>
      <c r="G252" s="102"/>
      <c r="H252" s="189"/>
      <c r="I252" s="189"/>
      <c r="J252" s="189"/>
      <c r="K252" s="189"/>
      <c r="L252" s="190"/>
      <c r="M252" s="190"/>
      <c r="N252" s="190"/>
      <c r="O252" s="190"/>
      <c r="P252" s="190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8"/>
      <c r="C253" s="188"/>
      <c r="D253" s="188"/>
      <c r="E253" s="102"/>
      <c r="F253" s="102"/>
      <c r="G253" s="102"/>
      <c r="H253" s="189"/>
      <c r="I253" s="189"/>
      <c r="J253" s="189"/>
      <c r="K253" s="189"/>
      <c r="L253" s="190"/>
      <c r="M253" s="190"/>
      <c r="N253" s="190"/>
      <c r="O253" s="190"/>
      <c r="P253" s="190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5"/>
      <c r="C256" s="186"/>
      <c r="D256" s="186"/>
      <c r="E256" s="187"/>
      <c r="F256" s="187"/>
      <c r="G256" s="187"/>
      <c r="H256" s="187"/>
      <c r="I256" s="187"/>
      <c r="J256" s="187"/>
      <c r="K256" s="187"/>
      <c r="L256" s="187"/>
      <c r="M256" s="187"/>
      <c r="N256" s="134"/>
      <c r="O256" s="134"/>
      <c r="P256" s="185"/>
      <c r="Q256" s="185"/>
      <c r="R256" s="185"/>
      <c r="S256" s="185"/>
      <c r="T256" s="185"/>
      <c r="U256" s="185"/>
      <c r="V256" s="134"/>
      <c r="W256" s="134"/>
      <c r="X256" s="134"/>
      <c r="Y256" s="134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84"/>
      <c r="C257" s="184"/>
      <c r="D257" s="184"/>
      <c r="E257" s="184"/>
      <c r="F257" s="184"/>
      <c r="G257" s="184"/>
      <c r="H257" s="184"/>
      <c r="I257" s="184"/>
      <c r="J257" s="184"/>
      <c r="K257" s="184"/>
      <c r="L257" s="184"/>
      <c r="M257" s="184"/>
      <c r="N257" s="98"/>
      <c r="O257" s="133"/>
      <c r="P257" s="184"/>
      <c r="Q257" s="184"/>
      <c r="R257" s="184"/>
      <c r="S257" s="184"/>
      <c r="T257" s="184"/>
      <c r="U257" s="184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84"/>
      <c r="C258" s="184"/>
      <c r="D258" s="184"/>
      <c r="E258" s="184"/>
      <c r="F258" s="184"/>
      <c r="G258" s="184"/>
      <c r="H258" s="184"/>
      <c r="I258" s="184"/>
      <c r="J258" s="184"/>
      <c r="K258" s="184"/>
      <c r="L258" s="184"/>
      <c r="M258" s="184"/>
      <c r="N258" s="98"/>
      <c r="O258" s="133"/>
      <c r="P258" s="184"/>
      <c r="Q258" s="184"/>
      <c r="R258" s="184"/>
      <c r="S258" s="184"/>
      <c r="T258" s="184"/>
      <c r="U258" s="184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84"/>
      <c r="C259" s="184"/>
      <c r="D259" s="184"/>
      <c r="E259" s="184"/>
      <c r="F259" s="184"/>
      <c r="G259" s="184"/>
      <c r="H259" s="184"/>
      <c r="I259" s="184"/>
      <c r="J259" s="184"/>
      <c r="K259" s="184"/>
      <c r="L259" s="184"/>
      <c r="M259" s="184"/>
      <c r="N259" s="98"/>
      <c r="O259" s="133"/>
      <c r="P259" s="184"/>
      <c r="Q259" s="184"/>
      <c r="R259" s="184"/>
      <c r="S259" s="184"/>
      <c r="T259" s="184"/>
      <c r="U259" s="184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84"/>
      <c r="C260" s="184"/>
      <c r="D260" s="184"/>
      <c r="E260" s="184"/>
      <c r="F260" s="184"/>
      <c r="G260" s="184"/>
      <c r="H260" s="184"/>
      <c r="I260" s="184"/>
      <c r="J260" s="184"/>
      <c r="K260" s="184"/>
      <c r="L260" s="184"/>
      <c r="M260" s="184"/>
      <c r="N260" s="98"/>
      <c r="O260" s="133"/>
      <c r="P260" s="184"/>
      <c r="Q260" s="184"/>
      <c r="R260" s="184"/>
      <c r="S260" s="184"/>
      <c r="T260" s="184"/>
      <c r="U260" s="184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84"/>
      <c r="C261" s="184"/>
      <c r="D261" s="184"/>
      <c r="E261" s="184"/>
      <c r="F261" s="184"/>
      <c r="G261" s="184"/>
      <c r="H261" s="184"/>
      <c r="I261" s="184"/>
      <c r="J261" s="184"/>
      <c r="K261" s="184"/>
      <c r="L261" s="184"/>
      <c r="M261" s="184"/>
      <c r="N261" s="98"/>
      <c r="O261" s="133"/>
      <c r="P261" s="184"/>
      <c r="Q261" s="184"/>
      <c r="R261" s="184"/>
      <c r="S261" s="184"/>
      <c r="T261" s="184"/>
      <c r="U261" s="184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84"/>
      <c r="C262" s="184"/>
      <c r="D262" s="184"/>
      <c r="E262" s="184"/>
      <c r="F262" s="184"/>
      <c r="G262" s="184"/>
      <c r="H262" s="184"/>
      <c r="I262" s="184"/>
      <c r="J262" s="184"/>
      <c r="K262" s="184"/>
      <c r="L262" s="184"/>
      <c r="M262" s="184"/>
      <c r="N262" s="98"/>
      <c r="O262" s="133"/>
      <c r="P262" s="184"/>
      <c r="Q262" s="184"/>
      <c r="R262" s="184"/>
      <c r="S262" s="184"/>
      <c r="T262" s="184"/>
      <c r="U262" s="184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84"/>
      <c r="C263" s="184"/>
      <c r="D263" s="184"/>
      <c r="E263" s="184"/>
      <c r="F263" s="184"/>
      <c r="G263" s="184"/>
      <c r="H263" s="184"/>
      <c r="I263" s="184"/>
      <c r="J263" s="184"/>
      <c r="K263" s="184"/>
      <c r="L263" s="184"/>
      <c r="M263" s="184"/>
      <c r="N263" s="98"/>
      <c r="O263" s="133"/>
      <c r="P263" s="184"/>
      <c r="Q263" s="184"/>
      <c r="R263" s="184"/>
      <c r="S263" s="184"/>
      <c r="T263" s="184"/>
      <c r="U263" s="184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84"/>
      <c r="C264" s="184"/>
      <c r="D264" s="184"/>
      <c r="E264" s="184"/>
      <c r="F264" s="184"/>
      <c r="G264" s="184"/>
      <c r="H264" s="184"/>
      <c r="I264" s="184"/>
      <c r="J264" s="184"/>
      <c r="K264" s="184"/>
      <c r="L264" s="184"/>
      <c r="M264" s="184"/>
      <c r="N264" s="98"/>
      <c r="O264" s="133"/>
      <c r="P264" s="184"/>
      <c r="Q264" s="184"/>
      <c r="R264" s="184"/>
      <c r="S264" s="184"/>
      <c r="T264" s="184"/>
      <c r="U264" s="184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84"/>
      <c r="C265" s="184"/>
      <c r="D265" s="184"/>
      <c r="E265" s="184"/>
      <c r="F265" s="184"/>
      <c r="G265" s="184"/>
      <c r="H265" s="184"/>
      <c r="I265" s="184"/>
      <c r="J265" s="184"/>
      <c r="K265" s="184"/>
      <c r="L265" s="184"/>
      <c r="M265" s="184"/>
      <c r="N265" s="98"/>
      <c r="O265" s="133"/>
      <c r="P265" s="184"/>
      <c r="Q265" s="184"/>
      <c r="R265" s="184"/>
      <c r="S265" s="184"/>
      <c r="T265" s="184"/>
      <c r="U265" s="184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84"/>
      <c r="C266" s="184"/>
      <c r="D266" s="184"/>
      <c r="E266" s="184"/>
      <c r="F266" s="184"/>
      <c r="G266" s="184"/>
      <c r="H266" s="184"/>
      <c r="I266" s="184"/>
      <c r="J266" s="184"/>
      <c r="K266" s="184"/>
      <c r="L266" s="184"/>
      <c r="M266" s="184"/>
      <c r="N266" s="98"/>
      <c r="O266" s="133"/>
      <c r="P266" s="184"/>
      <c r="Q266" s="184"/>
      <c r="R266" s="184"/>
      <c r="S266" s="184"/>
      <c r="T266" s="184"/>
      <c r="U266" s="184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84"/>
      <c r="C267" s="184"/>
      <c r="D267" s="184"/>
      <c r="E267" s="184"/>
      <c r="F267" s="184"/>
      <c r="G267" s="184"/>
      <c r="H267" s="184"/>
      <c r="I267" s="184"/>
      <c r="J267" s="184"/>
      <c r="K267" s="184"/>
      <c r="L267" s="184"/>
      <c r="M267" s="184"/>
      <c r="N267" s="98"/>
      <c r="O267" s="133"/>
      <c r="P267" s="184"/>
      <c r="Q267" s="184"/>
      <c r="R267" s="184"/>
      <c r="S267" s="184"/>
      <c r="T267" s="184"/>
      <c r="U267" s="184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84"/>
      <c r="C268" s="184"/>
      <c r="D268" s="184"/>
      <c r="E268" s="184"/>
      <c r="F268" s="184"/>
      <c r="G268" s="184"/>
      <c r="H268" s="184"/>
      <c r="I268" s="184"/>
      <c r="J268" s="184"/>
      <c r="K268" s="184"/>
      <c r="L268" s="184"/>
      <c r="M268" s="184"/>
      <c r="N268" s="98"/>
      <c r="O268" s="133"/>
      <c r="P268" s="184"/>
      <c r="Q268" s="184"/>
      <c r="R268" s="184"/>
      <c r="S268" s="184"/>
      <c r="T268" s="184"/>
      <c r="U268" s="184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84"/>
      <c r="C269" s="184"/>
      <c r="D269" s="184"/>
      <c r="E269" s="184"/>
      <c r="F269" s="184"/>
      <c r="G269" s="184"/>
      <c r="H269" s="184"/>
      <c r="I269" s="184"/>
      <c r="J269" s="184"/>
      <c r="K269" s="184"/>
      <c r="L269" s="184"/>
      <c r="M269" s="184"/>
      <c r="N269" s="98"/>
      <c r="O269" s="133"/>
      <c r="P269" s="184"/>
      <c r="Q269" s="184"/>
      <c r="R269" s="184"/>
      <c r="S269" s="184"/>
      <c r="T269" s="184"/>
      <c r="U269" s="184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84"/>
      <c r="C270" s="184"/>
      <c r="D270" s="184"/>
      <c r="E270" s="184"/>
      <c r="F270" s="184"/>
      <c r="G270" s="184"/>
      <c r="H270" s="184"/>
      <c r="I270" s="184"/>
      <c r="J270" s="184"/>
      <c r="K270" s="184"/>
      <c r="L270" s="184"/>
      <c r="M270" s="184"/>
      <c r="N270" s="98"/>
      <c r="O270" s="133"/>
      <c r="P270" s="184"/>
      <c r="Q270" s="184"/>
      <c r="R270" s="184"/>
      <c r="S270" s="184"/>
      <c r="T270" s="184"/>
      <c r="U270" s="184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84"/>
      <c r="C271" s="184"/>
      <c r="D271" s="184"/>
      <c r="E271" s="184"/>
      <c r="F271" s="184"/>
      <c r="G271" s="184"/>
      <c r="H271" s="184"/>
      <c r="I271" s="184"/>
      <c r="J271" s="184"/>
      <c r="K271" s="184"/>
      <c r="L271" s="184"/>
      <c r="M271" s="184"/>
      <c r="N271" s="98"/>
      <c r="O271" s="133"/>
      <c r="P271" s="184"/>
      <c r="Q271" s="184"/>
      <c r="R271" s="184"/>
      <c r="S271" s="184"/>
      <c r="T271" s="184"/>
      <c r="U271" s="184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84"/>
      <c r="C272" s="184"/>
      <c r="D272" s="184"/>
      <c r="E272" s="184"/>
      <c r="F272" s="184"/>
      <c r="G272" s="184"/>
      <c r="H272" s="184"/>
      <c r="I272" s="184"/>
      <c r="J272" s="184"/>
      <c r="K272" s="184"/>
      <c r="L272" s="184"/>
      <c r="M272" s="184"/>
      <c r="N272" s="98"/>
      <c r="O272" s="133"/>
      <c r="P272" s="184"/>
      <c r="Q272" s="184"/>
      <c r="R272" s="184"/>
      <c r="S272" s="184"/>
      <c r="T272" s="184"/>
      <c r="U272" s="184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84"/>
      <c r="C273" s="184"/>
      <c r="D273" s="184"/>
      <c r="E273" s="184"/>
      <c r="F273" s="184"/>
      <c r="G273" s="184"/>
      <c r="H273" s="184"/>
      <c r="I273" s="184"/>
      <c r="J273" s="184"/>
      <c r="K273" s="184"/>
      <c r="L273" s="184"/>
      <c r="M273" s="184"/>
      <c r="N273" s="98"/>
      <c r="O273" s="133"/>
      <c r="P273" s="184"/>
      <c r="Q273" s="184"/>
      <c r="R273" s="184"/>
      <c r="S273" s="184"/>
      <c r="T273" s="184"/>
      <c r="U273" s="184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84"/>
      <c r="C274" s="184"/>
      <c r="D274" s="184"/>
      <c r="E274" s="184"/>
      <c r="F274" s="184"/>
      <c r="G274" s="184"/>
      <c r="H274" s="184"/>
      <c r="I274" s="184"/>
      <c r="J274" s="184"/>
      <c r="K274" s="184"/>
      <c r="L274" s="184"/>
      <c r="M274" s="184"/>
      <c r="N274" s="98"/>
      <c r="O274" s="133"/>
      <c r="P274" s="184"/>
      <c r="Q274" s="184"/>
      <c r="R274" s="184"/>
      <c r="S274" s="184"/>
      <c r="T274" s="184"/>
      <c r="U274" s="184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84"/>
      <c r="C275" s="184"/>
      <c r="D275" s="184"/>
      <c r="E275" s="184"/>
      <c r="F275" s="184"/>
      <c r="G275" s="184"/>
      <c r="H275" s="184"/>
      <c r="I275" s="184"/>
      <c r="J275" s="184"/>
      <c r="K275" s="184"/>
      <c r="L275" s="184"/>
      <c r="M275" s="184"/>
      <c r="N275" s="98"/>
      <c r="O275" s="133"/>
      <c r="P275" s="184"/>
      <c r="Q275" s="184"/>
      <c r="R275" s="184"/>
      <c r="S275" s="184"/>
      <c r="T275" s="184"/>
      <c r="U275" s="184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84"/>
      <c r="C276" s="184"/>
      <c r="D276" s="184"/>
      <c r="E276" s="184"/>
      <c r="F276" s="184"/>
      <c r="G276" s="184"/>
      <c r="H276" s="184"/>
      <c r="I276" s="184"/>
      <c r="J276" s="184"/>
      <c r="K276" s="184"/>
      <c r="L276" s="184"/>
      <c r="M276" s="184"/>
      <c r="N276" s="98"/>
      <c r="O276" s="133"/>
      <c r="P276" s="184"/>
      <c r="Q276" s="184"/>
      <c r="R276" s="184"/>
      <c r="S276" s="184"/>
      <c r="T276" s="184"/>
      <c r="U276" s="184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84"/>
      <c r="C277" s="184"/>
      <c r="D277" s="184"/>
      <c r="E277" s="184"/>
      <c r="F277" s="184"/>
      <c r="G277" s="184"/>
      <c r="H277" s="184"/>
      <c r="I277" s="184"/>
      <c r="J277" s="184"/>
      <c r="K277" s="184"/>
      <c r="L277" s="184"/>
      <c r="M277" s="184"/>
      <c r="N277" s="98"/>
      <c r="O277" s="133"/>
      <c r="P277" s="184"/>
      <c r="Q277" s="184"/>
      <c r="R277" s="184"/>
      <c r="S277" s="184"/>
      <c r="T277" s="184"/>
      <c r="U277" s="184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84"/>
      <c r="C278" s="184"/>
      <c r="D278" s="184"/>
      <c r="E278" s="184"/>
      <c r="F278" s="184"/>
      <c r="G278" s="184"/>
      <c r="H278" s="184"/>
      <c r="I278" s="184"/>
      <c r="J278" s="184"/>
      <c r="K278" s="184"/>
      <c r="L278" s="184"/>
      <c r="M278" s="184"/>
      <c r="N278" s="98"/>
      <c r="O278" s="133"/>
      <c r="P278" s="184"/>
      <c r="Q278" s="184"/>
      <c r="R278" s="184"/>
      <c r="S278" s="184"/>
      <c r="T278" s="184"/>
      <c r="U278" s="184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84"/>
      <c r="C279" s="184"/>
      <c r="D279" s="184"/>
      <c r="E279" s="184"/>
      <c r="F279" s="184"/>
      <c r="G279" s="184"/>
      <c r="H279" s="184"/>
      <c r="I279" s="184"/>
      <c r="J279" s="184"/>
      <c r="K279" s="184"/>
      <c r="L279" s="184"/>
      <c r="M279" s="184"/>
      <c r="N279" s="98"/>
      <c r="O279" s="133"/>
      <c r="P279" s="184"/>
      <c r="Q279" s="184"/>
      <c r="R279" s="184"/>
      <c r="S279" s="184"/>
      <c r="T279" s="184"/>
      <c r="U279" s="184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84"/>
      <c r="C280" s="184"/>
      <c r="D280" s="184"/>
      <c r="E280" s="184"/>
      <c r="F280" s="184"/>
      <c r="G280" s="184"/>
      <c r="H280" s="184"/>
      <c r="I280" s="184"/>
      <c r="J280" s="184"/>
      <c r="K280" s="184"/>
      <c r="L280" s="184"/>
      <c r="M280" s="184"/>
      <c r="N280" s="98"/>
      <c r="O280" s="133"/>
      <c r="P280" s="184"/>
      <c r="Q280" s="184"/>
      <c r="R280" s="184"/>
      <c r="S280" s="184"/>
      <c r="T280" s="184"/>
      <c r="U280" s="184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84"/>
      <c r="C281" s="184"/>
      <c r="D281" s="184"/>
      <c r="E281" s="184"/>
      <c r="F281" s="184"/>
      <c r="G281" s="184"/>
      <c r="H281" s="184"/>
      <c r="I281" s="184"/>
      <c r="J281" s="184"/>
      <c r="K281" s="184"/>
      <c r="L281" s="184"/>
      <c r="M281" s="184"/>
      <c r="N281" s="98"/>
      <c r="O281" s="133"/>
      <c r="P281" s="184"/>
      <c r="Q281" s="184"/>
      <c r="R281" s="184"/>
      <c r="S281" s="184"/>
      <c r="T281" s="184"/>
      <c r="U281" s="184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84"/>
      <c r="C282" s="184"/>
      <c r="D282" s="184"/>
      <c r="E282" s="184"/>
      <c r="F282" s="184"/>
      <c r="G282" s="184"/>
      <c r="H282" s="184"/>
      <c r="I282" s="184"/>
      <c r="J282" s="184"/>
      <c r="K282" s="184"/>
      <c r="L282" s="184"/>
      <c r="M282" s="184"/>
      <c r="N282" s="98"/>
      <c r="O282" s="133"/>
      <c r="P282" s="184"/>
      <c r="Q282" s="184"/>
      <c r="R282" s="184"/>
      <c r="S282" s="184"/>
      <c r="T282" s="184"/>
      <c r="U282" s="184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84"/>
      <c r="C283" s="184"/>
      <c r="D283" s="184"/>
      <c r="E283" s="184"/>
      <c r="F283" s="184"/>
      <c r="G283" s="184"/>
      <c r="H283" s="184"/>
      <c r="I283" s="184"/>
      <c r="J283" s="184"/>
      <c r="K283" s="184"/>
      <c r="L283" s="184"/>
      <c r="M283" s="184"/>
      <c r="N283" s="98"/>
      <c r="O283" s="133"/>
      <c r="P283" s="184"/>
      <c r="Q283" s="184"/>
      <c r="R283" s="184"/>
      <c r="S283" s="184"/>
      <c r="T283" s="184"/>
      <c r="U283" s="184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84"/>
      <c r="C284" s="184"/>
      <c r="D284" s="184"/>
      <c r="E284" s="184"/>
      <c r="F284" s="184"/>
      <c r="G284" s="184"/>
      <c r="H284" s="184"/>
      <c r="I284" s="184"/>
      <c r="J284" s="184"/>
      <c r="K284" s="184"/>
      <c r="L284" s="184"/>
      <c r="M284" s="184"/>
      <c r="N284" s="98"/>
      <c r="O284" s="133"/>
      <c r="P284" s="184"/>
      <c r="Q284" s="184"/>
      <c r="R284" s="184"/>
      <c r="S284" s="184"/>
      <c r="T284" s="184"/>
      <c r="U284" s="184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84"/>
      <c r="C285" s="184"/>
      <c r="D285" s="184"/>
      <c r="E285" s="184"/>
      <c r="F285" s="184"/>
      <c r="G285" s="184"/>
      <c r="H285" s="184"/>
      <c r="I285" s="184"/>
      <c r="J285" s="184"/>
      <c r="K285" s="184"/>
      <c r="L285" s="184"/>
      <c r="M285" s="184"/>
      <c r="N285" s="98"/>
      <c r="O285" s="133"/>
      <c r="P285" s="184"/>
      <c r="Q285" s="184"/>
      <c r="R285" s="184"/>
      <c r="S285" s="184"/>
      <c r="T285" s="184"/>
      <c r="U285" s="184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84"/>
      <c r="C286" s="184"/>
      <c r="D286" s="184"/>
      <c r="E286" s="184"/>
      <c r="F286" s="184"/>
      <c r="G286" s="184"/>
      <c r="H286" s="184"/>
      <c r="I286" s="184"/>
      <c r="J286" s="184"/>
      <c r="K286" s="184"/>
      <c r="L286" s="184"/>
      <c r="M286" s="184"/>
      <c r="N286" s="98"/>
      <c r="O286" s="133"/>
      <c r="P286" s="184"/>
      <c r="Q286" s="184"/>
      <c r="R286" s="184"/>
      <c r="S286" s="184"/>
      <c r="T286" s="184"/>
      <c r="U286" s="184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84"/>
      <c r="C287" s="184"/>
      <c r="D287" s="184"/>
      <c r="E287" s="184"/>
      <c r="F287" s="184"/>
      <c r="G287" s="184"/>
      <c r="H287" s="184"/>
      <c r="I287" s="184"/>
      <c r="J287" s="184"/>
      <c r="K287" s="184"/>
      <c r="L287" s="184"/>
      <c r="M287" s="184"/>
      <c r="N287" s="98"/>
      <c r="O287" s="133"/>
      <c r="P287" s="184"/>
      <c r="Q287" s="184"/>
      <c r="R287" s="184"/>
      <c r="S287" s="184"/>
      <c r="T287" s="184"/>
      <c r="U287" s="184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84"/>
      <c r="C288" s="184"/>
      <c r="D288" s="184"/>
      <c r="E288" s="184"/>
      <c r="F288" s="184"/>
      <c r="G288" s="184"/>
      <c r="H288" s="184"/>
      <c r="I288" s="184"/>
      <c r="J288" s="184"/>
      <c r="K288" s="184"/>
      <c r="L288" s="184"/>
      <c r="M288" s="184"/>
      <c r="N288" s="98"/>
      <c r="O288" s="133"/>
      <c r="P288" s="184"/>
      <c r="Q288" s="184"/>
      <c r="R288" s="184"/>
      <c r="S288" s="184"/>
      <c r="T288" s="184"/>
      <c r="U288" s="184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84"/>
      <c r="C289" s="184"/>
      <c r="D289" s="184"/>
      <c r="E289" s="184"/>
      <c r="F289" s="184"/>
      <c r="G289" s="184"/>
      <c r="H289" s="184"/>
      <c r="I289" s="184"/>
      <c r="J289" s="184"/>
      <c r="K289" s="184"/>
      <c r="L289" s="184"/>
      <c r="M289" s="184"/>
      <c r="N289" s="98"/>
      <c r="O289" s="133"/>
      <c r="P289" s="184"/>
      <c r="Q289" s="184"/>
      <c r="R289" s="184"/>
      <c r="S289" s="184"/>
      <c r="T289" s="184"/>
      <c r="U289" s="184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84"/>
      <c r="C290" s="184"/>
      <c r="D290" s="184"/>
      <c r="E290" s="184"/>
      <c r="F290" s="184"/>
      <c r="G290" s="184"/>
      <c r="H290" s="184"/>
      <c r="I290" s="184"/>
      <c r="J290" s="184"/>
      <c r="K290" s="184"/>
      <c r="L290" s="184"/>
      <c r="M290" s="184"/>
      <c r="N290" s="98"/>
      <c r="O290" s="133"/>
      <c r="P290" s="184"/>
      <c r="Q290" s="184"/>
      <c r="R290" s="184"/>
      <c r="S290" s="184"/>
      <c r="T290" s="184"/>
      <c r="U290" s="184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84"/>
      <c r="C291" s="184"/>
      <c r="D291" s="184"/>
      <c r="E291" s="184"/>
      <c r="F291" s="184"/>
      <c r="G291" s="184"/>
      <c r="H291" s="184"/>
      <c r="I291" s="184"/>
      <c r="J291" s="184"/>
      <c r="K291" s="184"/>
      <c r="L291" s="184"/>
      <c r="M291" s="184"/>
      <c r="N291" s="98"/>
      <c r="O291" s="133"/>
      <c r="P291" s="184"/>
      <c r="Q291" s="184"/>
      <c r="R291" s="184"/>
      <c r="S291" s="184"/>
      <c r="T291" s="184"/>
      <c r="U291" s="184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84"/>
      <c r="C292" s="184"/>
      <c r="D292" s="184"/>
      <c r="E292" s="184"/>
      <c r="F292" s="184"/>
      <c r="G292" s="184"/>
      <c r="H292" s="184"/>
      <c r="I292" s="184"/>
      <c r="J292" s="184"/>
      <c r="K292" s="184"/>
      <c r="L292" s="184"/>
      <c r="M292" s="184"/>
      <c r="N292" s="98"/>
      <c r="O292" s="133"/>
      <c r="P292" s="184"/>
      <c r="Q292" s="184"/>
      <c r="R292" s="184"/>
      <c r="S292" s="184"/>
      <c r="T292" s="184"/>
      <c r="U292" s="184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84"/>
      <c r="C293" s="184"/>
      <c r="D293" s="184"/>
      <c r="E293" s="184"/>
      <c r="F293" s="184"/>
      <c r="G293" s="184"/>
      <c r="H293" s="184"/>
      <c r="I293" s="184"/>
      <c r="J293" s="184"/>
      <c r="K293" s="184"/>
      <c r="L293" s="184"/>
      <c r="M293" s="184"/>
      <c r="N293" s="98"/>
      <c r="O293" s="133"/>
      <c r="P293" s="184"/>
      <c r="Q293" s="184"/>
      <c r="R293" s="184"/>
      <c r="S293" s="184"/>
      <c r="T293" s="184"/>
      <c r="U293" s="184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84"/>
      <c r="C294" s="184"/>
      <c r="D294" s="184"/>
      <c r="E294" s="184"/>
      <c r="F294" s="184"/>
      <c r="G294" s="184"/>
      <c r="H294" s="184"/>
      <c r="I294" s="184"/>
      <c r="J294" s="184"/>
      <c r="K294" s="184"/>
      <c r="L294" s="184"/>
      <c r="M294" s="184"/>
      <c r="N294" s="98"/>
      <c r="O294" s="133"/>
      <c r="P294" s="184"/>
      <c r="Q294" s="184"/>
      <c r="R294" s="184"/>
      <c r="S294" s="184"/>
      <c r="T294" s="184"/>
      <c r="U294" s="184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84"/>
      <c r="C295" s="184"/>
      <c r="D295" s="184"/>
      <c r="E295" s="184"/>
      <c r="F295" s="184"/>
      <c r="G295" s="184"/>
      <c r="H295" s="184"/>
      <c r="I295" s="184"/>
      <c r="J295" s="184"/>
      <c r="K295" s="184"/>
      <c r="L295" s="184"/>
      <c r="M295" s="184"/>
      <c r="N295" s="98"/>
      <c r="O295" s="133"/>
      <c r="P295" s="184"/>
      <c r="Q295" s="184"/>
      <c r="R295" s="184"/>
      <c r="S295" s="184"/>
      <c r="T295" s="184"/>
      <c r="U295" s="184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84"/>
      <c r="C296" s="184"/>
      <c r="D296" s="184"/>
      <c r="E296" s="184"/>
      <c r="F296" s="184"/>
      <c r="G296" s="184"/>
      <c r="H296" s="184"/>
      <c r="I296" s="184"/>
      <c r="J296" s="184"/>
      <c r="K296" s="184"/>
      <c r="L296" s="184"/>
      <c r="M296" s="184"/>
      <c r="N296" s="98"/>
      <c r="O296" s="133"/>
      <c r="P296" s="184"/>
      <c r="Q296" s="184"/>
      <c r="R296" s="184"/>
      <c r="S296" s="184"/>
      <c r="T296" s="184"/>
      <c r="U296" s="184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84"/>
      <c r="C297" s="184"/>
      <c r="D297" s="184"/>
      <c r="E297" s="184"/>
      <c r="F297" s="184"/>
      <c r="G297" s="184"/>
      <c r="H297" s="184"/>
      <c r="I297" s="184"/>
      <c r="J297" s="184"/>
      <c r="K297" s="184"/>
      <c r="L297" s="184"/>
      <c r="M297" s="184"/>
      <c r="N297" s="98"/>
      <c r="O297" s="133"/>
      <c r="P297" s="184"/>
      <c r="Q297" s="184"/>
      <c r="R297" s="184"/>
      <c r="S297" s="184"/>
      <c r="T297" s="184"/>
      <c r="U297" s="184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84"/>
      <c r="C298" s="184"/>
      <c r="D298" s="184"/>
      <c r="E298" s="184"/>
      <c r="F298" s="184"/>
      <c r="G298" s="184"/>
      <c r="H298" s="184"/>
      <c r="I298" s="184"/>
      <c r="J298" s="184"/>
      <c r="K298" s="184"/>
      <c r="L298" s="184"/>
      <c r="M298" s="184"/>
      <c r="N298" s="98"/>
      <c r="O298" s="133"/>
      <c r="P298" s="184"/>
      <c r="Q298" s="184"/>
      <c r="R298" s="184"/>
      <c r="S298" s="184"/>
      <c r="T298" s="184"/>
      <c r="U298" s="184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84"/>
      <c r="C299" s="184"/>
      <c r="D299" s="184"/>
      <c r="E299" s="184"/>
      <c r="F299" s="184"/>
      <c r="G299" s="184"/>
      <c r="H299" s="184"/>
      <c r="I299" s="184"/>
      <c r="J299" s="184"/>
      <c r="K299" s="184"/>
      <c r="L299" s="184"/>
      <c r="M299" s="184"/>
      <c r="N299" s="98"/>
      <c r="O299" s="133"/>
      <c r="P299" s="184"/>
      <c r="Q299" s="184"/>
      <c r="R299" s="184"/>
      <c r="S299" s="184"/>
      <c r="T299" s="184"/>
      <c r="U299" s="184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84"/>
      <c r="C300" s="184"/>
      <c r="D300" s="184"/>
      <c r="E300" s="184"/>
      <c r="F300" s="184"/>
      <c r="G300" s="184"/>
      <c r="H300" s="184"/>
      <c r="I300" s="184"/>
      <c r="J300" s="184"/>
      <c r="K300" s="184"/>
      <c r="L300" s="184"/>
      <c r="M300" s="184"/>
      <c r="N300" s="98"/>
      <c r="O300" s="133"/>
      <c r="P300" s="184"/>
      <c r="Q300" s="184"/>
      <c r="R300" s="184"/>
      <c r="S300" s="184"/>
      <c r="T300" s="184"/>
      <c r="U300" s="184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84"/>
      <c r="C301" s="184"/>
      <c r="D301" s="184"/>
      <c r="E301" s="184"/>
      <c r="F301" s="184"/>
      <c r="G301" s="184"/>
      <c r="H301" s="184"/>
      <c r="I301" s="184"/>
      <c r="J301" s="184"/>
      <c r="K301" s="184"/>
      <c r="L301" s="184"/>
      <c r="M301" s="184"/>
      <c r="N301" s="98"/>
      <c r="O301" s="133"/>
      <c r="P301" s="184"/>
      <c r="Q301" s="184"/>
      <c r="R301" s="184"/>
      <c r="S301" s="184"/>
      <c r="T301" s="184"/>
      <c r="U301" s="184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84"/>
      <c r="C302" s="184"/>
      <c r="D302" s="184"/>
      <c r="E302" s="184"/>
      <c r="F302" s="184"/>
      <c r="G302" s="184"/>
      <c r="H302" s="184"/>
      <c r="I302" s="184"/>
      <c r="J302" s="184"/>
      <c r="K302" s="184"/>
      <c r="L302" s="184"/>
      <c r="M302" s="184"/>
      <c r="N302" s="98"/>
      <c r="O302" s="133"/>
      <c r="P302" s="184"/>
      <c r="Q302" s="184"/>
      <c r="R302" s="184"/>
      <c r="S302" s="184"/>
      <c r="T302" s="184"/>
      <c r="U302" s="184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84"/>
      <c r="C303" s="184"/>
      <c r="D303" s="184"/>
      <c r="E303" s="184"/>
      <c r="F303" s="184"/>
      <c r="G303" s="184"/>
      <c r="H303" s="184"/>
      <c r="I303" s="184"/>
      <c r="J303" s="184"/>
      <c r="K303" s="184"/>
      <c r="L303" s="184"/>
      <c r="M303" s="184"/>
      <c r="N303" s="98"/>
      <c r="O303" s="133"/>
      <c r="P303" s="184"/>
      <c r="Q303" s="184"/>
      <c r="R303" s="184"/>
      <c r="S303" s="184"/>
      <c r="T303" s="184"/>
      <c r="U303" s="184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84"/>
      <c r="C304" s="184"/>
      <c r="D304" s="184"/>
      <c r="E304" s="184"/>
      <c r="F304" s="184"/>
      <c r="G304" s="184"/>
      <c r="H304" s="184"/>
      <c r="I304" s="184"/>
      <c r="J304" s="184"/>
      <c r="K304" s="184"/>
      <c r="L304" s="184"/>
      <c r="M304" s="184"/>
      <c r="N304" s="98"/>
      <c r="O304" s="133"/>
      <c r="P304" s="184"/>
      <c r="Q304" s="184"/>
      <c r="R304" s="184"/>
      <c r="S304" s="184"/>
      <c r="T304" s="184"/>
      <c r="U304" s="184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84"/>
      <c r="C305" s="184"/>
      <c r="D305" s="184"/>
      <c r="E305" s="184"/>
      <c r="F305" s="184"/>
      <c r="G305" s="184"/>
      <c r="H305" s="184"/>
      <c r="I305" s="184"/>
      <c r="J305" s="184"/>
      <c r="K305" s="184"/>
      <c r="L305" s="184"/>
      <c r="M305" s="184"/>
      <c r="N305" s="98"/>
      <c r="O305" s="133"/>
      <c r="P305" s="184"/>
      <c r="Q305" s="184"/>
      <c r="R305" s="184"/>
      <c r="S305" s="184"/>
      <c r="T305" s="184"/>
      <c r="U305" s="184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84"/>
      <c r="C306" s="184"/>
      <c r="D306" s="184"/>
      <c r="E306" s="184"/>
      <c r="F306" s="184"/>
      <c r="G306" s="184"/>
      <c r="H306" s="184"/>
      <c r="I306" s="184"/>
      <c r="J306" s="184"/>
      <c r="K306" s="184"/>
      <c r="L306" s="184"/>
      <c r="M306" s="184"/>
      <c r="N306" s="98"/>
      <c r="O306" s="133"/>
      <c r="P306" s="184"/>
      <c r="Q306" s="184"/>
      <c r="R306" s="184"/>
      <c r="S306" s="184"/>
      <c r="T306" s="184"/>
      <c r="U306" s="184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5"/>
      <c r="C311" s="186"/>
      <c r="D311" s="186"/>
      <c r="E311" s="134"/>
      <c r="F311" s="134"/>
      <c r="G311" s="134"/>
      <c r="H311" s="185"/>
      <c r="I311" s="185"/>
      <c r="J311" s="185"/>
      <c r="K311" s="185"/>
      <c r="L311" s="134"/>
      <c r="M311" s="185"/>
      <c r="N311" s="185"/>
      <c r="O311" s="185"/>
      <c r="P311" s="185"/>
      <c r="Q311" s="185"/>
      <c r="R311" s="134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8"/>
      <c r="C312" s="188"/>
      <c r="D312" s="188"/>
      <c r="E312" s="102"/>
      <c r="F312" s="102"/>
      <c r="G312" s="102"/>
      <c r="H312" s="189"/>
      <c r="I312" s="189"/>
      <c r="J312" s="189"/>
      <c r="K312" s="189"/>
      <c r="L312" s="133"/>
      <c r="M312" s="190"/>
      <c r="N312" s="190"/>
      <c r="O312" s="190"/>
      <c r="P312" s="190"/>
      <c r="Q312" s="190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8"/>
      <c r="C313" s="188"/>
      <c r="D313" s="188"/>
      <c r="E313" s="102"/>
      <c r="F313" s="102"/>
      <c r="G313" s="102"/>
      <c r="H313" s="189"/>
      <c r="I313" s="189"/>
      <c r="J313" s="189"/>
      <c r="K313" s="189"/>
      <c r="L313" s="133"/>
      <c r="M313" s="190"/>
      <c r="N313" s="190"/>
      <c r="O313" s="190"/>
      <c r="P313" s="190"/>
      <c r="Q313" s="190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8"/>
      <c r="C314" s="188"/>
      <c r="D314" s="188"/>
      <c r="E314" s="102"/>
      <c r="F314" s="102"/>
      <c r="G314" s="102"/>
      <c r="H314" s="189"/>
      <c r="I314" s="189"/>
      <c r="J314" s="189"/>
      <c r="K314" s="189"/>
      <c r="L314" s="133"/>
      <c r="M314" s="190"/>
      <c r="N314" s="190"/>
      <c r="O314" s="190"/>
      <c r="P314" s="190"/>
      <c r="Q314" s="190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8"/>
      <c r="C315" s="188"/>
      <c r="D315" s="188"/>
      <c r="E315" s="102"/>
      <c r="F315" s="102"/>
      <c r="G315" s="102"/>
      <c r="H315" s="189"/>
      <c r="I315" s="189"/>
      <c r="J315" s="189"/>
      <c r="K315" s="189"/>
      <c r="L315" s="133"/>
      <c r="M315" s="190"/>
      <c r="N315" s="190"/>
      <c r="O315" s="190"/>
      <c r="P315" s="190"/>
      <c r="Q315" s="190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8"/>
      <c r="C316" s="188"/>
      <c r="D316" s="188"/>
      <c r="E316" s="102"/>
      <c r="F316" s="102"/>
      <c r="G316" s="102"/>
      <c r="H316" s="189"/>
      <c r="I316" s="189"/>
      <c r="J316" s="189"/>
      <c r="K316" s="189"/>
      <c r="L316" s="133"/>
      <c r="M316" s="190"/>
      <c r="N316" s="190"/>
      <c r="O316" s="190"/>
      <c r="P316" s="190"/>
      <c r="Q316" s="190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8"/>
      <c r="C317" s="188"/>
      <c r="D317" s="188"/>
      <c r="E317" s="102"/>
      <c r="F317" s="102"/>
      <c r="G317" s="102"/>
      <c r="H317" s="189"/>
      <c r="I317" s="189"/>
      <c r="J317" s="189"/>
      <c r="K317" s="189"/>
      <c r="L317" s="133"/>
      <c r="M317" s="190"/>
      <c r="N317" s="190"/>
      <c r="O317" s="190"/>
      <c r="P317" s="190"/>
      <c r="Q317" s="190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5"/>
      <c r="C320" s="186"/>
      <c r="D320" s="186"/>
      <c r="E320" s="187"/>
      <c r="F320" s="187"/>
      <c r="G320" s="187"/>
      <c r="H320" s="187"/>
      <c r="I320" s="187"/>
      <c r="J320" s="187"/>
      <c r="K320" s="187"/>
      <c r="L320" s="187"/>
      <c r="M320" s="187"/>
      <c r="N320" s="134"/>
      <c r="O320" s="134"/>
      <c r="P320" s="185"/>
      <c r="Q320" s="185"/>
      <c r="R320" s="185"/>
      <c r="S320" s="185"/>
      <c r="T320" s="185"/>
      <c r="U320" s="185"/>
      <c r="V320" s="134"/>
      <c r="W320" s="134"/>
      <c r="X320" s="134"/>
      <c r="Y320" s="134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84"/>
      <c r="C321" s="184"/>
      <c r="D321" s="184"/>
      <c r="E321" s="184"/>
      <c r="F321" s="184"/>
      <c r="G321" s="184"/>
      <c r="H321" s="184"/>
      <c r="I321" s="184"/>
      <c r="J321" s="184"/>
      <c r="K321" s="184"/>
      <c r="L321" s="184"/>
      <c r="M321" s="184"/>
      <c r="N321" s="98"/>
      <c r="O321" s="133"/>
      <c r="P321" s="184"/>
      <c r="Q321" s="184"/>
      <c r="R321" s="184"/>
      <c r="S321" s="184"/>
      <c r="T321" s="184"/>
      <c r="U321" s="184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84"/>
      <c r="C322" s="184"/>
      <c r="D322" s="184"/>
      <c r="E322" s="184"/>
      <c r="F322" s="184"/>
      <c r="G322" s="184"/>
      <c r="H322" s="184"/>
      <c r="I322" s="184"/>
      <c r="J322" s="184"/>
      <c r="K322" s="184"/>
      <c r="L322" s="184"/>
      <c r="M322" s="184"/>
      <c r="N322" s="98"/>
      <c r="O322" s="133"/>
      <c r="P322" s="184"/>
      <c r="Q322" s="184"/>
      <c r="R322" s="184"/>
      <c r="S322" s="184"/>
      <c r="T322" s="184"/>
      <c r="U322" s="184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84"/>
      <c r="C323" s="184"/>
      <c r="D323" s="184"/>
      <c r="E323" s="184"/>
      <c r="F323" s="184"/>
      <c r="G323" s="184"/>
      <c r="H323" s="184"/>
      <c r="I323" s="184"/>
      <c r="J323" s="184"/>
      <c r="K323" s="184"/>
      <c r="L323" s="184"/>
      <c r="M323" s="184"/>
      <c r="N323" s="98"/>
      <c r="O323" s="133"/>
      <c r="P323" s="184"/>
      <c r="Q323" s="184"/>
      <c r="R323" s="184"/>
      <c r="S323" s="184"/>
      <c r="T323" s="184"/>
      <c r="U323" s="184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84"/>
      <c r="C324" s="184"/>
      <c r="D324" s="184"/>
      <c r="E324" s="184"/>
      <c r="F324" s="184"/>
      <c r="G324" s="184"/>
      <c r="H324" s="184"/>
      <c r="I324" s="184"/>
      <c r="J324" s="184"/>
      <c r="K324" s="184"/>
      <c r="L324" s="184"/>
      <c r="M324" s="184"/>
      <c r="N324" s="98"/>
      <c r="O324" s="133"/>
      <c r="P324" s="184"/>
      <c r="Q324" s="184"/>
      <c r="R324" s="184"/>
      <c r="S324" s="184"/>
      <c r="T324" s="184"/>
      <c r="U324" s="184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84"/>
      <c r="C325" s="184"/>
      <c r="D325" s="184"/>
      <c r="E325" s="184"/>
      <c r="F325" s="184"/>
      <c r="G325" s="184"/>
      <c r="H325" s="184"/>
      <c r="I325" s="184"/>
      <c r="J325" s="184"/>
      <c r="K325" s="184"/>
      <c r="L325" s="184"/>
      <c r="M325" s="184"/>
      <c r="N325" s="98"/>
      <c r="O325" s="133"/>
      <c r="P325" s="184"/>
      <c r="Q325" s="184"/>
      <c r="R325" s="184"/>
      <c r="S325" s="184"/>
      <c r="T325" s="184"/>
      <c r="U325" s="184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84"/>
      <c r="C326" s="184"/>
      <c r="D326" s="184"/>
      <c r="E326" s="184"/>
      <c r="F326" s="184"/>
      <c r="G326" s="184"/>
      <c r="H326" s="184"/>
      <c r="I326" s="184"/>
      <c r="J326" s="184"/>
      <c r="K326" s="184"/>
      <c r="L326" s="184"/>
      <c r="M326" s="184"/>
      <c r="N326" s="98"/>
      <c r="O326" s="133"/>
      <c r="P326" s="184"/>
      <c r="Q326" s="184"/>
      <c r="R326" s="184"/>
      <c r="S326" s="184"/>
      <c r="T326" s="184"/>
      <c r="U326" s="184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84"/>
      <c r="C327" s="184"/>
      <c r="D327" s="184"/>
      <c r="E327" s="184"/>
      <c r="F327" s="184"/>
      <c r="G327" s="184"/>
      <c r="H327" s="184"/>
      <c r="I327" s="184"/>
      <c r="J327" s="184"/>
      <c r="K327" s="184"/>
      <c r="L327" s="184"/>
      <c r="M327" s="184"/>
      <c r="N327" s="98"/>
      <c r="O327" s="133"/>
      <c r="P327" s="184"/>
      <c r="Q327" s="184"/>
      <c r="R327" s="184"/>
      <c r="S327" s="184"/>
      <c r="T327" s="184"/>
      <c r="U327" s="184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84"/>
      <c r="C328" s="184"/>
      <c r="D328" s="184"/>
      <c r="E328" s="184"/>
      <c r="F328" s="184"/>
      <c r="G328" s="184"/>
      <c r="H328" s="184"/>
      <c r="I328" s="184"/>
      <c r="J328" s="184"/>
      <c r="K328" s="184"/>
      <c r="L328" s="184"/>
      <c r="M328" s="184"/>
      <c r="N328" s="98"/>
      <c r="O328" s="133"/>
      <c r="P328" s="184"/>
      <c r="Q328" s="184"/>
      <c r="R328" s="184"/>
      <c r="S328" s="184"/>
      <c r="T328" s="184"/>
      <c r="U328" s="184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84"/>
      <c r="C329" s="184"/>
      <c r="D329" s="184"/>
      <c r="E329" s="184"/>
      <c r="F329" s="184"/>
      <c r="G329" s="184"/>
      <c r="H329" s="184"/>
      <c r="I329" s="184"/>
      <c r="J329" s="184"/>
      <c r="K329" s="184"/>
      <c r="L329" s="184"/>
      <c r="M329" s="184"/>
      <c r="N329" s="98"/>
      <c r="O329" s="133"/>
      <c r="P329" s="184"/>
      <c r="Q329" s="184"/>
      <c r="R329" s="184"/>
      <c r="S329" s="184"/>
      <c r="T329" s="184"/>
      <c r="U329" s="184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84"/>
      <c r="C330" s="184"/>
      <c r="D330" s="184"/>
      <c r="E330" s="184"/>
      <c r="F330" s="184"/>
      <c r="G330" s="184"/>
      <c r="H330" s="184"/>
      <c r="I330" s="184"/>
      <c r="J330" s="184"/>
      <c r="K330" s="184"/>
      <c r="L330" s="184"/>
      <c r="M330" s="184"/>
      <c r="N330" s="98"/>
      <c r="O330" s="133"/>
      <c r="P330" s="184"/>
      <c r="Q330" s="184"/>
      <c r="R330" s="184"/>
      <c r="S330" s="184"/>
      <c r="T330" s="184"/>
      <c r="U330" s="184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84"/>
      <c r="C331" s="184"/>
      <c r="D331" s="184"/>
      <c r="E331" s="184"/>
      <c r="F331" s="184"/>
      <c r="G331" s="184"/>
      <c r="H331" s="184"/>
      <c r="I331" s="184"/>
      <c r="J331" s="184"/>
      <c r="K331" s="184"/>
      <c r="L331" s="184"/>
      <c r="M331" s="184"/>
      <c r="N331" s="98"/>
      <c r="O331" s="133"/>
      <c r="P331" s="184"/>
      <c r="Q331" s="184"/>
      <c r="R331" s="184"/>
      <c r="S331" s="184"/>
      <c r="T331" s="184"/>
      <c r="U331" s="184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84"/>
      <c r="C332" s="184"/>
      <c r="D332" s="184"/>
      <c r="E332" s="184"/>
      <c r="F332" s="184"/>
      <c r="G332" s="184"/>
      <c r="H332" s="184"/>
      <c r="I332" s="184"/>
      <c r="J332" s="184"/>
      <c r="K332" s="184"/>
      <c r="L332" s="184"/>
      <c r="M332" s="184"/>
      <c r="N332" s="98"/>
      <c r="O332" s="133"/>
      <c r="P332" s="184"/>
      <c r="Q332" s="184"/>
      <c r="R332" s="184"/>
      <c r="S332" s="184"/>
      <c r="T332" s="184"/>
      <c r="U332" s="184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84"/>
      <c r="C333" s="184"/>
      <c r="D333" s="184"/>
      <c r="E333" s="184"/>
      <c r="F333" s="184"/>
      <c r="G333" s="184"/>
      <c r="H333" s="184"/>
      <c r="I333" s="184"/>
      <c r="J333" s="184"/>
      <c r="K333" s="184"/>
      <c r="L333" s="184"/>
      <c r="M333" s="184"/>
      <c r="N333" s="98"/>
      <c r="O333" s="133"/>
      <c r="P333" s="184"/>
      <c r="Q333" s="184"/>
      <c r="R333" s="184"/>
      <c r="S333" s="184"/>
      <c r="T333" s="184"/>
      <c r="U333" s="184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84"/>
      <c r="C334" s="184"/>
      <c r="D334" s="184"/>
      <c r="E334" s="184"/>
      <c r="F334" s="184"/>
      <c r="G334" s="184"/>
      <c r="H334" s="184"/>
      <c r="I334" s="184"/>
      <c r="J334" s="184"/>
      <c r="K334" s="184"/>
      <c r="L334" s="184"/>
      <c r="M334" s="184"/>
      <c r="N334" s="98"/>
      <c r="O334" s="133"/>
      <c r="P334" s="184"/>
      <c r="Q334" s="184"/>
      <c r="R334" s="184"/>
      <c r="S334" s="184"/>
      <c r="T334" s="184"/>
      <c r="U334" s="184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84"/>
      <c r="C335" s="184"/>
      <c r="D335" s="184"/>
      <c r="E335" s="184"/>
      <c r="F335" s="184"/>
      <c r="G335" s="184"/>
      <c r="H335" s="184"/>
      <c r="I335" s="184"/>
      <c r="J335" s="184"/>
      <c r="K335" s="184"/>
      <c r="L335" s="184"/>
      <c r="M335" s="184"/>
      <c r="N335" s="98"/>
      <c r="O335" s="133"/>
      <c r="P335" s="184"/>
      <c r="Q335" s="184"/>
      <c r="R335" s="184"/>
      <c r="S335" s="184"/>
      <c r="T335" s="184"/>
      <c r="U335" s="184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84"/>
      <c r="C336" s="184"/>
      <c r="D336" s="184"/>
      <c r="E336" s="184"/>
      <c r="F336" s="184"/>
      <c r="G336" s="184"/>
      <c r="H336" s="184"/>
      <c r="I336" s="184"/>
      <c r="J336" s="184"/>
      <c r="K336" s="184"/>
      <c r="L336" s="184"/>
      <c r="M336" s="184"/>
      <c r="N336" s="98"/>
      <c r="O336" s="133"/>
      <c r="P336" s="184"/>
      <c r="Q336" s="184"/>
      <c r="R336" s="184"/>
      <c r="S336" s="184"/>
      <c r="T336" s="184"/>
      <c r="U336" s="184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84"/>
      <c r="C337" s="184"/>
      <c r="D337" s="184"/>
      <c r="E337" s="184"/>
      <c r="F337" s="184"/>
      <c r="G337" s="184"/>
      <c r="H337" s="184"/>
      <c r="I337" s="184"/>
      <c r="J337" s="184"/>
      <c r="K337" s="184"/>
      <c r="L337" s="184"/>
      <c r="M337" s="184"/>
      <c r="N337" s="98"/>
      <c r="O337" s="133"/>
      <c r="P337" s="184"/>
      <c r="Q337" s="184"/>
      <c r="R337" s="184"/>
      <c r="S337" s="184"/>
      <c r="T337" s="184"/>
      <c r="U337" s="184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84"/>
      <c r="C338" s="184"/>
      <c r="D338" s="184"/>
      <c r="E338" s="184"/>
      <c r="F338" s="184"/>
      <c r="G338" s="184"/>
      <c r="H338" s="184"/>
      <c r="I338" s="184"/>
      <c r="J338" s="184"/>
      <c r="K338" s="184"/>
      <c r="L338" s="184"/>
      <c r="M338" s="184"/>
      <c r="N338" s="98"/>
      <c r="O338" s="133"/>
      <c r="P338" s="184"/>
      <c r="Q338" s="184"/>
      <c r="R338" s="184"/>
      <c r="S338" s="184"/>
      <c r="T338" s="184"/>
      <c r="U338" s="184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84"/>
      <c r="C339" s="184"/>
      <c r="D339" s="184"/>
      <c r="E339" s="184"/>
      <c r="F339" s="184"/>
      <c r="G339" s="184"/>
      <c r="H339" s="184"/>
      <c r="I339" s="184"/>
      <c r="J339" s="184"/>
      <c r="K339" s="184"/>
      <c r="L339" s="184"/>
      <c r="M339" s="184"/>
      <c r="N339" s="98"/>
      <c r="O339" s="133"/>
      <c r="P339" s="184"/>
      <c r="Q339" s="184"/>
      <c r="R339" s="184"/>
      <c r="S339" s="184"/>
      <c r="T339" s="184"/>
      <c r="U339" s="184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84"/>
      <c r="C340" s="184"/>
      <c r="D340" s="184"/>
      <c r="E340" s="184"/>
      <c r="F340" s="184"/>
      <c r="G340" s="184"/>
      <c r="H340" s="184"/>
      <c r="I340" s="184"/>
      <c r="J340" s="184"/>
      <c r="K340" s="184"/>
      <c r="L340" s="184"/>
      <c r="M340" s="184"/>
      <c r="N340" s="98"/>
      <c r="O340" s="133"/>
      <c r="P340" s="184"/>
      <c r="Q340" s="184"/>
      <c r="R340" s="184"/>
      <c r="S340" s="184"/>
      <c r="T340" s="184"/>
      <c r="U340" s="184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84"/>
      <c r="C341" s="184"/>
      <c r="D341" s="184"/>
      <c r="E341" s="184"/>
      <c r="F341" s="184"/>
      <c r="G341" s="184"/>
      <c r="H341" s="184"/>
      <c r="I341" s="184"/>
      <c r="J341" s="184"/>
      <c r="K341" s="184"/>
      <c r="L341" s="184"/>
      <c r="M341" s="184"/>
      <c r="N341" s="98"/>
      <c r="O341" s="133"/>
      <c r="P341" s="184"/>
      <c r="Q341" s="184"/>
      <c r="R341" s="184"/>
      <c r="S341" s="184"/>
      <c r="T341" s="184"/>
      <c r="U341" s="184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84"/>
      <c r="C342" s="184"/>
      <c r="D342" s="184"/>
      <c r="E342" s="184"/>
      <c r="F342" s="184"/>
      <c r="G342" s="184"/>
      <c r="H342" s="184"/>
      <c r="I342" s="184"/>
      <c r="J342" s="184"/>
      <c r="K342" s="184"/>
      <c r="L342" s="184"/>
      <c r="M342" s="184"/>
      <c r="N342" s="98"/>
      <c r="O342" s="133"/>
      <c r="P342" s="184"/>
      <c r="Q342" s="184"/>
      <c r="R342" s="184"/>
      <c r="S342" s="184"/>
      <c r="T342" s="184"/>
      <c r="U342" s="184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84"/>
      <c r="C343" s="184"/>
      <c r="D343" s="184"/>
      <c r="E343" s="184"/>
      <c r="F343" s="184"/>
      <c r="G343" s="184"/>
      <c r="H343" s="184"/>
      <c r="I343" s="184"/>
      <c r="J343" s="184"/>
      <c r="K343" s="184"/>
      <c r="L343" s="184"/>
      <c r="M343" s="184"/>
      <c r="N343" s="98"/>
      <c r="O343" s="133"/>
      <c r="P343" s="184"/>
      <c r="Q343" s="184"/>
      <c r="R343" s="184"/>
      <c r="S343" s="184"/>
      <c r="T343" s="184"/>
      <c r="U343" s="184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84"/>
      <c r="C344" s="184"/>
      <c r="D344" s="184"/>
      <c r="E344" s="184"/>
      <c r="F344" s="184"/>
      <c r="G344" s="184"/>
      <c r="H344" s="184"/>
      <c r="I344" s="184"/>
      <c r="J344" s="184"/>
      <c r="K344" s="184"/>
      <c r="L344" s="184"/>
      <c r="M344" s="184"/>
      <c r="N344" s="98"/>
      <c r="O344" s="133"/>
      <c r="P344" s="184"/>
      <c r="Q344" s="184"/>
      <c r="R344" s="184"/>
      <c r="S344" s="184"/>
      <c r="T344" s="184"/>
      <c r="U344" s="184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84"/>
      <c r="C345" s="184"/>
      <c r="D345" s="184"/>
      <c r="E345" s="184"/>
      <c r="F345" s="184"/>
      <c r="G345" s="184"/>
      <c r="H345" s="184"/>
      <c r="I345" s="184"/>
      <c r="J345" s="184"/>
      <c r="K345" s="184"/>
      <c r="L345" s="184"/>
      <c r="M345" s="184"/>
      <c r="N345" s="98"/>
      <c r="O345" s="133"/>
      <c r="P345" s="184"/>
      <c r="Q345" s="184"/>
      <c r="R345" s="184"/>
      <c r="S345" s="184"/>
      <c r="T345" s="184"/>
      <c r="U345" s="184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84"/>
      <c r="C346" s="184"/>
      <c r="D346" s="184"/>
      <c r="E346" s="184"/>
      <c r="F346" s="184"/>
      <c r="G346" s="184"/>
      <c r="H346" s="184"/>
      <c r="I346" s="184"/>
      <c r="J346" s="184"/>
      <c r="K346" s="184"/>
      <c r="L346" s="184"/>
      <c r="M346" s="184"/>
      <c r="N346" s="98"/>
      <c r="O346" s="133"/>
      <c r="P346" s="184"/>
      <c r="Q346" s="184"/>
      <c r="R346" s="184"/>
      <c r="S346" s="184"/>
      <c r="T346" s="184"/>
      <c r="U346" s="184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84"/>
      <c r="C347" s="184"/>
      <c r="D347" s="184"/>
      <c r="E347" s="184"/>
      <c r="F347" s="184"/>
      <c r="G347" s="184"/>
      <c r="H347" s="184"/>
      <c r="I347" s="184"/>
      <c r="J347" s="184"/>
      <c r="K347" s="184"/>
      <c r="L347" s="184"/>
      <c r="M347" s="184"/>
      <c r="N347" s="98"/>
      <c r="O347" s="133"/>
      <c r="P347" s="184"/>
      <c r="Q347" s="184"/>
      <c r="R347" s="184"/>
      <c r="S347" s="184"/>
      <c r="T347" s="184"/>
      <c r="U347" s="184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84"/>
      <c r="C348" s="184"/>
      <c r="D348" s="184"/>
      <c r="E348" s="184"/>
      <c r="F348" s="184"/>
      <c r="G348" s="184"/>
      <c r="H348" s="184"/>
      <c r="I348" s="184"/>
      <c r="J348" s="184"/>
      <c r="K348" s="184"/>
      <c r="L348" s="184"/>
      <c r="M348" s="184"/>
      <c r="N348" s="98"/>
      <c r="O348" s="133"/>
      <c r="P348" s="184"/>
      <c r="Q348" s="184"/>
      <c r="R348" s="184"/>
      <c r="S348" s="184"/>
      <c r="T348" s="184"/>
      <c r="U348" s="184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84"/>
      <c r="C349" s="184"/>
      <c r="D349" s="184"/>
      <c r="E349" s="184"/>
      <c r="F349" s="184"/>
      <c r="G349" s="184"/>
      <c r="H349" s="184"/>
      <c r="I349" s="184"/>
      <c r="J349" s="184"/>
      <c r="K349" s="184"/>
      <c r="L349" s="184"/>
      <c r="M349" s="184"/>
      <c r="N349" s="98"/>
      <c r="O349" s="133"/>
      <c r="P349" s="184"/>
      <c r="Q349" s="184"/>
      <c r="R349" s="184"/>
      <c r="S349" s="184"/>
      <c r="T349" s="184"/>
      <c r="U349" s="184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84"/>
      <c r="C350" s="184"/>
      <c r="D350" s="184"/>
      <c r="E350" s="184"/>
      <c r="F350" s="184"/>
      <c r="G350" s="184"/>
      <c r="H350" s="184"/>
      <c r="I350" s="184"/>
      <c r="J350" s="184"/>
      <c r="K350" s="184"/>
      <c r="L350" s="184"/>
      <c r="M350" s="184"/>
      <c r="N350" s="98"/>
      <c r="O350" s="133"/>
      <c r="P350" s="184"/>
      <c r="Q350" s="184"/>
      <c r="R350" s="184"/>
      <c r="S350" s="184"/>
      <c r="T350" s="184"/>
      <c r="U350" s="184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84"/>
      <c r="C351" s="184"/>
      <c r="D351" s="184"/>
      <c r="E351" s="184"/>
      <c r="F351" s="184"/>
      <c r="G351" s="184"/>
      <c r="H351" s="184"/>
      <c r="I351" s="184"/>
      <c r="J351" s="184"/>
      <c r="K351" s="184"/>
      <c r="L351" s="184"/>
      <c r="M351" s="184"/>
      <c r="N351" s="98"/>
      <c r="O351" s="133"/>
      <c r="P351" s="184"/>
      <c r="Q351" s="184"/>
      <c r="R351" s="184"/>
      <c r="S351" s="184"/>
      <c r="T351" s="184"/>
      <c r="U351" s="184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84"/>
      <c r="C352" s="184"/>
      <c r="D352" s="184"/>
      <c r="E352" s="184"/>
      <c r="F352" s="184"/>
      <c r="G352" s="184"/>
      <c r="H352" s="184"/>
      <c r="I352" s="184"/>
      <c r="J352" s="184"/>
      <c r="K352" s="184"/>
      <c r="L352" s="184"/>
      <c r="M352" s="184"/>
      <c r="N352" s="98"/>
      <c r="O352" s="133"/>
      <c r="P352" s="184"/>
      <c r="Q352" s="184"/>
      <c r="R352" s="184"/>
      <c r="S352" s="184"/>
      <c r="T352" s="184"/>
      <c r="U352" s="184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84"/>
      <c r="C353" s="184"/>
      <c r="D353" s="184"/>
      <c r="E353" s="184"/>
      <c r="F353" s="184"/>
      <c r="G353" s="184"/>
      <c r="H353" s="184"/>
      <c r="I353" s="184"/>
      <c r="J353" s="184"/>
      <c r="K353" s="184"/>
      <c r="L353" s="184"/>
      <c r="M353" s="184"/>
      <c r="N353" s="98"/>
      <c r="O353" s="133"/>
      <c r="P353" s="184"/>
      <c r="Q353" s="184"/>
      <c r="R353" s="184"/>
      <c r="S353" s="184"/>
      <c r="T353" s="184"/>
      <c r="U353" s="184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84"/>
      <c r="C354" s="184"/>
      <c r="D354" s="184"/>
      <c r="E354" s="184"/>
      <c r="F354" s="184"/>
      <c r="G354" s="184"/>
      <c r="H354" s="184"/>
      <c r="I354" s="184"/>
      <c r="J354" s="184"/>
      <c r="K354" s="184"/>
      <c r="L354" s="184"/>
      <c r="M354" s="184"/>
      <c r="N354" s="98"/>
      <c r="O354" s="133"/>
      <c r="P354" s="184"/>
      <c r="Q354" s="184"/>
      <c r="R354" s="184"/>
      <c r="S354" s="184"/>
      <c r="T354" s="184"/>
      <c r="U354" s="184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84"/>
      <c r="C355" s="184"/>
      <c r="D355" s="184"/>
      <c r="E355" s="184"/>
      <c r="F355" s="184"/>
      <c r="G355" s="184"/>
      <c r="H355" s="184"/>
      <c r="I355" s="184"/>
      <c r="J355" s="184"/>
      <c r="K355" s="184"/>
      <c r="L355" s="184"/>
      <c r="M355" s="184"/>
      <c r="N355" s="98"/>
      <c r="O355" s="133"/>
      <c r="P355" s="184"/>
      <c r="Q355" s="184"/>
      <c r="R355" s="184"/>
      <c r="S355" s="184"/>
      <c r="T355" s="184"/>
      <c r="U355" s="184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84"/>
      <c r="C356" s="184"/>
      <c r="D356" s="184"/>
      <c r="E356" s="184"/>
      <c r="F356" s="184"/>
      <c r="G356" s="184"/>
      <c r="H356" s="184"/>
      <c r="I356" s="184"/>
      <c r="J356" s="184"/>
      <c r="K356" s="184"/>
      <c r="L356" s="184"/>
      <c r="M356" s="184"/>
      <c r="N356" s="98"/>
      <c r="O356" s="133"/>
      <c r="P356" s="184"/>
      <c r="Q356" s="184"/>
      <c r="R356" s="184"/>
      <c r="S356" s="184"/>
      <c r="T356" s="184"/>
      <c r="U356" s="184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84"/>
      <c r="C357" s="184"/>
      <c r="D357" s="184"/>
      <c r="E357" s="184"/>
      <c r="F357" s="184"/>
      <c r="G357" s="184"/>
      <c r="H357" s="184"/>
      <c r="I357" s="184"/>
      <c r="J357" s="184"/>
      <c r="K357" s="184"/>
      <c r="L357" s="184"/>
      <c r="M357" s="184"/>
      <c r="N357" s="98"/>
      <c r="O357" s="133"/>
      <c r="P357" s="184"/>
      <c r="Q357" s="184"/>
      <c r="R357" s="184"/>
      <c r="S357" s="184"/>
      <c r="T357" s="184"/>
      <c r="U357" s="184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84"/>
      <c r="C358" s="184"/>
      <c r="D358" s="184"/>
      <c r="E358" s="184"/>
      <c r="F358" s="184"/>
      <c r="G358" s="184"/>
      <c r="H358" s="184"/>
      <c r="I358" s="184"/>
      <c r="J358" s="184"/>
      <c r="K358" s="184"/>
      <c r="L358" s="184"/>
      <c r="M358" s="184"/>
      <c r="N358" s="98"/>
      <c r="O358" s="133"/>
      <c r="P358" s="184"/>
      <c r="Q358" s="184"/>
      <c r="R358" s="184"/>
      <c r="S358" s="184"/>
      <c r="T358" s="184"/>
      <c r="U358" s="184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84"/>
      <c r="C359" s="184"/>
      <c r="D359" s="184"/>
      <c r="E359" s="184"/>
      <c r="F359" s="184"/>
      <c r="G359" s="184"/>
      <c r="H359" s="184"/>
      <c r="I359" s="184"/>
      <c r="J359" s="184"/>
      <c r="K359" s="184"/>
      <c r="L359" s="184"/>
      <c r="M359" s="184"/>
      <c r="N359" s="98"/>
      <c r="O359" s="133"/>
      <c r="P359" s="184"/>
      <c r="Q359" s="184"/>
      <c r="R359" s="184"/>
      <c r="S359" s="184"/>
      <c r="T359" s="184"/>
      <c r="U359" s="184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84"/>
      <c r="C360" s="184"/>
      <c r="D360" s="184"/>
      <c r="E360" s="184"/>
      <c r="F360" s="184"/>
      <c r="G360" s="184"/>
      <c r="H360" s="184"/>
      <c r="I360" s="184"/>
      <c r="J360" s="184"/>
      <c r="K360" s="184"/>
      <c r="L360" s="184"/>
      <c r="M360" s="184"/>
      <c r="N360" s="98"/>
      <c r="O360" s="133"/>
      <c r="P360" s="184"/>
      <c r="Q360" s="184"/>
      <c r="R360" s="184"/>
      <c r="S360" s="184"/>
      <c r="T360" s="184"/>
      <c r="U360" s="184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84"/>
      <c r="C361" s="184"/>
      <c r="D361" s="184"/>
      <c r="E361" s="184"/>
      <c r="F361" s="184"/>
      <c r="G361" s="184"/>
      <c r="H361" s="184"/>
      <c r="I361" s="184"/>
      <c r="J361" s="184"/>
      <c r="K361" s="184"/>
      <c r="L361" s="184"/>
      <c r="M361" s="184"/>
      <c r="N361" s="98"/>
      <c r="O361" s="133"/>
      <c r="P361" s="184"/>
      <c r="Q361" s="184"/>
      <c r="R361" s="184"/>
      <c r="S361" s="184"/>
      <c r="T361" s="184"/>
      <c r="U361" s="184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84"/>
      <c r="C362" s="184"/>
      <c r="D362" s="184"/>
      <c r="E362" s="184"/>
      <c r="F362" s="184"/>
      <c r="G362" s="184"/>
      <c r="H362" s="184"/>
      <c r="I362" s="184"/>
      <c r="J362" s="184"/>
      <c r="K362" s="184"/>
      <c r="L362" s="184"/>
      <c r="M362" s="184"/>
      <c r="N362" s="98"/>
      <c r="O362" s="133"/>
      <c r="P362" s="184"/>
      <c r="Q362" s="184"/>
      <c r="R362" s="184"/>
      <c r="S362" s="184"/>
      <c r="T362" s="184"/>
      <c r="U362" s="184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84"/>
      <c r="C363" s="184"/>
      <c r="D363" s="184"/>
      <c r="E363" s="184"/>
      <c r="F363" s="184"/>
      <c r="G363" s="184"/>
      <c r="H363" s="184"/>
      <c r="I363" s="184"/>
      <c r="J363" s="184"/>
      <c r="K363" s="184"/>
      <c r="L363" s="184"/>
      <c r="M363" s="184"/>
      <c r="N363" s="98"/>
      <c r="O363" s="133"/>
      <c r="P363" s="184"/>
      <c r="Q363" s="184"/>
      <c r="R363" s="184"/>
      <c r="S363" s="184"/>
      <c r="T363" s="184"/>
      <c r="U363" s="184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84"/>
      <c r="C364" s="184"/>
      <c r="D364" s="184"/>
      <c r="E364" s="184"/>
      <c r="F364" s="184"/>
      <c r="G364" s="184"/>
      <c r="H364" s="184"/>
      <c r="I364" s="184"/>
      <c r="J364" s="184"/>
      <c r="K364" s="184"/>
      <c r="L364" s="184"/>
      <c r="M364" s="184"/>
      <c r="N364" s="98"/>
      <c r="O364" s="133"/>
      <c r="P364" s="184"/>
      <c r="Q364" s="184"/>
      <c r="R364" s="184"/>
      <c r="S364" s="184"/>
      <c r="T364" s="184"/>
      <c r="U364" s="184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84"/>
      <c r="C365" s="184"/>
      <c r="D365" s="184"/>
      <c r="E365" s="184"/>
      <c r="F365" s="184"/>
      <c r="G365" s="184"/>
      <c r="H365" s="184"/>
      <c r="I365" s="184"/>
      <c r="J365" s="184"/>
      <c r="K365" s="184"/>
      <c r="L365" s="184"/>
      <c r="M365" s="184"/>
      <c r="N365" s="98"/>
      <c r="O365" s="133"/>
      <c r="P365" s="184"/>
      <c r="Q365" s="184"/>
      <c r="R365" s="184"/>
      <c r="S365" s="184"/>
      <c r="T365" s="184"/>
      <c r="U365" s="184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84"/>
      <c r="C366" s="184"/>
      <c r="D366" s="184"/>
      <c r="E366" s="184"/>
      <c r="F366" s="184"/>
      <c r="G366" s="184"/>
      <c r="H366" s="184"/>
      <c r="I366" s="184"/>
      <c r="J366" s="184"/>
      <c r="K366" s="184"/>
      <c r="L366" s="184"/>
      <c r="M366" s="184"/>
      <c r="N366" s="98"/>
      <c r="O366" s="133"/>
      <c r="P366" s="184"/>
      <c r="Q366" s="184"/>
      <c r="R366" s="184"/>
      <c r="S366" s="184"/>
      <c r="T366" s="184"/>
      <c r="U366" s="184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84"/>
      <c r="C367" s="184"/>
      <c r="D367" s="184"/>
      <c r="E367" s="184"/>
      <c r="F367" s="184"/>
      <c r="G367" s="184"/>
      <c r="H367" s="184"/>
      <c r="I367" s="184"/>
      <c r="J367" s="184"/>
      <c r="K367" s="184"/>
      <c r="L367" s="184"/>
      <c r="M367" s="184"/>
      <c r="N367" s="98"/>
      <c r="O367" s="133"/>
      <c r="P367" s="184"/>
      <c r="Q367" s="184"/>
      <c r="R367" s="184"/>
      <c r="S367" s="184"/>
      <c r="T367" s="184"/>
      <c r="U367" s="184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84"/>
      <c r="C368" s="184"/>
      <c r="D368" s="184"/>
      <c r="E368" s="184"/>
      <c r="F368" s="184"/>
      <c r="G368" s="184"/>
      <c r="H368" s="184"/>
      <c r="I368" s="184"/>
      <c r="J368" s="184"/>
      <c r="K368" s="184"/>
      <c r="L368" s="184"/>
      <c r="M368" s="184"/>
      <c r="N368" s="98"/>
      <c r="O368" s="133"/>
      <c r="P368" s="184"/>
      <c r="Q368" s="184"/>
      <c r="R368" s="184"/>
      <c r="S368" s="184"/>
      <c r="T368" s="184"/>
      <c r="U368" s="184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84"/>
      <c r="C369" s="184"/>
      <c r="D369" s="184"/>
      <c r="E369" s="184"/>
      <c r="F369" s="184"/>
      <c r="G369" s="184"/>
      <c r="H369" s="184"/>
      <c r="I369" s="184"/>
      <c r="J369" s="184"/>
      <c r="K369" s="184"/>
      <c r="L369" s="184"/>
      <c r="M369" s="184"/>
      <c r="N369" s="98"/>
      <c r="O369" s="133"/>
      <c r="P369" s="184"/>
      <c r="Q369" s="184"/>
      <c r="R369" s="184"/>
      <c r="S369" s="184"/>
      <c r="T369" s="184"/>
      <c r="U369" s="184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84"/>
      <c r="C370" s="184"/>
      <c r="D370" s="184"/>
      <c r="E370" s="184"/>
      <c r="F370" s="184"/>
      <c r="G370" s="184"/>
      <c r="H370" s="184"/>
      <c r="I370" s="184"/>
      <c r="J370" s="184"/>
      <c r="K370" s="184"/>
      <c r="L370" s="184"/>
      <c r="M370" s="184"/>
      <c r="N370" s="98"/>
      <c r="O370" s="133"/>
      <c r="P370" s="184"/>
      <c r="Q370" s="184"/>
      <c r="R370" s="184"/>
      <c r="S370" s="184"/>
      <c r="T370" s="184"/>
      <c r="U370" s="184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5"/>
      <c r="C375" s="186"/>
      <c r="D375" s="186"/>
      <c r="E375" s="134"/>
      <c r="F375" s="134"/>
      <c r="G375" s="134"/>
      <c r="H375" s="185"/>
      <c r="I375" s="185"/>
      <c r="J375" s="185"/>
      <c r="K375" s="185"/>
      <c r="L375" s="185"/>
      <c r="M375" s="185"/>
      <c r="N375" s="185"/>
      <c r="O375" s="185"/>
      <c r="P375" s="185"/>
      <c r="Q375" s="185"/>
      <c r="R375" s="185"/>
      <c r="S375" s="185"/>
      <c r="T375" s="185"/>
      <c r="U375" s="185"/>
      <c r="V375" s="134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8"/>
      <c r="C376" s="188"/>
      <c r="D376" s="188"/>
      <c r="E376" s="102"/>
      <c r="F376" s="102"/>
      <c r="G376" s="102"/>
      <c r="H376" s="189"/>
      <c r="I376" s="189"/>
      <c r="J376" s="189"/>
      <c r="K376" s="189"/>
      <c r="L376" s="190"/>
      <c r="M376" s="190"/>
      <c r="N376" s="190"/>
      <c r="O376" s="190"/>
      <c r="P376" s="190"/>
      <c r="Q376" s="190"/>
      <c r="R376" s="190"/>
      <c r="S376" s="190"/>
      <c r="T376" s="190"/>
      <c r="U376" s="190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8"/>
      <c r="C377" s="188"/>
      <c r="D377" s="188"/>
      <c r="E377" s="102"/>
      <c r="F377" s="102"/>
      <c r="G377" s="102"/>
      <c r="H377" s="189"/>
      <c r="I377" s="189"/>
      <c r="J377" s="189"/>
      <c r="K377" s="189"/>
      <c r="L377" s="190"/>
      <c r="M377" s="190"/>
      <c r="N377" s="190"/>
      <c r="O377" s="190"/>
      <c r="P377" s="190"/>
      <c r="Q377" s="190"/>
      <c r="R377" s="190"/>
      <c r="S377" s="190"/>
      <c r="T377" s="190"/>
      <c r="U377" s="190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8"/>
      <c r="C378" s="188"/>
      <c r="D378" s="188"/>
      <c r="E378" s="102"/>
      <c r="F378" s="102"/>
      <c r="G378" s="102"/>
      <c r="H378" s="189"/>
      <c r="I378" s="189"/>
      <c r="J378" s="189"/>
      <c r="K378" s="189"/>
      <c r="L378" s="190"/>
      <c r="M378" s="190"/>
      <c r="N378" s="190"/>
      <c r="O378" s="190"/>
      <c r="P378" s="190"/>
      <c r="Q378" s="190"/>
      <c r="R378" s="190"/>
      <c r="S378" s="190"/>
      <c r="T378" s="190"/>
      <c r="U378" s="190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8"/>
      <c r="C379" s="188"/>
      <c r="D379" s="188"/>
      <c r="E379" s="102"/>
      <c r="F379" s="102"/>
      <c r="G379" s="102"/>
      <c r="H379" s="189"/>
      <c r="I379" s="189"/>
      <c r="J379" s="189"/>
      <c r="K379" s="189"/>
      <c r="L379" s="190"/>
      <c r="M379" s="190"/>
      <c r="N379" s="190"/>
      <c r="O379" s="190"/>
      <c r="P379" s="190"/>
      <c r="Q379" s="190"/>
      <c r="R379" s="190"/>
      <c r="S379" s="190"/>
      <c r="T379" s="190"/>
      <c r="U379" s="190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8"/>
      <c r="C380" s="188"/>
      <c r="D380" s="188"/>
      <c r="E380" s="102"/>
      <c r="F380" s="102"/>
      <c r="G380" s="102"/>
      <c r="H380" s="189"/>
      <c r="I380" s="189"/>
      <c r="J380" s="189"/>
      <c r="K380" s="189"/>
      <c r="L380" s="190"/>
      <c r="M380" s="190"/>
      <c r="N380" s="190"/>
      <c r="O380" s="190"/>
      <c r="P380" s="190"/>
      <c r="Q380" s="190"/>
      <c r="R380" s="190"/>
      <c r="S380" s="190"/>
      <c r="T380" s="190"/>
      <c r="U380" s="190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8"/>
      <c r="C381" s="188"/>
      <c r="D381" s="188"/>
      <c r="E381" s="102"/>
      <c r="F381" s="102"/>
      <c r="G381" s="102"/>
      <c r="H381" s="189"/>
      <c r="I381" s="189"/>
      <c r="J381" s="189"/>
      <c r="K381" s="189"/>
      <c r="L381" s="190"/>
      <c r="M381" s="190"/>
      <c r="N381" s="190"/>
      <c r="O381" s="190"/>
      <c r="P381" s="190"/>
      <c r="Q381" s="190"/>
      <c r="R381" s="190"/>
      <c r="S381" s="190"/>
      <c r="T381" s="190"/>
      <c r="U381" s="190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8"/>
      <c r="C382" s="188"/>
      <c r="D382" s="188"/>
      <c r="E382" s="102"/>
      <c r="F382" s="102"/>
      <c r="G382" s="102"/>
      <c r="H382" s="189"/>
      <c r="I382" s="189"/>
      <c r="J382" s="189"/>
      <c r="K382" s="189"/>
      <c r="L382" s="190"/>
      <c r="M382" s="190"/>
      <c r="N382" s="190"/>
      <c r="O382" s="190"/>
      <c r="P382" s="190"/>
      <c r="Q382" s="190"/>
      <c r="R382" s="190"/>
      <c r="S382" s="190"/>
      <c r="T382" s="190"/>
      <c r="U382" s="190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8"/>
      <c r="C383" s="188"/>
      <c r="D383" s="188"/>
      <c r="E383" s="102"/>
      <c r="F383" s="102"/>
      <c r="G383" s="102"/>
      <c r="H383" s="189"/>
      <c r="I383" s="189"/>
      <c r="J383" s="189"/>
      <c r="K383" s="189"/>
      <c r="L383" s="190"/>
      <c r="M383" s="190"/>
      <c r="N383" s="190"/>
      <c r="O383" s="190"/>
      <c r="P383" s="190"/>
      <c r="Q383" s="190"/>
      <c r="R383" s="190"/>
      <c r="S383" s="190"/>
      <c r="T383" s="190"/>
      <c r="U383" s="190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8"/>
      <c r="C384" s="188"/>
      <c r="D384" s="188"/>
      <c r="E384" s="102"/>
      <c r="F384" s="102"/>
      <c r="G384" s="102"/>
      <c r="H384" s="189"/>
      <c r="I384" s="189"/>
      <c r="J384" s="189"/>
      <c r="K384" s="189"/>
      <c r="L384" s="190"/>
      <c r="M384" s="190"/>
      <c r="N384" s="190"/>
      <c r="O384" s="190"/>
      <c r="P384" s="190"/>
      <c r="Q384" s="190"/>
      <c r="R384" s="190"/>
      <c r="S384" s="190"/>
      <c r="T384" s="190"/>
      <c r="U384" s="190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8"/>
      <c r="C385" s="188"/>
      <c r="D385" s="188"/>
      <c r="E385" s="102"/>
      <c r="F385" s="102"/>
      <c r="G385" s="102"/>
      <c r="H385" s="189"/>
      <c r="I385" s="189"/>
      <c r="J385" s="189"/>
      <c r="K385" s="189"/>
      <c r="L385" s="190"/>
      <c r="M385" s="190"/>
      <c r="N385" s="190"/>
      <c r="O385" s="190"/>
      <c r="P385" s="190"/>
      <c r="Q385" s="190"/>
      <c r="R385" s="190"/>
      <c r="S385" s="190"/>
      <c r="T385" s="190"/>
      <c r="U385" s="190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8"/>
      <c r="C386" s="188"/>
      <c r="D386" s="188"/>
      <c r="E386" s="102"/>
      <c r="F386" s="102"/>
      <c r="G386" s="102"/>
      <c r="H386" s="189"/>
      <c r="I386" s="189"/>
      <c r="J386" s="189"/>
      <c r="K386" s="189"/>
      <c r="L386" s="190"/>
      <c r="M386" s="190"/>
      <c r="N386" s="190"/>
      <c r="O386" s="190"/>
      <c r="P386" s="190"/>
      <c r="Q386" s="190"/>
      <c r="R386" s="190"/>
      <c r="S386" s="190"/>
      <c r="T386" s="190"/>
      <c r="U386" s="190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8"/>
      <c r="C387" s="188"/>
      <c r="D387" s="188"/>
      <c r="E387" s="102"/>
      <c r="F387" s="102"/>
      <c r="G387" s="102"/>
      <c r="H387" s="189"/>
      <c r="I387" s="189"/>
      <c r="J387" s="189"/>
      <c r="K387" s="189"/>
      <c r="L387" s="190"/>
      <c r="M387" s="190"/>
      <c r="N387" s="190"/>
      <c r="O387" s="190"/>
      <c r="P387" s="190"/>
      <c r="Q387" s="190"/>
      <c r="R387" s="190"/>
      <c r="S387" s="190"/>
      <c r="T387" s="190"/>
      <c r="U387" s="190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8"/>
      <c r="C388" s="188"/>
      <c r="D388" s="188"/>
      <c r="E388" s="102"/>
      <c r="F388" s="102"/>
      <c r="G388" s="102"/>
      <c r="H388" s="189"/>
      <c r="I388" s="189"/>
      <c r="J388" s="189"/>
      <c r="K388" s="189"/>
      <c r="L388" s="190"/>
      <c r="M388" s="190"/>
      <c r="N388" s="190"/>
      <c r="O388" s="190"/>
      <c r="P388" s="190"/>
      <c r="Q388" s="190"/>
      <c r="R388" s="190"/>
      <c r="S388" s="190"/>
      <c r="T388" s="190"/>
      <c r="U388" s="190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8"/>
      <c r="C389" s="188"/>
      <c r="D389" s="188"/>
      <c r="E389" s="102"/>
      <c r="F389" s="102"/>
      <c r="G389" s="102"/>
      <c r="H389" s="189"/>
      <c r="I389" s="189"/>
      <c r="J389" s="189"/>
      <c r="K389" s="189"/>
      <c r="L389" s="190"/>
      <c r="M389" s="190"/>
      <c r="N389" s="190"/>
      <c r="O389" s="190"/>
      <c r="P389" s="190"/>
      <c r="Q389" s="190"/>
      <c r="R389" s="190"/>
      <c r="S389" s="190"/>
      <c r="T389" s="190"/>
      <c r="U389" s="190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8"/>
      <c r="C390" s="188"/>
      <c r="D390" s="188"/>
      <c r="E390" s="102"/>
      <c r="F390" s="102"/>
      <c r="G390" s="102"/>
      <c r="H390" s="189"/>
      <c r="I390" s="189"/>
      <c r="J390" s="189"/>
      <c r="K390" s="189"/>
      <c r="L390" s="190"/>
      <c r="M390" s="190"/>
      <c r="N390" s="190"/>
      <c r="O390" s="190"/>
      <c r="P390" s="190"/>
      <c r="Q390" s="190"/>
      <c r="R390" s="190"/>
      <c r="S390" s="190"/>
      <c r="T390" s="190"/>
      <c r="U390" s="190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8"/>
      <c r="C391" s="188"/>
      <c r="D391" s="188"/>
      <c r="E391" s="102"/>
      <c r="F391" s="102"/>
      <c r="G391" s="102"/>
      <c r="H391" s="189"/>
      <c r="I391" s="189"/>
      <c r="J391" s="189"/>
      <c r="K391" s="189"/>
      <c r="L391" s="190"/>
      <c r="M391" s="190"/>
      <c r="N391" s="190"/>
      <c r="O391" s="190"/>
      <c r="P391" s="190"/>
      <c r="Q391" s="190"/>
      <c r="R391" s="190"/>
      <c r="S391" s="190"/>
      <c r="T391" s="190"/>
      <c r="U391" s="190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8"/>
      <c r="C392" s="188"/>
      <c r="D392" s="188"/>
      <c r="E392" s="102"/>
      <c r="F392" s="102"/>
      <c r="G392" s="102"/>
      <c r="H392" s="189"/>
      <c r="I392" s="189"/>
      <c r="J392" s="189"/>
      <c r="K392" s="189"/>
      <c r="L392" s="190"/>
      <c r="M392" s="190"/>
      <c r="N392" s="190"/>
      <c r="O392" s="190"/>
      <c r="P392" s="190"/>
      <c r="Q392" s="190"/>
      <c r="R392" s="190"/>
      <c r="S392" s="190"/>
      <c r="T392" s="190"/>
      <c r="U392" s="190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8"/>
      <c r="C393" s="188"/>
      <c r="D393" s="188"/>
      <c r="E393" s="102"/>
      <c r="F393" s="102"/>
      <c r="G393" s="102"/>
      <c r="H393" s="189"/>
      <c r="I393" s="189"/>
      <c r="J393" s="189"/>
      <c r="K393" s="189"/>
      <c r="L393" s="190"/>
      <c r="M393" s="190"/>
      <c r="N393" s="190"/>
      <c r="O393" s="190"/>
      <c r="P393" s="190"/>
      <c r="Q393" s="190"/>
      <c r="R393" s="190"/>
      <c r="S393" s="190"/>
      <c r="T393" s="190"/>
      <c r="U393" s="190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5"/>
      <c r="C396" s="186"/>
      <c r="D396" s="186"/>
      <c r="E396" s="187"/>
      <c r="F396" s="187"/>
      <c r="G396" s="187"/>
      <c r="H396" s="187"/>
      <c r="I396" s="187"/>
      <c r="J396" s="187"/>
      <c r="K396" s="187"/>
      <c r="L396" s="187"/>
      <c r="M396" s="187"/>
      <c r="N396" s="134"/>
      <c r="O396" s="134"/>
      <c r="P396" s="134"/>
      <c r="Q396" s="185"/>
      <c r="R396" s="185"/>
      <c r="S396" s="185"/>
      <c r="T396" s="185"/>
      <c r="U396" s="185"/>
      <c r="V396" s="185"/>
      <c r="W396" s="134"/>
      <c r="X396" s="134"/>
      <c r="Y396" s="134"/>
      <c r="Z396" s="134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84"/>
      <c r="C397" s="184"/>
      <c r="D397" s="184"/>
      <c r="E397" s="184"/>
      <c r="F397" s="184"/>
      <c r="G397" s="184"/>
      <c r="H397" s="184"/>
      <c r="I397" s="184"/>
      <c r="J397" s="184"/>
      <c r="K397" s="184"/>
      <c r="L397" s="184"/>
      <c r="M397" s="184"/>
      <c r="N397" s="98"/>
      <c r="O397" s="133"/>
      <c r="P397" s="133"/>
      <c r="Q397" s="184"/>
      <c r="R397" s="184"/>
      <c r="S397" s="184"/>
      <c r="T397" s="184"/>
      <c r="U397" s="184"/>
      <c r="V397" s="184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84"/>
      <c r="C398" s="184"/>
      <c r="D398" s="184"/>
      <c r="E398" s="184"/>
      <c r="F398" s="184"/>
      <c r="G398" s="184"/>
      <c r="H398" s="184"/>
      <c r="I398" s="184"/>
      <c r="J398" s="184"/>
      <c r="K398" s="184"/>
      <c r="L398" s="184"/>
      <c r="M398" s="184"/>
      <c r="N398" s="98"/>
      <c r="O398" s="133"/>
      <c r="P398" s="133"/>
      <c r="Q398" s="184"/>
      <c r="R398" s="184"/>
      <c r="S398" s="184"/>
      <c r="T398" s="184"/>
      <c r="U398" s="184"/>
      <c r="V398" s="184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84"/>
      <c r="C399" s="184"/>
      <c r="D399" s="184"/>
      <c r="E399" s="184"/>
      <c r="F399" s="184"/>
      <c r="G399" s="184"/>
      <c r="H399" s="184"/>
      <c r="I399" s="184"/>
      <c r="J399" s="184"/>
      <c r="K399" s="184"/>
      <c r="L399" s="184"/>
      <c r="M399" s="184"/>
      <c r="N399" s="98"/>
      <c r="O399" s="133"/>
      <c r="P399" s="133"/>
      <c r="Q399" s="184"/>
      <c r="R399" s="184"/>
      <c r="S399" s="184"/>
      <c r="T399" s="184"/>
      <c r="U399" s="184"/>
      <c r="V399" s="184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84"/>
      <c r="C400" s="184"/>
      <c r="D400" s="184"/>
      <c r="E400" s="184"/>
      <c r="F400" s="184"/>
      <c r="G400" s="184"/>
      <c r="H400" s="184"/>
      <c r="I400" s="184"/>
      <c r="J400" s="184"/>
      <c r="K400" s="184"/>
      <c r="L400" s="184"/>
      <c r="M400" s="184"/>
      <c r="N400" s="98"/>
      <c r="O400" s="133"/>
      <c r="P400" s="133"/>
      <c r="Q400" s="184"/>
      <c r="R400" s="184"/>
      <c r="S400" s="184"/>
      <c r="T400" s="184"/>
      <c r="U400" s="184"/>
      <c r="V400" s="184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84"/>
      <c r="C401" s="184"/>
      <c r="D401" s="184"/>
      <c r="E401" s="184"/>
      <c r="F401" s="184"/>
      <c r="G401" s="184"/>
      <c r="H401" s="184"/>
      <c r="I401" s="184"/>
      <c r="J401" s="184"/>
      <c r="K401" s="184"/>
      <c r="L401" s="184"/>
      <c r="M401" s="184"/>
      <c r="N401" s="98"/>
      <c r="O401" s="133"/>
      <c r="P401" s="133"/>
      <c r="Q401" s="184"/>
      <c r="R401" s="184"/>
      <c r="S401" s="184"/>
      <c r="T401" s="184"/>
      <c r="U401" s="184"/>
      <c r="V401" s="184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84"/>
      <c r="C402" s="184"/>
      <c r="D402" s="184"/>
      <c r="E402" s="184"/>
      <c r="F402" s="184"/>
      <c r="G402" s="184"/>
      <c r="H402" s="184"/>
      <c r="I402" s="184"/>
      <c r="J402" s="184"/>
      <c r="K402" s="184"/>
      <c r="L402" s="184"/>
      <c r="M402" s="184"/>
      <c r="N402" s="98"/>
      <c r="O402" s="133"/>
      <c r="P402" s="133"/>
      <c r="Q402" s="184"/>
      <c r="R402" s="184"/>
      <c r="S402" s="184"/>
      <c r="T402" s="184"/>
      <c r="U402" s="184"/>
      <c r="V402" s="184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84"/>
      <c r="C403" s="184"/>
      <c r="D403" s="184"/>
      <c r="E403" s="184"/>
      <c r="F403" s="184"/>
      <c r="G403" s="184"/>
      <c r="H403" s="184"/>
      <c r="I403" s="184"/>
      <c r="J403" s="184"/>
      <c r="K403" s="184"/>
      <c r="L403" s="184"/>
      <c r="M403" s="184"/>
      <c r="N403" s="98"/>
      <c r="O403" s="133"/>
      <c r="P403" s="133"/>
      <c r="Q403" s="184"/>
      <c r="R403" s="184"/>
      <c r="S403" s="184"/>
      <c r="T403" s="184"/>
      <c r="U403" s="184"/>
      <c r="V403" s="184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84"/>
      <c r="C404" s="184"/>
      <c r="D404" s="184"/>
      <c r="E404" s="184"/>
      <c r="F404" s="184"/>
      <c r="G404" s="184"/>
      <c r="H404" s="184"/>
      <c r="I404" s="184"/>
      <c r="J404" s="184"/>
      <c r="K404" s="184"/>
      <c r="L404" s="184"/>
      <c r="M404" s="184"/>
      <c r="N404" s="98"/>
      <c r="O404" s="133"/>
      <c r="P404" s="133"/>
      <c r="Q404" s="184"/>
      <c r="R404" s="184"/>
      <c r="S404" s="184"/>
      <c r="T404" s="184"/>
      <c r="U404" s="184"/>
      <c r="V404" s="184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84"/>
      <c r="C405" s="184"/>
      <c r="D405" s="184"/>
      <c r="E405" s="184"/>
      <c r="F405" s="184"/>
      <c r="G405" s="184"/>
      <c r="H405" s="184"/>
      <c r="I405" s="184"/>
      <c r="J405" s="184"/>
      <c r="K405" s="184"/>
      <c r="L405" s="184"/>
      <c r="M405" s="184"/>
      <c r="N405" s="98"/>
      <c r="O405" s="133"/>
      <c r="P405" s="133"/>
      <c r="Q405" s="184"/>
      <c r="R405" s="184"/>
      <c r="S405" s="184"/>
      <c r="T405" s="184"/>
      <c r="U405" s="184"/>
      <c r="V405" s="184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84"/>
      <c r="C406" s="184"/>
      <c r="D406" s="184"/>
      <c r="E406" s="184"/>
      <c r="F406" s="184"/>
      <c r="G406" s="184"/>
      <c r="H406" s="184"/>
      <c r="I406" s="184"/>
      <c r="J406" s="184"/>
      <c r="K406" s="184"/>
      <c r="L406" s="184"/>
      <c r="M406" s="184"/>
      <c r="N406" s="98"/>
      <c r="O406" s="133"/>
      <c r="P406" s="133"/>
      <c r="Q406" s="184"/>
      <c r="R406" s="184"/>
      <c r="S406" s="184"/>
      <c r="T406" s="184"/>
      <c r="U406" s="184"/>
      <c r="V406" s="184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84"/>
      <c r="C407" s="184"/>
      <c r="D407" s="184"/>
      <c r="E407" s="184"/>
      <c r="F407" s="184"/>
      <c r="G407" s="184"/>
      <c r="H407" s="184"/>
      <c r="I407" s="184"/>
      <c r="J407" s="184"/>
      <c r="K407" s="184"/>
      <c r="L407" s="184"/>
      <c r="M407" s="184"/>
      <c r="N407" s="98"/>
      <c r="O407" s="133"/>
      <c r="P407" s="133"/>
      <c r="Q407" s="184"/>
      <c r="R407" s="184"/>
      <c r="S407" s="184"/>
      <c r="T407" s="184"/>
      <c r="U407" s="184"/>
      <c r="V407" s="184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84"/>
      <c r="C408" s="184"/>
      <c r="D408" s="184"/>
      <c r="E408" s="184"/>
      <c r="F408" s="184"/>
      <c r="G408" s="184"/>
      <c r="H408" s="184"/>
      <c r="I408" s="184"/>
      <c r="J408" s="184"/>
      <c r="K408" s="184"/>
      <c r="L408" s="184"/>
      <c r="M408" s="184"/>
      <c r="N408" s="98"/>
      <c r="O408" s="133"/>
      <c r="P408" s="133"/>
      <c r="Q408" s="184"/>
      <c r="R408" s="184"/>
      <c r="S408" s="184"/>
      <c r="T408" s="184"/>
      <c r="U408" s="184"/>
      <c r="V408" s="184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84"/>
      <c r="C409" s="184"/>
      <c r="D409" s="184"/>
      <c r="E409" s="184"/>
      <c r="F409" s="184"/>
      <c r="G409" s="184"/>
      <c r="H409" s="184"/>
      <c r="I409" s="184"/>
      <c r="J409" s="184"/>
      <c r="K409" s="184"/>
      <c r="L409" s="184"/>
      <c r="M409" s="184"/>
      <c r="N409" s="98"/>
      <c r="O409" s="133"/>
      <c r="P409" s="133"/>
      <c r="Q409" s="184"/>
      <c r="R409" s="184"/>
      <c r="S409" s="184"/>
      <c r="T409" s="184"/>
      <c r="U409" s="184"/>
      <c r="V409" s="184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84"/>
      <c r="C410" s="184"/>
      <c r="D410" s="184"/>
      <c r="E410" s="184"/>
      <c r="F410" s="184"/>
      <c r="G410" s="184"/>
      <c r="H410" s="184"/>
      <c r="I410" s="184"/>
      <c r="J410" s="184"/>
      <c r="K410" s="184"/>
      <c r="L410" s="184"/>
      <c r="M410" s="184"/>
      <c r="N410" s="98"/>
      <c r="O410" s="133"/>
      <c r="P410" s="133"/>
      <c r="Q410" s="184"/>
      <c r="R410" s="184"/>
      <c r="S410" s="184"/>
      <c r="T410" s="184"/>
      <c r="U410" s="184"/>
      <c r="V410" s="184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84"/>
      <c r="C411" s="184"/>
      <c r="D411" s="184"/>
      <c r="E411" s="184"/>
      <c r="F411" s="184"/>
      <c r="G411" s="184"/>
      <c r="H411" s="184"/>
      <c r="I411" s="184"/>
      <c r="J411" s="184"/>
      <c r="K411" s="184"/>
      <c r="L411" s="184"/>
      <c r="M411" s="184"/>
      <c r="N411" s="98"/>
      <c r="O411" s="133"/>
      <c r="P411" s="133"/>
      <c r="Q411" s="184"/>
      <c r="R411" s="184"/>
      <c r="S411" s="184"/>
      <c r="T411" s="184"/>
      <c r="U411" s="184"/>
      <c r="V411" s="184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84"/>
      <c r="C412" s="184"/>
      <c r="D412" s="184"/>
      <c r="E412" s="184"/>
      <c r="F412" s="184"/>
      <c r="G412" s="184"/>
      <c r="H412" s="184"/>
      <c r="I412" s="184"/>
      <c r="J412" s="184"/>
      <c r="K412" s="184"/>
      <c r="L412" s="184"/>
      <c r="M412" s="184"/>
      <c r="N412" s="98"/>
      <c r="O412" s="133"/>
      <c r="P412" s="133"/>
      <c r="Q412" s="184"/>
      <c r="R412" s="184"/>
      <c r="S412" s="184"/>
      <c r="T412" s="184"/>
      <c r="U412" s="184"/>
      <c r="V412" s="184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84"/>
      <c r="C413" s="184"/>
      <c r="D413" s="184"/>
      <c r="E413" s="184"/>
      <c r="F413" s="184"/>
      <c r="G413" s="184"/>
      <c r="H413" s="184"/>
      <c r="I413" s="184"/>
      <c r="J413" s="184"/>
      <c r="K413" s="184"/>
      <c r="L413" s="184"/>
      <c r="M413" s="184"/>
      <c r="N413" s="98"/>
      <c r="O413" s="133"/>
      <c r="P413" s="133"/>
      <c r="Q413" s="184"/>
      <c r="R413" s="184"/>
      <c r="S413" s="184"/>
      <c r="T413" s="184"/>
      <c r="U413" s="184"/>
      <c r="V413" s="184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84"/>
      <c r="C414" s="184"/>
      <c r="D414" s="184"/>
      <c r="E414" s="184"/>
      <c r="F414" s="184"/>
      <c r="G414" s="184"/>
      <c r="H414" s="184"/>
      <c r="I414" s="184"/>
      <c r="J414" s="184"/>
      <c r="K414" s="184"/>
      <c r="L414" s="184"/>
      <c r="M414" s="184"/>
      <c r="N414" s="98"/>
      <c r="O414" s="133"/>
      <c r="P414" s="133"/>
      <c r="Q414" s="184"/>
      <c r="R414" s="184"/>
      <c r="S414" s="184"/>
      <c r="T414" s="184"/>
      <c r="U414" s="184"/>
      <c r="V414" s="184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84"/>
      <c r="C415" s="184"/>
      <c r="D415" s="184"/>
      <c r="E415" s="184"/>
      <c r="F415" s="184"/>
      <c r="G415" s="184"/>
      <c r="H415" s="184"/>
      <c r="I415" s="184"/>
      <c r="J415" s="184"/>
      <c r="K415" s="184"/>
      <c r="L415" s="184"/>
      <c r="M415" s="184"/>
      <c r="N415" s="98"/>
      <c r="O415" s="133"/>
      <c r="P415" s="133"/>
      <c r="Q415" s="184"/>
      <c r="R415" s="184"/>
      <c r="S415" s="184"/>
      <c r="T415" s="184"/>
      <c r="U415" s="184"/>
      <c r="V415" s="184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84"/>
      <c r="C416" s="184"/>
      <c r="D416" s="184"/>
      <c r="E416" s="184"/>
      <c r="F416" s="184"/>
      <c r="G416" s="184"/>
      <c r="H416" s="184"/>
      <c r="I416" s="184"/>
      <c r="J416" s="184"/>
      <c r="K416" s="184"/>
      <c r="L416" s="184"/>
      <c r="M416" s="184"/>
      <c r="N416" s="98"/>
      <c r="O416" s="133"/>
      <c r="P416" s="133"/>
      <c r="Q416" s="184"/>
      <c r="R416" s="184"/>
      <c r="S416" s="184"/>
      <c r="T416" s="184"/>
      <c r="U416" s="184"/>
      <c r="V416" s="184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84"/>
      <c r="C417" s="184"/>
      <c r="D417" s="184"/>
      <c r="E417" s="184"/>
      <c r="F417" s="184"/>
      <c r="G417" s="184"/>
      <c r="H417" s="184"/>
      <c r="I417" s="184"/>
      <c r="J417" s="184"/>
      <c r="K417" s="184"/>
      <c r="L417" s="184"/>
      <c r="M417" s="184"/>
      <c r="N417" s="98"/>
      <c r="O417" s="133"/>
      <c r="P417" s="133"/>
      <c r="Q417" s="184"/>
      <c r="R417" s="184"/>
      <c r="S417" s="184"/>
      <c r="T417" s="184"/>
      <c r="U417" s="184"/>
      <c r="V417" s="184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84"/>
      <c r="C418" s="184"/>
      <c r="D418" s="184"/>
      <c r="E418" s="184"/>
      <c r="F418" s="184"/>
      <c r="G418" s="184"/>
      <c r="H418" s="184"/>
      <c r="I418" s="184"/>
      <c r="J418" s="184"/>
      <c r="K418" s="184"/>
      <c r="L418" s="184"/>
      <c r="M418" s="184"/>
      <c r="N418" s="98"/>
      <c r="O418" s="133"/>
      <c r="P418" s="133"/>
      <c r="Q418" s="184"/>
      <c r="R418" s="184"/>
      <c r="S418" s="184"/>
      <c r="T418" s="184"/>
      <c r="U418" s="184"/>
      <c r="V418" s="184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84"/>
      <c r="C419" s="184"/>
      <c r="D419" s="184"/>
      <c r="E419" s="184"/>
      <c r="F419" s="184"/>
      <c r="G419" s="184"/>
      <c r="H419" s="184"/>
      <c r="I419" s="184"/>
      <c r="J419" s="184"/>
      <c r="K419" s="184"/>
      <c r="L419" s="184"/>
      <c r="M419" s="184"/>
      <c r="N419" s="98"/>
      <c r="O419" s="133"/>
      <c r="P419" s="133"/>
      <c r="Q419" s="184"/>
      <c r="R419" s="184"/>
      <c r="S419" s="184"/>
      <c r="T419" s="184"/>
      <c r="U419" s="184"/>
      <c r="V419" s="184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84"/>
      <c r="C420" s="184"/>
      <c r="D420" s="184"/>
      <c r="E420" s="184"/>
      <c r="F420" s="184"/>
      <c r="G420" s="184"/>
      <c r="H420" s="184"/>
      <c r="I420" s="184"/>
      <c r="J420" s="184"/>
      <c r="K420" s="184"/>
      <c r="L420" s="184"/>
      <c r="M420" s="184"/>
      <c r="N420" s="98"/>
      <c r="O420" s="133"/>
      <c r="P420" s="133"/>
      <c r="Q420" s="184"/>
      <c r="R420" s="184"/>
      <c r="S420" s="184"/>
      <c r="T420" s="184"/>
      <c r="U420" s="184"/>
      <c r="V420" s="184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84"/>
      <c r="C421" s="184"/>
      <c r="D421" s="184"/>
      <c r="E421" s="184"/>
      <c r="F421" s="184"/>
      <c r="G421" s="184"/>
      <c r="H421" s="184"/>
      <c r="I421" s="184"/>
      <c r="J421" s="184"/>
      <c r="K421" s="184"/>
      <c r="L421" s="184"/>
      <c r="M421" s="184"/>
      <c r="N421" s="98"/>
      <c r="O421" s="133"/>
      <c r="P421" s="133"/>
      <c r="Q421" s="184"/>
      <c r="R421" s="184"/>
      <c r="S421" s="184"/>
      <c r="T421" s="184"/>
      <c r="U421" s="184"/>
      <c r="V421" s="184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84"/>
      <c r="C422" s="184"/>
      <c r="D422" s="184"/>
      <c r="E422" s="184"/>
      <c r="F422" s="184"/>
      <c r="G422" s="184"/>
      <c r="H422" s="184"/>
      <c r="I422" s="184"/>
      <c r="J422" s="184"/>
      <c r="K422" s="184"/>
      <c r="L422" s="184"/>
      <c r="M422" s="184"/>
      <c r="N422" s="98"/>
      <c r="O422" s="133"/>
      <c r="P422" s="133"/>
      <c r="Q422" s="184"/>
      <c r="R422" s="184"/>
      <c r="S422" s="184"/>
      <c r="T422" s="184"/>
      <c r="U422" s="184"/>
      <c r="V422" s="184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84"/>
      <c r="C423" s="184"/>
      <c r="D423" s="184"/>
      <c r="E423" s="184"/>
      <c r="F423" s="184"/>
      <c r="G423" s="184"/>
      <c r="H423" s="184"/>
      <c r="I423" s="184"/>
      <c r="J423" s="184"/>
      <c r="K423" s="184"/>
      <c r="L423" s="184"/>
      <c r="M423" s="184"/>
      <c r="N423" s="98"/>
      <c r="O423" s="133"/>
      <c r="P423" s="133"/>
      <c r="Q423" s="184"/>
      <c r="R423" s="184"/>
      <c r="S423" s="184"/>
      <c r="T423" s="184"/>
      <c r="U423" s="184"/>
      <c r="V423" s="184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84"/>
      <c r="C424" s="184"/>
      <c r="D424" s="184"/>
      <c r="E424" s="184"/>
      <c r="F424" s="184"/>
      <c r="G424" s="184"/>
      <c r="H424" s="184"/>
      <c r="I424" s="184"/>
      <c r="J424" s="184"/>
      <c r="K424" s="184"/>
      <c r="L424" s="184"/>
      <c r="M424" s="184"/>
      <c r="N424" s="98"/>
      <c r="O424" s="133"/>
      <c r="P424" s="133"/>
      <c r="Q424" s="184"/>
      <c r="R424" s="184"/>
      <c r="S424" s="184"/>
      <c r="T424" s="184"/>
      <c r="U424" s="184"/>
      <c r="V424" s="184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84"/>
      <c r="C425" s="184"/>
      <c r="D425" s="184"/>
      <c r="E425" s="184"/>
      <c r="F425" s="184"/>
      <c r="G425" s="184"/>
      <c r="H425" s="184"/>
      <c r="I425" s="184"/>
      <c r="J425" s="184"/>
      <c r="K425" s="184"/>
      <c r="L425" s="184"/>
      <c r="M425" s="184"/>
      <c r="N425" s="98"/>
      <c r="O425" s="133"/>
      <c r="P425" s="133"/>
      <c r="Q425" s="184"/>
      <c r="R425" s="184"/>
      <c r="S425" s="184"/>
      <c r="T425" s="184"/>
      <c r="U425" s="184"/>
      <c r="V425" s="184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84"/>
      <c r="C426" s="184"/>
      <c r="D426" s="184"/>
      <c r="E426" s="184"/>
      <c r="F426" s="184"/>
      <c r="G426" s="184"/>
      <c r="H426" s="184"/>
      <c r="I426" s="184"/>
      <c r="J426" s="184"/>
      <c r="K426" s="184"/>
      <c r="L426" s="184"/>
      <c r="M426" s="184"/>
      <c r="N426" s="98"/>
      <c r="O426" s="133"/>
      <c r="P426" s="133"/>
      <c r="Q426" s="184"/>
      <c r="R426" s="184"/>
      <c r="S426" s="184"/>
      <c r="T426" s="184"/>
      <c r="U426" s="184"/>
      <c r="V426" s="184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84"/>
      <c r="C427" s="184"/>
      <c r="D427" s="184"/>
      <c r="E427" s="184"/>
      <c r="F427" s="184"/>
      <c r="G427" s="184"/>
      <c r="H427" s="184"/>
      <c r="I427" s="184"/>
      <c r="J427" s="184"/>
      <c r="K427" s="184"/>
      <c r="L427" s="184"/>
      <c r="M427" s="184"/>
      <c r="N427" s="98"/>
      <c r="O427" s="133"/>
      <c r="P427" s="133"/>
      <c r="Q427" s="184"/>
      <c r="R427" s="184"/>
      <c r="S427" s="184"/>
      <c r="T427" s="184"/>
      <c r="U427" s="184"/>
      <c r="V427" s="184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84"/>
      <c r="C428" s="184"/>
      <c r="D428" s="184"/>
      <c r="E428" s="184"/>
      <c r="F428" s="184"/>
      <c r="G428" s="184"/>
      <c r="H428" s="184"/>
      <c r="I428" s="184"/>
      <c r="J428" s="184"/>
      <c r="K428" s="184"/>
      <c r="L428" s="184"/>
      <c r="M428" s="184"/>
      <c r="N428" s="98"/>
      <c r="O428" s="133"/>
      <c r="P428" s="133"/>
      <c r="Q428" s="184"/>
      <c r="R428" s="184"/>
      <c r="S428" s="184"/>
      <c r="T428" s="184"/>
      <c r="U428" s="184"/>
      <c r="V428" s="184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84"/>
      <c r="C429" s="184"/>
      <c r="D429" s="184"/>
      <c r="E429" s="184"/>
      <c r="F429" s="184"/>
      <c r="G429" s="184"/>
      <c r="H429" s="184"/>
      <c r="I429" s="184"/>
      <c r="J429" s="184"/>
      <c r="K429" s="184"/>
      <c r="L429" s="184"/>
      <c r="M429" s="184"/>
      <c r="N429" s="98"/>
      <c r="O429" s="133"/>
      <c r="P429" s="133"/>
      <c r="Q429" s="184"/>
      <c r="R429" s="184"/>
      <c r="S429" s="184"/>
      <c r="T429" s="184"/>
      <c r="U429" s="184"/>
      <c r="V429" s="184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84"/>
      <c r="C430" s="184"/>
      <c r="D430" s="184"/>
      <c r="E430" s="184"/>
      <c r="F430" s="184"/>
      <c r="G430" s="184"/>
      <c r="H430" s="184"/>
      <c r="I430" s="184"/>
      <c r="J430" s="184"/>
      <c r="K430" s="184"/>
      <c r="L430" s="184"/>
      <c r="M430" s="184"/>
      <c r="N430" s="98"/>
      <c r="O430" s="133"/>
      <c r="P430" s="133"/>
      <c r="Q430" s="184"/>
      <c r="R430" s="184"/>
      <c r="S430" s="184"/>
      <c r="T430" s="184"/>
      <c r="U430" s="184"/>
      <c r="V430" s="184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84"/>
      <c r="C431" s="184"/>
      <c r="D431" s="184"/>
      <c r="E431" s="184"/>
      <c r="F431" s="184"/>
      <c r="G431" s="184"/>
      <c r="H431" s="184"/>
      <c r="I431" s="184"/>
      <c r="J431" s="184"/>
      <c r="K431" s="184"/>
      <c r="L431" s="184"/>
      <c r="M431" s="184"/>
      <c r="N431" s="98"/>
      <c r="O431" s="133"/>
      <c r="P431" s="133"/>
      <c r="Q431" s="184"/>
      <c r="R431" s="184"/>
      <c r="S431" s="184"/>
      <c r="T431" s="184"/>
      <c r="U431" s="184"/>
      <c r="V431" s="184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84"/>
      <c r="C432" s="184"/>
      <c r="D432" s="184"/>
      <c r="E432" s="184"/>
      <c r="F432" s="184"/>
      <c r="G432" s="184"/>
      <c r="H432" s="184"/>
      <c r="I432" s="184"/>
      <c r="J432" s="184"/>
      <c r="K432" s="184"/>
      <c r="L432" s="184"/>
      <c r="M432" s="184"/>
      <c r="N432" s="98"/>
      <c r="O432" s="133"/>
      <c r="P432" s="133"/>
      <c r="Q432" s="184"/>
      <c r="R432" s="184"/>
      <c r="S432" s="184"/>
      <c r="T432" s="184"/>
      <c r="U432" s="184"/>
      <c r="V432" s="184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84"/>
      <c r="C433" s="184"/>
      <c r="D433" s="184"/>
      <c r="E433" s="184"/>
      <c r="F433" s="184"/>
      <c r="G433" s="184"/>
      <c r="H433" s="184"/>
      <c r="I433" s="184"/>
      <c r="J433" s="184"/>
      <c r="K433" s="184"/>
      <c r="L433" s="184"/>
      <c r="M433" s="184"/>
      <c r="N433" s="98"/>
      <c r="O433" s="133"/>
      <c r="P433" s="133"/>
      <c r="Q433" s="184"/>
      <c r="R433" s="184"/>
      <c r="S433" s="184"/>
      <c r="T433" s="184"/>
      <c r="U433" s="184"/>
      <c r="V433" s="184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84"/>
      <c r="C434" s="184"/>
      <c r="D434" s="184"/>
      <c r="E434" s="184"/>
      <c r="F434" s="184"/>
      <c r="G434" s="184"/>
      <c r="H434" s="184"/>
      <c r="I434" s="184"/>
      <c r="J434" s="184"/>
      <c r="K434" s="184"/>
      <c r="L434" s="184"/>
      <c r="M434" s="184"/>
      <c r="N434" s="98"/>
      <c r="O434" s="133"/>
      <c r="P434" s="133"/>
      <c r="Q434" s="184"/>
      <c r="R434" s="184"/>
      <c r="S434" s="184"/>
      <c r="T434" s="184"/>
      <c r="U434" s="184"/>
      <c r="V434" s="184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84"/>
      <c r="C435" s="184"/>
      <c r="D435" s="184"/>
      <c r="E435" s="184"/>
      <c r="F435" s="184"/>
      <c r="G435" s="184"/>
      <c r="H435" s="184"/>
      <c r="I435" s="184"/>
      <c r="J435" s="184"/>
      <c r="K435" s="184"/>
      <c r="L435" s="184"/>
      <c r="M435" s="184"/>
      <c r="N435" s="98"/>
      <c r="O435" s="133"/>
      <c r="P435" s="133"/>
      <c r="Q435" s="184"/>
      <c r="R435" s="184"/>
      <c r="S435" s="184"/>
      <c r="T435" s="184"/>
      <c r="U435" s="184"/>
      <c r="V435" s="184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84"/>
      <c r="C436" s="184"/>
      <c r="D436" s="184"/>
      <c r="E436" s="184"/>
      <c r="F436" s="184"/>
      <c r="G436" s="184"/>
      <c r="H436" s="184"/>
      <c r="I436" s="184"/>
      <c r="J436" s="184"/>
      <c r="K436" s="184"/>
      <c r="L436" s="184"/>
      <c r="M436" s="184"/>
      <c r="N436" s="98"/>
      <c r="O436" s="133"/>
      <c r="P436" s="133"/>
      <c r="Q436" s="184"/>
      <c r="R436" s="184"/>
      <c r="S436" s="184"/>
      <c r="T436" s="184"/>
      <c r="U436" s="184"/>
      <c r="V436" s="184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84"/>
      <c r="C437" s="184"/>
      <c r="D437" s="184"/>
      <c r="E437" s="184"/>
      <c r="F437" s="184"/>
      <c r="G437" s="184"/>
      <c r="H437" s="184"/>
      <c r="I437" s="184"/>
      <c r="J437" s="184"/>
      <c r="K437" s="184"/>
      <c r="L437" s="184"/>
      <c r="M437" s="184"/>
      <c r="N437" s="98"/>
      <c r="O437" s="133"/>
      <c r="P437" s="133"/>
      <c r="Q437" s="184"/>
      <c r="R437" s="184"/>
      <c r="S437" s="184"/>
      <c r="T437" s="184"/>
      <c r="U437" s="184"/>
      <c r="V437" s="184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84"/>
      <c r="C438" s="184"/>
      <c r="D438" s="184"/>
      <c r="E438" s="184"/>
      <c r="F438" s="184"/>
      <c r="G438" s="184"/>
      <c r="H438" s="184"/>
      <c r="I438" s="184"/>
      <c r="J438" s="184"/>
      <c r="K438" s="184"/>
      <c r="L438" s="184"/>
      <c r="M438" s="184"/>
      <c r="N438" s="98"/>
      <c r="O438" s="133"/>
      <c r="P438" s="133"/>
      <c r="Q438" s="184"/>
      <c r="R438" s="184"/>
      <c r="S438" s="184"/>
      <c r="T438" s="184"/>
      <c r="U438" s="184"/>
      <c r="V438" s="184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84"/>
      <c r="C439" s="184"/>
      <c r="D439" s="184"/>
      <c r="E439" s="184"/>
      <c r="F439" s="184"/>
      <c r="G439" s="184"/>
      <c r="H439" s="184"/>
      <c r="I439" s="184"/>
      <c r="J439" s="184"/>
      <c r="K439" s="184"/>
      <c r="L439" s="184"/>
      <c r="M439" s="184"/>
      <c r="N439" s="98"/>
      <c r="O439" s="133"/>
      <c r="P439" s="133"/>
      <c r="Q439" s="184"/>
      <c r="R439" s="184"/>
      <c r="S439" s="184"/>
      <c r="T439" s="184"/>
      <c r="U439" s="184"/>
      <c r="V439" s="184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84"/>
      <c r="C440" s="184"/>
      <c r="D440" s="184"/>
      <c r="E440" s="184"/>
      <c r="F440" s="184"/>
      <c r="G440" s="184"/>
      <c r="H440" s="184"/>
      <c r="I440" s="184"/>
      <c r="J440" s="184"/>
      <c r="K440" s="184"/>
      <c r="L440" s="184"/>
      <c r="M440" s="184"/>
      <c r="N440" s="98"/>
      <c r="O440" s="133"/>
      <c r="P440" s="133"/>
      <c r="Q440" s="184"/>
      <c r="R440" s="184"/>
      <c r="S440" s="184"/>
      <c r="T440" s="184"/>
      <c r="U440" s="184"/>
      <c r="V440" s="184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84"/>
      <c r="C441" s="184"/>
      <c r="D441" s="184"/>
      <c r="E441" s="184"/>
      <c r="F441" s="184"/>
      <c r="G441" s="184"/>
      <c r="H441" s="184"/>
      <c r="I441" s="184"/>
      <c r="J441" s="184"/>
      <c r="K441" s="184"/>
      <c r="L441" s="184"/>
      <c r="M441" s="184"/>
      <c r="N441" s="98"/>
      <c r="O441" s="133"/>
      <c r="P441" s="133"/>
      <c r="Q441" s="184"/>
      <c r="R441" s="184"/>
      <c r="S441" s="184"/>
      <c r="T441" s="184"/>
      <c r="U441" s="184"/>
      <c r="V441" s="184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84"/>
      <c r="C442" s="184"/>
      <c r="D442" s="184"/>
      <c r="E442" s="184"/>
      <c r="F442" s="184"/>
      <c r="G442" s="184"/>
      <c r="H442" s="184"/>
      <c r="I442" s="184"/>
      <c r="J442" s="184"/>
      <c r="K442" s="184"/>
      <c r="L442" s="184"/>
      <c r="M442" s="184"/>
      <c r="N442" s="98"/>
      <c r="O442" s="133"/>
      <c r="P442" s="133"/>
      <c r="Q442" s="184"/>
      <c r="R442" s="184"/>
      <c r="S442" s="184"/>
      <c r="T442" s="184"/>
      <c r="U442" s="184"/>
      <c r="V442" s="184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84"/>
      <c r="C443" s="184"/>
      <c r="D443" s="184"/>
      <c r="E443" s="184"/>
      <c r="F443" s="184"/>
      <c r="G443" s="184"/>
      <c r="H443" s="184"/>
      <c r="I443" s="184"/>
      <c r="J443" s="184"/>
      <c r="K443" s="184"/>
      <c r="L443" s="184"/>
      <c r="M443" s="184"/>
      <c r="N443" s="98"/>
      <c r="O443" s="133"/>
      <c r="P443" s="133"/>
      <c r="Q443" s="184"/>
      <c r="R443" s="184"/>
      <c r="S443" s="184"/>
      <c r="T443" s="184"/>
      <c r="U443" s="184"/>
      <c r="V443" s="184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84"/>
      <c r="C444" s="184"/>
      <c r="D444" s="184"/>
      <c r="E444" s="184"/>
      <c r="F444" s="184"/>
      <c r="G444" s="184"/>
      <c r="H444" s="184"/>
      <c r="I444" s="184"/>
      <c r="J444" s="184"/>
      <c r="K444" s="184"/>
      <c r="L444" s="184"/>
      <c r="M444" s="184"/>
      <c r="N444" s="98"/>
      <c r="O444" s="133"/>
      <c r="P444" s="133"/>
      <c r="Q444" s="184"/>
      <c r="R444" s="184"/>
      <c r="S444" s="184"/>
      <c r="T444" s="184"/>
      <c r="U444" s="184"/>
      <c r="V444" s="184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84"/>
      <c r="C445" s="184"/>
      <c r="D445" s="184"/>
      <c r="E445" s="184"/>
      <c r="F445" s="184"/>
      <c r="G445" s="184"/>
      <c r="H445" s="184"/>
      <c r="I445" s="184"/>
      <c r="J445" s="184"/>
      <c r="K445" s="184"/>
      <c r="L445" s="184"/>
      <c r="M445" s="184"/>
      <c r="N445" s="98"/>
      <c r="O445" s="133"/>
      <c r="P445" s="133"/>
      <c r="Q445" s="184"/>
      <c r="R445" s="184"/>
      <c r="S445" s="184"/>
      <c r="T445" s="184"/>
      <c r="U445" s="184"/>
      <c r="V445" s="184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84"/>
      <c r="C446" s="184"/>
      <c r="D446" s="184"/>
      <c r="E446" s="184"/>
      <c r="F446" s="184"/>
      <c r="G446" s="184"/>
      <c r="H446" s="184"/>
      <c r="I446" s="184"/>
      <c r="J446" s="184"/>
      <c r="K446" s="184"/>
      <c r="L446" s="184"/>
      <c r="M446" s="184"/>
      <c r="N446" s="98"/>
      <c r="O446" s="133"/>
      <c r="P446" s="133"/>
      <c r="Q446" s="184"/>
      <c r="R446" s="184"/>
      <c r="S446" s="184"/>
      <c r="T446" s="184"/>
      <c r="U446" s="184"/>
      <c r="V446" s="184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84"/>
      <c r="C447" s="184"/>
      <c r="D447" s="184"/>
      <c r="E447" s="184"/>
      <c r="F447" s="184"/>
      <c r="G447" s="184"/>
      <c r="H447" s="184"/>
      <c r="I447" s="184"/>
      <c r="J447" s="184"/>
      <c r="K447" s="184"/>
      <c r="L447" s="184"/>
      <c r="M447" s="184"/>
      <c r="N447" s="98"/>
      <c r="O447" s="133"/>
      <c r="P447" s="133"/>
      <c r="Q447" s="184"/>
      <c r="R447" s="184"/>
      <c r="S447" s="184"/>
      <c r="T447" s="184"/>
      <c r="U447" s="184"/>
      <c r="V447" s="184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84"/>
      <c r="C448" s="184"/>
      <c r="D448" s="184"/>
      <c r="E448" s="184"/>
      <c r="F448" s="184"/>
      <c r="G448" s="184"/>
      <c r="H448" s="184"/>
      <c r="I448" s="184"/>
      <c r="J448" s="184"/>
      <c r="K448" s="184"/>
      <c r="L448" s="184"/>
      <c r="M448" s="184"/>
      <c r="N448" s="98"/>
      <c r="O448" s="133"/>
      <c r="P448" s="133"/>
      <c r="Q448" s="184"/>
      <c r="R448" s="184"/>
      <c r="S448" s="184"/>
      <c r="T448" s="184"/>
      <c r="U448" s="184"/>
      <c r="V448" s="184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84"/>
      <c r="C449" s="184"/>
      <c r="D449" s="184"/>
      <c r="E449" s="184"/>
      <c r="F449" s="184"/>
      <c r="G449" s="184"/>
      <c r="H449" s="184"/>
      <c r="I449" s="184"/>
      <c r="J449" s="184"/>
      <c r="K449" s="184"/>
      <c r="L449" s="184"/>
      <c r="M449" s="184"/>
      <c r="N449" s="98"/>
      <c r="O449" s="133"/>
      <c r="P449" s="133"/>
      <c r="Q449" s="184"/>
      <c r="R449" s="184"/>
      <c r="S449" s="184"/>
      <c r="T449" s="184"/>
      <c r="U449" s="184"/>
      <c r="V449" s="184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84"/>
      <c r="C450" s="184"/>
      <c r="D450" s="184"/>
      <c r="E450" s="184"/>
      <c r="F450" s="184"/>
      <c r="G450" s="184"/>
      <c r="H450" s="184"/>
      <c r="I450" s="184"/>
      <c r="J450" s="184"/>
      <c r="K450" s="184"/>
      <c r="L450" s="184"/>
      <c r="M450" s="184"/>
      <c r="N450" s="98"/>
      <c r="O450" s="133"/>
      <c r="P450" s="133"/>
      <c r="Q450" s="184"/>
      <c r="R450" s="184"/>
      <c r="S450" s="184"/>
      <c r="T450" s="184"/>
      <c r="U450" s="184"/>
      <c r="V450" s="184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84"/>
      <c r="C451" s="184"/>
      <c r="D451" s="184"/>
      <c r="E451" s="184"/>
      <c r="F451" s="184"/>
      <c r="G451" s="184"/>
      <c r="H451" s="184"/>
      <c r="I451" s="184"/>
      <c r="J451" s="184"/>
      <c r="K451" s="184"/>
      <c r="L451" s="184"/>
      <c r="M451" s="184"/>
      <c r="N451" s="98"/>
      <c r="O451" s="133"/>
      <c r="P451" s="133"/>
      <c r="Q451" s="184"/>
      <c r="R451" s="184"/>
      <c r="S451" s="184"/>
      <c r="T451" s="184"/>
      <c r="U451" s="184"/>
      <c r="V451" s="184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84"/>
      <c r="C452" s="184"/>
      <c r="D452" s="184"/>
      <c r="E452" s="184"/>
      <c r="F452" s="184"/>
      <c r="G452" s="184"/>
      <c r="H452" s="184"/>
      <c r="I452" s="184"/>
      <c r="J452" s="184"/>
      <c r="K452" s="184"/>
      <c r="L452" s="184"/>
      <c r="M452" s="184"/>
      <c r="N452" s="98"/>
      <c r="O452" s="133"/>
      <c r="P452" s="133"/>
      <c r="Q452" s="184"/>
      <c r="R452" s="184"/>
      <c r="S452" s="184"/>
      <c r="T452" s="184"/>
      <c r="U452" s="184"/>
      <c r="V452" s="184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84"/>
      <c r="C453" s="184"/>
      <c r="D453" s="184"/>
      <c r="E453" s="184"/>
      <c r="F453" s="184"/>
      <c r="G453" s="184"/>
      <c r="H453" s="184"/>
      <c r="I453" s="184"/>
      <c r="J453" s="184"/>
      <c r="K453" s="184"/>
      <c r="L453" s="184"/>
      <c r="M453" s="184"/>
      <c r="N453" s="98"/>
      <c r="O453" s="133"/>
      <c r="P453" s="133"/>
      <c r="Q453" s="184"/>
      <c r="R453" s="184"/>
      <c r="S453" s="184"/>
      <c r="T453" s="184"/>
      <c r="U453" s="184"/>
      <c r="V453" s="184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84"/>
      <c r="C454" s="184"/>
      <c r="D454" s="184"/>
      <c r="E454" s="184"/>
      <c r="F454" s="184"/>
      <c r="G454" s="184"/>
      <c r="H454" s="184"/>
      <c r="I454" s="184"/>
      <c r="J454" s="184"/>
      <c r="K454" s="184"/>
      <c r="L454" s="184"/>
      <c r="M454" s="184"/>
      <c r="N454" s="98"/>
      <c r="O454" s="133"/>
      <c r="P454" s="133"/>
      <c r="Q454" s="184"/>
      <c r="R454" s="184"/>
      <c r="S454" s="184"/>
      <c r="T454" s="184"/>
      <c r="U454" s="184"/>
      <c r="V454" s="184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84"/>
      <c r="C455" s="184"/>
      <c r="D455" s="184"/>
      <c r="E455" s="184"/>
      <c r="F455" s="184"/>
      <c r="G455" s="184"/>
      <c r="H455" s="184"/>
      <c r="I455" s="184"/>
      <c r="J455" s="184"/>
      <c r="K455" s="184"/>
      <c r="L455" s="184"/>
      <c r="M455" s="184"/>
      <c r="N455" s="98"/>
      <c r="O455" s="133"/>
      <c r="P455" s="133"/>
      <c r="Q455" s="184"/>
      <c r="R455" s="184"/>
      <c r="S455" s="184"/>
      <c r="T455" s="184"/>
      <c r="U455" s="184"/>
      <c r="V455" s="184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84"/>
      <c r="C456" s="184"/>
      <c r="D456" s="184"/>
      <c r="E456" s="184"/>
      <c r="F456" s="184"/>
      <c r="G456" s="184"/>
      <c r="H456" s="184"/>
      <c r="I456" s="184"/>
      <c r="J456" s="184"/>
      <c r="K456" s="184"/>
      <c r="L456" s="184"/>
      <c r="M456" s="184"/>
      <c r="N456" s="98"/>
      <c r="O456" s="133"/>
      <c r="P456" s="133"/>
      <c r="Q456" s="184"/>
      <c r="R456" s="184"/>
      <c r="S456" s="184"/>
      <c r="T456" s="184"/>
      <c r="U456" s="184"/>
      <c r="V456" s="184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84"/>
      <c r="C457" s="184"/>
      <c r="D457" s="184"/>
      <c r="E457" s="184"/>
      <c r="F457" s="184"/>
      <c r="G457" s="184"/>
      <c r="H457" s="184"/>
      <c r="I457" s="184"/>
      <c r="J457" s="184"/>
      <c r="K457" s="184"/>
      <c r="L457" s="184"/>
      <c r="M457" s="184"/>
      <c r="N457" s="98"/>
      <c r="O457" s="133"/>
      <c r="P457" s="133"/>
      <c r="Q457" s="184"/>
      <c r="R457" s="184"/>
      <c r="S457" s="184"/>
      <c r="T457" s="184"/>
      <c r="U457" s="184"/>
      <c r="V457" s="184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84"/>
      <c r="C458" s="184"/>
      <c r="D458" s="184"/>
      <c r="E458" s="184"/>
      <c r="F458" s="184"/>
      <c r="G458" s="184"/>
      <c r="H458" s="184"/>
      <c r="I458" s="184"/>
      <c r="J458" s="184"/>
      <c r="K458" s="184"/>
      <c r="L458" s="184"/>
      <c r="M458" s="184"/>
      <c r="N458" s="98"/>
      <c r="O458" s="133"/>
      <c r="P458" s="133"/>
      <c r="Q458" s="184"/>
      <c r="R458" s="184"/>
      <c r="S458" s="184"/>
      <c r="T458" s="184"/>
      <c r="U458" s="184"/>
      <c r="V458" s="184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84"/>
      <c r="C459" s="184"/>
      <c r="D459" s="184"/>
      <c r="E459" s="184"/>
      <c r="F459" s="184"/>
      <c r="G459" s="184"/>
      <c r="H459" s="184"/>
      <c r="I459" s="184"/>
      <c r="J459" s="184"/>
      <c r="K459" s="184"/>
      <c r="L459" s="184"/>
      <c r="M459" s="184"/>
      <c r="N459" s="98"/>
      <c r="O459" s="133"/>
      <c r="P459" s="133"/>
      <c r="Q459" s="184"/>
      <c r="R459" s="184"/>
      <c r="S459" s="184"/>
      <c r="T459" s="184"/>
      <c r="U459" s="184"/>
      <c r="V459" s="184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84"/>
      <c r="C460" s="184"/>
      <c r="D460" s="184"/>
      <c r="E460" s="184"/>
      <c r="F460" s="184"/>
      <c r="G460" s="184"/>
      <c r="H460" s="184"/>
      <c r="I460" s="184"/>
      <c r="J460" s="184"/>
      <c r="K460" s="184"/>
      <c r="L460" s="184"/>
      <c r="M460" s="184"/>
      <c r="N460" s="98"/>
      <c r="O460" s="133"/>
      <c r="P460" s="133"/>
      <c r="Q460" s="184"/>
      <c r="R460" s="184"/>
      <c r="S460" s="184"/>
      <c r="T460" s="184"/>
      <c r="U460" s="184"/>
      <c r="V460" s="184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84"/>
      <c r="C461" s="184"/>
      <c r="D461" s="184"/>
      <c r="E461" s="184"/>
      <c r="F461" s="184"/>
      <c r="G461" s="184"/>
      <c r="H461" s="184"/>
      <c r="I461" s="184"/>
      <c r="J461" s="184"/>
      <c r="K461" s="184"/>
      <c r="L461" s="184"/>
      <c r="M461" s="184"/>
      <c r="N461" s="98"/>
      <c r="O461" s="133"/>
      <c r="P461" s="133"/>
      <c r="Q461" s="184"/>
      <c r="R461" s="184"/>
      <c r="S461" s="184"/>
      <c r="T461" s="184"/>
      <c r="U461" s="184"/>
      <c r="V461" s="184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84"/>
      <c r="C462" s="184"/>
      <c r="D462" s="184"/>
      <c r="E462" s="184"/>
      <c r="F462" s="184"/>
      <c r="G462" s="184"/>
      <c r="H462" s="184"/>
      <c r="I462" s="184"/>
      <c r="J462" s="184"/>
      <c r="K462" s="184"/>
      <c r="L462" s="184"/>
      <c r="M462" s="184"/>
      <c r="N462" s="98"/>
      <c r="O462" s="133"/>
      <c r="P462" s="133"/>
      <c r="Q462" s="184"/>
      <c r="R462" s="184"/>
      <c r="S462" s="184"/>
      <c r="T462" s="184"/>
      <c r="U462" s="184"/>
      <c r="V462" s="184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84"/>
      <c r="C463" s="184"/>
      <c r="D463" s="184"/>
      <c r="E463" s="184"/>
      <c r="F463" s="184"/>
      <c r="G463" s="184"/>
      <c r="H463" s="184"/>
      <c r="I463" s="184"/>
      <c r="J463" s="184"/>
      <c r="K463" s="184"/>
      <c r="L463" s="184"/>
      <c r="M463" s="184"/>
      <c r="N463" s="98"/>
      <c r="O463" s="133"/>
      <c r="P463" s="133"/>
      <c r="Q463" s="184"/>
      <c r="R463" s="184"/>
      <c r="S463" s="184"/>
      <c r="T463" s="184"/>
      <c r="U463" s="184"/>
      <c r="V463" s="184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84"/>
      <c r="C464" s="184"/>
      <c r="D464" s="184"/>
      <c r="E464" s="184"/>
      <c r="F464" s="184"/>
      <c r="G464" s="184"/>
      <c r="H464" s="184"/>
      <c r="I464" s="184"/>
      <c r="J464" s="184"/>
      <c r="K464" s="184"/>
      <c r="L464" s="184"/>
      <c r="M464" s="184"/>
      <c r="N464" s="98"/>
      <c r="O464" s="133"/>
      <c r="P464" s="133"/>
      <c r="Q464" s="184"/>
      <c r="R464" s="184"/>
      <c r="S464" s="184"/>
      <c r="T464" s="184"/>
      <c r="U464" s="184"/>
      <c r="V464" s="184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84"/>
      <c r="C465" s="184"/>
      <c r="D465" s="184"/>
      <c r="E465" s="184"/>
      <c r="F465" s="184"/>
      <c r="G465" s="184"/>
      <c r="H465" s="184"/>
      <c r="I465" s="184"/>
      <c r="J465" s="184"/>
      <c r="K465" s="184"/>
      <c r="L465" s="184"/>
      <c r="M465" s="184"/>
      <c r="N465" s="98"/>
      <c r="O465" s="133"/>
      <c r="P465" s="133"/>
      <c r="Q465" s="184"/>
      <c r="R465" s="184"/>
      <c r="S465" s="184"/>
      <c r="T465" s="184"/>
      <c r="U465" s="184"/>
      <c r="V465" s="184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84"/>
      <c r="C466" s="184"/>
      <c r="D466" s="184"/>
      <c r="E466" s="184"/>
      <c r="F466" s="184"/>
      <c r="G466" s="184"/>
      <c r="H466" s="184"/>
      <c r="I466" s="184"/>
      <c r="J466" s="184"/>
      <c r="K466" s="184"/>
      <c r="L466" s="184"/>
      <c r="M466" s="184"/>
      <c r="N466" s="98"/>
      <c r="O466" s="133"/>
      <c r="P466" s="133"/>
      <c r="Q466" s="184"/>
      <c r="R466" s="184"/>
      <c r="S466" s="184"/>
      <c r="T466" s="184"/>
      <c r="U466" s="184"/>
      <c r="V466" s="184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84"/>
      <c r="C467" s="184"/>
      <c r="D467" s="184"/>
      <c r="E467" s="184"/>
      <c r="F467" s="184"/>
      <c r="G467" s="184"/>
      <c r="H467" s="184"/>
      <c r="I467" s="184"/>
      <c r="J467" s="184"/>
      <c r="K467" s="184"/>
      <c r="L467" s="184"/>
      <c r="M467" s="184"/>
      <c r="N467" s="98"/>
      <c r="O467" s="133"/>
      <c r="P467" s="133"/>
      <c r="Q467" s="184"/>
      <c r="R467" s="184"/>
      <c r="S467" s="184"/>
      <c r="T467" s="184"/>
      <c r="U467" s="184"/>
      <c r="V467" s="184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84"/>
      <c r="C468" s="184"/>
      <c r="D468" s="184"/>
      <c r="E468" s="184"/>
      <c r="F468" s="184"/>
      <c r="G468" s="184"/>
      <c r="H468" s="184"/>
      <c r="I468" s="184"/>
      <c r="J468" s="184"/>
      <c r="K468" s="184"/>
      <c r="L468" s="184"/>
      <c r="M468" s="184"/>
      <c r="N468" s="98"/>
      <c r="O468" s="133"/>
      <c r="P468" s="133"/>
      <c r="Q468" s="184"/>
      <c r="R468" s="184"/>
      <c r="S468" s="184"/>
      <c r="T468" s="184"/>
      <c r="U468" s="184"/>
      <c r="V468" s="184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84"/>
      <c r="C469" s="184"/>
      <c r="D469" s="184"/>
      <c r="E469" s="184"/>
      <c r="F469" s="184"/>
      <c r="G469" s="184"/>
      <c r="H469" s="184"/>
      <c r="I469" s="184"/>
      <c r="J469" s="184"/>
      <c r="K469" s="184"/>
      <c r="L469" s="184"/>
      <c r="M469" s="184"/>
      <c r="N469" s="98"/>
      <c r="O469" s="133"/>
      <c r="P469" s="133"/>
      <c r="Q469" s="184"/>
      <c r="R469" s="184"/>
      <c r="S469" s="184"/>
      <c r="T469" s="184"/>
      <c r="U469" s="184"/>
      <c r="V469" s="184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84"/>
      <c r="C470" s="184"/>
      <c r="D470" s="184"/>
      <c r="E470" s="184"/>
      <c r="F470" s="184"/>
      <c r="G470" s="184"/>
      <c r="H470" s="184"/>
      <c r="I470" s="184"/>
      <c r="J470" s="184"/>
      <c r="K470" s="184"/>
      <c r="L470" s="184"/>
      <c r="M470" s="184"/>
      <c r="N470" s="98"/>
      <c r="O470" s="133"/>
      <c r="P470" s="133"/>
      <c r="Q470" s="184"/>
      <c r="R470" s="184"/>
      <c r="S470" s="184"/>
      <c r="T470" s="184"/>
      <c r="U470" s="184"/>
      <c r="V470" s="184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84"/>
      <c r="C471" s="184"/>
      <c r="D471" s="184"/>
      <c r="E471" s="184"/>
      <c r="F471" s="184"/>
      <c r="G471" s="184"/>
      <c r="H471" s="184"/>
      <c r="I471" s="184"/>
      <c r="J471" s="184"/>
      <c r="K471" s="184"/>
      <c r="L471" s="184"/>
      <c r="M471" s="184"/>
      <c r="N471" s="98"/>
      <c r="O471" s="133"/>
      <c r="P471" s="133"/>
      <c r="Q471" s="184"/>
      <c r="R471" s="184"/>
      <c r="S471" s="184"/>
      <c r="T471" s="184"/>
      <c r="U471" s="184"/>
      <c r="V471" s="184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84"/>
      <c r="C472" s="184"/>
      <c r="D472" s="184"/>
      <c r="E472" s="184"/>
      <c r="F472" s="184"/>
      <c r="G472" s="184"/>
      <c r="H472" s="184"/>
      <c r="I472" s="184"/>
      <c r="J472" s="184"/>
      <c r="K472" s="184"/>
      <c r="L472" s="184"/>
      <c r="M472" s="184"/>
      <c r="N472" s="98"/>
      <c r="O472" s="133"/>
      <c r="P472" s="133"/>
      <c r="Q472" s="184"/>
      <c r="R472" s="184"/>
      <c r="S472" s="184"/>
      <c r="T472" s="184"/>
      <c r="U472" s="184"/>
      <c r="V472" s="184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84"/>
      <c r="C473" s="184"/>
      <c r="D473" s="184"/>
      <c r="E473" s="184"/>
      <c r="F473" s="184"/>
      <c r="G473" s="184"/>
      <c r="H473" s="184"/>
      <c r="I473" s="184"/>
      <c r="J473" s="184"/>
      <c r="K473" s="184"/>
      <c r="L473" s="184"/>
      <c r="M473" s="184"/>
      <c r="N473" s="98"/>
      <c r="O473" s="133"/>
      <c r="P473" s="133"/>
      <c r="Q473" s="184"/>
      <c r="R473" s="184"/>
      <c r="S473" s="184"/>
      <c r="T473" s="184"/>
      <c r="U473" s="184"/>
      <c r="V473" s="184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84"/>
      <c r="C474" s="184"/>
      <c r="D474" s="184"/>
      <c r="E474" s="184"/>
      <c r="F474" s="184"/>
      <c r="G474" s="184"/>
      <c r="H474" s="184"/>
      <c r="I474" s="184"/>
      <c r="J474" s="184"/>
      <c r="K474" s="184"/>
      <c r="L474" s="184"/>
      <c r="M474" s="184"/>
      <c r="N474" s="98"/>
      <c r="O474" s="133"/>
      <c r="P474" s="133"/>
      <c r="Q474" s="184"/>
      <c r="R474" s="184"/>
      <c r="S474" s="184"/>
      <c r="T474" s="184"/>
      <c r="U474" s="184"/>
      <c r="V474" s="184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84"/>
      <c r="C475" s="184"/>
      <c r="D475" s="184"/>
      <c r="E475" s="184"/>
      <c r="F475" s="184"/>
      <c r="G475" s="184"/>
      <c r="H475" s="184"/>
      <c r="I475" s="184"/>
      <c r="J475" s="184"/>
      <c r="K475" s="184"/>
      <c r="L475" s="184"/>
      <c r="M475" s="184"/>
      <c r="N475" s="98"/>
      <c r="O475" s="133"/>
      <c r="P475" s="133"/>
      <c r="Q475" s="184"/>
      <c r="R475" s="184"/>
      <c r="S475" s="184"/>
      <c r="T475" s="184"/>
      <c r="U475" s="184"/>
      <c r="V475" s="184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84"/>
      <c r="C476" s="184"/>
      <c r="D476" s="184"/>
      <c r="E476" s="184"/>
      <c r="F476" s="184"/>
      <c r="G476" s="184"/>
      <c r="H476" s="184"/>
      <c r="I476" s="184"/>
      <c r="J476" s="184"/>
      <c r="K476" s="184"/>
      <c r="L476" s="184"/>
      <c r="M476" s="184"/>
      <c r="N476" s="98"/>
      <c r="O476" s="133"/>
      <c r="P476" s="133"/>
      <c r="Q476" s="184"/>
      <c r="R476" s="184"/>
      <c r="S476" s="184"/>
      <c r="T476" s="184"/>
      <c r="U476" s="184"/>
      <c r="V476" s="184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84"/>
      <c r="C477" s="184"/>
      <c r="D477" s="184"/>
      <c r="E477" s="184"/>
      <c r="F477" s="184"/>
      <c r="G477" s="184"/>
      <c r="H477" s="184"/>
      <c r="I477" s="184"/>
      <c r="J477" s="184"/>
      <c r="K477" s="184"/>
      <c r="L477" s="184"/>
      <c r="M477" s="184"/>
      <c r="N477" s="98"/>
      <c r="O477" s="133"/>
      <c r="P477" s="133"/>
      <c r="Q477" s="184"/>
      <c r="R477" s="184"/>
      <c r="S477" s="184"/>
      <c r="T477" s="184"/>
      <c r="U477" s="184"/>
      <c r="V477" s="184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84"/>
      <c r="C478" s="184"/>
      <c r="D478" s="184"/>
      <c r="E478" s="184"/>
      <c r="F478" s="184"/>
      <c r="G478" s="184"/>
      <c r="H478" s="184"/>
      <c r="I478" s="184"/>
      <c r="J478" s="184"/>
      <c r="K478" s="184"/>
      <c r="L478" s="184"/>
      <c r="M478" s="184"/>
      <c r="N478" s="98"/>
      <c r="O478" s="133"/>
      <c r="P478" s="133"/>
      <c r="Q478" s="184"/>
      <c r="R478" s="184"/>
      <c r="S478" s="184"/>
      <c r="T478" s="184"/>
      <c r="U478" s="184"/>
      <c r="V478" s="184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84"/>
      <c r="C479" s="184"/>
      <c r="D479" s="184"/>
      <c r="E479" s="184"/>
      <c r="F479" s="184"/>
      <c r="G479" s="184"/>
      <c r="H479" s="184"/>
      <c r="I479" s="184"/>
      <c r="J479" s="184"/>
      <c r="K479" s="184"/>
      <c r="L479" s="184"/>
      <c r="M479" s="184"/>
      <c r="N479" s="98"/>
      <c r="O479" s="133"/>
      <c r="P479" s="133"/>
      <c r="Q479" s="184"/>
      <c r="R479" s="184"/>
      <c r="S479" s="184"/>
      <c r="T479" s="184"/>
      <c r="U479" s="184"/>
      <c r="V479" s="184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84"/>
      <c r="C480" s="184"/>
      <c r="D480" s="184"/>
      <c r="E480" s="184"/>
      <c r="F480" s="184"/>
      <c r="G480" s="184"/>
      <c r="H480" s="184"/>
      <c r="I480" s="184"/>
      <c r="J480" s="184"/>
      <c r="K480" s="184"/>
      <c r="L480" s="184"/>
      <c r="M480" s="184"/>
      <c r="N480" s="98"/>
      <c r="O480" s="133"/>
      <c r="P480" s="133"/>
      <c r="Q480" s="184"/>
      <c r="R480" s="184"/>
      <c r="S480" s="184"/>
      <c r="T480" s="184"/>
      <c r="U480" s="184"/>
      <c r="V480" s="184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84"/>
      <c r="C481" s="184"/>
      <c r="D481" s="184"/>
      <c r="E481" s="184"/>
      <c r="F481" s="184"/>
      <c r="G481" s="184"/>
      <c r="H481" s="184"/>
      <c r="I481" s="184"/>
      <c r="J481" s="184"/>
      <c r="K481" s="184"/>
      <c r="L481" s="184"/>
      <c r="M481" s="184"/>
      <c r="N481" s="98"/>
      <c r="O481" s="133"/>
      <c r="P481" s="133"/>
      <c r="Q481" s="184"/>
      <c r="R481" s="184"/>
      <c r="S481" s="184"/>
      <c r="T481" s="184"/>
      <c r="U481" s="184"/>
      <c r="V481" s="184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84"/>
      <c r="C482" s="184"/>
      <c r="D482" s="184"/>
      <c r="E482" s="184"/>
      <c r="F482" s="184"/>
      <c r="G482" s="184"/>
      <c r="H482" s="184"/>
      <c r="I482" s="184"/>
      <c r="J482" s="184"/>
      <c r="K482" s="184"/>
      <c r="L482" s="184"/>
      <c r="M482" s="184"/>
      <c r="N482" s="98"/>
      <c r="O482" s="133"/>
      <c r="P482" s="133"/>
      <c r="Q482" s="184"/>
      <c r="R482" s="184"/>
      <c r="S482" s="184"/>
      <c r="T482" s="184"/>
      <c r="U482" s="184"/>
      <c r="V482" s="184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84"/>
      <c r="C483" s="184"/>
      <c r="D483" s="184"/>
      <c r="E483" s="184"/>
      <c r="F483" s="184"/>
      <c r="G483" s="184"/>
      <c r="H483" s="184"/>
      <c r="I483" s="184"/>
      <c r="J483" s="184"/>
      <c r="K483" s="184"/>
      <c r="L483" s="184"/>
      <c r="M483" s="184"/>
      <c r="N483" s="98"/>
      <c r="O483" s="133"/>
      <c r="P483" s="133"/>
      <c r="Q483" s="184"/>
      <c r="R483" s="184"/>
      <c r="S483" s="184"/>
      <c r="T483" s="184"/>
      <c r="U483" s="184"/>
      <c r="V483" s="184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84"/>
      <c r="C484" s="184"/>
      <c r="D484" s="184"/>
      <c r="E484" s="184"/>
      <c r="F484" s="184"/>
      <c r="G484" s="184"/>
      <c r="H484" s="184"/>
      <c r="I484" s="184"/>
      <c r="J484" s="184"/>
      <c r="K484" s="184"/>
      <c r="L484" s="184"/>
      <c r="M484" s="184"/>
      <c r="N484" s="98"/>
      <c r="O484" s="133"/>
      <c r="P484" s="133"/>
      <c r="Q484" s="184"/>
      <c r="R484" s="184"/>
      <c r="S484" s="184"/>
      <c r="T484" s="184"/>
      <c r="U484" s="184"/>
      <c r="V484" s="184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84"/>
      <c r="C485" s="184"/>
      <c r="D485" s="184"/>
      <c r="E485" s="184"/>
      <c r="F485" s="184"/>
      <c r="G485" s="184"/>
      <c r="H485" s="184"/>
      <c r="I485" s="184"/>
      <c r="J485" s="184"/>
      <c r="K485" s="184"/>
      <c r="L485" s="184"/>
      <c r="M485" s="184"/>
      <c r="N485" s="98"/>
      <c r="O485" s="133"/>
      <c r="P485" s="133"/>
      <c r="Q485" s="184"/>
      <c r="R485" s="184"/>
      <c r="S485" s="184"/>
      <c r="T485" s="184"/>
      <c r="U485" s="184"/>
      <c r="V485" s="184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84"/>
      <c r="C486" s="184"/>
      <c r="D486" s="184"/>
      <c r="E486" s="184"/>
      <c r="F486" s="184"/>
      <c r="G486" s="184"/>
      <c r="H486" s="184"/>
      <c r="I486" s="184"/>
      <c r="J486" s="184"/>
      <c r="K486" s="184"/>
      <c r="L486" s="184"/>
      <c r="M486" s="184"/>
      <c r="N486" s="98"/>
      <c r="O486" s="133"/>
      <c r="P486" s="133"/>
      <c r="Q486" s="184"/>
      <c r="R486" s="184"/>
      <c r="S486" s="184"/>
      <c r="T486" s="184"/>
      <c r="U486" s="184"/>
      <c r="V486" s="184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84"/>
      <c r="C487" s="184"/>
      <c r="D487" s="184"/>
      <c r="E487" s="184"/>
      <c r="F487" s="184"/>
      <c r="G487" s="184"/>
      <c r="H487" s="184"/>
      <c r="I487" s="184"/>
      <c r="J487" s="184"/>
      <c r="K487" s="184"/>
      <c r="L487" s="184"/>
      <c r="M487" s="184"/>
      <c r="N487" s="98"/>
      <c r="O487" s="133"/>
      <c r="P487" s="133"/>
      <c r="Q487" s="184"/>
      <c r="R487" s="184"/>
      <c r="S487" s="184"/>
      <c r="T487" s="184"/>
      <c r="U487" s="184"/>
      <c r="V487" s="184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84"/>
      <c r="C488" s="184"/>
      <c r="D488" s="184"/>
      <c r="E488" s="184"/>
      <c r="F488" s="184"/>
      <c r="G488" s="184"/>
      <c r="H488" s="184"/>
      <c r="I488" s="184"/>
      <c r="J488" s="184"/>
      <c r="K488" s="184"/>
      <c r="L488" s="184"/>
      <c r="M488" s="184"/>
      <c r="N488" s="98"/>
      <c r="O488" s="133"/>
      <c r="P488" s="133"/>
      <c r="Q488" s="184"/>
      <c r="R488" s="184"/>
      <c r="S488" s="184"/>
      <c r="T488" s="184"/>
      <c r="U488" s="184"/>
      <c r="V488" s="184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84"/>
      <c r="C489" s="184"/>
      <c r="D489" s="184"/>
      <c r="E489" s="184"/>
      <c r="F489" s="184"/>
      <c r="G489" s="184"/>
      <c r="H489" s="184"/>
      <c r="I489" s="184"/>
      <c r="J489" s="184"/>
      <c r="K489" s="184"/>
      <c r="L489" s="184"/>
      <c r="M489" s="184"/>
      <c r="N489" s="98"/>
      <c r="O489" s="133"/>
      <c r="P489" s="133"/>
      <c r="Q489" s="184"/>
      <c r="R489" s="184"/>
      <c r="S489" s="184"/>
      <c r="T489" s="184"/>
      <c r="U489" s="184"/>
      <c r="V489" s="184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84"/>
      <c r="C490" s="184"/>
      <c r="D490" s="184"/>
      <c r="E490" s="184"/>
      <c r="F490" s="184"/>
      <c r="G490" s="184"/>
      <c r="H490" s="184"/>
      <c r="I490" s="184"/>
      <c r="J490" s="184"/>
      <c r="K490" s="184"/>
      <c r="L490" s="184"/>
      <c r="M490" s="184"/>
      <c r="N490" s="98"/>
      <c r="O490" s="133"/>
      <c r="P490" s="133"/>
      <c r="Q490" s="184"/>
      <c r="R490" s="184"/>
      <c r="S490" s="184"/>
      <c r="T490" s="184"/>
      <c r="U490" s="184"/>
      <c r="V490" s="184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84"/>
      <c r="C491" s="184"/>
      <c r="D491" s="184"/>
      <c r="E491" s="184"/>
      <c r="F491" s="184"/>
      <c r="G491" s="184"/>
      <c r="H491" s="184"/>
      <c r="I491" s="184"/>
      <c r="J491" s="184"/>
      <c r="K491" s="184"/>
      <c r="L491" s="184"/>
      <c r="M491" s="184"/>
      <c r="N491" s="98"/>
      <c r="O491" s="133"/>
      <c r="P491" s="133"/>
      <c r="Q491" s="184"/>
      <c r="R491" s="184"/>
      <c r="S491" s="184"/>
      <c r="T491" s="184"/>
      <c r="U491" s="184"/>
      <c r="V491" s="184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84"/>
      <c r="C492" s="184"/>
      <c r="D492" s="184"/>
      <c r="E492" s="184"/>
      <c r="F492" s="184"/>
      <c r="G492" s="184"/>
      <c r="H492" s="184"/>
      <c r="I492" s="184"/>
      <c r="J492" s="184"/>
      <c r="K492" s="184"/>
      <c r="L492" s="184"/>
      <c r="M492" s="184"/>
      <c r="N492" s="98"/>
      <c r="O492" s="133"/>
      <c r="P492" s="133"/>
      <c r="Q492" s="184"/>
      <c r="R492" s="184"/>
      <c r="S492" s="184"/>
      <c r="T492" s="184"/>
      <c r="U492" s="184"/>
      <c r="V492" s="184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84"/>
      <c r="C493" s="184"/>
      <c r="D493" s="184"/>
      <c r="E493" s="184"/>
      <c r="F493" s="184"/>
      <c r="G493" s="184"/>
      <c r="H493" s="184"/>
      <c r="I493" s="184"/>
      <c r="J493" s="184"/>
      <c r="K493" s="184"/>
      <c r="L493" s="184"/>
      <c r="M493" s="184"/>
      <c r="N493" s="98"/>
      <c r="O493" s="133"/>
      <c r="P493" s="133"/>
      <c r="Q493" s="184"/>
      <c r="R493" s="184"/>
      <c r="S493" s="184"/>
      <c r="T493" s="184"/>
      <c r="U493" s="184"/>
      <c r="V493" s="184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84"/>
      <c r="C494" s="184"/>
      <c r="D494" s="184"/>
      <c r="E494" s="184"/>
      <c r="F494" s="184"/>
      <c r="G494" s="184"/>
      <c r="H494" s="184"/>
      <c r="I494" s="184"/>
      <c r="J494" s="184"/>
      <c r="K494" s="184"/>
      <c r="L494" s="184"/>
      <c r="M494" s="184"/>
      <c r="N494" s="98"/>
      <c r="O494" s="133"/>
      <c r="P494" s="133"/>
      <c r="Q494" s="184"/>
      <c r="R494" s="184"/>
      <c r="S494" s="184"/>
      <c r="T494" s="184"/>
      <c r="U494" s="184"/>
      <c r="V494" s="184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84"/>
      <c r="C495" s="184"/>
      <c r="D495" s="184"/>
      <c r="E495" s="184"/>
      <c r="F495" s="184"/>
      <c r="G495" s="184"/>
      <c r="H495" s="184"/>
      <c r="I495" s="184"/>
      <c r="J495" s="184"/>
      <c r="K495" s="184"/>
      <c r="L495" s="184"/>
      <c r="M495" s="184"/>
      <c r="N495" s="98"/>
      <c r="O495" s="133"/>
      <c r="P495" s="133"/>
      <c r="Q495" s="184"/>
      <c r="R495" s="184"/>
      <c r="S495" s="184"/>
      <c r="T495" s="184"/>
      <c r="U495" s="184"/>
      <c r="V495" s="184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84"/>
      <c r="C496" s="184"/>
      <c r="D496" s="184"/>
      <c r="E496" s="184"/>
      <c r="F496" s="184"/>
      <c r="G496" s="184"/>
      <c r="H496" s="184"/>
      <c r="I496" s="184"/>
      <c r="J496" s="184"/>
      <c r="K496" s="184"/>
      <c r="L496" s="184"/>
      <c r="M496" s="184"/>
      <c r="N496" s="98"/>
      <c r="O496" s="133"/>
      <c r="P496" s="133"/>
      <c r="Q496" s="184"/>
      <c r="R496" s="184"/>
      <c r="S496" s="184"/>
      <c r="T496" s="184"/>
      <c r="U496" s="184"/>
      <c r="V496" s="184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84"/>
      <c r="C497" s="184"/>
      <c r="D497" s="184"/>
      <c r="E497" s="184"/>
      <c r="F497" s="184"/>
      <c r="G497" s="184"/>
      <c r="H497" s="184"/>
      <c r="I497" s="184"/>
      <c r="J497" s="184"/>
      <c r="K497" s="184"/>
      <c r="L497" s="184"/>
      <c r="M497" s="184"/>
      <c r="N497" s="98"/>
      <c r="O497" s="133"/>
      <c r="P497" s="133"/>
      <c r="Q497" s="184"/>
      <c r="R497" s="184"/>
      <c r="S497" s="184"/>
      <c r="T497" s="184"/>
      <c r="U497" s="184"/>
      <c r="V497" s="184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84"/>
      <c r="C498" s="184"/>
      <c r="D498" s="184"/>
      <c r="E498" s="184"/>
      <c r="F498" s="184"/>
      <c r="G498" s="184"/>
      <c r="H498" s="184"/>
      <c r="I498" s="184"/>
      <c r="J498" s="184"/>
      <c r="K498" s="184"/>
      <c r="L498" s="184"/>
      <c r="M498" s="184"/>
      <c r="N498" s="98"/>
      <c r="O498" s="133"/>
      <c r="P498" s="133"/>
      <c r="Q498" s="184"/>
      <c r="R498" s="184"/>
      <c r="S498" s="184"/>
      <c r="T498" s="184"/>
      <c r="U498" s="184"/>
      <c r="V498" s="184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84"/>
      <c r="C499" s="184"/>
      <c r="D499" s="184"/>
      <c r="E499" s="184"/>
      <c r="F499" s="184"/>
      <c r="G499" s="184"/>
      <c r="H499" s="184"/>
      <c r="I499" s="184"/>
      <c r="J499" s="184"/>
      <c r="K499" s="184"/>
      <c r="L499" s="184"/>
      <c r="M499" s="184"/>
      <c r="N499" s="98"/>
      <c r="O499" s="133"/>
      <c r="P499" s="133"/>
      <c r="Q499" s="184"/>
      <c r="R499" s="184"/>
      <c r="S499" s="184"/>
      <c r="T499" s="184"/>
      <c r="U499" s="184"/>
      <c r="V499" s="184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84"/>
      <c r="C500" s="184"/>
      <c r="D500" s="184"/>
      <c r="E500" s="184"/>
      <c r="F500" s="184"/>
      <c r="G500" s="184"/>
      <c r="H500" s="184"/>
      <c r="I500" s="184"/>
      <c r="J500" s="184"/>
      <c r="K500" s="184"/>
      <c r="L500" s="184"/>
      <c r="M500" s="184"/>
      <c r="N500" s="98"/>
      <c r="O500" s="133"/>
      <c r="P500" s="133"/>
      <c r="Q500" s="184"/>
      <c r="R500" s="184"/>
      <c r="S500" s="184"/>
      <c r="T500" s="184"/>
      <c r="U500" s="184"/>
      <c r="V500" s="184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84"/>
      <c r="C501" s="184"/>
      <c r="D501" s="184"/>
      <c r="E501" s="184"/>
      <c r="F501" s="184"/>
      <c r="G501" s="184"/>
      <c r="H501" s="184"/>
      <c r="I501" s="184"/>
      <c r="J501" s="184"/>
      <c r="K501" s="184"/>
      <c r="L501" s="184"/>
      <c r="M501" s="184"/>
      <c r="N501" s="98"/>
      <c r="O501" s="133"/>
      <c r="P501" s="133"/>
      <c r="Q501" s="184"/>
      <c r="R501" s="184"/>
      <c r="S501" s="184"/>
      <c r="T501" s="184"/>
      <c r="U501" s="184"/>
      <c r="V501" s="184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84"/>
      <c r="C502" s="184"/>
      <c r="D502" s="184"/>
      <c r="E502" s="184"/>
      <c r="F502" s="184"/>
      <c r="G502" s="184"/>
      <c r="H502" s="184"/>
      <c r="I502" s="184"/>
      <c r="J502" s="184"/>
      <c r="K502" s="184"/>
      <c r="L502" s="184"/>
      <c r="M502" s="184"/>
      <c r="N502" s="98"/>
      <c r="O502" s="133"/>
      <c r="P502" s="133"/>
      <c r="Q502" s="184"/>
      <c r="R502" s="184"/>
      <c r="S502" s="184"/>
      <c r="T502" s="184"/>
      <c r="U502" s="184"/>
      <c r="V502" s="184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84"/>
      <c r="C503" s="184"/>
      <c r="D503" s="184"/>
      <c r="E503" s="184"/>
      <c r="F503" s="184"/>
      <c r="G503" s="184"/>
      <c r="H503" s="184"/>
      <c r="I503" s="184"/>
      <c r="J503" s="184"/>
      <c r="K503" s="184"/>
      <c r="L503" s="184"/>
      <c r="M503" s="184"/>
      <c r="N503" s="98"/>
      <c r="O503" s="133"/>
      <c r="P503" s="133"/>
      <c r="Q503" s="184"/>
      <c r="R503" s="184"/>
      <c r="S503" s="184"/>
      <c r="T503" s="184"/>
      <c r="U503" s="184"/>
      <c r="V503" s="184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84"/>
      <c r="C504" s="184"/>
      <c r="D504" s="184"/>
      <c r="E504" s="184"/>
      <c r="F504" s="184"/>
      <c r="G504" s="184"/>
      <c r="H504" s="184"/>
      <c r="I504" s="184"/>
      <c r="J504" s="184"/>
      <c r="K504" s="184"/>
      <c r="L504" s="184"/>
      <c r="M504" s="184"/>
      <c r="N504" s="98"/>
      <c r="O504" s="133"/>
      <c r="P504" s="133"/>
      <c r="Q504" s="184"/>
      <c r="R504" s="184"/>
      <c r="S504" s="184"/>
      <c r="T504" s="184"/>
      <c r="U504" s="184"/>
      <c r="V504" s="184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84"/>
      <c r="C505" s="184"/>
      <c r="D505" s="184"/>
      <c r="E505" s="184"/>
      <c r="F505" s="184"/>
      <c r="G505" s="184"/>
      <c r="H505" s="184"/>
      <c r="I505" s="184"/>
      <c r="J505" s="184"/>
      <c r="K505" s="184"/>
      <c r="L505" s="184"/>
      <c r="M505" s="184"/>
      <c r="N505" s="98"/>
      <c r="O505" s="133"/>
      <c r="P505" s="133"/>
      <c r="Q505" s="184"/>
      <c r="R505" s="184"/>
      <c r="S505" s="184"/>
      <c r="T505" s="184"/>
      <c r="U505" s="184"/>
      <c r="V505" s="184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84"/>
      <c r="C506" s="184"/>
      <c r="D506" s="184"/>
      <c r="E506" s="184"/>
      <c r="F506" s="184"/>
      <c r="G506" s="184"/>
      <c r="H506" s="184"/>
      <c r="I506" s="184"/>
      <c r="J506" s="184"/>
      <c r="K506" s="184"/>
      <c r="L506" s="184"/>
      <c r="M506" s="184"/>
      <c r="N506" s="98"/>
      <c r="O506" s="133"/>
      <c r="P506" s="133"/>
      <c r="Q506" s="184"/>
      <c r="R506" s="184"/>
      <c r="S506" s="184"/>
      <c r="T506" s="184"/>
      <c r="U506" s="184"/>
      <c r="V506" s="184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84"/>
      <c r="C507" s="184"/>
      <c r="D507" s="184"/>
      <c r="E507" s="184"/>
      <c r="F507" s="184"/>
      <c r="G507" s="184"/>
      <c r="H507" s="184"/>
      <c r="I507" s="184"/>
      <c r="J507" s="184"/>
      <c r="K507" s="184"/>
      <c r="L507" s="184"/>
      <c r="M507" s="184"/>
      <c r="N507" s="98"/>
      <c r="O507" s="133"/>
      <c r="P507" s="133"/>
      <c r="Q507" s="184"/>
      <c r="R507" s="184"/>
      <c r="S507" s="184"/>
      <c r="T507" s="184"/>
      <c r="U507" s="184"/>
      <c r="V507" s="184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84"/>
      <c r="C508" s="184"/>
      <c r="D508" s="184"/>
      <c r="E508" s="184"/>
      <c r="F508" s="184"/>
      <c r="G508" s="184"/>
      <c r="H508" s="184"/>
      <c r="I508" s="184"/>
      <c r="J508" s="184"/>
      <c r="K508" s="184"/>
      <c r="L508" s="184"/>
      <c r="M508" s="184"/>
      <c r="N508" s="98"/>
      <c r="O508" s="133"/>
      <c r="P508" s="133"/>
      <c r="Q508" s="184"/>
      <c r="R508" s="184"/>
      <c r="S508" s="184"/>
      <c r="T508" s="184"/>
      <c r="U508" s="184"/>
      <c r="V508" s="184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84"/>
      <c r="C509" s="184"/>
      <c r="D509" s="184"/>
      <c r="E509" s="184"/>
      <c r="F509" s="184"/>
      <c r="G509" s="184"/>
      <c r="H509" s="184"/>
      <c r="I509" s="184"/>
      <c r="J509" s="184"/>
      <c r="K509" s="184"/>
      <c r="L509" s="184"/>
      <c r="M509" s="184"/>
      <c r="N509" s="98"/>
      <c r="O509" s="133"/>
      <c r="P509" s="133"/>
      <c r="Q509" s="184"/>
      <c r="R509" s="184"/>
      <c r="S509" s="184"/>
      <c r="T509" s="184"/>
      <c r="U509" s="184"/>
      <c r="V509" s="184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84"/>
      <c r="C510" s="184"/>
      <c r="D510" s="184"/>
      <c r="E510" s="184"/>
      <c r="F510" s="184"/>
      <c r="G510" s="184"/>
      <c r="H510" s="184"/>
      <c r="I510" s="184"/>
      <c r="J510" s="184"/>
      <c r="K510" s="184"/>
      <c r="L510" s="184"/>
      <c r="M510" s="184"/>
      <c r="N510" s="98"/>
      <c r="O510" s="133"/>
      <c r="P510" s="133"/>
      <c r="Q510" s="184"/>
      <c r="R510" s="184"/>
      <c r="S510" s="184"/>
      <c r="T510" s="184"/>
      <c r="U510" s="184"/>
      <c r="V510" s="184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84"/>
      <c r="C511" s="184"/>
      <c r="D511" s="184"/>
      <c r="E511" s="184"/>
      <c r="F511" s="184"/>
      <c r="G511" s="184"/>
      <c r="H511" s="184"/>
      <c r="I511" s="184"/>
      <c r="J511" s="184"/>
      <c r="K511" s="184"/>
      <c r="L511" s="184"/>
      <c r="M511" s="184"/>
      <c r="N511" s="98"/>
      <c r="O511" s="133"/>
      <c r="P511" s="133"/>
      <c r="Q511" s="184"/>
      <c r="R511" s="184"/>
      <c r="S511" s="184"/>
      <c r="T511" s="184"/>
      <c r="U511" s="184"/>
      <c r="V511" s="184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84"/>
      <c r="C512" s="184"/>
      <c r="D512" s="184"/>
      <c r="E512" s="184"/>
      <c r="F512" s="184"/>
      <c r="G512" s="184"/>
      <c r="H512" s="184"/>
      <c r="I512" s="184"/>
      <c r="J512" s="184"/>
      <c r="K512" s="184"/>
      <c r="L512" s="184"/>
      <c r="M512" s="184"/>
      <c r="N512" s="98"/>
      <c r="O512" s="133"/>
      <c r="P512" s="133"/>
      <c r="Q512" s="184"/>
      <c r="R512" s="184"/>
      <c r="S512" s="184"/>
      <c r="T512" s="184"/>
      <c r="U512" s="184"/>
      <c r="V512" s="184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84"/>
      <c r="C513" s="184"/>
      <c r="D513" s="184"/>
      <c r="E513" s="184"/>
      <c r="F513" s="184"/>
      <c r="G513" s="184"/>
      <c r="H513" s="184"/>
      <c r="I513" s="184"/>
      <c r="J513" s="184"/>
      <c r="K513" s="184"/>
      <c r="L513" s="184"/>
      <c r="M513" s="184"/>
      <c r="N513" s="98"/>
      <c r="O513" s="133"/>
      <c r="P513" s="133"/>
      <c r="Q513" s="184"/>
      <c r="R513" s="184"/>
      <c r="S513" s="184"/>
      <c r="T513" s="184"/>
      <c r="U513" s="184"/>
      <c r="V513" s="184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84"/>
      <c r="C514" s="184"/>
      <c r="D514" s="184"/>
      <c r="E514" s="184"/>
      <c r="F514" s="184"/>
      <c r="G514" s="184"/>
      <c r="H514" s="184"/>
      <c r="I514" s="184"/>
      <c r="J514" s="184"/>
      <c r="K514" s="184"/>
      <c r="L514" s="184"/>
      <c r="M514" s="184"/>
      <c r="N514" s="98"/>
      <c r="O514" s="133"/>
      <c r="P514" s="133"/>
      <c r="Q514" s="184"/>
      <c r="R514" s="184"/>
      <c r="S514" s="184"/>
      <c r="T514" s="184"/>
      <c r="U514" s="184"/>
      <c r="V514" s="184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84"/>
      <c r="C515" s="184"/>
      <c r="D515" s="184"/>
      <c r="E515" s="184"/>
      <c r="F515" s="184"/>
      <c r="G515" s="184"/>
      <c r="H515" s="184"/>
      <c r="I515" s="184"/>
      <c r="J515" s="184"/>
      <c r="K515" s="184"/>
      <c r="L515" s="184"/>
      <c r="M515" s="184"/>
      <c r="N515" s="98"/>
      <c r="O515" s="133"/>
      <c r="P515" s="133"/>
      <c r="Q515" s="184"/>
      <c r="R515" s="184"/>
      <c r="S515" s="184"/>
      <c r="T515" s="184"/>
      <c r="U515" s="184"/>
      <c r="V515" s="184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84"/>
      <c r="C516" s="184"/>
      <c r="D516" s="184"/>
      <c r="E516" s="184"/>
      <c r="F516" s="184"/>
      <c r="G516" s="184"/>
      <c r="H516" s="184"/>
      <c r="I516" s="184"/>
      <c r="J516" s="184"/>
      <c r="K516" s="184"/>
      <c r="L516" s="184"/>
      <c r="M516" s="184"/>
      <c r="N516" s="98"/>
      <c r="O516" s="133"/>
      <c r="P516" s="133"/>
      <c r="Q516" s="184"/>
      <c r="R516" s="184"/>
      <c r="S516" s="184"/>
      <c r="T516" s="184"/>
      <c r="U516" s="184"/>
      <c r="V516" s="184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84"/>
      <c r="C517" s="184"/>
      <c r="D517" s="184"/>
      <c r="E517" s="184"/>
      <c r="F517" s="184"/>
      <c r="G517" s="184"/>
      <c r="H517" s="184"/>
      <c r="I517" s="184"/>
      <c r="J517" s="184"/>
      <c r="K517" s="184"/>
      <c r="L517" s="184"/>
      <c r="M517" s="184"/>
      <c r="N517" s="98"/>
      <c r="O517" s="133"/>
      <c r="P517" s="133"/>
      <c r="Q517" s="184"/>
      <c r="R517" s="184"/>
      <c r="S517" s="184"/>
      <c r="T517" s="184"/>
      <c r="U517" s="184"/>
      <c r="V517" s="184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84"/>
      <c r="C518" s="184"/>
      <c r="D518" s="184"/>
      <c r="E518" s="184"/>
      <c r="F518" s="184"/>
      <c r="G518" s="184"/>
      <c r="H518" s="184"/>
      <c r="I518" s="184"/>
      <c r="J518" s="184"/>
      <c r="K518" s="184"/>
      <c r="L518" s="184"/>
      <c r="M518" s="184"/>
      <c r="N518" s="98"/>
      <c r="O518" s="133"/>
      <c r="P518" s="133"/>
      <c r="Q518" s="184"/>
      <c r="R518" s="184"/>
      <c r="S518" s="184"/>
      <c r="T518" s="184"/>
      <c r="U518" s="184"/>
      <c r="V518" s="184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84"/>
      <c r="C519" s="184"/>
      <c r="D519" s="184"/>
      <c r="E519" s="184"/>
      <c r="F519" s="184"/>
      <c r="G519" s="184"/>
      <c r="H519" s="184"/>
      <c r="I519" s="184"/>
      <c r="J519" s="184"/>
      <c r="K519" s="184"/>
      <c r="L519" s="184"/>
      <c r="M519" s="184"/>
      <c r="N519" s="98"/>
      <c r="O519" s="133"/>
      <c r="P519" s="133"/>
      <c r="Q519" s="184"/>
      <c r="R519" s="184"/>
      <c r="S519" s="184"/>
      <c r="T519" s="184"/>
      <c r="U519" s="184"/>
      <c r="V519" s="184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84"/>
      <c r="C520" s="184"/>
      <c r="D520" s="184"/>
      <c r="E520" s="184"/>
      <c r="F520" s="184"/>
      <c r="G520" s="184"/>
      <c r="H520" s="184"/>
      <c r="I520" s="184"/>
      <c r="J520" s="184"/>
      <c r="K520" s="184"/>
      <c r="L520" s="184"/>
      <c r="M520" s="184"/>
      <c r="N520" s="98"/>
      <c r="O520" s="133"/>
      <c r="P520" s="133"/>
      <c r="Q520" s="184"/>
      <c r="R520" s="184"/>
      <c r="S520" s="184"/>
      <c r="T520" s="184"/>
      <c r="U520" s="184"/>
      <c r="V520" s="184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84"/>
      <c r="C521" s="184"/>
      <c r="D521" s="184"/>
      <c r="E521" s="184"/>
      <c r="F521" s="184"/>
      <c r="G521" s="184"/>
      <c r="H521" s="184"/>
      <c r="I521" s="184"/>
      <c r="J521" s="184"/>
      <c r="K521" s="184"/>
      <c r="L521" s="184"/>
      <c r="M521" s="184"/>
      <c r="N521" s="98"/>
      <c r="O521" s="133"/>
      <c r="P521" s="133"/>
      <c r="Q521" s="184"/>
      <c r="R521" s="184"/>
      <c r="S521" s="184"/>
      <c r="T521" s="184"/>
      <c r="U521" s="184"/>
      <c r="V521" s="184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84"/>
      <c r="C522" s="184"/>
      <c r="D522" s="184"/>
      <c r="E522" s="184"/>
      <c r="F522" s="184"/>
      <c r="G522" s="184"/>
      <c r="H522" s="184"/>
      <c r="I522" s="184"/>
      <c r="J522" s="184"/>
      <c r="K522" s="184"/>
      <c r="L522" s="184"/>
      <c r="M522" s="184"/>
      <c r="N522" s="98"/>
      <c r="O522" s="133"/>
      <c r="P522" s="133"/>
      <c r="Q522" s="184"/>
      <c r="R522" s="184"/>
      <c r="S522" s="184"/>
      <c r="T522" s="184"/>
      <c r="U522" s="184"/>
      <c r="V522" s="184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84"/>
      <c r="C523" s="184"/>
      <c r="D523" s="184"/>
      <c r="E523" s="184"/>
      <c r="F523" s="184"/>
      <c r="G523" s="184"/>
      <c r="H523" s="184"/>
      <c r="I523" s="184"/>
      <c r="J523" s="184"/>
      <c r="K523" s="184"/>
      <c r="L523" s="184"/>
      <c r="M523" s="184"/>
      <c r="N523" s="98"/>
      <c r="O523" s="133"/>
      <c r="P523" s="133"/>
      <c r="Q523" s="184"/>
      <c r="R523" s="184"/>
      <c r="S523" s="184"/>
      <c r="T523" s="184"/>
      <c r="U523" s="184"/>
      <c r="V523" s="184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84"/>
      <c r="C524" s="184"/>
      <c r="D524" s="184"/>
      <c r="E524" s="184"/>
      <c r="F524" s="184"/>
      <c r="G524" s="184"/>
      <c r="H524" s="184"/>
      <c r="I524" s="184"/>
      <c r="J524" s="184"/>
      <c r="K524" s="184"/>
      <c r="L524" s="184"/>
      <c r="M524" s="184"/>
      <c r="N524" s="98"/>
      <c r="O524" s="133"/>
      <c r="P524" s="133"/>
      <c r="Q524" s="184"/>
      <c r="R524" s="184"/>
      <c r="S524" s="184"/>
      <c r="T524" s="184"/>
      <c r="U524" s="184"/>
      <c r="V524" s="184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84"/>
      <c r="C525" s="184"/>
      <c r="D525" s="184"/>
      <c r="E525" s="184"/>
      <c r="F525" s="184"/>
      <c r="G525" s="184"/>
      <c r="H525" s="184"/>
      <c r="I525" s="184"/>
      <c r="J525" s="184"/>
      <c r="K525" s="184"/>
      <c r="L525" s="184"/>
      <c r="M525" s="184"/>
      <c r="N525" s="98"/>
      <c r="O525" s="133"/>
      <c r="P525" s="133"/>
      <c r="Q525" s="184"/>
      <c r="R525" s="184"/>
      <c r="S525" s="184"/>
      <c r="T525" s="184"/>
      <c r="U525" s="184"/>
      <c r="V525" s="184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84"/>
      <c r="C526" s="184"/>
      <c r="D526" s="184"/>
      <c r="E526" s="184"/>
      <c r="F526" s="184"/>
      <c r="G526" s="184"/>
      <c r="H526" s="184"/>
      <c r="I526" s="184"/>
      <c r="J526" s="184"/>
      <c r="K526" s="184"/>
      <c r="L526" s="184"/>
      <c r="M526" s="184"/>
      <c r="N526" s="98"/>
      <c r="O526" s="133"/>
      <c r="P526" s="133"/>
      <c r="Q526" s="184"/>
      <c r="R526" s="184"/>
      <c r="S526" s="184"/>
      <c r="T526" s="184"/>
      <c r="U526" s="184"/>
      <c r="V526" s="184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84"/>
      <c r="C527" s="184"/>
      <c r="D527" s="184"/>
      <c r="E527" s="184"/>
      <c r="F527" s="184"/>
      <c r="G527" s="184"/>
      <c r="H527" s="184"/>
      <c r="I527" s="184"/>
      <c r="J527" s="184"/>
      <c r="K527" s="184"/>
      <c r="L527" s="184"/>
      <c r="M527" s="184"/>
      <c r="N527" s="98"/>
      <c r="O527" s="133"/>
      <c r="P527" s="133"/>
      <c r="Q527" s="184"/>
      <c r="R527" s="184"/>
      <c r="S527" s="184"/>
      <c r="T527" s="184"/>
      <c r="U527" s="184"/>
      <c r="V527" s="184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84"/>
      <c r="C528" s="184"/>
      <c r="D528" s="184"/>
      <c r="E528" s="184"/>
      <c r="F528" s="184"/>
      <c r="G528" s="184"/>
      <c r="H528" s="184"/>
      <c r="I528" s="184"/>
      <c r="J528" s="184"/>
      <c r="K528" s="184"/>
      <c r="L528" s="184"/>
      <c r="M528" s="184"/>
      <c r="N528" s="98"/>
      <c r="O528" s="133"/>
      <c r="P528" s="133"/>
      <c r="Q528" s="184"/>
      <c r="R528" s="184"/>
      <c r="S528" s="184"/>
      <c r="T528" s="184"/>
      <c r="U528" s="184"/>
      <c r="V528" s="184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84"/>
      <c r="C529" s="184"/>
      <c r="D529" s="184"/>
      <c r="E529" s="184"/>
      <c r="F529" s="184"/>
      <c r="G529" s="184"/>
      <c r="H529" s="184"/>
      <c r="I529" s="184"/>
      <c r="J529" s="184"/>
      <c r="K529" s="184"/>
      <c r="L529" s="184"/>
      <c r="M529" s="184"/>
      <c r="N529" s="98"/>
      <c r="O529" s="133"/>
      <c r="P529" s="133"/>
      <c r="Q529" s="184"/>
      <c r="R529" s="184"/>
      <c r="S529" s="184"/>
      <c r="T529" s="184"/>
      <c r="U529" s="184"/>
      <c r="V529" s="184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84"/>
      <c r="C530" s="184"/>
      <c r="D530" s="184"/>
      <c r="E530" s="184"/>
      <c r="F530" s="184"/>
      <c r="G530" s="184"/>
      <c r="H530" s="184"/>
      <c r="I530" s="184"/>
      <c r="J530" s="184"/>
      <c r="K530" s="184"/>
      <c r="L530" s="184"/>
      <c r="M530" s="184"/>
      <c r="N530" s="98"/>
      <c r="O530" s="133"/>
      <c r="P530" s="133"/>
      <c r="Q530" s="184"/>
      <c r="R530" s="184"/>
      <c r="S530" s="184"/>
      <c r="T530" s="184"/>
      <c r="U530" s="184"/>
      <c r="V530" s="184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84"/>
      <c r="C531" s="184"/>
      <c r="D531" s="184"/>
      <c r="E531" s="184"/>
      <c r="F531" s="184"/>
      <c r="G531" s="184"/>
      <c r="H531" s="184"/>
      <c r="I531" s="184"/>
      <c r="J531" s="184"/>
      <c r="K531" s="184"/>
      <c r="L531" s="184"/>
      <c r="M531" s="184"/>
      <c r="N531" s="98"/>
      <c r="O531" s="133"/>
      <c r="P531" s="133"/>
      <c r="Q531" s="184"/>
      <c r="R531" s="184"/>
      <c r="S531" s="184"/>
      <c r="T531" s="184"/>
      <c r="U531" s="184"/>
      <c r="V531" s="184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84"/>
      <c r="C532" s="184"/>
      <c r="D532" s="184"/>
      <c r="E532" s="184"/>
      <c r="F532" s="184"/>
      <c r="G532" s="184"/>
      <c r="H532" s="184"/>
      <c r="I532" s="184"/>
      <c r="J532" s="184"/>
      <c r="K532" s="184"/>
      <c r="L532" s="184"/>
      <c r="M532" s="184"/>
      <c r="N532" s="98"/>
      <c r="O532" s="133"/>
      <c r="P532" s="133"/>
      <c r="Q532" s="184"/>
      <c r="R532" s="184"/>
      <c r="S532" s="184"/>
      <c r="T532" s="184"/>
      <c r="U532" s="184"/>
      <c r="V532" s="184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84"/>
      <c r="C533" s="184"/>
      <c r="D533" s="184"/>
      <c r="E533" s="184"/>
      <c r="F533" s="184"/>
      <c r="G533" s="184"/>
      <c r="H533" s="184"/>
      <c r="I533" s="184"/>
      <c r="J533" s="184"/>
      <c r="K533" s="184"/>
      <c r="L533" s="184"/>
      <c r="M533" s="184"/>
      <c r="N533" s="98"/>
      <c r="O533" s="133"/>
      <c r="P533" s="133"/>
      <c r="Q533" s="184"/>
      <c r="R533" s="184"/>
      <c r="S533" s="184"/>
      <c r="T533" s="184"/>
      <c r="U533" s="184"/>
      <c r="V533" s="184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84"/>
      <c r="C534" s="184"/>
      <c r="D534" s="184"/>
      <c r="E534" s="184"/>
      <c r="F534" s="184"/>
      <c r="G534" s="184"/>
      <c r="H534" s="184"/>
      <c r="I534" s="184"/>
      <c r="J534" s="184"/>
      <c r="K534" s="184"/>
      <c r="L534" s="184"/>
      <c r="M534" s="184"/>
      <c r="N534" s="98"/>
      <c r="O534" s="133"/>
      <c r="P534" s="133"/>
      <c r="Q534" s="184"/>
      <c r="R534" s="184"/>
      <c r="S534" s="184"/>
      <c r="T534" s="184"/>
      <c r="U534" s="184"/>
      <c r="V534" s="184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84"/>
      <c r="C535" s="184"/>
      <c r="D535" s="184"/>
      <c r="E535" s="184"/>
      <c r="F535" s="184"/>
      <c r="G535" s="184"/>
      <c r="H535" s="184"/>
      <c r="I535" s="184"/>
      <c r="J535" s="184"/>
      <c r="K535" s="184"/>
      <c r="L535" s="184"/>
      <c r="M535" s="184"/>
      <c r="N535" s="98"/>
      <c r="O535" s="133"/>
      <c r="P535" s="133"/>
      <c r="Q535" s="184"/>
      <c r="R535" s="184"/>
      <c r="S535" s="184"/>
      <c r="T535" s="184"/>
      <c r="U535" s="184"/>
      <c r="V535" s="184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84"/>
      <c r="C536" s="184"/>
      <c r="D536" s="184"/>
      <c r="E536" s="184"/>
      <c r="F536" s="184"/>
      <c r="G536" s="184"/>
      <c r="H536" s="184"/>
      <c r="I536" s="184"/>
      <c r="J536" s="184"/>
      <c r="K536" s="184"/>
      <c r="L536" s="184"/>
      <c r="M536" s="184"/>
      <c r="N536" s="98"/>
      <c r="O536" s="133"/>
      <c r="P536" s="133"/>
      <c r="Q536" s="184"/>
      <c r="R536" s="184"/>
      <c r="S536" s="184"/>
      <c r="T536" s="184"/>
      <c r="U536" s="184"/>
      <c r="V536" s="184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84"/>
      <c r="C537" s="184"/>
      <c r="D537" s="184"/>
      <c r="E537" s="184"/>
      <c r="F537" s="184"/>
      <c r="G537" s="184"/>
      <c r="H537" s="184"/>
      <c r="I537" s="184"/>
      <c r="J537" s="184"/>
      <c r="K537" s="184"/>
      <c r="L537" s="184"/>
      <c r="M537" s="184"/>
      <c r="N537" s="98"/>
      <c r="O537" s="133"/>
      <c r="P537" s="133"/>
      <c r="Q537" s="184"/>
      <c r="R537" s="184"/>
      <c r="S537" s="184"/>
      <c r="T537" s="184"/>
      <c r="U537" s="184"/>
      <c r="V537" s="184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84"/>
      <c r="C538" s="184"/>
      <c r="D538" s="184"/>
      <c r="E538" s="184"/>
      <c r="F538" s="184"/>
      <c r="G538" s="184"/>
      <c r="H538" s="184"/>
      <c r="I538" s="184"/>
      <c r="J538" s="184"/>
      <c r="K538" s="184"/>
      <c r="L538" s="184"/>
      <c r="M538" s="184"/>
      <c r="N538" s="98"/>
      <c r="O538" s="133"/>
      <c r="P538" s="133"/>
      <c r="Q538" s="184"/>
      <c r="R538" s="184"/>
      <c r="S538" s="184"/>
      <c r="T538" s="184"/>
      <c r="U538" s="184"/>
      <c r="V538" s="184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84"/>
      <c r="C539" s="184"/>
      <c r="D539" s="184"/>
      <c r="E539" s="184"/>
      <c r="F539" s="184"/>
      <c r="G539" s="184"/>
      <c r="H539" s="184"/>
      <c r="I539" s="184"/>
      <c r="J539" s="184"/>
      <c r="K539" s="184"/>
      <c r="L539" s="184"/>
      <c r="M539" s="184"/>
      <c r="N539" s="98"/>
      <c r="O539" s="133"/>
      <c r="P539" s="133"/>
      <c r="Q539" s="184"/>
      <c r="R539" s="184"/>
      <c r="S539" s="184"/>
      <c r="T539" s="184"/>
      <c r="U539" s="184"/>
      <c r="V539" s="184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84"/>
      <c r="C540" s="184"/>
      <c r="D540" s="184"/>
      <c r="E540" s="184"/>
      <c r="F540" s="184"/>
      <c r="G540" s="184"/>
      <c r="H540" s="184"/>
      <c r="I540" s="184"/>
      <c r="J540" s="184"/>
      <c r="K540" s="184"/>
      <c r="L540" s="184"/>
      <c r="M540" s="184"/>
      <c r="N540" s="98"/>
      <c r="O540" s="133"/>
      <c r="P540" s="133"/>
      <c r="Q540" s="184"/>
      <c r="R540" s="184"/>
      <c r="S540" s="184"/>
      <c r="T540" s="184"/>
      <c r="U540" s="184"/>
      <c r="V540" s="184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84"/>
      <c r="C541" s="184"/>
      <c r="D541" s="184"/>
      <c r="E541" s="184"/>
      <c r="F541" s="184"/>
      <c r="G541" s="184"/>
      <c r="H541" s="184"/>
      <c r="I541" s="184"/>
      <c r="J541" s="184"/>
      <c r="K541" s="184"/>
      <c r="L541" s="184"/>
      <c r="M541" s="184"/>
      <c r="N541" s="98"/>
      <c r="O541" s="133"/>
      <c r="P541" s="133"/>
      <c r="Q541" s="184"/>
      <c r="R541" s="184"/>
      <c r="S541" s="184"/>
      <c r="T541" s="184"/>
      <c r="U541" s="184"/>
      <c r="V541" s="184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84"/>
      <c r="C542" s="184"/>
      <c r="D542" s="184"/>
      <c r="E542" s="184"/>
      <c r="F542" s="184"/>
      <c r="G542" s="184"/>
      <c r="H542" s="184"/>
      <c r="I542" s="184"/>
      <c r="J542" s="184"/>
      <c r="K542" s="184"/>
      <c r="L542" s="184"/>
      <c r="M542" s="184"/>
      <c r="N542" s="98"/>
      <c r="O542" s="133"/>
      <c r="P542" s="133"/>
      <c r="Q542" s="184"/>
      <c r="R542" s="184"/>
      <c r="S542" s="184"/>
      <c r="T542" s="184"/>
      <c r="U542" s="184"/>
      <c r="V542" s="184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84"/>
      <c r="C543" s="184"/>
      <c r="D543" s="184"/>
      <c r="E543" s="184"/>
      <c r="F543" s="184"/>
      <c r="G543" s="184"/>
      <c r="H543" s="184"/>
      <c r="I543" s="184"/>
      <c r="J543" s="184"/>
      <c r="K543" s="184"/>
      <c r="L543" s="184"/>
      <c r="M543" s="184"/>
      <c r="N543" s="98"/>
      <c r="O543" s="133"/>
      <c r="P543" s="133"/>
      <c r="Q543" s="184"/>
      <c r="R543" s="184"/>
      <c r="S543" s="184"/>
      <c r="T543" s="184"/>
      <c r="U543" s="184"/>
      <c r="V543" s="184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84"/>
      <c r="C544" s="184"/>
      <c r="D544" s="184"/>
      <c r="E544" s="184"/>
      <c r="F544" s="184"/>
      <c r="G544" s="184"/>
      <c r="H544" s="184"/>
      <c r="I544" s="184"/>
      <c r="J544" s="184"/>
      <c r="K544" s="184"/>
      <c r="L544" s="184"/>
      <c r="M544" s="184"/>
      <c r="N544" s="98"/>
      <c r="O544" s="133"/>
      <c r="P544" s="133"/>
      <c r="Q544" s="184"/>
      <c r="R544" s="184"/>
      <c r="S544" s="184"/>
      <c r="T544" s="184"/>
      <c r="U544" s="184"/>
      <c r="V544" s="184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84"/>
      <c r="C545" s="184"/>
      <c r="D545" s="184"/>
      <c r="E545" s="184"/>
      <c r="F545" s="184"/>
      <c r="G545" s="184"/>
      <c r="H545" s="184"/>
      <c r="I545" s="184"/>
      <c r="J545" s="184"/>
      <c r="K545" s="184"/>
      <c r="L545" s="184"/>
      <c r="M545" s="184"/>
      <c r="N545" s="98"/>
      <c r="O545" s="133"/>
      <c r="P545" s="133"/>
      <c r="Q545" s="184"/>
      <c r="R545" s="184"/>
      <c r="S545" s="184"/>
      <c r="T545" s="184"/>
      <c r="U545" s="184"/>
      <c r="V545" s="184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84"/>
      <c r="C546" s="184"/>
      <c r="D546" s="184"/>
      <c r="E546" s="184"/>
      <c r="F546" s="184"/>
      <c r="G546" s="184"/>
      <c r="H546" s="184"/>
      <c r="I546" s="184"/>
      <c r="J546" s="184"/>
      <c r="K546" s="184"/>
      <c r="L546" s="184"/>
      <c r="M546" s="184"/>
      <c r="N546" s="98"/>
      <c r="O546" s="133"/>
      <c r="P546" s="133"/>
      <c r="Q546" s="184"/>
      <c r="R546" s="184"/>
      <c r="S546" s="184"/>
      <c r="T546" s="184"/>
      <c r="U546" s="184"/>
      <c r="V546" s="184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84"/>
      <c r="C547" s="184"/>
      <c r="D547" s="184"/>
      <c r="E547" s="184"/>
      <c r="F547" s="184"/>
      <c r="G547" s="184"/>
      <c r="H547" s="184"/>
      <c r="I547" s="184"/>
      <c r="J547" s="184"/>
      <c r="K547" s="184"/>
      <c r="L547" s="184"/>
      <c r="M547" s="184"/>
      <c r="N547" s="98"/>
      <c r="O547" s="133"/>
      <c r="P547" s="133"/>
      <c r="Q547" s="184"/>
      <c r="R547" s="184"/>
      <c r="S547" s="184"/>
      <c r="T547" s="184"/>
      <c r="U547" s="184"/>
      <c r="V547" s="184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84"/>
      <c r="C548" s="184"/>
      <c r="D548" s="184"/>
      <c r="E548" s="184"/>
      <c r="F548" s="184"/>
      <c r="G548" s="184"/>
      <c r="H548" s="184"/>
      <c r="I548" s="184"/>
      <c r="J548" s="184"/>
      <c r="K548" s="184"/>
      <c r="L548" s="184"/>
      <c r="M548" s="184"/>
      <c r="N548" s="98"/>
      <c r="O548" s="133"/>
      <c r="P548" s="133"/>
      <c r="Q548" s="184"/>
      <c r="R548" s="184"/>
      <c r="S548" s="184"/>
      <c r="T548" s="184"/>
      <c r="U548" s="184"/>
      <c r="V548" s="184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84"/>
      <c r="C549" s="184"/>
      <c r="D549" s="184"/>
      <c r="E549" s="184"/>
      <c r="F549" s="184"/>
      <c r="G549" s="184"/>
      <c r="H549" s="184"/>
      <c r="I549" s="184"/>
      <c r="J549" s="184"/>
      <c r="K549" s="184"/>
      <c r="L549" s="184"/>
      <c r="M549" s="184"/>
      <c r="N549" s="98"/>
      <c r="O549" s="133"/>
      <c r="P549" s="133"/>
      <c r="Q549" s="184"/>
      <c r="R549" s="184"/>
      <c r="S549" s="184"/>
      <c r="T549" s="184"/>
      <c r="U549" s="184"/>
      <c r="V549" s="184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84"/>
      <c r="C550" s="184"/>
      <c r="D550" s="184"/>
      <c r="E550" s="184"/>
      <c r="F550" s="184"/>
      <c r="G550" s="184"/>
      <c r="H550" s="184"/>
      <c r="I550" s="184"/>
      <c r="J550" s="184"/>
      <c r="K550" s="184"/>
      <c r="L550" s="184"/>
      <c r="M550" s="184"/>
      <c r="N550" s="98"/>
      <c r="O550" s="133"/>
      <c r="P550" s="133"/>
      <c r="Q550" s="184"/>
      <c r="R550" s="184"/>
      <c r="S550" s="184"/>
      <c r="T550" s="184"/>
      <c r="U550" s="184"/>
      <c r="V550" s="184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84"/>
      <c r="C551" s="184"/>
      <c r="D551" s="184"/>
      <c r="E551" s="184"/>
      <c r="F551" s="184"/>
      <c r="G551" s="184"/>
      <c r="H551" s="184"/>
      <c r="I551" s="184"/>
      <c r="J551" s="184"/>
      <c r="K551" s="184"/>
      <c r="L551" s="184"/>
      <c r="M551" s="184"/>
      <c r="N551" s="98"/>
      <c r="O551" s="133"/>
      <c r="P551" s="133"/>
      <c r="Q551" s="184"/>
      <c r="R551" s="184"/>
      <c r="S551" s="184"/>
      <c r="T551" s="184"/>
      <c r="U551" s="184"/>
      <c r="V551" s="184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84"/>
      <c r="C552" s="184"/>
      <c r="D552" s="184"/>
      <c r="E552" s="184"/>
      <c r="F552" s="184"/>
      <c r="G552" s="184"/>
      <c r="H552" s="184"/>
      <c r="I552" s="184"/>
      <c r="J552" s="184"/>
      <c r="K552" s="184"/>
      <c r="L552" s="184"/>
      <c r="M552" s="184"/>
      <c r="N552" s="98"/>
      <c r="O552" s="133"/>
      <c r="P552" s="133"/>
      <c r="Q552" s="184"/>
      <c r="R552" s="184"/>
      <c r="S552" s="184"/>
      <c r="T552" s="184"/>
      <c r="U552" s="184"/>
      <c r="V552" s="184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84"/>
      <c r="C553" s="184"/>
      <c r="D553" s="184"/>
      <c r="E553" s="184"/>
      <c r="F553" s="184"/>
      <c r="G553" s="184"/>
      <c r="H553" s="184"/>
      <c r="I553" s="184"/>
      <c r="J553" s="184"/>
      <c r="K553" s="184"/>
      <c r="L553" s="184"/>
      <c r="M553" s="184"/>
      <c r="N553" s="98"/>
      <c r="O553" s="133"/>
      <c r="P553" s="133"/>
      <c r="Q553" s="184"/>
      <c r="R553" s="184"/>
      <c r="S553" s="184"/>
      <c r="T553" s="184"/>
      <c r="U553" s="184"/>
      <c r="V553" s="184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84"/>
      <c r="C554" s="184"/>
      <c r="D554" s="184"/>
      <c r="E554" s="184"/>
      <c r="F554" s="184"/>
      <c r="G554" s="184"/>
      <c r="H554" s="184"/>
      <c r="I554" s="184"/>
      <c r="J554" s="184"/>
      <c r="K554" s="184"/>
      <c r="L554" s="184"/>
      <c r="M554" s="184"/>
      <c r="N554" s="98"/>
      <c r="O554" s="133"/>
      <c r="P554" s="133"/>
      <c r="Q554" s="184"/>
      <c r="R554" s="184"/>
      <c r="S554" s="184"/>
      <c r="T554" s="184"/>
      <c r="U554" s="184"/>
      <c r="V554" s="184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84"/>
      <c r="C555" s="184"/>
      <c r="D555" s="184"/>
      <c r="E555" s="184"/>
      <c r="F555" s="184"/>
      <c r="G555" s="184"/>
      <c r="H555" s="184"/>
      <c r="I555" s="184"/>
      <c r="J555" s="184"/>
      <c r="K555" s="184"/>
      <c r="L555" s="184"/>
      <c r="M555" s="184"/>
      <c r="N555" s="98"/>
      <c r="O555" s="133"/>
      <c r="P555" s="133"/>
      <c r="Q555" s="184"/>
      <c r="R555" s="184"/>
      <c r="S555" s="184"/>
      <c r="T555" s="184"/>
      <c r="U555" s="184"/>
      <c r="V555" s="184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84"/>
      <c r="C556" s="184"/>
      <c r="D556" s="184"/>
      <c r="E556" s="184"/>
      <c r="F556" s="184"/>
      <c r="G556" s="184"/>
      <c r="H556" s="184"/>
      <c r="I556" s="184"/>
      <c r="J556" s="184"/>
      <c r="K556" s="184"/>
      <c r="L556" s="184"/>
      <c r="M556" s="184"/>
      <c r="N556" s="98"/>
      <c r="O556" s="133"/>
      <c r="P556" s="133"/>
      <c r="Q556" s="184"/>
      <c r="R556" s="184"/>
      <c r="S556" s="184"/>
      <c r="T556" s="184"/>
      <c r="U556" s="184"/>
      <c r="V556" s="184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84"/>
      <c r="C557" s="184"/>
      <c r="D557" s="184"/>
      <c r="E557" s="184"/>
      <c r="F557" s="184"/>
      <c r="G557" s="184"/>
      <c r="H557" s="184"/>
      <c r="I557" s="184"/>
      <c r="J557" s="184"/>
      <c r="K557" s="184"/>
      <c r="L557" s="184"/>
      <c r="M557" s="184"/>
      <c r="N557" s="98"/>
      <c r="O557" s="133"/>
      <c r="P557" s="133"/>
      <c r="Q557" s="184"/>
      <c r="R557" s="184"/>
      <c r="S557" s="184"/>
      <c r="T557" s="184"/>
      <c r="U557" s="184"/>
      <c r="V557" s="184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84"/>
      <c r="C558" s="184"/>
      <c r="D558" s="184"/>
      <c r="E558" s="184"/>
      <c r="F558" s="184"/>
      <c r="G558" s="184"/>
      <c r="H558" s="184"/>
      <c r="I558" s="184"/>
      <c r="J558" s="184"/>
      <c r="K558" s="184"/>
      <c r="L558" s="184"/>
      <c r="M558" s="184"/>
      <c r="N558" s="98"/>
      <c r="O558" s="133"/>
      <c r="P558" s="133"/>
      <c r="Q558" s="184"/>
      <c r="R558" s="184"/>
      <c r="S558" s="184"/>
      <c r="T558" s="184"/>
      <c r="U558" s="184"/>
      <c r="V558" s="184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84"/>
      <c r="C559" s="184"/>
      <c r="D559" s="184"/>
      <c r="E559" s="184"/>
      <c r="F559" s="184"/>
      <c r="G559" s="184"/>
      <c r="H559" s="184"/>
      <c r="I559" s="184"/>
      <c r="J559" s="184"/>
      <c r="K559" s="184"/>
      <c r="L559" s="184"/>
      <c r="M559" s="184"/>
      <c r="N559" s="98"/>
      <c r="O559" s="133"/>
      <c r="P559" s="133"/>
      <c r="Q559" s="184"/>
      <c r="R559" s="184"/>
      <c r="S559" s="184"/>
      <c r="T559" s="184"/>
      <c r="U559" s="184"/>
      <c r="V559" s="184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84"/>
      <c r="C560" s="184"/>
      <c r="D560" s="184"/>
      <c r="E560" s="184"/>
      <c r="F560" s="184"/>
      <c r="G560" s="184"/>
      <c r="H560" s="184"/>
      <c r="I560" s="184"/>
      <c r="J560" s="184"/>
      <c r="K560" s="184"/>
      <c r="L560" s="184"/>
      <c r="M560" s="184"/>
      <c r="N560" s="98"/>
      <c r="O560" s="133"/>
      <c r="P560" s="133"/>
      <c r="Q560" s="184"/>
      <c r="R560" s="184"/>
      <c r="S560" s="184"/>
      <c r="T560" s="184"/>
      <c r="U560" s="184"/>
      <c r="V560" s="184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84"/>
      <c r="C561" s="184"/>
      <c r="D561" s="184"/>
      <c r="E561" s="184"/>
      <c r="F561" s="184"/>
      <c r="G561" s="184"/>
      <c r="H561" s="184"/>
      <c r="I561" s="184"/>
      <c r="J561" s="184"/>
      <c r="K561" s="184"/>
      <c r="L561" s="184"/>
      <c r="M561" s="184"/>
      <c r="N561" s="98"/>
      <c r="O561" s="133"/>
      <c r="P561" s="133"/>
      <c r="Q561" s="184"/>
      <c r="R561" s="184"/>
      <c r="S561" s="184"/>
      <c r="T561" s="184"/>
      <c r="U561" s="184"/>
      <c r="V561" s="184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84"/>
      <c r="C562" s="184"/>
      <c r="D562" s="184"/>
      <c r="E562" s="184"/>
      <c r="F562" s="184"/>
      <c r="G562" s="184"/>
      <c r="H562" s="184"/>
      <c r="I562" s="184"/>
      <c r="J562" s="184"/>
      <c r="K562" s="184"/>
      <c r="L562" s="184"/>
      <c r="M562" s="184"/>
      <c r="N562" s="98"/>
      <c r="O562" s="133"/>
      <c r="P562" s="133"/>
      <c r="Q562" s="184"/>
      <c r="R562" s="184"/>
      <c r="S562" s="184"/>
      <c r="T562" s="184"/>
      <c r="U562" s="184"/>
      <c r="V562" s="184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84"/>
      <c r="C563" s="184"/>
      <c r="D563" s="184"/>
      <c r="E563" s="184"/>
      <c r="F563" s="184"/>
      <c r="G563" s="184"/>
      <c r="H563" s="184"/>
      <c r="I563" s="184"/>
      <c r="J563" s="184"/>
      <c r="K563" s="184"/>
      <c r="L563" s="184"/>
      <c r="M563" s="184"/>
      <c r="N563" s="98"/>
      <c r="O563" s="133"/>
      <c r="P563" s="133"/>
      <c r="Q563" s="184"/>
      <c r="R563" s="184"/>
      <c r="S563" s="184"/>
      <c r="T563" s="184"/>
      <c r="U563" s="184"/>
      <c r="V563" s="184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5"/>
      <c r="C568" s="186"/>
      <c r="D568" s="186"/>
      <c r="E568" s="134"/>
      <c r="F568" s="134"/>
      <c r="G568" s="134"/>
      <c r="H568" s="185"/>
      <c r="I568" s="185"/>
      <c r="J568" s="185"/>
      <c r="K568" s="185"/>
      <c r="L568" s="185"/>
      <c r="M568" s="185"/>
      <c r="N568" s="185"/>
      <c r="O568" s="185"/>
      <c r="P568" s="185"/>
      <c r="Q568" s="134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8"/>
      <c r="C569" s="188"/>
      <c r="D569" s="188"/>
      <c r="E569" s="102"/>
      <c r="F569" s="102"/>
      <c r="G569" s="102"/>
      <c r="H569" s="189"/>
      <c r="I569" s="189"/>
      <c r="J569" s="189"/>
      <c r="K569" s="189"/>
      <c r="L569" s="190"/>
      <c r="M569" s="190"/>
      <c r="N569" s="190"/>
      <c r="O569" s="190"/>
      <c r="P569" s="190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8"/>
      <c r="C570" s="188"/>
      <c r="D570" s="188"/>
      <c r="E570" s="102"/>
      <c r="F570" s="102"/>
      <c r="G570" s="102"/>
      <c r="H570" s="189"/>
      <c r="I570" s="189"/>
      <c r="J570" s="189"/>
      <c r="K570" s="189"/>
      <c r="L570" s="190"/>
      <c r="M570" s="190"/>
      <c r="N570" s="190"/>
      <c r="O570" s="190"/>
      <c r="P570" s="190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8"/>
      <c r="C571" s="188"/>
      <c r="D571" s="188"/>
      <c r="E571" s="102"/>
      <c r="F571" s="102"/>
      <c r="G571" s="102"/>
      <c r="H571" s="189"/>
      <c r="I571" s="189"/>
      <c r="J571" s="189"/>
      <c r="K571" s="189"/>
      <c r="L571" s="190"/>
      <c r="M571" s="190"/>
      <c r="N571" s="190"/>
      <c r="O571" s="190"/>
      <c r="P571" s="190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8"/>
      <c r="C572" s="188"/>
      <c r="D572" s="188"/>
      <c r="E572" s="102"/>
      <c r="F572" s="102"/>
      <c r="G572" s="102"/>
      <c r="H572" s="189"/>
      <c r="I572" s="189"/>
      <c r="J572" s="189"/>
      <c r="K572" s="189"/>
      <c r="L572" s="190"/>
      <c r="M572" s="190"/>
      <c r="N572" s="190"/>
      <c r="O572" s="190"/>
      <c r="P572" s="190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8"/>
      <c r="C573" s="188"/>
      <c r="D573" s="188"/>
      <c r="E573" s="102"/>
      <c r="F573" s="102"/>
      <c r="G573" s="102"/>
      <c r="H573" s="189"/>
      <c r="I573" s="189"/>
      <c r="J573" s="189"/>
      <c r="K573" s="189"/>
      <c r="L573" s="190"/>
      <c r="M573" s="190"/>
      <c r="N573" s="190"/>
      <c r="O573" s="190"/>
      <c r="P573" s="190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8"/>
      <c r="C574" s="188"/>
      <c r="D574" s="188"/>
      <c r="E574" s="102"/>
      <c r="F574" s="102"/>
      <c r="G574" s="102"/>
      <c r="H574" s="189"/>
      <c r="I574" s="189"/>
      <c r="J574" s="189"/>
      <c r="K574" s="189"/>
      <c r="L574" s="190"/>
      <c r="M574" s="190"/>
      <c r="N574" s="190"/>
      <c r="O574" s="190"/>
      <c r="P574" s="190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8"/>
      <c r="C575" s="188"/>
      <c r="D575" s="188"/>
      <c r="E575" s="102"/>
      <c r="F575" s="102"/>
      <c r="G575" s="102"/>
      <c r="H575" s="189"/>
      <c r="I575" s="189"/>
      <c r="J575" s="189"/>
      <c r="K575" s="189"/>
      <c r="L575" s="190"/>
      <c r="M575" s="190"/>
      <c r="N575" s="190"/>
      <c r="O575" s="190"/>
      <c r="P575" s="190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8"/>
      <c r="C576" s="188"/>
      <c r="D576" s="188"/>
      <c r="E576" s="102"/>
      <c r="F576" s="102"/>
      <c r="G576" s="102"/>
      <c r="H576" s="189"/>
      <c r="I576" s="189"/>
      <c r="J576" s="189"/>
      <c r="K576" s="189"/>
      <c r="L576" s="190"/>
      <c r="M576" s="190"/>
      <c r="N576" s="190"/>
      <c r="O576" s="190"/>
      <c r="P576" s="190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8"/>
      <c r="C577" s="188"/>
      <c r="D577" s="188"/>
      <c r="E577" s="102"/>
      <c r="F577" s="102"/>
      <c r="G577" s="102"/>
      <c r="H577" s="189"/>
      <c r="I577" s="189"/>
      <c r="J577" s="189"/>
      <c r="K577" s="189"/>
      <c r="L577" s="190"/>
      <c r="M577" s="190"/>
      <c r="N577" s="190"/>
      <c r="O577" s="190"/>
      <c r="P577" s="190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8"/>
      <c r="C578" s="188"/>
      <c r="D578" s="188"/>
      <c r="E578" s="102"/>
      <c r="F578" s="102"/>
      <c r="G578" s="102"/>
      <c r="H578" s="189"/>
      <c r="I578" s="189"/>
      <c r="J578" s="189"/>
      <c r="K578" s="189"/>
      <c r="L578" s="190"/>
      <c r="M578" s="190"/>
      <c r="N578" s="190"/>
      <c r="O578" s="190"/>
      <c r="P578" s="190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8"/>
      <c r="C579" s="188"/>
      <c r="D579" s="188"/>
      <c r="E579" s="102"/>
      <c r="F579" s="102"/>
      <c r="G579" s="102"/>
      <c r="H579" s="189"/>
      <c r="I579" s="189"/>
      <c r="J579" s="189"/>
      <c r="K579" s="189"/>
      <c r="L579" s="190"/>
      <c r="M579" s="190"/>
      <c r="N579" s="190"/>
      <c r="O579" s="190"/>
      <c r="P579" s="190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8"/>
      <c r="C580" s="188"/>
      <c r="D580" s="188"/>
      <c r="E580" s="102"/>
      <c r="F580" s="102"/>
      <c r="G580" s="102"/>
      <c r="H580" s="189"/>
      <c r="I580" s="189"/>
      <c r="J580" s="189"/>
      <c r="K580" s="189"/>
      <c r="L580" s="190"/>
      <c r="M580" s="190"/>
      <c r="N580" s="190"/>
      <c r="O580" s="190"/>
      <c r="P580" s="190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8"/>
      <c r="C581" s="188"/>
      <c r="D581" s="188"/>
      <c r="E581" s="102"/>
      <c r="F581" s="102"/>
      <c r="G581" s="102"/>
      <c r="H581" s="189"/>
      <c r="I581" s="189"/>
      <c r="J581" s="189"/>
      <c r="K581" s="189"/>
      <c r="L581" s="190"/>
      <c r="M581" s="190"/>
      <c r="N581" s="190"/>
      <c r="O581" s="190"/>
      <c r="P581" s="190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8"/>
      <c r="C582" s="188"/>
      <c r="D582" s="188"/>
      <c r="E582" s="102"/>
      <c r="F582" s="102"/>
      <c r="G582" s="102"/>
      <c r="H582" s="189"/>
      <c r="I582" s="189"/>
      <c r="J582" s="189"/>
      <c r="K582" s="189"/>
      <c r="L582" s="190"/>
      <c r="M582" s="190"/>
      <c r="N582" s="190"/>
      <c r="O582" s="190"/>
      <c r="P582" s="190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8"/>
      <c r="C583" s="188"/>
      <c r="D583" s="188"/>
      <c r="E583" s="102"/>
      <c r="F583" s="102"/>
      <c r="G583" s="102"/>
      <c r="H583" s="189"/>
      <c r="I583" s="189"/>
      <c r="J583" s="189"/>
      <c r="K583" s="189"/>
      <c r="L583" s="190"/>
      <c r="M583" s="190"/>
      <c r="N583" s="190"/>
      <c r="O583" s="190"/>
      <c r="P583" s="190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8"/>
      <c r="C584" s="188"/>
      <c r="D584" s="188"/>
      <c r="E584" s="102"/>
      <c r="F584" s="102"/>
      <c r="G584" s="102"/>
      <c r="H584" s="189"/>
      <c r="I584" s="189"/>
      <c r="J584" s="189"/>
      <c r="K584" s="189"/>
      <c r="L584" s="190"/>
      <c r="M584" s="190"/>
      <c r="N584" s="190"/>
      <c r="O584" s="190"/>
      <c r="P584" s="190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8"/>
      <c r="C585" s="188"/>
      <c r="D585" s="188"/>
      <c r="E585" s="102"/>
      <c r="F585" s="102"/>
      <c r="G585" s="102"/>
      <c r="H585" s="189"/>
      <c r="I585" s="189"/>
      <c r="J585" s="189"/>
      <c r="K585" s="189"/>
      <c r="L585" s="190"/>
      <c r="M585" s="190"/>
      <c r="N585" s="190"/>
      <c r="O585" s="190"/>
      <c r="P585" s="190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8"/>
      <c r="C586" s="188"/>
      <c r="D586" s="188"/>
      <c r="E586" s="102"/>
      <c r="F586" s="102"/>
      <c r="G586" s="102"/>
      <c r="H586" s="189"/>
      <c r="I586" s="189"/>
      <c r="J586" s="189"/>
      <c r="K586" s="189"/>
      <c r="L586" s="190"/>
      <c r="M586" s="190"/>
      <c r="N586" s="190"/>
      <c r="O586" s="190"/>
      <c r="P586" s="190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8"/>
      <c r="C587" s="188"/>
      <c r="D587" s="188"/>
      <c r="E587" s="102"/>
      <c r="F587" s="102"/>
      <c r="G587" s="102"/>
      <c r="H587" s="189"/>
      <c r="I587" s="189"/>
      <c r="J587" s="189"/>
      <c r="K587" s="189"/>
      <c r="L587" s="190"/>
      <c r="M587" s="190"/>
      <c r="N587" s="190"/>
      <c r="O587" s="190"/>
      <c r="P587" s="190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5"/>
      <c r="C590" s="186"/>
      <c r="D590" s="186"/>
      <c r="E590" s="187"/>
      <c r="F590" s="187"/>
      <c r="G590" s="187"/>
      <c r="H590" s="187"/>
      <c r="I590" s="187"/>
      <c r="J590" s="187"/>
      <c r="K590" s="187"/>
      <c r="L590" s="187"/>
      <c r="M590" s="187"/>
      <c r="N590" s="134"/>
      <c r="O590" s="134"/>
      <c r="P590" s="185"/>
      <c r="Q590" s="185"/>
      <c r="R590" s="185"/>
      <c r="S590" s="185"/>
      <c r="T590" s="185"/>
      <c r="U590" s="185"/>
      <c r="V590" s="134"/>
      <c r="W590" s="134"/>
      <c r="X590" s="134"/>
      <c r="Y590" s="134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84"/>
      <c r="C591" s="184"/>
      <c r="D591" s="184"/>
      <c r="E591" s="184"/>
      <c r="F591" s="184"/>
      <c r="G591" s="184"/>
      <c r="H591" s="184"/>
      <c r="I591" s="184"/>
      <c r="J591" s="184"/>
      <c r="K591" s="184"/>
      <c r="L591" s="184"/>
      <c r="M591" s="184"/>
      <c r="N591" s="98"/>
      <c r="O591" s="133"/>
      <c r="P591" s="184"/>
      <c r="Q591" s="184"/>
      <c r="R591" s="184"/>
      <c r="S591" s="184"/>
      <c r="T591" s="184"/>
      <c r="U591" s="184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84"/>
      <c r="C592" s="184"/>
      <c r="D592" s="184"/>
      <c r="E592" s="184"/>
      <c r="F592" s="184"/>
      <c r="G592" s="184"/>
      <c r="H592" s="184"/>
      <c r="I592" s="184"/>
      <c r="J592" s="184"/>
      <c r="K592" s="184"/>
      <c r="L592" s="184"/>
      <c r="M592" s="184"/>
      <c r="N592" s="98"/>
      <c r="O592" s="133"/>
      <c r="P592" s="184"/>
      <c r="Q592" s="184"/>
      <c r="R592" s="184"/>
      <c r="S592" s="184"/>
      <c r="T592" s="184"/>
      <c r="U592" s="184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84"/>
      <c r="C593" s="184"/>
      <c r="D593" s="184"/>
      <c r="E593" s="184"/>
      <c r="F593" s="184"/>
      <c r="G593" s="184"/>
      <c r="H593" s="184"/>
      <c r="I593" s="184"/>
      <c r="J593" s="184"/>
      <c r="K593" s="184"/>
      <c r="L593" s="184"/>
      <c r="M593" s="184"/>
      <c r="N593" s="98"/>
      <c r="O593" s="133"/>
      <c r="P593" s="184"/>
      <c r="Q593" s="184"/>
      <c r="R593" s="184"/>
      <c r="S593" s="184"/>
      <c r="T593" s="184"/>
      <c r="U593" s="184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84"/>
      <c r="C594" s="184"/>
      <c r="D594" s="184"/>
      <c r="E594" s="184"/>
      <c r="F594" s="184"/>
      <c r="G594" s="184"/>
      <c r="H594" s="184"/>
      <c r="I594" s="184"/>
      <c r="J594" s="184"/>
      <c r="K594" s="184"/>
      <c r="L594" s="184"/>
      <c r="M594" s="184"/>
      <c r="N594" s="98"/>
      <c r="O594" s="133"/>
      <c r="P594" s="184"/>
      <c r="Q594" s="184"/>
      <c r="R594" s="184"/>
      <c r="S594" s="184"/>
      <c r="T594" s="184"/>
      <c r="U594" s="184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84"/>
      <c r="C595" s="184"/>
      <c r="D595" s="184"/>
      <c r="E595" s="184"/>
      <c r="F595" s="184"/>
      <c r="G595" s="184"/>
      <c r="H595" s="184"/>
      <c r="I595" s="184"/>
      <c r="J595" s="184"/>
      <c r="K595" s="184"/>
      <c r="L595" s="184"/>
      <c r="M595" s="184"/>
      <c r="N595" s="98"/>
      <c r="O595" s="133"/>
      <c r="P595" s="184"/>
      <c r="Q595" s="184"/>
      <c r="R595" s="184"/>
      <c r="S595" s="184"/>
      <c r="T595" s="184"/>
      <c r="U595" s="184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84"/>
      <c r="C596" s="184"/>
      <c r="D596" s="184"/>
      <c r="E596" s="184"/>
      <c r="F596" s="184"/>
      <c r="G596" s="184"/>
      <c r="H596" s="184"/>
      <c r="I596" s="184"/>
      <c r="J596" s="184"/>
      <c r="K596" s="184"/>
      <c r="L596" s="184"/>
      <c r="M596" s="184"/>
      <c r="N596" s="98"/>
      <c r="O596" s="133"/>
      <c r="P596" s="184"/>
      <c r="Q596" s="184"/>
      <c r="R596" s="184"/>
      <c r="S596" s="184"/>
      <c r="T596" s="184"/>
      <c r="U596" s="184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84"/>
      <c r="C597" s="184"/>
      <c r="D597" s="184"/>
      <c r="E597" s="184"/>
      <c r="F597" s="184"/>
      <c r="G597" s="184"/>
      <c r="H597" s="184"/>
      <c r="I597" s="184"/>
      <c r="J597" s="184"/>
      <c r="K597" s="184"/>
      <c r="L597" s="184"/>
      <c r="M597" s="184"/>
      <c r="N597" s="98"/>
      <c r="O597" s="133"/>
      <c r="P597" s="184"/>
      <c r="Q597" s="184"/>
      <c r="R597" s="184"/>
      <c r="S597" s="184"/>
      <c r="T597" s="184"/>
      <c r="U597" s="184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84"/>
      <c r="C598" s="184"/>
      <c r="D598" s="184"/>
      <c r="E598" s="184"/>
      <c r="F598" s="184"/>
      <c r="G598" s="184"/>
      <c r="H598" s="184"/>
      <c r="I598" s="184"/>
      <c r="J598" s="184"/>
      <c r="K598" s="184"/>
      <c r="L598" s="184"/>
      <c r="M598" s="184"/>
      <c r="N598" s="98"/>
      <c r="O598" s="133"/>
      <c r="P598" s="184"/>
      <c r="Q598" s="184"/>
      <c r="R598" s="184"/>
      <c r="S598" s="184"/>
      <c r="T598" s="184"/>
      <c r="U598" s="184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84"/>
      <c r="C599" s="184"/>
      <c r="D599" s="184"/>
      <c r="E599" s="184"/>
      <c r="F599" s="184"/>
      <c r="G599" s="184"/>
      <c r="H599" s="184"/>
      <c r="I599" s="184"/>
      <c r="J599" s="184"/>
      <c r="K599" s="184"/>
      <c r="L599" s="184"/>
      <c r="M599" s="184"/>
      <c r="N599" s="98"/>
      <c r="O599" s="133"/>
      <c r="P599" s="184"/>
      <c r="Q599" s="184"/>
      <c r="R599" s="184"/>
      <c r="S599" s="184"/>
      <c r="T599" s="184"/>
      <c r="U599" s="184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84"/>
      <c r="C600" s="184"/>
      <c r="D600" s="184"/>
      <c r="E600" s="184"/>
      <c r="F600" s="184"/>
      <c r="G600" s="184"/>
      <c r="H600" s="184"/>
      <c r="I600" s="184"/>
      <c r="J600" s="184"/>
      <c r="K600" s="184"/>
      <c r="L600" s="184"/>
      <c r="M600" s="184"/>
      <c r="N600" s="98"/>
      <c r="O600" s="133"/>
      <c r="P600" s="184"/>
      <c r="Q600" s="184"/>
      <c r="R600" s="184"/>
      <c r="S600" s="184"/>
      <c r="T600" s="184"/>
      <c r="U600" s="184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84"/>
      <c r="C601" s="184"/>
      <c r="D601" s="184"/>
      <c r="E601" s="184"/>
      <c r="F601" s="184"/>
      <c r="G601" s="184"/>
      <c r="H601" s="184"/>
      <c r="I601" s="184"/>
      <c r="J601" s="184"/>
      <c r="K601" s="184"/>
      <c r="L601" s="184"/>
      <c r="M601" s="184"/>
      <c r="N601" s="98"/>
      <c r="O601" s="133"/>
      <c r="P601" s="184"/>
      <c r="Q601" s="184"/>
      <c r="R601" s="184"/>
      <c r="S601" s="184"/>
      <c r="T601" s="184"/>
      <c r="U601" s="184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84"/>
      <c r="C602" s="184"/>
      <c r="D602" s="184"/>
      <c r="E602" s="184"/>
      <c r="F602" s="184"/>
      <c r="G602" s="184"/>
      <c r="H602" s="184"/>
      <c r="I602" s="184"/>
      <c r="J602" s="184"/>
      <c r="K602" s="184"/>
      <c r="L602" s="184"/>
      <c r="M602" s="184"/>
      <c r="N602" s="98"/>
      <c r="O602" s="133"/>
      <c r="P602" s="184"/>
      <c r="Q602" s="184"/>
      <c r="R602" s="184"/>
      <c r="S602" s="184"/>
      <c r="T602" s="184"/>
      <c r="U602" s="184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84"/>
      <c r="C603" s="184"/>
      <c r="D603" s="184"/>
      <c r="E603" s="184"/>
      <c r="F603" s="184"/>
      <c r="G603" s="184"/>
      <c r="H603" s="184"/>
      <c r="I603" s="184"/>
      <c r="J603" s="184"/>
      <c r="K603" s="184"/>
      <c r="L603" s="184"/>
      <c r="M603" s="184"/>
      <c r="N603" s="98"/>
      <c r="O603" s="133"/>
      <c r="P603" s="184"/>
      <c r="Q603" s="184"/>
      <c r="R603" s="184"/>
      <c r="S603" s="184"/>
      <c r="T603" s="184"/>
      <c r="U603" s="184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84"/>
      <c r="C604" s="184"/>
      <c r="D604" s="184"/>
      <c r="E604" s="184"/>
      <c r="F604" s="184"/>
      <c r="G604" s="184"/>
      <c r="H604" s="184"/>
      <c r="I604" s="184"/>
      <c r="J604" s="184"/>
      <c r="K604" s="184"/>
      <c r="L604" s="184"/>
      <c r="M604" s="184"/>
      <c r="N604" s="98"/>
      <c r="O604" s="133"/>
      <c r="P604" s="184"/>
      <c r="Q604" s="184"/>
      <c r="R604" s="184"/>
      <c r="S604" s="184"/>
      <c r="T604" s="184"/>
      <c r="U604" s="184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84"/>
      <c r="C605" s="184"/>
      <c r="D605" s="184"/>
      <c r="E605" s="184"/>
      <c r="F605" s="184"/>
      <c r="G605" s="184"/>
      <c r="H605" s="184"/>
      <c r="I605" s="184"/>
      <c r="J605" s="184"/>
      <c r="K605" s="184"/>
      <c r="L605" s="184"/>
      <c r="M605" s="184"/>
      <c r="N605" s="98"/>
      <c r="O605" s="133"/>
      <c r="P605" s="184"/>
      <c r="Q605" s="184"/>
      <c r="R605" s="184"/>
      <c r="S605" s="184"/>
      <c r="T605" s="184"/>
      <c r="U605" s="184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84"/>
      <c r="C606" s="184"/>
      <c r="D606" s="184"/>
      <c r="E606" s="184"/>
      <c r="F606" s="184"/>
      <c r="G606" s="184"/>
      <c r="H606" s="184"/>
      <c r="I606" s="184"/>
      <c r="J606" s="184"/>
      <c r="K606" s="184"/>
      <c r="L606" s="184"/>
      <c r="M606" s="184"/>
      <c r="N606" s="98"/>
      <c r="O606" s="133"/>
      <c r="P606" s="184"/>
      <c r="Q606" s="184"/>
      <c r="R606" s="184"/>
      <c r="S606" s="184"/>
      <c r="T606" s="184"/>
      <c r="U606" s="184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84"/>
      <c r="C607" s="184"/>
      <c r="D607" s="184"/>
      <c r="E607" s="184"/>
      <c r="F607" s="184"/>
      <c r="G607" s="184"/>
      <c r="H607" s="184"/>
      <c r="I607" s="184"/>
      <c r="J607" s="184"/>
      <c r="K607" s="184"/>
      <c r="L607" s="184"/>
      <c r="M607" s="184"/>
      <c r="N607" s="98"/>
      <c r="O607" s="133"/>
      <c r="P607" s="184"/>
      <c r="Q607" s="184"/>
      <c r="R607" s="184"/>
      <c r="S607" s="184"/>
      <c r="T607" s="184"/>
      <c r="U607" s="184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84"/>
      <c r="C608" s="184"/>
      <c r="D608" s="184"/>
      <c r="E608" s="184"/>
      <c r="F608" s="184"/>
      <c r="G608" s="184"/>
      <c r="H608" s="184"/>
      <c r="I608" s="184"/>
      <c r="J608" s="184"/>
      <c r="K608" s="184"/>
      <c r="L608" s="184"/>
      <c r="M608" s="184"/>
      <c r="N608" s="98"/>
      <c r="O608" s="133"/>
      <c r="P608" s="184"/>
      <c r="Q608" s="184"/>
      <c r="R608" s="184"/>
      <c r="S608" s="184"/>
      <c r="T608" s="184"/>
      <c r="U608" s="184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84"/>
      <c r="C609" s="184"/>
      <c r="D609" s="184"/>
      <c r="E609" s="184"/>
      <c r="F609" s="184"/>
      <c r="G609" s="184"/>
      <c r="H609" s="184"/>
      <c r="I609" s="184"/>
      <c r="J609" s="184"/>
      <c r="K609" s="184"/>
      <c r="L609" s="184"/>
      <c r="M609" s="184"/>
      <c r="N609" s="98"/>
      <c r="O609" s="133"/>
      <c r="P609" s="184"/>
      <c r="Q609" s="184"/>
      <c r="R609" s="184"/>
      <c r="S609" s="184"/>
      <c r="T609" s="184"/>
      <c r="U609" s="184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84"/>
      <c r="C610" s="184"/>
      <c r="D610" s="184"/>
      <c r="E610" s="184"/>
      <c r="F610" s="184"/>
      <c r="G610" s="184"/>
      <c r="H610" s="184"/>
      <c r="I610" s="184"/>
      <c r="J610" s="184"/>
      <c r="K610" s="184"/>
      <c r="L610" s="184"/>
      <c r="M610" s="184"/>
      <c r="N610" s="98"/>
      <c r="O610" s="133"/>
      <c r="P610" s="184"/>
      <c r="Q610" s="184"/>
      <c r="R610" s="184"/>
      <c r="S610" s="184"/>
      <c r="T610" s="184"/>
      <c r="U610" s="184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84"/>
      <c r="C611" s="184"/>
      <c r="D611" s="184"/>
      <c r="E611" s="184"/>
      <c r="F611" s="184"/>
      <c r="G611" s="184"/>
      <c r="H611" s="184"/>
      <c r="I611" s="184"/>
      <c r="J611" s="184"/>
      <c r="K611" s="184"/>
      <c r="L611" s="184"/>
      <c r="M611" s="184"/>
      <c r="N611" s="98"/>
      <c r="O611" s="133"/>
      <c r="P611" s="184"/>
      <c r="Q611" s="184"/>
      <c r="R611" s="184"/>
      <c r="S611" s="184"/>
      <c r="T611" s="184"/>
      <c r="U611" s="184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84"/>
      <c r="C612" s="184"/>
      <c r="D612" s="184"/>
      <c r="E612" s="184"/>
      <c r="F612" s="184"/>
      <c r="G612" s="184"/>
      <c r="H612" s="184"/>
      <c r="I612" s="184"/>
      <c r="J612" s="184"/>
      <c r="K612" s="184"/>
      <c r="L612" s="184"/>
      <c r="M612" s="184"/>
      <c r="N612" s="98"/>
      <c r="O612" s="133"/>
      <c r="P612" s="184"/>
      <c r="Q612" s="184"/>
      <c r="R612" s="184"/>
      <c r="S612" s="184"/>
      <c r="T612" s="184"/>
      <c r="U612" s="184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84"/>
      <c r="C613" s="184"/>
      <c r="D613" s="184"/>
      <c r="E613" s="184"/>
      <c r="F613" s="184"/>
      <c r="G613" s="184"/>
      <c r="H613" s="184"/>
      <c r="I613" s="184"/>
      <c r="J613" s="184"/>
      <c r="K613" s="184"/>
      <c r="L613" s="184"/>
      <c r="M613" s="184"/>
      <c r="N613" s="98"/>
      <c r="O613" s="133"/>
      <c r="P613" s="184"/>
      <c r="Q613" s="184"/>
      <c r="R613" s="184"/>
      <c r="S613" s="184"/>
      <c r="T613" s="184"/>
      <c r="U613" s="184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84"/>
      <c r="C614" s="184"/>
      <c r="D614" s="184"/>
      <c r="E614" s="184"/>
      <c r="F614" s="184"/>
      <c r="G614" s="184"/>
      <c r="H614" s="184"/>
      <c r="I614" s="184"/>
      <c r="J614" s="184"/>
      <c r="K614" s="184"/>
      <c r="L614" s="184"/>
      <c r="M614" s="184"/>
      <c r="N614" s="98"/>
      <c r="O614" s="133"/>
      <c r="P614" s="184"/>
      <c r="Q614" s="184"/>
      <c r="R614" s="184"/>
      <c r="S614" s="184"/>
      <c r="T614" s="184"/>
      <c r="U614" s="184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84"/>
      <c r="C615" s="184"/>
      <c r="D615" s="184"/>
      <c r="E615" s="184"/>
      <c r="F615" s="184"/>
      <c r="G615" s="184"/>
      <c r="H615" s="184"/>
      <c r="I615" s="184"/>
      <c r="J615" s="184"/>
      <c r="K615" s="184"/>
      <c r="L615" s="184"/>
      <c r="M615" s="184"/>
      <c r="N615" s="98"/>
      <c r="O615" s="133"/>
      <c r="P615" s="184"/>
      <c r="Q615" s="184"/>
      <c r="R615" s="184"/>
      <c r="S615" s="184"/>
      <c r="T615" s="184"/>
      <c r="U615" s="184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84"/>
      <c r="C616" s="184"/>
      <c r="D616" s="184"/>
      <c r="E616" s="184"/>
      <c r="F616" s="184"/>
      <c r="G616" s="184"/>
      <c r="H616" s="184"/>
      <c r="I616" s="184"/>
      <c r="J616" s="184"/>
      <c r="K616" s="184"/>
      <c r="L616" s="184"/>
      <c r="M616" s="184"/>
      <c r="N616" s="98"/>
      <c r="O616" s="133"/>
      <c r="P616" s="184"/>
      <c r="Q616" s="184"/>
      <c r="R616" s="184"/>
      <c r="S616" s="184"/>
      <c r="T616" s="184"/>
      <c r="U616" s="184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84"/>
      <c r="C617" s="184"/>
      <c r="D617" s="184"/>
      <c r="E617" s="184"/>
      <c r="F617" s="184"/>
      <c r="G617" s="184"/>
      <c r="H617" s="184"/>
      <c r="I617" s="184"/>
      <c r="J617" s="184"/>
      <c r="K617" s="184"/>
      <c r="L617" s="184"/>
      <c r="M617" s="184"/>
      <c r="N617" s="98"/>
      <c r="O617" s="133"/>
      <c r="P617" s="184"/>
      <c r="Q617" s="184"/>
      <c r="R617" s="184"/>
      <c r="S617" s="184"/>
      <c r="T617" s="184"/>
      <c r="U617" s="184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84"/>
      <c r="C618" s="184"/>
      <c r="D618" s="184"/>
      <c r="E618" s="184"/>
      <c r="F618" s="184"/>
      <c r="G618" s="184"/>
      <c r="H618" s="184"/>
      <c r="I618" s="184"/>
      <c r="J618" s="184"/>
      <c r="K618" s="184"/>
      <c r="L618" s="184"/>
      <c r="M618" s="184"/>
      <c r="N618" s="98"/>
      <c r="O618" s="133"/>
      <c r="P618" s="184"/>
      <c r="Q618" s="184"/>
      <c r="R618" s="184"/>
      <c r="S618" s="184"/>
      <c r="T618" s="184"/>
      <c r="U618" s="184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84"/>
      <c r="C619" s="184"/>
      <c r="D619" s="184"/>
      <c r="E619" s="184"/>
      <c r="F619" s="184"/>
      <c r="G619" s="184"/>
      <c r="H619" s="184"/>
      <c r="I619" s="184"/>
      <c r="J619" s="184"/>
      <c r="K619" s="184"/>
      <c r="L619" s="184"/>
      <c r="M619" s="184"/>
      <c r="N619" s="98"/>
      <c r="O619" s="133"/>
      <c r="P619" s="184"/>
      <c r="Q619" s="184"/>
      <c r="R619" s="184"/>
      <c r="S619" s="184"/>
      <c r="T619" s="184"/>
      <c r="U619" s="184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84"/>
      <c r="C620" s="184"/>
      <c r="D620" s="184"/>
      <c r="E620" s="184"/>
      <c r="F620" s="184"/>
      <c r="G620" s="184"/>
      <c r="H620" s="184"/>
      <c r="I620" s="184"/>
      <c r="J620" s="184"/>
      <c r="K620" s="184"/>
      <c r="L620" s="184"/>
      <c r="M620" s="184"/>
      <c r="N620" s="98"/>
      <c r="O620" s="133"/>
      <c r="P620" s="184"/>
      <c r="Q620" s="184"/>
      <c r="R620" s="184"/>
      <c r="S620" s="184"/>
      <c r="T620" s="184"/>
      <c r="U620" s="184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84"/>
      <c r="C621" s="184"/>
      <c r="D621" s="184"/>
      <c r="E621" s="184"/>
      <c r="F621" s="184"/>
      <c r="G621" s="184"/>
      <c r="H621" s="184"/>
      <c r="I621" s="184"/>
      <c r="J621" s="184"/>
      <c r="K621" s="184"/>
      <c r="L621" s="184"/>
      <c r="M621" s="184"/>
      <c r="N621" s="98"/>
      <c r="O621" s="133"/>
      <c r="P621" s="184"/>
      <c r="Q621" s="184"/>
      <c r="R621" s="184"/>
      <c r="S621" s="184"/>
      <c r="T621" s="184"/>
      <c r="U621" s="184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84"/>
      <c r="C622" s="184"/>
      <c r="D622" s="184"/>
      <c r="E622" s="184"/>
      <c r="F622" s="184"/>
      <c r="G622" s="184"/>
      <c r="H622" s="184"/>
      <c r="I622" s="184"/>
      <c r="J622" s="184"/>
      <c r="K622" s="184"/>
      <c r="L622" s="184"/>
      <c r="M622" s="184"/>
      <c r="N622" s="98"/>
      <c r="O622" s="133"/>
      <c r="P622" s="184"/>
      <c r="Q622" s="184"/>
      <c r="R622" s="184"/>
      <c r="S622" s="184"/>
      <c r="T622" s="184"/>
      <c r="U622" s="184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84"/>
      <c r="C623" s="184"/>
      <c r="D623" s="184"/>
      <c r="E623" s="184"/>
      <c r="F623" s="184"/>
      <c r="G623" s="184"/>
      <c r="H623" s="184"/>
      <c r="I623" s="184"/>
      <c r="J623" s="184"/>
      <c r="K623" s="184"/>
      <c r="L623" s="184"/>
      <c r="M623" s="184"/>
      <c r="N623" s="98"/>
      <c r="O623" s="133"/>
      <c r="P623" s="184"/>
      <c r="Q623" s="184"/>
      <c r="R623" s="184"/>
      <c r="S623" s="184"/>
      <c r="T623" s="184"/>
      <c r="U623" s="184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84"/>
      <c r="C624" s="184"/>
      <c r="D624" s="184"/>
      <c r="E624" s="184"/>
      <c r="F624" s="184"/>
      <c r="G624" s="184"/>
      <c r="H624" s="184"/>
      <c r="I624" s="184"/>
      <c r="J624" s="184"/>
      <c r="K624" s="184"/>
      <c r="L624" s="184"/>
      <c r="M624" s="184"/>
      <c r="N624" s="98"/>
      <c r="O624" s="133"/>
      <c r="P624" s="184"/>
      <c r="Q624" s="184"/>
      <c r="R624" s="184"/>
      <c r="S624" s="184"/>
      <c r="T624" s="184"/>
      <c r="U624" s="184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84"/>
      <c r="C625" s="184"/>
      <c r="D625" s="184"/>
      <c r="E625" s="184"/>
      <c r="F625" s="184"/>
      <c r="G625" s="184"/>
      <c r="H625" s="184"/>
      <c r="I625" s="184"/>
      <c r="J625" s="184"/>
      <c r="K625" s="184"/>
      <c r="L625" s="184"/>
      <c r="M625" s="184"/>
      <c r="N625" s="98"/>
      <c r="O625" s="133"/>
      <c r="P625" s="184"/>
      <c r="Q625" s="184"/>
      <c r="R625" s="184"/>
      <c r="S625" s="184"/>
      <c r="T625" s="184"/>
      <c r="U625" s="184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84"/>
      <c r="C626" s="184"/>
      <c r="D626" s="184"/>
      <c r="E626" s="184"/>
      <c r="F626" s="184"/>
      <c r="G626" s="184"/>
      <c r="H626" s="184"/>
      <c r="I626" s="184"/>
      <c r="J626" s="184"/>
      <c r="K626" s="184"/>
      <c r="L626" s="184"/>
      <c r="M626" s="184"/>
      <c r="N626" s="98"/>
      <c r="O626" s="133"/>
      <c r="P626" s="184"/>
      <c r="Q626" s="184"/>
      <c r="R626" s="184"/>
      <c r="S626" s="184"/>
      <c r="T626" s="184"/>
      <c r="U626" s="184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84"/>
      <c r="C627" s="184"/>
      <c r="D627" s="184"/>
      <c r="E627" s="184"/>
      <c r="F627" s="184"/>
      <c r="G627" s="184"/>
      <c r="H627" s="184"/>
      <c r="I627" s="184"/>
      <c r="J627" s="184"/>
      <c r="K627" s="184"/>
      <c r="L627" s="184"/>
      <c r="M627" s="184"/>
      <c r="N627" s="98"/>
      <c r="O627" s="133"/>
      <c r="P627" s="184"/>
      <c r="Q627" s="184"/>
      <c r="R627" s="184"/>
      <c r="S627" s="184"/>
      <c r="T627" s="184"/>
      <c r="U627" s="184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84"/>
      <c r="C628" s="184"/>
      <c r="D628" s="184"/>
      <c r="E628" s="184"/>
      <c r="F628" s="184"/>
      <c r="G628" s="184"/>
      <c r="H628" s="184"/>
      <c r="I628" s="184"/>
      <c r="J628" s="184"/>
      <c r="K628" s="184"/>
      <c r="L628" s="184"/>
      <c r="M628" s="184"/>
      <c r="N628" s="98"/>
      <c r="O628" s="133"/>
      <c r="P628" s="184"/>
      <c r="Q628" s="184"/>
      <c r="R628" s="184"/>
      <c r="S628" s="184"/>
      <c r="T628" s="184"/>
      <c r="U628" s="184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84"/>
      <c r="C629" s="184"/>
      <c r="D629" s="184"/>
      <c r="E629" s="184"/>
      <c r="F629" s="184"/>
      <c r="G629" s="184"/>
      <c r="H629" s="184"/>
      <c r="I629" s="184"/>
      <c r="J629" s="184"/>
      <c r="K629" s="184"/>
      <c r="L629" s="184"/>
      <c r="M629" s="184"/>
      <c r="N629" s="98"/>
      <c r="O629" s="133"/>
      <c r="P629" s="184"/>
      <c r="Q629" s="184"/>
      <c r="R629" s="184"/>
      <c r="S629" s="184"/>
      <c r="T629" s="184"/>
      <c r="U629" s="184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84"/>
      <c r="C630" s="184"/>
      <c r="D630" s="184"/>
      <c r="E630" s="184"/>
      <c r="F630" s="184"/>
      <c r="G630" s="184"/>
      <c r="H630" s="184"/>
      <c r="I630" s="184"/>
      <c r="J630" s="184"/>
      <c r="K630" s="184"/>
      <c r="L630" s="184"/>
      <c r="M630" s="184"/>
      <c r="N630" s="98"/>
      <c r="O630" s="133"/>
      <c r="P630" s="184"/>
      <c r="Q630" s="184"/>
      <c r="R630" s="184"/>
      <c r="S630" s="184"/>
      <c r="T630" s="184"/>
      <c r="U630" s="184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84"/>
      <c r="C631" s="184"/>
      <c r="D631" s="184"/>
      <c r="E631" s="184"/>
      <c r="F631" s="184"/>
      <c r="G631" s="184"/>
      <c r="H631" s="184"/>
      <c r="I631" s="184"/>
      <c r="J631" s="184"/>
      <c r="K631" s="184"/>
      <c r="L631" s="184"/>
      <c r="M631" s="184"/>
      <c r="N631" s="98"/>
      <c r="O631" s="133"/>
      <c r="P631" s="184"/>
      <c r="Q631" s="184"/>
      <c r="R631" s="184"/>
      <c r="S631" s="184"/>
      <c r="T631" s="184"/>
      <c r="U631" s="184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84"/>
      <c r="C632" s="184"/>
      <c r="D632" s="184"/>
      <c r="E632" s="184"/>
      <c r="F632" s="184"/>
      <c r="G632" s="184"/>
      <c r="H632" s="184"/>
      <c r="I632" s="184"/>
      <c r="J632" s="184"/>
      <c r="K632" s="184"/>
      <c r="L632" s="184"/>
      <c r="M632" s="184"/>
      <c r="N632" s="98"/>
      <c r="O632" s="133"/>
      <c r="P632" s="184"/>
      <c r="Q632" s="184"/>
      <c r="R632" s="184"/>
      <c r="S632" s="184"/>
      <c r="T632" s="184"/>
      <c r="U632" s="184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84"/>
      <c r="C633" s="184"/>
      <c r="D633" s="184"/>
      <c r="E633" s="184"/>
      <c r="F633" s="184"/>
      <c r="G633" s="184"/>
      <c r="H633" s="184"/>
      <c r="I633" s="184"/>
      <c r="J633" s="184"/>
      <c r="K633" s="184"/>
      <c r="L633" s="184"/>
      <c r="M633" s="184"/>
      <c r="N633" s="98"/>
      <c r="O633" s="133"/>
      <c r="P633" s="184"/>
      <c r="Q633" s="184"/>
      <c r="R633" s="184"/>
      <c r="S633" s="184"/>
      <c r="T633" s="184"/>
      <c r="U633" s="184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84"/>
      <c r="C634" s="184"/>
      <c r="D634" s="184"/>
      <c r="E634" s="184"/>
      <c r="F634" s="184"/>
      <c r="G634" s="184"/>
      <c r="H634" s="184"/>
      <c r="I634" s="184"/>
      <c r="J634" s="184"/>
      <c r="K634" s="184"/>
      <c r="L634" s="184"/>
      <c r="M634" s="184"/>
      <c r="N634" s="98"/>
      <c r="O634" s="133"/>
      <c r="P634" s="184"/>
      <c r="Q634" s="184"/>
      <c r="R634" s="184"/>
      <c r="S634" s="184"/>
      <c r="T634" s="184"/>
      <c r="U634" s="184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84"/>
      <c r="C635" s="184"/>
      <c r="D635" s="184"/>
      <c r="E635" s="184"/>
      <c r="F635" s="184"/>
      <c r="G635" s="184"/>
      <c r="H635" s="184"/>
      <c r="I635" s="184"/>
      <c r="J635" s="184"/>
      <c r="K635" s="184"/>
      <c r="L635" s="184"/>
      <c r="M635" s="184"/>
      <c r="N635" s="98"/>
      <c r="O635" s="133"/>
      <c r="P635" s="184"/>
      <c r="Q635" s="184"/>
      <c r="R635" s="184"/>
      <c r="S635" s="184"/>
      <c r="T635" s="184"/>
      <c r="U635" s="184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84"/>
      <c r="C636" s="184"/>
      <c r="D636" s="184"/>
      <c r="E636" s="184"/>
      <c r="F636" s="184"/>
      <c r="G636" s="184"/>
      <c r="H636" s="184"/>
      <c r="I636" s="184"/>
      <c r="J636" s="184"/>
      <c r="K636" s="184"/>
      <c r="L636" s="184"/>
      <c r="M636" s="184"/>
      <c r="N636" s="98"/>
      <c r="O636" s="133"/>
      <c r="P636" s="184"/>
      <c r="Q636" s="184"/>
      <c r="R636" s="184"/>
      <c r="S636" s="184"/>
      <c r="T636" s="184"/>
      <c r="U636" s="184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84"/>
      <c r="C637" s="184"/>
      <c r="D637" s="184"/>
      <c r="E637" s="184"/>
      <c r="F637" s="184"/>
      <c r="G637" s="184"/>
      <c r="H637" s="184"/>
      <c r="I637" s="184"/>
      <c r="J637" s="184"/>
      <c r="K637" s="184"/>
      <c r="L637" s="184"/>
      <c r="M637" s="184"/>
      <c r="N637" s="98"/>
      <c r="O637" s="133"/>
      <c r="P637" s="184"/>
      <c r="Q637" s="184"/>
      <c r="R637" s="184"/>
      <c r="S637" s="184"/>
      <c r="T637" s="184"/>
      <c r="U637" s="184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84"/>
      <c r="C638" s="184"/>
      <c r="D638" s="184"/>
      <c r="E638" s="184"/>
      <c r="F638" s="184"/>
      <c r="G638" s="184"/>
      <c r="H638" s="184"/>
      <c r="I638" s="184"/>
      <c r="J638" s="184"/>
      <c r="K638" s="184"/>
      <c r="L638" s="184"/>
      <c r="M638" s="184"/>
      <c r="N638" s="98"/>
      <c r="O638" s="133"/>
      <c r="P638" s="184"/>
      <c r="Q638" s="184"/>
      <c r="R638" s="184"/>
      <c r="S638" s="184"/>
      <c r="T638" s="184"/>
      <c r="U638" s="184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84"/>
      <c r="C639" s="184"/>
      <c r="D639" s="184"/>
      <c r="E639" s="184"/>
      <c r="F639" s="184"/>
      <c r="G639" s="184"/>
      <c r="H639" s="184"/>
      <c r="I639" s="184"/>
      <c r="J639" s="184"/>
      <c r="K639" s="184"/>
      <c r="L639" s="184"/>
      <c r="M639" s="184"/>
      <c r="N639" s="98"/>
      <c r="O639" s="133"/>
      <c r="P639" s="184"/>
      <c r="Q639" s="184"/>
      <c r="R639" s="184"/>
      <c r="S639" s="184"/>
      <c r="T639" s="184"/>
      <c r="U639" s="184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84"/>
      <c r="C640" s="184"/>
      <c r="D640" s="184"/>
      <c r="E640" s="184"/>
      <c r="F640" s="184"/>
      <c r="G640" s="184"/>
      <c r="H640" s="184"/>
      <c r="I640" s="184"/>
      <c r="J640" s="184"/>
      <c r="K640" s="184"/>
      <c r="L640" s="184"/>
      <c r="M640" s="184"/>
      <c r="N640" s="98"/>
      <c r="O640" s="133"/>
      <c r="P640" s="184"/>
      <c r="Q640" s="184"/>
      <c r="R640" s="184"/>
      <c r="S640" s="184"/>
      <c r="T640" s="184"/>
      <c r="U640" s="184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84"/>
      <c r="C641" s="184"/>
      <c r="D641" s="184"/>
      <c r="E641" s="184"/>
      <c r="F641" s="184"/>
      <c r="G641" s="184"/>
      <c r="H641" s="184"/>
      <c r="I641" s="184"/>
      <c r="J641" s="184"/>
      <c r="K641" s="184"/>
      <c r="L641" s="184"/>
      <c r="M641" s="184"/>
      <c r="N641" s="98"/>
      <c r="O641" s="133"/>
      <c r="P641" s="184"/>
      <c r="Q641" s="184"/>
      <c r="R641" s="184"/>
      <c r="S641" s="184"/>
      <c r="T641" s="184"/>
      <c r="U641" s="184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84"/>
      <c r="C642" s="184"/>
      <c r="D642" s="184"/>
      <c r="E642" s="184"/>
      <c r="F642" s="184"/>
      <c r="G642" s="184"/>
      <c r="H642" s="184"/>
      <c r="I642" s="184"/>
      <c r="J642" s="184"/>
      <c r="K642" s="184"/>
      <c r="L642" s="184"/>
      <c r="M642" s="184"/>
      <c r="N642" s="98"/>
      <c r="O642" s="133"/>
      <c r="P642" s="184"/>
      <c r="Q642" s="184"/>
      <c r="R642" s="184"/>
      <c r="S642" s="184"/>
      <c r="T642" s="184"/>
      <c r="U642" s="184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84"/>
      <c r="C643" s="184"/>
      <c r="D643" s="184"/>
      <c r="E643" s="184"/>
      <c r="F643" s="184"/>
      <c r="G643" s="184"/>
      <c r="H643" s="184"/>
      <c r="I643" s="184"/>
      <c r="J643" s="184"/>
      <c r="K643" s="184"/>
      <c r="L643" s="184"/>
      <c r="M643" s="184"/>
      <c r="N643" s="98"/>
      <c r="O643" s="133"/>
      <c r="P643" s="184"/>
      <c r="Q643" s="184"/>
      <c r="R643" s="184"/>
      <c r="S643" s="184"/>
      <c r="T643" s="184"/>
      <c r="U643" s="184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84"/>
      <c r="C644" s="184"/>
      <c r="D644" s="184"/>
      <c r="E644" s="184"/>
      <c r="F644" s="184"/>
      <c r="G644" s="184"/>
      <c r="H644" s="184"/>
      <c r="I644" s="184"/>
      <c r="J644" s="184"/>
      <c r="K644" s="184"/>
      <c r="L644" s="184"/>
      <c r="M644" s="184"/>
      <c r="N644" s="98"/>
      <c r="O644" s="133"/>
      <c r="P644" s="184"/>
      <c r="Q644" s="184"/>
      <c r="R644" s="184"/>
      <c r="S644" s="184"/>
      <c r="T644" s="184"/>
      <c r="U644" s="184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84"/>
      <c r="C645" s="184"/>
      <c r="D645" s="184"/>
      <c r="E645" s="184"/>
      <c r="F645" s="184"/>
      <c r="G645" s="184"/>
      <c r="H645" s="184"/>
      <c r="I645" s="184"/>
      <c r="J645" s="184"/>
      <c r="K645" s="184"/>
      <c r="L645" s="184"/>
      <c r="M645" s="184"/>
      <c r="N645" s="98"/>
      <c r="O645" s="133"/>
      <c r="P645" s="184"/>
      <c r="Q645" s="184"/>
      <c r="R645" s="184"/>
      <c r="S645" s="184"/>
      <c r="T645" s="184"/>
      <c r="U645" s="184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84"/>
      <c r="C646" s="184"/>
      <c r="D646" s="184"/>
      <c r="E646" s="184"/>
      <c r="F646" s="184"/>
      <c r="G646" s="184"/>
      <c r="H646" s="184"/>
      <c r="I646" s="184"/>
      <c r="J646" s="184"/>
      <c r="K646" s="184"/>
      <c r="L646" s="184"/>
      <c r="M646" s="184"/>
      <c r="N646" s="98"/>
      <c r="O646" s="133"/>
      <c r="P646" s="184"/>
      <c r="Q646" s="184"/>
      <c r="R646" s="184"/>
      <c r="S646" s="184"/>
      <c r="T646" s="184"/>
      <c r="U646" s="184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84"/>
      <c r="C647" s="184"/>
      <c r="D647" s="184"/>
      <c r="E647" s="184"/>
      <c r="F647" s="184"/>
      <c r="G647" s="184"/>
      <c r="H647" s="184"/>
      <c r="I647" s="184"/>
      <c r="J647" s="184"/>
      <c r="K647" s="184"/>
      <c r="L647" s="184"/>
      <c r="M647" s="184"/>
      <c r="N647" s="98"/>
      <c r="O647" s="133"/>
      <c r="P647" s="184"/>
      <c r="Q647" s="184"/>
      <c r="R647" s="184"/>
      <c r="S647" s="184"/>
      <c r="T647" s="184"/>
      <c r="U647" s="184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84"/>
      <c r="C648" s="184"/>
      <c r="D648" s="184"/>
      <c r="E648" s="184"/>
      <c r="F648" s="184"/>
      <c r="G648" s="184"/>
      <c r="H648" s="184"/>
      <c r="I648" s="184"/>
      <c r="J648" s="184"/>
      <c r="K648" s="184"/>
      <c r="L648" s="184"/>
      <c r="M648" s="184"/>
      <c r="N648" s="98"/>
      <c r="O648" s="133"/>
      <c r="P648" s="184"/>
      <c r="Q648" s="184"/>
      <c r="R648" s="184"/>
      <c r="S648" s="184"/>
      <c r="T648" s="184"/>
      <c r="U648" s="184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84"/>
      <c r="C649" s="184"/>
      <c r="D649" s="184"/>
      <c r="E649" s="184"/>
      <c r="F649" s="184"/>
      <c r="G649" s="184"/>
      <c r="H649" s="184"/>
      <c r="I649" s="184"/>
      <c r="J649" s="184"/>
      <c r="K649" s="184"/>
      <c r="L649" s="184"/>
      <c r="M649" s="184"/>
      <c r="N649" s="98"/>
      <c r="O649" s="133"/>
      <c r="P649" s="184"/>
      <c r="Q649" s="184"/>
      <c r="R649" s="184"/>
      <c r="S649" s="184"/>
      <c r="T649" s="184"/>
      <c r="U649" s="184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84"/>
      <c r="C650" s="184"/>
      <c r="D650" s="184"/>
      <c r="E650" s="184"/>
      <c r="F650" s="184"/>
      <c r="G650" s="184"/>
      <c r="H650" s="184"/>
      <c r="I650" s="184"/>
      <c r="J650" s="184"/>
      <c r="K650" s="184"/>
      <c r="L650" s="184"/>
      <c r="M650" s="184"/>
      <c r="N650" s="98"/>
      <c r="O650" s="133"/>
      <c r="P650" s="184"/>
      <c r="Q650" s="184"/>
      <c r="R650" s="184"/>
      <c r="S650" s="184"/>
      <c r="T650" s="184"/>
      <c r="U650" s="184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84"/>
      <c r="C651" s="184"/>
      <c r="D651" s="184"/>
      <c r="E651" s="184"/>
      <c r="F651" s="184"/>
      <c r="G651" s="184"/>
      <c r="H651" s="184"/>
      <c r="I651" s="184"/>
      <c r="J651" s="184"/>
      <c r="K651" s="184"/>
      <c r="L651" s="184"/>
      <c r="M651" s="184"/>
      <c r="N651" s="98"/>
      <c r="O651" s="133"/>
      <c r="P651" s="184"/>
      <c r="Q651" s="184"/>
      <c r="R651" s="184"/>
      <c r="S651" s="184"/>
      <c r="T651" s="184"/>
      <c r="U651" s="184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84"/>
      <c r="C652" s="184"/>
      <c r="D652" s="184"/>
      <c r="E652" s="184"/>
      <c r="F652" s="184"/>
      <c r="G652" s="184"/>
      <c r="H652" s="184"/>
      <c r="I652" s="184"/>
      <c r="J652" s="184"/>
      <c r="K652" s="184"/>
      <c r="L652" s="184"/>
      <c r="M652" s="184"/>
      <c r="N652" s="98"/>
      <c r="O652" s="133"/>
      <c r="P652" s="184"/>
      <c r="Q652" s="184"/>
      <c r="R652" s="184"/>
      <c r="S652" s="184"/>
      <c r="T652" s="184"/>
      <c r="U652" s="184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84"/>
      <c r="C653" s="184"/>
      <c r="D653" s="184"/>
      <c r="E653" s="184"/>
      <c r="F653" s="184"/>
      <c r="G653" s="184"/>
      <c r="H653" s="184"/>
      <c r="I653" s="184"/>
      <c r="J653" s="184"/>
      <c r="K653" s="184"/>
      <c r="L653" s="184"/>
      <c r="M653" s="184"/>
      <c r="N653" s="98"/>
      <c r="O653" s="133"/>
      <c r="P653" s="184"/>
      <c r="Q653" s="184"/>
      <c r="R653" s="184"/>
      <c r="S653" s="184"/>
      <c r="T653" s="184"/>
      <c r="U653" s="184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84"/>
      <c r="C654" s="184"/>
      <c r="D654" s="184"/>
      <c r="E654" s="184"/>
      <c r="F654" s="184"/>
      <c r="G654" s="184"/>
      <c r="H654" s="184"/>
      <c r="I654" s="184"/>
      <c r="J654" s="184"/>
      <c r="K654" s="184"/>
      <c r="L654" s="184"/>
      <c r="M654" s="184"/>
      <c r="N654" s="98"/>
      <c r="O654" s="133"/>
      <c r="P654" s="184"/>
      <c r="Q654" s="184"/>
      <c r="R654" s="184"/>
      <c r="S654" s="184"/>
      <c r="T654" s="184"/>
      <c r="U654" s="184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84"/>
      <c r="C655" s="184"/>
      <c r="D655" s="184"/>
      <c r="E655" s="184"/>
      <c r="F655" s="184"/>
      <c r="G655" s="184"/>
      <c r="H655" s="184"/>
      <c r="I655" s="184"/>
      <c r="J655" s="184"/>
      <c r="K655" s="184"/>
      <c r="L655" s="184"/>
      <c r="M655" s="184"/>
      <c r="N655" s="98"/>
      <c r="O655" s="133"/>
      <c r="P655" s="184"/>
      <c r="Q655" s="184"/>
      <c r="R655" s="184"/>
      <c r="S655" s="184"/>
      <c r="T655" s="184"/>
      <c r="U655" s="184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84"/>
      <c r="C656" s="184"/>
      <c r="D656" s="184"/>
      <c r="E656" s="184"/>
      <c r="F656" s="184"/>
      <c r="G656" s="184"/>
      <c r="H656" s="184"/>
      <c r="I656" s="184"/>
      <c r="J656" s="184"/>
      <c r="K656" s="184"/>
      <c r="L656" s="184"/>
      <c r="M656" s="184"/>
      <c r="N656" s="98"/>
      <c r="O656" s="133"/>
      <c r="P656" s="184"/>
      <c r="Q656" s="184"/>
      <c r="R656" s="184"/>
      <c r="S656" s="184"/>
      <c r="T656" s="184"/>
      <c r="U656" s="184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84"/>
      <c r="C657" s="184"/>
      <c r="D657" s="184"/>
      <c r="E657" s="184"/>
      <c r="F657" s="184"/>
      <c r="G657" s="184"/>
      <c r="H657" s="184"/>
      <c r="I657" s="184"/>
      <c r="J657" s="184"/>
      <c r="K657" s="184"/>
      <c r="L657" s="184"/>
      <c r="M657" s="184"/>
      <c r="N657" s="98"/>
      <c r="O657" s="133"/>
      <c r="P657" s="184"/>
      <c r="Q657" s="184"/>
      <c r="R657" s="184"/>
      <c r="S657" s="184"/>
      <c r="T657" s="184"/>
      <c r="U657" s="184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84"/>
      <c r="C658" s="184"/>
      <c r="D658" s="184"/>
      <c r="E658" s="184"/>
      <c r="F658" s="184"/>
      <c r="G658" s="184"/>
      <c r="H658" s="184"/>
      <c r="I658" s="184"/>
      <c r="J658" s="184"/>
      <c r="K658" s="184"/>
      <c r="L658" s="184"/>
      <c r="M658" s="184"/>
      <c r="N658" s="98"/>
      <c r="O658" s="133"/>
      <c r="P658" s="184"/>
      <c r="Q658" s="184"/>
      <c r="R658" s="184"/>
      <c r="S658" s="184"/>
      <c r="T658" s="184"/>
      <c r="U658" s="184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84"/>
      <c r="C659" s="184"/>
      <c r="D659" s="184"/>
      <c r="E659" s="184"/>
      <c r="F659" s="184"/>
      <c r="G659" s="184"/>
      <c r="H659" s="184"/>
      <c r="I659" s="184"/>
      <c r="J659" s="184"/>
      <c r="K659" s="184"/>
      <c r="L659" s="184"/>
      <c r="M659" s="184"/>
      <c r="N659" s="98"/>
      <c r="O659" s="133"/>
      <c r="P659" s="184"/>
      <c r="Q659" s="184"/>
      <c r="R659" s="184"/>
      <c r="S659" s="184"/>
      <c r="T659" s="184"/>
      <c r="U659" s="184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84"/>
      <c r="C660" s="184"/>
      <c r="D660" s="184"/>
      <c r="E660" s="184"/>
      <c r="F660" s="184"/>
      <c r="G660" s="184"/>
      <c r="H660" s="184"/>
      <c r="I660" s="184"/>
      <c r="J660" s="184"/>
      <c r="K660" s="184"/>
      <c r="L660" s="184"/>
      <c r="M660" s="184"/>
      <c r="N660" s="98"/>
      <c r="O660" s="133"/>
      <c r="P660" s="184"/>
      <c r="Q660" s="184"/>
      <c r="R660" s="184"/>
      <c r="S660" s="184"/>
      <c r="T660" s="184"/>
      <c r="U660" s="184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84"/>
      <c r="C661" s="184"/>
      <c r="D661" s="184"/>
      <c r="E661" s="184"/>
      <c r="F661" s="184"/>
      <c r="G661" s="184"/>
      <c r="H661" s="184"/>
      <c r="I661" s="184"/>
      <c r="J661" s="184"/>
      <c r="K661" s="184"/>
      <c r="L661" s="184"/>
      <c r="M661" s="184"/>
      <c r="N661" s="98"/>
      <c r="O661" s="133"/>
      <c r="P661" s="184"/>
      <c r="Q661" s="184"/>
      <c r="R661" s="184"/>
      <c r="S661" s="184"/>
      <c r="T661" s="184"/>
      <c r="U661" s="184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84"/>
      <c r="C662" s="184"/>
      <c r="D662" s="184"/>
      <c r="E662" s="184"/>
      <c r="F662" s="184"/>
      <c r="G662" s="184"/>
      <c r="H662" s="184"/>
      <c r="I662" s="184"/>
      <c r="J662" s="184"/>
      <c r="K662" s="184"/>
      <c r="L662" s="184"/>
      <c r="M662" s="184"/>
      <c r="N662" s="98"/>
      <c r="O662" s="133"/>
      <c r="P662" s="184"/>
      <c r="Q662" s="184"/>
      <c r="R662" s="184"/>
      <c r="S662" s="184"/>
      <c r="T662" s="184"/>
      <c r="U662" s="184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84"/>
      <c r="C663" s="184"/>
      <c r="D663" s="184"/>
      <c r="E663" s="184"/>
      <c r="F663" s="184"/>
      <c r="G663" s="184"/>
      <c r="H663" s="184"/>
      <c r="I663" s="184"/>
      <c r="J663" s="184"/>
      <c r="K663" s="184"/>
      <c r="L663" s="184"/>
      <c r="M663" s="184"/>
      <c r="N663" s="98"/>
      <c r="O663" s="133"/>
      <c r="P663" s="184"/>
      <c r="Q663" s="184"/>
      <c r="R663" s="184"/>
      <c r="S663" s="184"/>
      <c r="T663" s="184"/>
      <c r="U663" s="184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84"/>
      <c r="C664" s="184"/>
      <c r="D664" s="184"/>
      <c r="E664" s="184"/>
      <c r="F664" s="184"/>
      <c r="G664" s="184"/>
      <c r="H664" s="184"/>
      <c r="I664" s="184"/>
      <c r="J664" s="184"/>
      <c r="K664" s="184"/>
      <c r="L664" s="184"/>
      <c r="M664" s="184"/>
      <c r="N664" s="98"/>
      <c r="O664" s="133"/>
      <c r="P664" s="184"/>
      <c r="Q664" s="184"/>
      <c r="R664" s="184"/>
      <c r="S664" s="184"/>
      <c r="T664" s="184"/>
      <c r="U664" s="184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84"/>
      <c r="C665" s="184"/>
      <c r="D665" s="184"/>
      <c r="E665" s="184"/>
      <c r="F665" s="184"/>
      <c r="G665" s="184"/>
      <c r="H665" s="184"/>
      <c r="I665" s="184"/>
      <c r="J665" s="184"/>
      <c r="K665" s="184"/>
      <c r="L665" s="184"/>
      <c r="M665" s="184"/>
      <c r="N665" s="98"/>
      <c r="O665" s="133"/>
      <c r="P665" s="184"/>
      <c r="Q665" s="184"/>
      <c r="R665" s="184"/>
      <c r="S665" s="184"/>
      <c r="T665" s="184"/>
      <c r="U665" s="184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84"/>
      <c r="C666" s="184"/>
      <c r="D666" s="184"/>
      <c r="E666" s="184"/>
      <c r="F666" s="184"/>
      <c r="G666" s="184"/>
      <c r="H666" s="184"/>
      <c r="I666" s="184"/>
      <c r="J666" s="184"/>
      <c r="K666" s="184"/>
      <c r="L666" s="184"/>
      <c r="M666" s="184"/>
      <c r="N666" s="98"/>
      <c r="O666" s="133"/>
      <c r="P666" s="184"/>
      <c r="Q666" s="184"/>
      <c r="R666" s="184"/>
      <c r="S666" s="184"/>
      <c r="T666" s="184"/>
      <c r="U666" s="184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84"/>
      <c r="C667" s="184"/>
      <c r="D667" s="184"/>
      <c r="E667" s="184"/>
      <c r="F667" s="184"/>
      <c r="G667" s="184"/>
      <c r="H667" s="184"/>
      <c r="I667" s="184"/>
      <c r="J667" s="184"/>
      <c r="K667" s="184"/>
      <c r="L667" s="184"/>
      <c r="M667" s="184"/>
      <c r="N667" s="98"/>
      <c r="O667" s="133"/>
      <c r="P667" s="184"/>
      <c r="Q667" s="184"/>
      <c r="R667" s="184"/>
      <c r="S667" s="184"/>
      <c r="T667" s="184"/>
      <c r="U667" s="184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84"/>
      <c r="C668" s="184"/>
      <c r="D668" s="184"/>
      <c r="E668" s="184"/>
      <c r="F668" s="184"/>
      <c r="G668" s="184"/>
      <c r="H668" s="184"/>
      <c r="I668" s="184"/>
      <c r="J668" s="184"/>
      <c r="K668" s="184"/>
      <c r="L668" s="184"/>
      <c r="M668" s="184"/>
      <c r="N668" s="98"/>
      <c r="O668" s="133"/>
      <c r="P668" s="184"/>
      <c r="Q668" s="184"/>
      <c r="R668" s="184"/>
      <c r="S668" s="184"/>
      <c r="T668" s="184"/>
      <c r="U668" s="184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84"/>
      <c r="C669" s="184"/>
      <c r="D669" s="184"/>
      <c r="E669" s="184"/>
      <c r="F669" s="184"/>
      <c r="G669" s="184"/>
      <c r="H669" s="184"/>
      <c r="I669" s="184"/>
      <c r="J669" s="184"/>
      <c r="K669" s="184"/>
      <c r="L669" s="184"/>
      <c r="M669" s="184"/>
      <c r="N669" s="98"/>
      <c r="O669" s="133"/>
      <c r="P669" s="184"/>
      <c r="Q669" s="184"/>
      <c r="R669" s="184"/>
      <c r="S669" s="184"/>
      <c r="T669" s="184"/>
      <c r="U669" s="184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84"/>
      <c r="C670" s="184"/>
      <c r="D670" s="184"/>
      <c r="E670" s="184"/>
      <c r="F670" s="184"/>
      <c r="G670" s="184"/>
      <c r="H670" s="184"/>
      <c r="I670" s="184"/>
      <c r="J670" s="184"/>
      <c r="K670" s="184"/>
      <c r="L670" s="184"/>
      <c r="M670" s="184"/>
      <c r="N670" s="98"/>
      <c r="O670" s="133"/>
      <c r="P670" s="184"/>
      <c r="Q670" s="184"/>
      <c r="R670" s="184"/>
      <c r="S670" s="184"/>
      <c r="T670" s="184"/>
      <c r="U670" s="184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84"/>
      <c r="C671" s="184"/>
      <c r="D671" s="184"/>
      <c r="E671" s="184"/>
      <c r="F671" s="184"/>
      <c r="G671" s="184"/>
      <c r="H671" s="184"/>
      <c r="I671" s="184"/>
      <c r="J671" s="184"/>
      <c r="K671" s="184"/>
      <c r="L671" s="184"/>
      <c r="M671" s="184"/>
      <c r="N671" s="98"/>
      <c r="O671" s="133"/>
      <c r="P671" s="184"/>
      <c r="Q671" s="184"/>
      <c r="R671" s="184"/>
      <c r="S671" s="184"/>
      <c r="T671" s="184"/>
      <c r="U671" s="184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84"/>
      <c r="C672" s="184"/>
      <c r="D672" s="184"/>
      <c r="E672" s="184"/>
      <c r="F672" s="184"/>
      <c r="G672" s="184"/>
      <c r="H672" s="184"/>
      <c r="I672" s="184"/>
      <c r="J672" s="184"/>
      <c r="K672" s="184"/>
      <c r="L672" s="184"/>
      <c r="M672" s="184"/>
      <c r="N672" s="98"/>
      <c r="O672" s="133"/>
      <c r="P672" s="184"/>
      <c r="Q672" s="184"/>
      <c r="R672" s="184"/>
      <c r="S672" s="184"/>
      <c r="T672" s="184"/>
      <c r="U672" s="184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84"/>
      <c r="C673" s="184"/>
      <c r="D673" s="184"/>
      <c r="E673" s="184"/>
      <c r="F673" s="184"/>
      <c r="G673" s="184"/>
      <c r="H673" s="184"/>
      <c r="I673" s="184"/>
      <c r="J673" s="184"/>
      <c r="K673" s="184"/>
      <c r="L673" s="184"/>
      <c r="M673" s="184"/>
      <c r="N673" s="98"/>
      <c r="O673" s="133"/>
      <c r="P673" s="184"/>
      <c r="Q673" s="184"/>
      <c r="R673" s="184"/>
      <c r="S673" s="184"/>
      <c r="T673" s="184"/>
      <c r="U673" s="184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84"/>
      <c r="C674" s="184"/>
      <c r="D674" s="184"/>
      <c r="E674" s="184"/>
      <c r="F674" s="184"/>
      <c r="G674" s="184"/>
      <c r="H674" s="184"/>
      <c r="I674" s="184"/>
      <c r="J674" s="184"/>
      <c r="K674" s="184"/>
      <c r="L674" s="184"/>
      <c r="M674" s="184"/>
      <c r="N674" s="98"/>
      <c r="O674" s="133"/>
      <c r="P674" s="184"/>
      <c r="Q674" s="184"/>
      <c r="R674" s="184"/>
      <c r="S674" s="184"/>
      <c r="T674" s="184"/>
      <c r="U674" s="184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84"/>
      <c r="C675" s="184"/>
      <c r="D675" s="184"/>
      <c r="E675" s="184"/>
      <c r="F675" s="184"/>
      <c r="G675" s="184"/>
      <c r="H675" s="184"/>
      <c r="I675" s="184"/>
      <c r="J675" s="184"/>
      <c r="K675" s="184"/>
      <c r="L675" s="184"/>
      <c r="M675" s="184"/>
      <c r="N675" s="98"/>
      <c r="O675" s="133"/>
      <c r="P675" s="184"/>
      <c r="Q675" s="184"/>
      <c r="R675" s="184"/>
      <c r="S675" s="184"/>
      <c r="T675" s="184"/>
      <c r="U675" s="184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84"/>
      <c r="C676" s="184"/>
      <c r="D676" s="184"/>
      <c r="E676" s="184"/>
      <c r="F676" s="184"/>
      <c r="G676" s="184"/>
      <c r="H676" s="184"/>
      <c r="I676" s="184"/>
      <c r="J676" s="184"/>
      <c r="K676" s="184"/>
      <c r="L676" s="184"/>
      <c r="M676" s="184"/>
      <c r="N676" s="98"/>
      <c r="O676" s="133"/>
      <c r="P676" s="184"/>
      <c r="Q676" s="184"/>
      <c r="R676" s="184"/>
      <c r="S676" s="184"/>
      <c r="T676" s="184"/>
      <c r="U676" s="184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84"/>
      <c r="C677" s="184"/>
      <c r="D677" s="184"/>
      <c r="E677" s="184"/>
      <c r="F677" s="184"/>
      <c r="G677" s="184"/>
      <c r="H677" s="184"/>
      <c r="I677" s="184"/>
      <c r="J677" s="184"/>
      <c r="K677" s="184"/>
      <c r="L677" s="184"/>
      <c r="M677" s="184"/>
      <c r="N677" s="98"/>
      <c r="O677" s="133"/>
      <c r="P677" s="184"/>
      <c r="Q677" s="184"/>
      <c r="R677" s="184"/>
      <c r="S677" s="184"/>
      <c r="T677" s="184"/>
      <c r="U677" s="184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84"/>
      <c r="C678" s="184"/>
      <c r="D678" s="184"/>
      <c r="E678" s="184"/>
      <c r="F678" s="184"/>
      <c r="G678" s="184"/>
      <c r="H678" s="184"/>
      <c r="I678" s="184"/>
      <c r="J678" s="184"/>
      <c r="K678" s="184"/>
      <c r="L678" s="184"/>
      <c r="M678" s="184"/>
      <c r="N678" s="98"/>
      <c r="O678" s="133"/>
      <c r="P678" s="184"/>
      <c r="Q678" s="184"/>
      <c r="R678" s="184"/>
      <c r="S678" s="184"/>
      <c r="T678" s="184"/>
      <c r="U678" s="184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84"/>
      <c r="C679" s="184"/>
      <c r="D679" s="184"/>
      <c r="E679" s="184"/>
      <c r="F679" s="184"/>
      <c r="G679" s="184"/>
      <c r="H679" s="184"/>
      <c r="I679" s="184"/>
      <c r="J679" s="184"/>
      <c r="K679" s="184"/>
      <c r="L679" s="184"/>
      <c r="M679" s="184"/>
      <c r="N679" s="98"/>
      <c r="O679" s="133"/>
      <c r="P679" s="184"/>
      <c r="Q679" s="184"/>
      <c r="R679" s="184"/>
      <c r="S679" s="184"/>
      <c r="T679" s="184"/>
      <c r="U679" s="184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84"/>
      <c r="C680" s="184"/>
      <c r="D680" s="184"/>
      <c r="E680" s="184"/>
      <c r="F680" s="184"/>
      <c r="G680" s="184"/>
      <c r="H680" s="184"/>
      <c r="I680" s="184"/>
      <c r="J680" s="184"/>
      <c r="K680" s="184"/>
      <c r="L680" s="184"/>
      <c r="M680" s="184"/>
      <c r="N680" s="98"/>
      <c r="O680" s="133"/>
      <c r="P680" s="184"/>
      <c r="Q680" s="184"/>
      <c r="R680" s="184"/>
      <c r="S680" s="184"/>
      <c r="T680" s="184"/>
      <c r="U680" s="184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84"/>
      <c r="C681" s="184"/>
      <c r="D681" s="184"/>
      <c r="E681" s="184"/>
      <c r="F681" s="184"/>
      <c r="G681" s="184"/>
      <c r="H681" s="184"/>
      <c r="I681" s="184"/>
      <c r="J681" s="184"/>
      <c r="K681" s="184"/>
      <c r="L681" s="184"/>
      <c r="M681" s="184"/>
      <c r="N681" s="98"/>
      <c r="O681" s="133"/>
      <c r="P681" s="184"/>
      <c r="Q681" s="184"/>
      <c r="R681" s="184"/>
      <c r="S681" s="184"/>
      <c r="T681" s="184"/>
      <c r="U681" s="184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84"/>
      <c r="C682" s="184"/>
      <c r="D682" s="184"/>
      <c r="E682" s="184"/>
      <c r="F682" s="184"/>
      <c r="G682" s="184"/>
      <c r="H682" s="184"/>
      <c r="I682" s="184"/>
      <c r="J682" s="184"/>
      <c r="K682" s="184"/>
      <c r="L682" s="184"/>
      <c r="M682" s="184"/>
      <c r="N682" s="98"/>
      <c r="O682" s="133"/>
      <c r="P682" s="184"/>
      <c r="Q682" s="184"/>
      <c r="R682" s="184"/>
      <c r="S682" s="184"/>
      <c r="T682" s="184"/>
      <c r="U682" s="184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84"/>
      <c r="C683" s="184"/>
      <c r="D683" s="184"/>
      <c r="E683" s="184"/>
      <c r="F683" s="184"/>
      <c r="G683" s="184"/>
      <c r="H683" s="184"/>
      <c r="I683" s="184"/>
      <c r="J683" s="184"/>
      <c r="K683" s="184"/>
      <c r="L683" s="184"/>
      <c r="M683" s="184"/>
      <c r="N683" s="98"/>
      <c r="O683" s="133"/>
      <c r="P683" s="184"/>
      <c r="Q683" s="184"/>
      <c r="R683" s="184"/>
      <c r="S683" s="184"/>
      <c r="T683" s="184"/>
      <c r="U683" s="184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84"/>
      <c r="C684" s="184"/>
      <c r="D684" s="184"/>
      <c r="E684" s="184"/>
      <c r="F684" s="184"/>
      <c r="G684" s="184"/>
      <c r="H684" s="184"/>
      <c r="I684" s="184"/>
      <c r="J684" s="184"/>
      <c r="K684" s="184"/>
      <c r="L684" s="184"/>
      <c r="M684" s="184"/>
      <c r="N684" s="98"/>
      <c r="O684" s="133"/>
      <c r="P684" s="184"/>
      <c r="Q684" s="184"/>
      <c r="R684" s="184"/>
      <c r="S684" s="184"/>
      <c r="T684" s="184"/>
      <c r="U684" s="184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84"/>
      <c r="C685" s="184"/>
      <c r="D685" s="184"/>
      <c r="E685" s="184"/>
      <c r="F685" s="184"/>
      <c r="G685" s="184"/>
      <c r="H685" s="184"/>
      <c r="I685" s="184"/>
      <c r="J685" s="184"/>
      <c r="K685" s="184"/>
      <c r="L685" s="184"/>
      <c r="M685" s="184"/>
      <c r="N685" s="98"/>
      <c r="O685" s="133"/>
      <c r="P685" s="184"/>
      <c r="Q685" s="184"/>
      <c r="R685" s="184"/>
      <c r="S685" s="184"/>
      <c r="T685" s="184"/>
      <c r="U685" s="184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84"/>
      <c r="C686" s="184"/>
      <c r="D686" s="184"/>
      <c r="E686" s="184"/>
      <c r="F686" s="184"/>
      <c r="G686" s="184"/>
      <c r="H686" s="184"/>
      <c r="I686" s="184"/>
      <c r="J686" s="184"/>
      <c r="K686" s="184"/>
      <c r="L686" s="184"/>
      <c r="M686" s="184"/>
      <c r="N686" s="98"/>
      <c r="O686" s="133"/>
      <c r="P686" s="184"/>
      <c r="Q686" s="184"/>
      <c r="R686" s="184"/>
      <c r="S686" s="184"/>
      <c r="T686" s="184"/>
      <c r="U686" s="184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84"/>
      <c r="C687" s="184"/>
      <c r="D687" s="184"/>
      <c r="E687" s="184"/>
      <c r="F687" s="184"/>
      <c r="G687" s="184"/>
      <c r="H687" s="184"/>
      <c r="I687" s="184"/>
      <c r="J687" s="184"/>
      <c r="K687" s="184"/>
      <c r="L687" s="184"/>
      <c r="M687" s="184"/>
      <c r="N687" s="98"/>
      <c r="O687" s="133"/>
      <c r="P687" s="184"/>
      <c r="Q687" s="184"/>
      <c r="R687" s="184"/>
      <c r="S687" s="184"/>
      <c r="T687" s="184"/>
      <c r="U687" s="184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84"/>
      <c r="C688" s="184"/>
      <c r="D688" s="184"/>
      <c r="E688" s="184"/>
      <c r="F688" s="184"/>
      <c r="G688" s="184"/>
      <c r="H688" s="184"/>
      <c r="I688" s="184"/>
      <c r="J688" s="184"/>
      <c r="K688" s="184"/>
      <c r="L688" s="184"/>
      <c r="M688" s="184"/>
      <c r="N688" s="98"/>
      <c r="O688" s="133"/>
      <c r="P688" s="184"/>
      <c r="Q688" s="184"/>
      <c r="R688" s="184"/>
      <c r="S688" s="184"/>
      <c r="T688" s="184"/>
      <c r="U688" s="184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84"/>
      <c r="C689" s="184"/>
      <c r="D689" s="184"/>
      <c r="E689" s="184"/>
      <c r="F689" s="184"/>
      <c r="G689" s="184"/>
      <c r="H689" s="184"/>
      <c r="I689" s="184"/>
      <c r="J689" s="184"/>
      <c r="K689" s="184"/>
      <c r="L689" s="184"/>
      <c r="M689" s="184"/>
      <c r="N689" s="98"/>
      <c r="O689" s="133"/>
      <c r="P689" s="184"/>
      <c r="Q689" s="184"/>
      <c r="R689" s="184"/>
      <c r="S689" s="184"/>
      <c r="T689" s="184"/>
      <c r="U689" s="184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84"/>
      <c r="C690" s="184"/>
      <c r="D690" s="184"/>
      <c r="E690" s="184"/>
      <c r="F690" s="184"/>
      <c r="G690" s="184"/>
      <c r="H690" s="184"/>
      <c r="I690" s="184"/>
      <c r="J690" s="184"/>
      <c r="K690" s="184"/>
      <c r="L690" s="184"/>
      <c r="M690" s="184"/>
      <c r="N690" s="98"/>
      <c r="O690" s="133"/>
      <c r="P690" s="184"/>
      <c r="Q690" s="184"/>
      <c r="R690" s="184"/>
      <c r="S690" s="184"/>
      <c r="T690" s="184"/>
      <c r="U690" s="184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84"/>
      <c r="C691" s="184"/>
      <c r="D691" s="184"/>
      <c r="E691" s="184"/>
      <c r="F691" s="184"/>
      <c r="G691" s="184"/>
      <c r="H691" s="184"/>
      <c r="I691" s="184"/>
      <c r="J691" s="184"/>
      <c r="K691" s="184"/>
      <c r="L691" s="184"/>
      <c r="M691" s="184"/>
      <c r="N691" s="98"/>
      <c r="O691" s="133"/>
      <c r="P691" s="184"/>
      <c r="Q691" s="184"/>
      <c r="R691" s="184"/>
      <c r="S691" s="184"/>
      <c r="T691" s="184"/>
      <c r="U691" s="184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84"/>
      <c r="C692" s="184"/>
      <c r="D692" s="184"/>
      <c r="E692" s="184"/>
      <c r="F692" s="184"/>
      <c r="G692" s="184"/>
      <c r="H692" s="184"/>
      <c r="I692" s="184"/>
      <c r="J692" s="184"/>
      <c r="K692" s="184"/>
      <c r="L692" s="184"/>
      <c r="M692" s="184"/>
      <c r="N692" s="98"/>
      <c r="O692" s="133"/>
      <c r="P692" s="184"/>
      <c r="Q692" s="184"/>
      <c r="R692" s="184"/>
      <c r="S692" s="184"/>
      <c r="T692" s="184"/>
      <c r="U692" s="184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84"/>
      <c r="C693" s="184"/>
      <c r="D693" s="184"/>
      <c r="E693" s="184"/>
      <c r="F693" s="184"/>
      <c r="G693" s="184"/>
      <c r="H693" s="184"/>
      <c r="I693" s="184"/>
      <c r="J693" s="184"/>
      <c r="K693" s="184"/>
      <c r="L693" s="184"/>
      <c r="M693" s="184"/>
      <c r="N693" s="98"/>
      <c r="O693" s="133"/>
      <c r="P693" s="184"/>
      <c r="Q693" s="184"/>
      <c r="R693" s="184"/>
      <c r="S693" s="184"/>
      <c r="T693" s="184"/>
      <c r="U693" s="184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84"/>
      <c r="C694" s="184"/>
      <c r="D694" s="184"/>
      <c r="E694" s="184"/>
      <c r="F694" s="184"/>
      <c r="G694" s="184"/>
      <c r="H694" s="184"/>
      <c r="I694" s="184"/>
      <c r="J694" s="184"/>
      <c r="K694" s="184"/>
      <c r="L694" s="184"/>
      <c r="M694" s="184"/>
      <c r="N694" s="98"/>
      <c r="O694" s="133"/>
      <c r="P694" s="184"/>
      <c r="Q694" s="184"/>
      <c r="R694" s="184"/>
      <c r="S694" s="184"/>
      <c r="T694" s="184"/>
      <c r="U694" s="184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84"/>
      <c r="C695" s="184"/>
      <c r="D695" s="184"/>
      <c r="E695" s="184"/>
      <c r="F695" s="184"/>
      <c r="G695" s="184"/>
      <c r="H695" s="184"/>
      <c r="I695" s="184"/>
      <c r="J695" s="184"/>
      <c r="K695" s="184"/>
      <c r="L695" s="184"/>
      <c r="M695" s="184"/>
      <c r="N695" s="98"/>
      <c r="O695" s="133"/>
      <c r="P695" s="184"/>
      <c r="Q695" s="184"/>
      <c r="R695" s="184"/>
      <c r="S695" s="184"/>
      <c r="T695" s="184"/>
      <c r="U695" s="184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84"/>
      <c r="C696" s="184"/>
      <c r="D696" s="184"/>
      <c r="E696" s="184"/>
      <c r="F696" s="184"/>
      <c r="G696" s="184"/>
      <c r="H696" s="184"/>
      <c r="I696" s="184"/>
      <c r="J696" s="184"/>
      <c r="K696" s="184"/>
      <c r="L696" s="184"/>
      <c r="M696" s="184"/>
      <c r="N696" s="98"/>
      <c r="O696" s="133"/>
      <c r="P696" s="184"/>
      <c r="Q696" s="184"/>
      <c r="R696" s="184"/>
      <c r="S696" s="184"/>
      <c r="T696" s="184"/>
      <c r="U696" s="184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84"/>
      <c r="C697" s="184"/>
      <c r="D697" s="184"/>
      <c r="E697" s="184"/>
      <c r="F697" s="184"/>
      <c r="G697" s="184"/>
      <c r="H697" s="184"/>
      <c r="I697" s="184"/>
      <c r="J697" s="184"/>
      <c r="K697" s="184"/>
      <c r="L697" s="184"/>
      <c r="M697" s="184"/>
      <c r="N697" s="98"/>
      <c r="O697" s="133"/>
      <c r="P697" s="184"/>
      <c r="Q697" s="184"/>
      <c r="R697" s="184"/>
      <c r="S697" s="184"/>
      <c r="T697" s="184"/>
      <c r="U697" s="184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84"/>
      <c r="C698" s="184"/>
      <c r="D698" s="184"/>
      <c r="E698" s="184"/>
      <c r="F698" s="184"/>
      <c r="G698" s="184"/>
      <c r="H698" s="184"/>
      <c r="I698" s="184"/>
      <c r="J698" s="184"/>
      <c r="K698" s="184"/>
      <c r="L698" s="184"/>
      <c r="M698" s="184"/>
      <c r="N698" s="98"/>
      <c r="O698" s="133"/>
      <c r="P698" s="184"/>
      <c r="Q698" s="184"/>
      <c r="R698" s="184"/>
      <c r="S698" s="184"/>
      <c r="T698" s="184"/>
      <c r="U698" s="184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84"/>
      <c r="C699" s="184"/>
      <c r="D699" s="184"/>
      <c r="E699" s="184"/>
      <c r="F699" s="184"/>
      <c r="G699" s="184"/>
      <c r="H699" s="184"/>
      <c r="I699" s="184"/>
      <c r="J699" s="184"/>
      <c r="K699" s="184"/>
      <c r="L699" s="184"/>
      <c r="M699" s="184"/>
      <c r="N699" s="98"/>
      <c r="O699" s="133"/>
      <c r="P699" s="184"/>
      <c r="Q699" s="184"/>
      <c r="R699" s="184"/>
      <c r="S699" s="184"/>
      <c r="T699" s="184"/>
      <c r="U699" s="184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84"/>
      <c r="C700" s="184"/>
      <c r="D700" s="184"/>
      <c r="E700" s="184"/>
      <c r="F700" s="184"/>
      <c r="G700" s="184"/>
      <c r="H700" s="184"/>
      <c r="I700" s="184"/>
      <c r="J700" s="184"/>
      <c r="K700" s="184"/>
      <c r="L700" s="184"/>
      <c r="M700" s="184"/>
      <c r="N700" s="98"/>
      <c r="O700" s="133"/>
      <c r="P700" s="184"/>
      <c r="Q700" s="184"/>
      <c r="R700" s="184"/>
      <c r="S700" s="184"/>
      <c r="T700" s="184"/>
      <c r="U700" s="184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84"/>
      <c r="C701" s="184"/>
      <c r="D701" s="184"/>
      <c r="E701" s="184"/>
      <c r="F701" s="184"/>
      <c r="G701" s="184"/>
      <c r="H701" s="184"/>
      <c r="I701" s="184"/>
      <c r="J701" s="184"/>
      <c r="K701" s="184"/>
      <c r="L701" s="184"/>
      <c r="M701" s="184"/>
      <c r="N701" s="98"/>
      <c r="O701" s="133"/>
      <c r="P701" s="184"/>
      <c r="Q701" s="184"/>
      <c r="R701" s="184"/>
      <c r="S701" s="184"/>
      <c r="T701" s="184"/>
      <c r="U701" s="184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84"/>
      <c r="C702" s="184"/>
      <c r="D702" s="184"/>
      <c r="E702" s="184"/>
      <c r="F702" s="184"/>
      <c r="G702" s="184"/>
      <c r="H702" s="184"/>
      <c r="I702" s="184"/>
      <c r="J702" s="184"/>
      <c r="K702" s="184"/>
      <c r="L702" s="184"/>
      <c r="M702" s="184"/>
      <c r="N702" s="98"/>
      <c r="O702" s="133"/>
      <c r="P702" s="184"/>
      <c r="Q702" s="184"/>
      <c r="R702" s="184"/>
      <c r="S702" s="184"/>
      <c r="T702" s="184"/>
      <c r="U702" s="184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84"/>
      <c r="C703" s="184"/>
      <c r="D703" s="184"/>
      <c r="E703" s="184"/>
      <c r="F703" s="184"/>
      <c r="G703" s="184"/>
      <c r="H703" s="184"/>
      <c r="I703" s="184"/>
      <c r="J703" s="184"/>
      <c r="K703" s="184"/>
      <c r="L703" s="184"/>
      <c r="M703" s="184"/>
      <c r="N703" s="98"/>
      <c r="O703" s="133"/>
      <c r="P703" s="184"/>
      <c r="Q703" s="184"/>
      <c r="R703" s="184"/>
      <c r="S703" s="184"/>
      <c r="T703" s="184"/>
      <c r="U703" s="184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84"/>
      <c r="C704" s="184"/>
      <c r="D704" s="184"/>
      <c r="E704" s="184"/>
      <c r="F704" s="184"/>
      <c r="G704" s="184"/>
      <c r="H704" s="184"/>
      <c r="I704" s="184"/>
      <c r="J704" s="184"/>
      <c r="K704" s="184"/>
      <c r="L704" s="184"/>
      <c r="M704" s="184"/>
      <c r="N704" s="98"/>
      <c r="O704" s="133"/>
      <c r="P704" s="184"/>
      <c r="Q704" s="184"/>
      <c r="R704" s="184"/>
      <c r="S704" s="184"/>
      <c r="T704" s="184"/>
      <c r="U704" s="184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84"/>
      <c r="C705" s="184"/>
      <c r="D705" s="184"/>
      <c r="E705" s="184"/>
      <c r="F705" s="184"/>
      <c r="G705" s="184"/>
      <c r="H705" s="184"/>
      <c r="I705" s="184"/>
      <c r="J705" s="184"/>
      <c r="K705" s="184"/>
      <c r="L705" s="184"/>
      <c r="M705" s="184"/>
      <c r="N705" s="98"/>
      <c r="O705" s="133"/>
      <c r="P705" s="184"/>
      <c r="Q705" s="184"/>
      <c r="R705" s="184"/>
      <c r="S705" s="184"/>
      <c r="T705" s="184"/>
      <c r="U705" s="184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84"/>
      <c r="C706" s="184"/>
      <c r="D706" s="184"/>
      <c r="E706" s="184"/>
      <c r="F706" s="184"/>
      <c r="G706" s="184"/>
      <c r="H706" s="184"/>
      <c r="I706" s="184"/>
      <c r="J706" s="184"/>
      <c r="K706" s="184"/>
      <c r="L706" s="184"/>
      <c r="M706" s="184"/>
      <c r="N706" s="98"/>
      <c r="O706" s="133"/>
      <c r="P706" s="184"/>
      <c r="Q706" s="184"/>
      <c r="R706" s="184"/>
      <c r="S706" s="184"/>
      <c r="T706" s="184"/>
      <c r="U706" s="184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84"/>
      <c r="C707" s="184"/>
      <c r="D707" s="184"/>
      <c r="E707" s="184"/>
      <c r="F707" s="184"/>
      <c r="G707" s="184"/>
      <c r="H707" s="184"/>
      <c r="I707" s="184"/>
      <c r="J707" s="184"/>
      <c r="K707" s="184"/>
      <c r="L707" s="184"/>
      <c r="M707" s="184"/>
      <c r="N707" s="98"/>
      <c r="O707" s="133"/>
      <c r="P707" s="184"/>
      <c r="Q707" s="184"/>
      <c r="R707" s="184"/>
      <c r="S707" s="184"/>
      <c r="T707" s="184"/>
      <c r="U707" s="184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84"/>
      <c r="C708" s="184"/>
      <c r="D708" s="184"/>
      <c r="E708" s="184"/>
      <c r="F708" s="184"/>
      <c r="G708" s="184"/>
      <c r="H708" s="184"/>
      <c r="I708" s="184"/>
      <c r="J708" s="184"/>
      <c r="K708" s="184"/>
      <c r="L708" s="184"/>
      <c r="M708" s="184"/>
      <c r="N708" s="98"/>
      <c r="O708" s="133"/>
      <c r="P708" s="184"/>
      <c r="Q708" s="184"/>
      <c r="R708" s="184"/>
      <c r="S708" s="184"/>
      <c r="T708" s="184"/>
      <c r="U708" s="184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84"/>
      <c r="C709" s="184"/>
      <c r="D709" s="184"/>
      <c r="E709" s="184"/>
      <c r="F709" s="184"/>
      <c r="G709" s="184"/>
      <c r="H709" s="184"/>
      <c r="I709" s="184"/>
      <c r="J709" s="184"/>
      <c r="K709" s="184"/>
      <c r="L709" s="184"/>
      <c r="M709" s="184"/>
      <c r="N709" s="98"/>
      <c r="O709" s="133"/>
      <c r="P709" s="184"/>
      <c r="Q709" s="184"/>
      <c r="R709" s="184"/>
      <c r="S709" s="184"/>
      <c r="T709" s="184"/>
      <c r="U709" s="184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84"/>
      <c r="C710" s="184"/>
      <c r="D710" s="184"/>
      <c r="E710" s="184"/>
      <c r="F710" s="184"/>
      <c r="G710" s="184"/>
      <c r="H710" s="184"/>
      <c r="I710" s="184"/>
      <c r="J710" s="184"/>
      <c r="K710" s="184"/>
      <c r="L710" s="184"/>
      <c r="M710" s="184"/>
      <c r="N710" s="98"/>
      <c r="O710" s="133"/>
      <c r="P710" s="184"/>
      <c r="Q710" s="184"/>
      <c r="R710" s="184"/>
      <c r="S710" s="184"/>
      <c r="T710" s="184"/>
      <c r="U710" s="184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84"/>
      <c r="C711" s="184"/>
      <c r="D711" s="184"/>
      <c r="E711" s="184"/>
      <c r="F711" s="184"/>
      <c r="G711" s="184"/>
      <c r="H711" s="184"/>
      <c r="I711" s="184"/>
      <c r="J711" s="184"/>
      <c r="K711" s="184"/>
      <c r="L711" s="184"/>
      <c r="M711" s="184"/>
      <c r="N711" s="98"/>
      <c r="O711" s="133"/>
      <c r="P711" s="184"/>
      <c r="Q711" s="184"/>
      <c r="R711" s="184"/>
      <c r="S711" s="184"/>
      <c r="T711" s="184"/>
      <c r="U711" s="184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84"/>
      <c r="C712" s="184"/>
      <c r="D712" s="184"/>
      <c r="E712" s="184"/>
      <c r="F712" s="184"/>
      <c r="G712" s="184"/>
      <c r="H712" s="184"/>
      <c r="I712" s="184"/>
      <c r="J712" s="184"/>
      <c r="K712" s="184"/>
      <c r="L712" s="184"/>
      <c r="M712" s="184"/>
      <c r="N712" s="98"/>
      <c r="O712" s="133"/>
      <c r="P712" s="184"/>
      <c r="Q712" s="184"/>
      <c r="R712" s="184"/>
      <c r="S712" s="184"/>
      <c r="T712" s="184"/>
      <c r="U712" s="184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84"/>
      <c r="C713" s="184"/>
      <c r="D713" s="184"/>
      <c r="E713" s="184"/>
      <c r="F713" s="184"/>
      <c r="G713" s="184"/>
      <c r="H713" s="184"/>
      <c r="I713" s="184"/>
      <c r="J713" s="184"/>
      <c r="K713" s="184"/>
      <c r="L713" s="184"/>
      <c r="M713" s="184"/>
      <c r="N713" s="98"/>
      <c r="O713" s="133"/>
      <c r="P713" s="184"/>
      <c r="Q713" s="184"/>
      <c r="R713" s="184"/>
      <c r="S713" s="184"/>
      <c r="T713" s="184"/>
      <c r="U713" s="184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84"/>
      <c r="C714" s="184"/>
      <c r="D714" s="184"/>
      <c r="E714" s="184"/>
      <c r="F714" s="184"/>
      <c r="G714" s="184"/>
      <c r="H714" s="184"/>
      <c r="I714" s="184"/>
      <c r="J714" s="184"/>
      <c r="K714" s="184"/>
      <c r="L714" s="184"/>
      <c r="M714" s="184"/>
      <c r="N714" s="98"/>
      <c r="O714" s="133"/>
      <c r="P714" s="184"/>
      <c r="Q714" s="184"/>
      <c r="R714" s="184"/>
      <c r="S714" s="184"/>
      <c r="T714" s="184"/>
      <c r="U714" s="184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84"/>
      <c r="C715" s="184"/>
      <c r="D715" s="184"/>
      <c r="E715" s="184"/>
      <c r="F715" s="184"/>
      <c r="G715" s="184"/>
      <c r="H715" s="184"/>
      <c r="I715" s="184"/>
      <c r="J715" s="184"/>
      <c r="K715" s="184"/>
      <c r="L715" s="184"/>
      <c r="M715" s="184"/>
      <c r="N715" s="98"/>
      <c r="O715" s="133"/>
      <c r="P715" s="184"/>
      <c r="Q715" s="184"/>
      <c r="R715" s="184"/>
      <c r="S715" s="184"/>
      <c r="T715" s="184"/>
      <c r="U715" s="184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84"/>
      <c r="C716" s="184"/>
      <c r="D716" s="184"/>
      <c r="E716" s="184"/>
      <c r="F716" s="184"/>
      <c r="G716" s="184"/>
      <c r="H716" s="184"/>
      <c r="I716" s="184"/>
      <c r="J716" s="184"/>
      <c r="K716" s="184"/>
      <c r="L716" s="184"/>
      <c r="M716" s="184"/>
      <c r="N716" s="98"/>
      <c r="O716" s="133"/>
      <c r="P716" s="184"/>
      <c r="Q716" s="184"/>
      <c r="R716" s="184"/>
      <c r="S716" s="184"/>
      <c r="T716" s="184"/>
      <c r="U716" s="184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84"/>
      <c r="C717" s="184"/>
      <c r="D717" s="184"/>
      <c r="E717" s="184"/>
      <c r="F717" s="184"/>
      <c r="G717" s="184"/>
      <c r="H717" s="184"/>
      <c r="I717" s="184"/>
      <c r="J717" s="184"/>
      <c r="K717" s="184"/>
      <c r="L717" s="184"/>
      <c r="M717" s="184"/>
      <c r="N717" s="98"/>
      <c r="O717" s="133"/>
      <c r="P717" s="184"/>
      <c r="Q717" s="184"/>
      <c r="R717" s="184"/>
      <c r="S717" s="184"/>
      <c r="T717" s="184"/>
      <c r="U717" s="184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84"/>
      <c r="C718" s="184"/>
      <c r="D718" s="184"/>
      <c r="E718" s="184"/>
      <c r="F718" s="184"/>
      <c r="G718" s="184"/>
      <c r="H718" s="184"/>
      <c r="I718" s="184"/>
      <c r="J718" s="184"/>
      <c r="K718" s="184"/>
      <c r="L718" s="184"/>
      <c r="M718" s="184"/>
      <c r="N718" s="98"/>
      <c r="O718" s="133"/>
      <c r="P718" s="184"/>
      <c r="Q718" s="184"/>
      <c r="R718" s="184"/>
      <c r="S718" s="184"/>
      <c r="T718" s="184"/>
      <c r="U718" s="184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84"/>
      <c r="C719" s="184"/>
      <c r="D719" s="184"/>
      <c r="E719" s="184"/>
      <c r="F719" s="184"/>
      <c r="G719" s="184"/>
      <c r="H719" s="184"/>
      <c r="I719" s="184"/>
      <c r="J719" s="184"/>
      <c r="K719" s="184"/>
      <c r="L719" s="184"/>
      <c r="M719" s="184"/>
      <c r="N719" s="98"/>
      <c r="O719" s="133"/>
      <c r="P719" s="184"/>
      <c r="Q719" s="184"/>
      <c r="R719" s="184"/>
      <c r="S719" s="184"/>
      <c r="T719" s="184"/>
      <c r="U719" s="184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84"/>
      <c r="C720" s="184"/>
      <c r="D720" s="184"/>
      <c r="E720" s="184"/>
      <c r="F720" s="184"/>
      <c r="G720" s="184"/>
      <c r="H720" s="184"/>
      <c r="I720" s="184"/>
      <c r="J720" s="184"/>
      <c r="K720" s="184"/>
      <c r="L720" s="184"/>
      <c r="M720" s="184"/>
      <c r="N720" s="98"/>
      <c r="O720" s="133"/>
      <c r="P720" s="184"/>
      <c r="Q720" s="184"/>
      <c r="R720" s="184"/>
      <c r="S720" s="184"/>
      <c r="T720" s="184"/>
      <c r="U720" s="184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84"/>
      <c r="C721" s="184"/>
      <c r="D721" s="184"/>
      <c r="E721" s="184"/>
      <c r="F721" s="184"/>
      <c r="G721" s="184"/>
      <c r="H721" s="184"/>
      <c r="I721" s="184"/>
      <c r="J721" s="184"/>
      <c r="K721" s="184"/>
      <c r="L721" s="184"/>
      <c r="M721" s="184"/>
      <c r="N721" s="98"/>
      <c r="O721" s="133"/>
      <c r="P721" s="184"/>
      <c r="Q721" s="184"/>
      <c r="R721" s="184"/>
      <c r="S721" s="184"/>
      <c r="T721" s="184"/>
      <c r="U721" s="184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84"/>
      <c r="C722" s="184"/>
      <c r="D722" s="184"/>
      <c r="E722" s="184"/>
      <c r="F722" s="184"/>
      <c r="G722" s="184"/>
      <c r="H722" s="184"/>
      <c r="I722" s="184"/>
      <c r="J722" s="184"/>
      <c r="K722" s="184"/>
      <c r="L722" s="184"/>
      <c r="M722" s="184"/>
      <c r="N722" s="98"/>
      <c r="O722" s="133"/>
      <c r="P722" s="184"/>
      <c r="Q722" s="184"/>
      <c r="R722" s="184"/>
      <c r="S722" s="184"/>
      <c r="T722" s="184"/>
      <c r="U722" s="184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84"/>
      <c r="C723" s="184"/>
      <c r="D723" s="184"/>
      <c r="E723" s="184"/>
      <c r="F723" s="184"/>
      <c r="G723" s="184"/>
      <c r="H723" s="184"/>
      <c r="I723" s="184"/>
      <c r="J723" s="184"/>
      <c r="K723" s="184"/>
      <c r="L723" s="184"/>
      <c r="M723" s="184"/>
      <c r="N723" s="98"/>
      <c r="O723" s="133"/>
      <c r="P723" s="184"/>
      <c r="Q723" s="184"/>
      <c r="R723" s="184"/>
      <c r="S723" s="184"/>
      <c r="T723" s="184"/>
      <c r="U723" s="184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84"/>
      <c r="C724" s="184"/>
      <c r="D724" s="184"/>
      <c r="E724" s="184"/>
      <c r="F724" s="184"/>
      <c r="G724" s="184"/>
      <c r="H724" s="184"/>
      <c r="I724" s="184"/>
      <c r="J724" s="184"/>
      <c r="K724" s="184"/>
      <c r="L724" s="184"/>
      <c r="M724" s="184"/>
      <c r="N724" s="98"/>
      <c r="O724" s="133"/>
      <c r="P724" s="184"/>
      <c r="Q724" s="184"/>
      <c r="R724" s="184"/>
      <c r="S724" s="184"/>
      <c r="T724" s="184"/>
      <c r="U724" s="184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84"/>
      <c r="C725" s="184"/>
      <c r="D725" s="184"/>
      <c r="E725" s="184"/>
      <c r="F725" s="184"/>
      <c r="G725" s="184"/>
      <c r="H725" s="184"/>
      <c r="I725" s="184"/>
      <c r="J725" s="184"/>
      <c r="K725" s="184"/>
      <c r="L725" s="184"/>
      <c r="M725" s="184"/>
      <c r="N725" s="98"/>
      <c r="O725" s="133"/>
      <c r="P725" s="184"/>
      <c r="Q725" s="184"/>
      <c r="R725" s="184"/>
      <c r="S725" s="184"/>
      <c r="T725" s="184"/>
      <c r="U725" s="184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84"/>
      <c r="C726" s="184"/>
      <c r="D726" s="184"/>
      <c r="E726" s="184"/>
      <c r="F726" s="184"/>
      <c r="G726" s="184"/>
      <c r="H726" s="184"/>
      <c r="I726" s="184"/>
      <c r="J726" s="184"/>
      <c r="K726" s="184"/>
      <c r="L726" s="184"/>
      <c r="M726" s="184"/>
      <c r="N726" s="98"/>
      <c r="O726" s="133"/>
      <c r="P726" s="184"/>
      <c r="Q726" s="184"/>
      <c r="R726" s="184"/>
      <c r="S726" s="184"/>
      <c r="T726" s="184"/>
      <c r="U726" s="184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84"/>
      <c r="C727" s="184"/>
      <c r="D727" s="184"/>
      <c r="E727" s="184"/>
      <c r="F727" s="184"/>
      <c r="G727" s="184"/>
      <c r="H727" s="184"/>
      <c r="I727" s="184"/>
      <c r="J727" s="184"/>
      <c r="K727" s="184"/>
      <c r="L727" s="184"/>
      <c r="M727" s="184"/>
      <c r="N727" s="98"/>
      <c r="O727" s="133"/>
      <c r="P727" s="184"/>
      <c r="Q727" s="184"/>
      <c r="R727" s="184"/>
      <c r="S727" s="184"/>
      <c r="T727" s="184"/>
      <c r="U727" s="184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84"/>
      <c r="C728" s="184"/>
      <c r="D728" s="184"/>
      <c r="E728" s="184"/>
      <c r="F728" s="184"/>
      <c r="G728" s="184"/>
      <c r="H728" s="184"/>
      <c r="I728" s="184"/>
      <c r="J728" s="184"/>
      <c r="K728" s="184"/>
      <c r="L728" s="184"/>
      <c r="M728" s="184"/>
      <c r="N728" s="98"/>
      <c r="O728" s="133"/>
      <c r="P728" s="184"/>
      <c r="Q728" s="184"/>
      <c r="R728" s="184"/>
      <c r="S728" s="184"/>
      <c r="T728" s="184"/>
      <c r="U728" s="184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84"/>
      <c r="C729" s="184"/>
      <c r="D729" s="184"/>
      <c r="E729" s="184"/>
      <c r="F729" s="184"/>
      <c r="G729" s="184"/>
      <c r="H729" s="184"/>
      <c r="I729" s="184"/>
      <c r="J729" s="184"/>
      <c r="K729" s="184"/>
      <c r="L729" s="184"/>
      <c r="M729" s="184"/>
      <c r="N729" s="98"/>
      <c r="O729" s="133"/>
      <c r="P729" s="184"/>
      <c r="Q729" s="184"/>
      <c r="R729" s="184"/>
      <c r="S729" s="184"/>
      <c r="T729" s="184"/>
      <c r="U729" s="184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84"/>
      <c r="C730" s="184"/>
      <c r="D730" s="184"/>
      <c r="E730" s="184"/>
      <c r="F730" s="184"/>
      <c r="G730" s="184"/>
      <c r="H730" s="184"/>
      <c r="I730" s="184"/>
      <c r="J730" s="184"/>
      <c r="K730" s="184"/>
      <c r="L730" s="184"/>
      <c r="M730" s="184"/>
      <c r="N730" s="98"/>
      <c r="O730" s="133"/>
      <c r="P730" s="184"/>
      <c r="Q730" s="184"/>
      <c r="R730" s="184"/>
      <c r="S730" s="184"/>
      <c r="T730" s="184"/>
      <c r="U730" s="184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84"/>
      <c r="C731" s="184"/>
      <c r="D731" s="184"/>
      <c r="E731" s="184"/>
      <c r="F731" s="184"/>
      <c r="G731" s="184"/>
      <c r="H731" s="184"/>
      <c r="I731" s="184"/>
      <c r="J731" s="184"/>
      <c r="K731" s="184"/>
      <c r="L731" s="184"/>
      <c r="M731" s="184"/>
      <c r="N731" s="98"/>
      <c r="O731" s="133"/>
      <c r="P731" s="184"/>
      <c r="Q731" s="184"/>
      <c r="R731" s="184"/>
      <c r="S731" s="184"/>
      <c r="T731" s="184"/>
      <c r="U731" s="184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84"/>
      <c r="C732" s="184"/>
      <c r="D732" s="184"/>
      <c r="E732" s="184"/>
      <c r="F732" s="184"/>
      <c r="G732" s="184"/>
      <c r="H732" s="184"/>
      <c r="I732" s="184"/>
      <c r="J732" s="184"/>
      <c r="K732" s="184"/>
      <c r="L732" s="184"/>
      <c r="M732" s="184"/>
      <c r="N732" s="98"/>
      <c r="O732" s="133"/>
      <c r="P732" s="184"/>
      <c r="Q732" s="184"/>
      <c r="R732" s="184"/>
      <c r="S732" s="184"/>
      <c r="T732" s="184"/>
      <c r="U732" s="184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84"/>
      <c r="C733" s="184"/>
      <c r="D733" s="184"/>
      <c r="E733" s="184"/>
      <c r="F733" s="184"/>
      <c r="G733" s="184"/>
      <c r="H733" s="184"/>
      <c r="I733" s="184"/>
      <c r="J733" s="184"/>
      <c r="K733" s="184"/>
      <c r="L733" s="184"/>
      <c r="M733" s="184"/>
      <c r="N733" s="98"/>
      <c r="O733" s="133"/>
      <c r="P733" s="184"/>
      <c r="Q733" s="184"/>
      <c r="R733" s="184"/>
      <c r="S733" s="184"/>
      <c r="T733" s="184"/>
      <c r="U733" s="184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84"/>
      <c r="C734" s="184"/>
      <c r="D734" s="184"/>
      <c r="E734" s="184"/>
      <c r="F734" s="184"/>
      <c r="G734" s="184"/>
      <c r="H734" s="184"/>
      <c r="I734" s="184"/>
      <c r="J734" s="184"/>
      <c r="K734" s="184"/>
      <c r="L734" s="184"/>
      <c r="M734" s="184"/>
      <c r="N734" s="98"/>
      <c r="O734" s="133"/>
      <c r="P734" s="184"/>
      <c r="Q734" s="184"/>
      <c r="R734" s="184"/>
      <c r="S734" s="184"/>
      <c r="T734" s="184"/>
      <c r="U734" s="184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84"/>
      <c r="C735" s="184"/>
      <c r="D735" s="184"/>
      <c r="E735" s="184"/>
      <c r="F735" s="184"/>
      <c r="G735" s="184"/>
      <c r="H735" s="184"/>
      <c r="I735" s="184"/>
      <c r="J735" s="184"/>
      <c r="K735" s="184"/>
      <c r="L735" s="184"/>
      <c r="M735" s="184"/>
      <c r="N735" s="98"/>
      <c r="O735" s="133"/>
      <c r="P735" s="184"/>
      <c r="Q735" s="184"/>
      <c r="R735" s="184"/>
      <c r="S735" s="184"/>
      <c r="T735" s="184"/>
      <c r="U735" s="184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84"/>
      <c r="C736" s="184"/>
      <c r="D736" s="184"/>
      <c r="E736" s="184"/>
      <c r="F736" s="184"/>
      <c r="G736" s="184"/>
      <c r="H736" s="184"/>
      <c r="I736" s="184"/>
      <c r="J736" s="184"/>
      <c r="K736" s="184"/>
      <c r="L736" s="184"/>
      <c r="M736" s="184"/>
      <c r="N736" s="98"/>
      <c r="O736" s="133"/>
      <c r="P736" s="184"/>
      <c r="Q736" s="184"/>
      <c r="R736" s="184"/>
      <c r="S736" s="184"/>
      <c r="T736" s="184"/>
      <c r="U736" s="184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84"/>
      <c r="C737" s="184"/>
      <c r="D737" s="184"/>
      <c r="E737" s="184"/>
      <c r="F737" s="184"/>
      <c r="G737" s="184"/>
      <c r="H737" s="184"/>
      <c r="I737" s="184"/>
      <c r="J737" s="184"/>
      <c r="K737" s="184"/>
      <c r="L737" s="184"/>
      <c r="M737" s="184"/>
      <c r="N737" s="98"/>
      <c r="O737" s="133"/>
      <c r="P737" s="184"/>
      <c r="Q737" s="184"/>
      <c r="R737" s="184"/>
      <c r="S737" s="184"/>
      <c r="T737" s="184"/>
      <c r="U737" s="184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84"/>
      <c r="C738" s="184"/>
      <c r="D738" s="184"/>
      <c r="E738" s="184"/>
      <c r="F738" s="184"/>
      <c r="G738" s="184"/>
      <c r="H738" s="184"/>
      <c r="I738" s="184"/>
      <c r="J738" s="184"/>
      <c r="K738" s="184"/>
      <c r="L738" s="184"/>
      <c r="M738" s="184"/>
      <c r="N738" s="98"/>
      <c r="O738" s="133"/>
      <c r="P738" s="184"/>
      <c r="Q738" s="184"/>
      <c r="R738" s="184"/>
      <c r="S738" s="184"/>
      <c r="T738" s="184"/>
      <c r="U738" s="184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84"/>
      <c r="C739" s="184"/>
      <c r="D739" s="184"/>
      <c r="E739" s="184"/>
      <c r="F739" s="184"/>
      <c r="G739" s="184"/>
      <c r="H739" s="184"/>
      <c r="I739" s="184"/>
      <c r="J739" s="184"/>
      <c r="K739" s="184"/>
      <c r="L739" s="184"/>
      <c r="M739" s="184"/>
      <c r="N739" s="98"/>
      <c r="O739" s="133"/>
      <c r="P739" s="184"/>
      <c r="Q739" s="184"/>
      <c r="R739" s="184"/>
      <c r="S739" s="184"/>
      <c r="T739" s="184"/>
      <c r="U739" s="184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84"/>
      <c r="C740" s="184"/>
      <c r="D740" s="184"/>
      <c r="E740" s="184"/>
      <c r="F740" s="184"/>
      <c r="G740" s="184"/>
      <c r="H740" s="184"/>
      <c r="I740" s="184"/>
      <c r="J740" s="184"/>
      <c r="K740" s="184"/>
      <c r="L740" s="184"/>
      <c r="M740" s="184"/>
      <c r="N740" s="98"/>
      <c r="O740" s="133"/>
      <c r="P740" s="184"/>
      <c r="Q740" s="184"/>
      <c r="R740" s="184"/>
      <c r="S740" s="184"/>
      <c r="T740" s="184"/>
      <c r="U740" s="184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84"/>
      <c r="C741" s="184"/>
      <c r="D741" s="184"/>
      <c r="E741" s="184"/>
      <c r="F741" s="184"/>
      <c r="G741" s="184"/>
      <c r="H741" s="184"/>
      <c r="I741" s="184"/>
      <c r="J741" s="184"/>
      <c r="K741" s="184"/>
      <c r="L741" s="184"/>
      <c r="M741" s="184"/>
      <c r="N741" s="98"/>
      <c r="O741" s="133"/>
      <c r="P741" s="184"/>
      <c r="Q741" s="184"/>
      <c r="R741" s="184"/>
      <c r="S741" s="184"/>
      <c r="T741" s="184"/>
      <c r="U741" s="184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84"/>
      <c r="C742" s="184"/>
      <c r="D742" s="184"/>
      <c r="E742" s="184"/>
      <c r="F742" s="184"/>
      <c r="G742" s="184"/>
      <c r="H742" s="184"/>
      <c r="I742" s="184"/>
      <c r="J742" s="184"/>
      <c r="K742" s="184"/>
      <c r="L742" s="184"/>
      <c r="M742" s="184"/>
      <c r="N742" s="98"/>
      <c r="O742" s="133"/>
      <c r="P742" s="184"/>
      <c r="Q742" s="184"/>
      <c r="R742" s="184"/>
      <c r="S742" s="184"/>
      <c r="T742" s="184"/>
      <c r="U742" s="184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84"/>
      <c r="C743" s="184"/>
      <c r="D743" s="184"/>
      <c r="E743" s="184"/>
      <c r="F743" s="184"/>
      <c r="G743" s="184"/>
      <c r="H743" s="184"/>
      <c r="I743" s="184"/>
      <c r="J743" s="184"/>
      <c r="K743" s="184"/>
      <c r="L743" s="184"/>
      <c r="M743" s="184"/>
      <c r="N743" s="98"/>
      <c r="O743" s="133"/>
      <c r="P743" s="184"/>
      <c r="Q743" s="184"/>
      <c r="R743" s="184"/>
      <c r="S743" s="184"/>
      <c r="T743" s="184"/>
      <c r="U743" s="184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84"/>
      <c r="C744" s="184"/>
      <c r="D744" s="184"/>
      <c r="E744" s="184"/>
      <c r="F744" s="184"/>
      <c r="G744" s="184"/>
      <c r="H744" s="184"/>
      <c r="I744" s="184"/>
      <c r="J744" s="184"/>
      <c r="K744" s="184"/>
      <c r="L744" s="184"/>
      <c r="M744" s="184"/>
      <c r="N744" s="98"/>
      <c r="O744" s="133"/>
      <c r="P744" s="184"/>
      <c r="Q744" s="184"/>
      <c r="R744" s="184"/>
      <c r="S744" s="184"/>
      <c r="T744" s="184"/>
      <c r="U744" s="184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84"/>
      <c r="C745" s="184"/>
      <c r="D745" s="184"/>
      <c r="E745" s="184"/>
      <c r="F745" s="184"/>
      <c r="G745" s="184"/>
      <c r="H745" s="184"/>
      <c r="I745" s="184"/>
      <c r="J745" s="184"/>
      <c r="K745" s="184"/>
      <c r="L745" s="184"/>
      <c r="M745" s="184"/>
      <c r="N745" s="98"/>
      <c r="O745" s="133"/>
      <c r="P745" s="184"/>
      <c r="Q745" s="184"/>
      <c r="R745" s="184"/>
      <c r="S745" s="184"/>
      <c r="T745" s="184"/>
      <c r="U745" s="184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84"/>
      <c r="C746" s="184"/>
      <c r="D746" s="184"/>
      <c r="E746" s="184"/>
      <c r="F746" s="184"/>
      <c r="G746" s="184"/>
      <c r="H746" s="184"/>
      <c r="I746" s="184"/>
      <c r="J746" s="184"/>
      <c r="K746" s="184"/>
      <c r="L746" s="184"/>
      <c r="M746" s="184"/>
      <c r="N746" s="98"/>
      <c r="O746" s="133"/>
      <c r="P746" s="184"/>
      <c r="Q746" s="184"/>
      <c r="R746" s="184"/>
      <c r="S746" s="184"/>
      <c r="T746" s="184"/>
      <c r="U746" s="184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84"/>
      <c r="C747" s="184"/>
      <c r="D747" s="184"/>
      <c r="E747" s="184"/>
      <c r="F747" s="184"/>
      <c r="G747" s="184"/>
      <c r="H747" s="184"/>
      <c r="I747" s="184"/>
      <c r="J747" s="184"/>
      <c r="K747" s="184"/>
      <c r="L747" s="184"/>
      <c r="M747" s="184"/>
      <c r="N747" s="98"/>
      <c r="O747" s="133"/>
      <c r="P747" s="184"/>
      <c r="Q747" s="184"/>
      <c r="R747" s="184"/>
      <c r="S747" s="184"/>
      <c r="T747" s="184"/>
      <c r="U747" s="184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84"/>
      <c r="C748" s="184"/>
      <c r="D748" s="184"/>
      <c r="E748" s="184"/>
      <c r="F748" s="184"/>
      <c r="G748" s="184"/>
      <c r="H748" s="184"/>
      <c r="I748" s="184"/>
      <c r="J748" s="184"/>
      <c r="K748" s="184"/>
      <c r="L748" s="184"/>
      <c r="M748" s="184"/>
      <c r="N748" s="98"/>
      <c r="O748" s="133"/>
      <c r="P748" s="184"/>
      <c r="Q748" s="184"/>
      <c r="R748" s="184"/>
      <c r="S748" s="184"/>
      <c r="T748" s="184"/>
      <c r="U748" s="184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84"/>
      <c r="C749" s="184"/>
      <c r="D749" s="184"/>
      <c r="E749" s="184"/>
      <c r="F749" s="184"/>
      <c r="G749" s="184"/>
      <c r="H749" s="184"/>
      <c r="I749" s="184"/>
      <c r="J749" s="184"/>
      <c r="K749" s="184"/>
      <c r="L749" s="184"/>
      <c r="M749" s="184"/>
      <c r="N749" s="98"/>
      <c r="O749" s="133"/>
      <c r="P749" s="184"/>
      <c r="Q749" s="184"/>
      <c r="R749" s="184"/>
      <c r="S749" s="184"/>
      <c r="T749" s="184"/>
      <c r="U749" s="184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84"/>
      <c r="C750" s="184"/>
      <c r="D750" s="184"/>
      <c r="E750" s="184"/>
      <c r="F750" s="184"/>
      <c r="G750" s="184"/>
      <c r="H750" s="184"/>
      <c r="I750" s="184"/>
      <c r="J750" s="184"/>
      <c r="K750" s="184"/>
      <c r="L750" s="184"/>
      <c r="M750" s="184"/>
      <c r="N750" s="98"/>
      <c r="O750" s="133"/>
      <c r="P750" s="184"/>
      <c r="Q750" s="184"/>
      <c r="R750" s="184"/>
      <c r="S750" s="184"/>
      <c r="T750" s="184"/>
      <c r="U750" s="184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84"/>
      <c r="C751" s="184"/>
      <c r="D751" s="184"/>
      <c r="E751" s="184"/>
      <c r="F751" s="184"/>
      <c r="G751" s="184"/>
      <c r="H751" s="184"/>
      <c r="I751" s="184"/>
      <c r="J751" s="184"/>
      <c r="K751" s="184"/>
      <c r="L751" s="184"/>
      <c r="M751" s="184"/>
      <c r="N751" s="98"/>
      <c r="O751" s="133"/>
      <c r="P751" s="184"/>
      <c r="Q751" s="184"/>
      <c r="R751" s="184"/>
      <c r="S751" s="184"/>
      <c r="T751" s="184"/>
      <c r="U751" s="184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84"/>
      <c r="C752" s="184"/>
      <c r="D752" s="184"/>
      <c r="E752" s="184"/>
      <c r="F752" s="184"/>
      <c r="G752" s="184"/>
      <c r="H752" s="184"/>
      <c r="I752" s="184"/>
      <c r="J752" s="184"/>
      <c r="K752" s="184"/>
      <c r="L752" s="184"/>
      <c r="M752" s="184"/>
      <c r="N752" s="98"/>
      <c r="O752" s="133"/>
      <c r="P752" s="184"/>
      <c r="Q752" s="184"/>
      <c r="R752" s="184"/>
      <c r="S752" s="184"/>
      <c r="T752" s="184"/>
      <c r="U752" s="184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84"/>
      <c r="C753" s="184"/>
      <c r="D753" s="184"/>
      <c r="E753" s="184"/>
      <c r="F753" s="184"/>
      <c r="G753" s="184"/>
      <c r="H753" s="184"/>
      <c r="I753" s="184"/>
      <c r="J753" s="184"/>
      <c r="K753" s="184"/>
      <c r="L753" s="184"/>
      <c r="M753" s="184"/>
      <c r="N753" s="98"/>
      <c r="O753" s="133"/>
      <c r="P753" s="184"/>
      <c r="Q753" s="184"/>
      <c r="R753" s="184"/>
      <c r="S753" s="184"/>
      <c r="T753" s="184"/>
      <c r="U753" s="184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84"/>
      <c r="C754" s="184"/>
      <c r="D754" s="184"/>
      <c r="E754" s="184"/>
      <c r="F754" s="184"/>
      <c r="G754" s="184"/>
      <c r="H754" s="184"/>
      <c r="I754" s="184"/>
      <c r="J754" s="184"/>
      <c r="K754" s="184"/>
      <c r="L754" s="184"/>
      <c r="M754" s="184"/>
      <c r="N754" s="98"/>
      <c r="O754" s="133"/>
      <c r="P754" s="184"/>
      <c r="Q754" s="184"/>
      <c r="R754" s="184"/>
      <c r="S754" s="184"/>
      <c r="T754" s="184"/>
      <c r="U754" s="184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84"/>
      <c r="C755" s="184"/>
      <c r="D755" s="184"/>
      <c r="E755" s="184"/>
      <c r="F755" s="184"/>
      <c r="G755" s="184"/>
      <c r="H755" s="184"/>
      <c r="I755" s="184"/>
      <c r="J755" s="184"/>
      <c r="K755" s="184"/>
      <c r="L755" s="184"/>
      <c r="M755" s="184"/>
      <c r="N755" s="98"/>
      <c r="O755" s="133"/>
      <c r="P755" s="184"/>
      <c r="Q755" s="184"/>
      <c r="R755" s="184"/>
      <c r="S755" s="184"/>
      <c r="T755" s="184"/>
      <c r="U755" s="184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84"/>
      <c r="C756" s="184"/>
      <c r="D756" s="184"/>
      <c r="E756" s="184"/>
      <c r="F756" s="184"/>
      <c r="G756" s="184"/>
      <c r="H756" s="184"/>
      <c r="I756" s="184"/>
      <c r="J756" s="184"/>
      <c r="K756" s="184"/>
      <c r="L756" s="184"/>
      <c r="M756" s="184"/>
      <c r="N756" s="98"/>
      <c r="O756" s="133"/>
      <c r="P756" s="184"/>
      <c r="Q756" s="184"/>
      <c r="R756" s="184"/>
      <c r="S756" s="184"/>
      <c r="T756" s="184"/>
      <c r="U756" s="184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84"/>
      <c r="C757" s="184"/>
      <c r="D757" s="184"/>
      <c r="E757" s="184"/>
      <c r="F757" s="184"/>
      <c r="G757" s="184"/>
      <c r="H757" s="184"/>
      <c r="I757" s="184"/>
      <c r="J757" s="184"/>
      <c r="K757" s="184"/>
      <c r="L757" s="184"/>
      <c r="M757" s="184"/>
      <c r="N757" s="98"/>
      <c r="O757" s="133"/>
      <c r="P757" s="184"/>
      <c r="Q757" s="184"/>
      <c r="R757" s="184"/>
      <c r="S757" s="184"/>
      <c r="T757" s="184"/>
      <c r="U757" s="184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559" priority="39" operator="equal">
      <formula>"KO"</formula>
    </cfRule>
    <cfRule type="cellIs" dxfId="558" priority="40" operator="equal">
      <formula>"OK"</formula>
    </cfRule>
  </conditionalFormatting>
  <conditionalFormatting sqref="Z199">
    <cfRule type="cellIs" dxfId="557" priority="37" operator="equal">
      <formula>"KO"</formula>
    </cfRule>
    <cfRule type="cellIs" dxfId="556" priority="38" operator="equal">
      <formula>"OK"</formula>
    </cfRule>
  </conditionalFormatting>
  <conditionalFormatting sqref="Z146">
    <cfRule type="cellIs" dxfId="555" priority="35" operator="equal">
      <formula>"KO"</formula>
    </cfRule>
    <cfRule type="cellIs" dxfId="554" priority="36" operator="equal">
      <formula>"OK"</formula>
    </cfRule>
  </conditionalFormatting>
  <conditionalFormatting sqref="Z318">
    <cfRule type="cellIs" dxfId="553" priority="33" operator="equal">
      <formula>"KO"</formula>
    </cfRule>
    <cfRule type="cellIs" dxfId="552" priority="34" operator="equal">
      <formula>"OK"</formula>
    </cfRule>
  </conditionalFormatting>
  <conditionalFormatting sqref="Z394">
    <cfRule type="cellIs" dxfId="551" priority="31" operator="equal">
      <formula>"KO"</formula>
    </cfRule>
    <cfRule type="cellIs" dxfId="550" priority="32" operator="equal">
      <formula>"OK"</formula>
    </cfRule>
  </conditionalFormatting>
  <conditionalFormatting sqref="AD15:AD34">
    <cfRule type="cellIs" dxfId="549" priority="29" operator="equal">
      <formula>"KO"</formula>
    </cfRule>
    <cfRule type="cellIs" dxfId="548" priority="30" operator="equal">
      <formula>"OK"</formula>
    </cfRule>
  </conditionalFormatting>
  <conditionalFormatting sqref="Q569:Q587">
    <cfRule type="cellIs" dxfId="547" priority="5" operator="equal">
      <formula>"KO"</formula>
    </cfRule>
    <cfRule type="cellIs" dxfId="546" priority="6" operator="equal">
      <formula>"OK"</formula>
    </cfRule>
  </conditionalFormatting>
  <conditionalFormatting sqref="R137:R145">
    <cfRule type="cellIs" dxfId="545" priority="27" operator="equal">
      <formula>"KO"</formula>
    </cfRule>
    <cfRule type="cellIs" dxfId="544" priority="28" operator="equal">
      <formula>"OK"</formula>
    </cfRule>
  </conditionalFormatting>
  <conditionalFormatting sqref="V194:V198">
    <cfRule type="cellIs" dxfId="543" priority="25" operator="equal">
      <formula>"KO"</formula>
    </cfRule>
    <cfRule type="cellIs" dxfId="542" priority="26" operator="equal">
      <formula>"OK"</formula>
    </cfRule>
  </conditionalFormatting>
  <conditionalFormatting sqref="Q247">
    <cfRule type="cellIs" dxfId="541" priority="23" operator="equal">
      <formula>"KO"</formula>
    </cfRule>
    <cfRule type="cellIs" dxfId="540" priority="24" operator="equal">
      <formula>"OK"</formula>
    </cfRule>
  </conditionalFormatting>
  <conditionalFormatting sqref="Q248">
    <cfRule type="cellIs" dxfId="539" priority="21" operator="equal">
      <formula>"KO"</formula>
    </cfRule>
    <cfRule type="cellIs" dxfId="538" priority="22" operator="equal">
      <formula>"OK"</formula>
    </cfRule>
  </conditionalFormatting>
  <conditionalFormatting sqref="Q249">
    <cfRule type="cellIs" dxfId="537" priority="19" operator="equal">
      <formula>"KO"</formula>
    </cfRule>
    <cfRule type="cellIs" dxfId="536" priority="20" operator="equal">
      <formula>"OK"</formula>
    </cfRule>
  </conditionalFormatting>
  <conditionalFormatting sqref="Q250">
    <cfRule type="cellIs" dxfId="535" priority="17" operator="equal">
      <formula>"KO"</formula>
    </cfRule>
    <cfRule type="cellIs" dxfId="534" priority="18" operator="equal">
      <formula>"OK"</formula>
    </cfRule>
  </conditionalFormatting>
  <conditionalFormatting sqref="Q251">
    <cfRule type="cellIs" dxfId="533" priority="15" operator="equal">
      <formula>"KO"</formula>
    </cfRule>
    <cfRule type="cellIs" dxfId="532" priority="16" operator="equal">
      <formula>"OK"</formula>
    </cfRule>
  </conditionalFormatting>
  <conditionalFormatting sqref="Q252">
    <cfRule type="cellIs" dxfId="531" priority="13" operator="equal">
      <formula>"KO"</formula>
    </cfRule>
    <cfRule type="cellIs" dxfId="530" priority="14" operator="equal">
      <formula>"OK"</formula>
    </cfRule>
  </conditionalFormatting>
  <conditionalFormatting sqref="Q253">
    <cfRule type="cellIs" dxfId="529" priority="11" operator="equal">
      <formula>"KO"</formula>
    </cfRule>
    <cfRule type="cellIs" dxfId="528" priority="12" operator="equal">
      <formula>"OK"</formula>
    </cfRule>
  </conditionalFormatting>
  <conditionalFormatting sqref="R312:R317">
    <cfRule type="cellIs" dxfId="527" priority="9" operator="equal">
      <formula>"KO"</formula>
    </cfRule>
    <cfRule type="cellIs" dxfId="526" priority="10" operator="equal">
      <formula>"OK"</formula>
    </cfRule>
  </conditionalFormatting>
  <conditionalFormatting sqref="V376:V393">
    <cfRule type="cellIs" dxfId="525" priority="7" operator="equal">
      <formula>"KO"</formula>
    </cfRule>
    <cfRule type="cellIs" dxfId="524" priority="8" operator="equal">
      <formula>"OK"</formula>
    </cfRule>
  </conditionalFormatting>
  <conditionalFormatting sqref="T146">
    <cfRule type="cellIs" dxfId="523" priority="3" operator="equal">
      <formula>"KO"</formula>
    </cfRule>
    <cfRule type="cellIs" dxfId="522" priority="4" operator="equal">
      <formula>"OK"</formula>
    </cfRule>
  </conditionalFormatting>
  <conditionalFormatting sqref="Z587">
    <cfRule type="cellIs" dxfId="521" priority="1" operator="equal">
      <formula>"KO"</formula>
    </cfRule>
    <cfRule type="cellIs" dxfId="52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5" sqref="A15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AK1" s="49"/>
    </row>
    <row r="2" spans="1:37" s="47" customFormat="1" ht="30.75" customHeight="1" x14ac:dyDescent="0.25">
      <c r="B2" s="50"/>
      <c r="D2" s="208" t="s">
        <v>26</v>
      </c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9" t="s">
        <v>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AK7" s="49"/>
    </row>
    <row r="8" spans="1:37" s="47" customFormat="1" x14ac:dyDescent="0.25">
      <c r="A8" s="63" t="s">
        <v>39</v>
      </c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4</v>
      </c>
      <c r="B10" s="67" t="str">
        <f>VLOOKUP(A10,EXPERIENCIA_REQUERIDA_PERFIL!A:B,2,FALSE)</f>
        <v>Analista programador/a .NET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68</v>
      </c>
      <c r="AE11" s="71">
        <f>VLOOKUP($A$10,EXPERIENCIA_REQUERIDA_PERFIL!A:BD,10,FALSE)</f>
        <v>2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69</v>
      </c>
      <c r="AE12" s="71">
        <f>VLOOKUP($A$10,EXPERIENCIA_REQUERIDA_PERFIL!A:BD,11,FALSE)</f>
        <v>1.5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2" t="s">
        <v>66</v>
      </c>
      <c r="AC13" s="145">
        <f>VLOOKUP($A$10,EXPERIENCIA_REQUERIDA_PERFIL!A:BD,31,FALSE)</f>
        <v>0</v>
      </c>
      <c r="AD13" s="125" t="s">
        <v>47</v>
      </c>
      <c r="AE13" s="71">
        <f>VLOOKUP($A$10,EXPERIENCIA_REQUERIDA_PERFIL!A:BD,9,FALSE)</f>
        <v>3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9" t="s">
        <v>15</v>
      </c>
      <c r="C14" s="200"/>
      <c r="D14" s="200"/>
      <c r="E14" s="20" t="s">
        <v>14</v>
      </c>
      <c r="F14" s="20" t="s">
        <v>29</v>
      </c>
      <c r="G14" s="20" t="s">
        <v>25</v>
      </c>
      <c r="H14" s="210" t="s">
        <v>18</v>
      </c>
      <c r="I14" s="211"/>
      <c r="J14" s="211"/>
      <c r="K14" s="211"/>
      <c r="L14" s="20" t="str">
        <f>IF(VLOOKUP($A$10,EXPERIENCIA_REQUERIDA_PERFIL!A:C,3,FALSE)="","",VLOOKUP($A$10,EXPERIENCIA_REQUERIDA_PERFIL!A:C,3,FALSE))</f>
        <v/>
      </c>
      <c r="M14" s="212" t="str">
        <f>IF(VLOOKUP($A$10,EXPERIENCIA_REQUERIDA_PERFIL!A:BD,6,FALSE)="","",VLOOKUP($A$10,EXPERIENCIA_REQUERIDA_PERFIL!A:BD,6,FALSE))</f>
        <v>Analista programador/a en la tecnologia .NET.</v>
      </c>
      <c r="N14" s="213"/>
      <c r="O14" s="213"/>
      <c r="P14" s="214"/>
      <c r="Q14" s="215" t="str">
        <f>IF(VLOOKUP($A$10,EXPERIENCIA_REQUERIDA_PERFIL!A:BD,12,FALSE)="","",VLOOKUP($A$10,EXPERIENCIA_REQUERIDA_PERFIL!A:BD,12,FALSE))</f>
        <v/>
      </c>
      <c r="R14" s="215"/>
      <c r="S14" s="215"/>
      <c r="T14" s="215"/>
      <c r="U14" s="215"/>
      <c r="V14" s="215"/>
      <c r="W14" s="215"/>
      <c r="X14" s="182" t="str">
        <f>IF(VLOOKUP($A$10,EXPERIENCIA_REQUERIDA_PERFIL!A:BD,18,FALSE)="","",VLOOKUP($A$10,EXPERIENCIA_REQUERIDA_PERFIL!A:BD,18,FALSE))</f>
        <v/>
      </c>
      <c r="Y14" s="183"/>
      <c r="Z14" s="182" t="str">
        <f>IF(VLOOKUP($A$10,EXPERIENCIA_REQUERIDA_PERFIL!A:BD,24,FALSE)="","",VLOOKUP($A$10,EXPERIENCIA_REQUERIDA_PERFIL!A:BD,24,FALSE))</f>
        <v/>
      </c>
      <c r="AA14" s="183"/>
      <c r="AB14" s="182" t="str">
        <f>IF(VLOOKUP($A$10,EXPERIENCIA_REQUERIDA_PERFIL!A:BD,30,FALSE)="","",VLOOKUP($A$10,EXPERIENCIA_REQUERIDA_PERFIL!A:BD,30,FALSE))</f>
        <v/>
      </c>
      <c r="AC14" s="183"/>
      <c r="AD14" s="20" t="s">
        <v>54</v>
      </c>
      <c r="AE14" s="24" t="str">
        <f>IF(AE13=0,"",CONCATENATE("Millora aportada en ",M14))</f>
        <v>Millora aportada en Analista programador/a en la tecnologia .NET.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203" t="str">
        <f t="shared" ref="B15:B34" si="0">$B$10</f>
        <v>Analista programador/a .NET</v>
      </c>
      <c r="C15" s="203"/>
      <c r="D15" s="203"/>
      <c r="E15" s="81" t="s">
        <v>53</v>
      </c>
      <c r="F15" s="81" t="s">
        <v>67</v>
      </c>
      <c r="G15" s="81">
        <v>100</v>
      </c>
      <c r="H15" s="204">
        <v>5</v>
      </c>
      <c r="I15" s="205"/>
      <c r="J15" s="205"/>
      <c r="K15" s="205"/>
      <c r="L15" s="136" t="s">
        <v>3</v>
      </c>
      <c r="M15" s="180">
        <f>IF($M$14="","",ROUND(SUMIF($AE$39:$AE$103,CONCATENATE(E15,"SI"),$AD$39:$AD$103)/12,2))</f>
        <v>3</v>
      </c>
      <c r="N15" s="206"/>
      <c r="O15" s="206"/>
      <c r="P15" s="181"/>
      <c r="Q15" s="207" t="str">
        <f>IF($Q$14="","",ROUND(SUMIF($AF$39:$AF$78,CONCATENATE(E15,"SI"),$AD$39:$AD$78)/12,2))</f>
        <v/>
      </c>
      <c r="R15" s="207"/>
      <c r="S15" s="207"/>
      <c r="T15" s="207"/>
      <c r="U15" s="207"/>
      <c r="V15" s="207"/>
      <c r="W15" s="207"/>
      <c r="X15" s="180" t="str">
        <f>IF($X$14="","",ROUND(SUMIF($AG$39:$AG$78,CONCATENATE(E15,"SI"),$AD$39:$AD$78)/12,2))</f>
        <v/>
      </c>
      <c r="Y15" s="181"/>
      <c r="Z15" s="180" t="str">
        <f>IF($Z$14="","",ROUND(SUMIF($AH$39:$AH$78,CONCATENATE(E15,"SI"),$AD$39:$AD$78)/12,2))</f>
        <v/>
      </c>
      <c r="AA15" s="181"/>
      <c r="AB15" s="180" t="str">
        <f>IF($AB$14="","",ROUND(SUMIF($AI$39:$AI$78,CONCATENATE(E15,"SI"),$AD$39:$AD$78)/12,2))</f>
        <v/>
      </c>
      <c r="AC15" s="181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0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203" t="str">
        <f t="shared" si="0"/>
        <v>Analista programador/a .NET</v>
      </c>
      <c r="C16" s="203"/>
      <c r="D16" s="203"/>
      <c r="E16" s="81"/>
      <c r="F16" s="81"/>
      <c r="G16" s="81"/>
      <c r="H16" s="204"/>
      <c r="I16" s="205"/>
      <c r="J16" s="205"/>
      <c r="K16" s="205"/>
      <c r="L16" s="136" t="s">
        <v>51</v>
      </c>
      <c r="M16" s="180">
        <f t="shared" ref="M16:M34" si="2">IF($M$14="","",ROUND(SUMIF($AE$39:$AE$103,CONCATENATE(E16,"SI"),$AD$39:$AD$103)/12,2))</f>
        <v>0</v>
      </c>
      <c r="N16" s="206"/>
      <c r="O16" s="206"/>
      <c r="P16" s="181"/>
      <c r="Q16" s="207" t="str">
        <f t="shared" ref="Q16:Q34" si="3">IF($Q$14="","",ROUND(SUMIF($AF$39:$AF$78,CONCATENATE(E16,"SI"),$AD$39:$AD$78)/12,2))</f>
        <v/>
      </c>
      <c r="R16" s="207"/>
      <c r="S16" s="207"/>
      <c r="T16" s="207"/>
      <c r="U16" s="207"/>
      <c r="V16" s="207"/>
      <c r="W16" s="207"/>
      <c r="X16" s="180" t="str">
        <f t="shared" ref="X16:X34" si="4">IF($X$14="","",ROUND(SUMIF($AG$39:$AG$78,CONCATENATE(E16,"SI"),$AD$39:$AD$78)/12,2))</f>
        <v/>
      </c>
      <c r="Y16" s="181"/>
      <c r="Z16" s="180" t="str">
        <f t="shared" ref="Z16:Z34" si="5">IF($Z$14="","",ROUND(SUMIF($AH$39:$AH$78,CONCATENATE(E16,"SI"),$AD$39:$AD$78)/12,2))</f>
        <v/>
      </c>
      <c r="AA16" s="181"/>
      <c r="AB16" s="180" t="str">
        <f t="shared" ref="AB16:AB34" si="6">IF($AB$14="","",ROUND(SUMIF($AI$39:$AI$78,CONCATENATE(E16,"SI"),$AD$39:$AD$78)/12,2))</f>
        <v/>
      </c>
      <c r="AC16" s="181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203" t="str">
        <f t="shared" si="0"/>
        <v>Analista programador/a .NET</v>
      </c>
      <c r="C17" s="203"/>
      <c r="D17" s="203"/>
      <c r="E17" s="81"/>
      <c r="F17" s="81"/>
      <c r="G17" s="81"/>
      <c r="H17" s="204"/>
      <c r="I17" s="205"/>
      <c r="J17" s="205"/>
      <c r="K17" s="205"/>
      <c r="L17" s="136" t="s">
        <v>51</v>
      </c>
      <c r="M17" s="180">
        <f t="shared" si="2"/>
        <v>0</v>
      </c>
      <c r="N17" s="206"/>
      <c r="O17" s="206"/>
      <c r="P17" s="181"/>
      <c r="Q17" s="207" t="str">
        <f t="shared" si="3"/>
        <v/>
      </c>
      <c r="R17" s="207"/>
      <c r="S17" s="207"/>
      <c r="T17" s="207"/>
      <c r="U17" s="207"/>
      <c r="V17" s="207"/>
      <c r="W17" s="207"/>
      <c r="X17" s="180" t="str">
        <f t="shared" si="4"/>
        <v/>
      </c>
      <c r="Y17" s="181"/>
      <c r="Z17" s="180" t="str">
        <f t="shared" si="5"/>
        <v/>
      </c>
      <c r="AA17" s="181"/>
      <c r="AB17" s="180" t="str">
        <f t="shared" si="6"/>
        <v/>
      </c>
      <c r="AC17" s="181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203" t="str">
        <f t="shared" si="0"/>
        <v>Analista programador/a .NET</v>
      </c>
      <c r="C18" s="203"/>
      <c r="D18" s="203"/>
      <c r="E18" s="81"/>
      <c r="F18" s="81"/>
      <c r="G18" s="81"/>
      <c r="H18" s="204"/>
      <c r="I18" s="205"/>
      <c r="J18" s="205"/>
      <c r="K18" s="205"/>
      <c r="L18" s="136" t="s">
        <v>51</v>
      </c>
      <c r="M18" s="180">
        <f t="shared" si="2"/>
        <v>0</v>
      </c>
      <c r="N18" s="206"/>
      <c r="O18" s="206"/>
      <c r="P18" s="181"/>
      <c r="Q18" s="207" t="str">
        <f t="shared" si="3"/>
        <v/>
      </c>
      <c r="R18" s="207"/>
      <c r="S18" s="207"/>
      <c r="T18" s="207"/>
      <c r="U18" s="207"/>
      <c r="V18" s="207"/>
      <c r="W18" s="207"/>
      <c r="X18" s="180" t="str">
        <f t="shared" si="4"/>
        <v/>
      </c>
      <c r="Y18" s="181"/>
      <c r="Z18" s="180" t="str">
        <f t="shared" si="5"/>
        <v/>
      </c>
      <c r="AA18" s="181"/>
      <c r="AB18" s="180" t="str">
        <f t="shared" si="6"/>
        <v/>
      </c>
      <c r="AC18" s="181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203" t="str">
        <f t="shared" si="0"/>
        <v>Analista programador/a .NET</v>
      </c>
      <c r="C19" s="203"/>
      <c r="D19" s="203"/>
      <c r="E19" s="81"/>
      <c r="F19" s="81"/>
      <c r="G19" s="81"/>
      <c r="H19" s="204"/>
      <c r="I19" s="205"/>
      <c r="J19" s="205"/>
      <c r="K19" s="205"/>
      <c r="L19" s="136" t="s">
        <v>51</v>
      </c>
      <c r="M19" s="180">
        <f t="shared" si="2"/>
        <v>0</v>
      </c>
      <c r="N19" s="206"/>
      <c r="O19" s="206"/>
      <c r="P19" s="181"/>
      <c r="Q19" s="207" t="str">
        <f t="shared" si="3"/>
        <v/>
      </c>
      <c r="R19" s="207"/>
      <c r="S19" s="207"/>
      <c r="T19" s="207"/>
      <c r="U19" s="207"/>
      <c r="V19" s="207"/>
      <c r="W19" s="207"/>
      <c r="X19" s="180" t="str">
        <f t="shared" si="4"/>
        <v/>
      </c>
      <c r="Y19" s="181"/>
      <c r="Z19" s="180" t="str">
        <f t="shared" si="5"/>
        <v/>
      </c>
      <c r="AA19" s="181"/>
      <c r="AB19" s="180" t="str">
        <f t="shared" si="6"/>
        <v/>
      </c>
      <c r="AC19" s="181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203" t="str">
        <f t="shared" si="0"/>
        <v>Analista programador/a .NET</v>
      </c>
      <c r="C20" s="203"/>
      <c r="D20" s="203"/>
      <c r="E20" s="81"/>
      <c r="F20" s="81"/>
      <c r="G20" s="81"/>
      <c r="H20" s="204"/>
      <c r="I20" s="205"/>
      <c r="J20" s="205"/>
      <c r="K20" s="205"/>
      <c r="L20" s="136" t="s">
        <v>51</v>
      </c>
      <c r="M20" s="180">
        <f t="shared" si="2"/>
        <v>0</v>
      </c>
      <c r="N20" s="206"/>
      <c r="O20" s="206"/>
      <c r="P20" s="181"/>
      <c r="Q20" s="207" t="str">
        <f t="shared" si="3"/>
        <v/>
      </c>
      <c r="R20" s="207"/>
      <c r="S20" s="207"/>
      <c r="T20" s="207"/>
      <c r="U20" s="207"/>
      <c r="V20" s="207"/>
      <c r="W20" s="207"/>
      <c r="X20" s="180" t="str">
        <f t="shared" si="4"/>
        <v/>
      </c>
      <c r="Y20" s="181"/>
      <c r="Z20" s="180" t="str">
        <f t="shared" si="5"/>
        <v/>
      </c>
      <c r="AA20" s="181"/>
      <c r="AB20" s="180" t="str">
        <f t="shared" si="6"/>
        <v/>
      </c>
      <c r="AC20" s="181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203" t="str">
        <f t="shared" si="0"/>
        <v>Analista programador/a .NET</v>
      </c>
      <c r="C21" s="203"/>
      <c r="D21" s="203"/>
      <c r="E21" s="81"/>
      <c r="F21" s="81"/>
      <c r="G21" s="81"/>
      <c r="H21" s="204"/>
      <c r="I21" s="205"/>
      <c r="J21" s="205"/>
      <c r="K21" s="205"/>
      <c r="L21" s="136" t="s">
        <v>51</v>
      </c>
      <c r="M21" s="180">
        <f t="shared" si="2"/>
        <v>0</v>
      </c>
      <c r="N21" s="206"/>
      <c r="O21" s="206"/>
      <c r="P21" s="181"/>
      <c r="Q21" s="207" t="str">
        <f t="shared" si="3"/>
        <v/>
      </c>
      <c r="R21" s="207"/>
      <c r="S21" s="207"/>
      <c r="T21" s="207"/>
      <c r="U21" s="207"/>
      <c r="V21" s="207"/>
      <c r="W21" s="207"/>
      <c r="X21" s="180" t="str">
        <f t="shared" si="4"/>
        <v/>
      </c>
      <c r="Y21" s="181"/>
      <c r="Z21" s="180" t="str">
        <f t="shared" si="5"/>
        <v/>
      </c>
      <c r="AA21" s="181"/>
      <c r="AB21" s="180" t="str">
        <f t="shared" si="6"/>
        <v/>
      </c>
      <c r="AC21" s="181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203" t="str">
        <f t="shared" si="0"/>
        <v>Analista programador/a .NET</v>
      </c>
      <c r="C22" s="203"/>
      <c r="D22" s="203"/>
      <c r="E22" s="81"/>
      <c r="F22" s="81"/>
      <c r="G22" s="81"/>
      <c r="H22" s="204"/>
      <c r="I22" s="205"/>
      <c r="J22" s="205"/>
      <c r="K22" s="205"/>
      <c r="L22" s="136" t="s">
        <v>51</v>
      </c>
      <c r="M22" s="180">
        <f t="shared" si="2"/>
        <v>0</v>
      </c>
      <c r="N22" s="206"/>
      <c r="O22" s="206"/>
      <c r="P22" s="181"/>
      <c r="Q22" s="207" t="str">
        <f t="shared" si="3"/>
        <v/>
      </c>
      <c r="R22" s="207"/>
      <c r="S22" s="207"/>
      <c r="T22" s="207"/>
      <c r="U22" s="207"/>
      <c r="V22" s="207"/>
      <c r="W22" s="207"/>
      <c r="X22" s="180" t="str">
        <f t="shared" si="4"/>
        <v/>
      </c>
      <c r="Y22" s="181"/>
      <c r="Z22" s="180" t="str">
        <f t="shared" si="5"/>
        <v/>
      </c>
      <c r="AA22" s="181"/>
      <c r="AB22" s="180" t="str">
        <f t="shared" si="6"/>
        <v/>
      </c>
      <c r="AC22" s="181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203" t="str">
        <f t="shared" si="0"/>
        <v>Analista programador/a .NET</v>
      </c>
      <c r="C23" s="203"/>
      <c r="D23" s="203"/>
      <c r="E23" s="81"/>
      <c r="F23" s="81"/>
      <c r="G23" s="81"/>
      <c r="H23" s="204"/>
      <c r="I23" s="205"/>
      <c r="J23" s="205"/>
      <c r="K23" s="205"/>
      <c r="L23" s="136" t="s">
        <v>51</v>
      </c>
      <c r="M23" s="180">
        <f t="shared" si="2"/>
        <v>0</v>
      </c>
      <c r="N23" s="206"/>
      <c r="O23" s="206"/>
      <c r="P23" s="181"/>
      <c r="Q23" s="207" t="str">
        <f t="shared" si="3"/>
        <v/>
      </c>
      <c r="R23" s="207"/>
      <c r="S23" s="207"/>
      <c r="T23" s="207"/>
      <c r="U23" s="207"/>
      <c r="V23" s="207"/>
      <c r="W23" s="207"/>
      <c r="X23" s="180" t="str">
        <f t="shared" si="4"/>
        <v/>
      </c>
      <c r="Y23" s="181"/>
      <c r="Z23" s="180" t="str">
        <f t="shared" si="5"/>
        <v/>
      </c>
      <c r="AA23" s="181"/>
      <c r="AB23" s="180" t="str">
        <f t="shared" si="6"/>
        <v/>
      </c>
      <c r="AC23" s="181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203" t="str">
        <f t="shared" si="0"/>
        <v>Analista programador/a .NET</v>
      </c>
      <c r="C24" s="203"/>
      <c r="D24" s="203"/>
      <c r="E24" s="81"/>
      <c r="F24" s="81"/>
      <c r="G24" s="81"/>
      <c r="H24" s="204"/>
      <c r="I24" s="205"/>
      <c r="J24" s="205"/>
      <c r="K24" s="205"/>
      <c r="L24" s="136" t="s">
        <v>51</v>
      </c>
      <c r="M24" s="180">
        <f t="shared" si="2"/>
        <v>0</v>
      </c>
      <c r="N24" s="206"/>
      <c r="O24" s="206"/>
      <c r="P24" s="181"/>
      <c r="Q24" s="207" t="str">
        <f t="shared" si="3"/>
        <v/>
      </c>
      <c r="R24" s="207"/>
      <c r="S24" s="207"/>
      <c r="T24" s="207"/>
      <c r="U24" s="207"/>
      <c r="V24" s="207"/>
      <c r="W24" s="207"/>
      <c r="X24" s="180" t="str">
        <f t="shared" si="4"/>
        <v/>
      </c>
      <c r="Y24" s="181"/>
      <c r="Z24" s="180" t="str">
        <f t="shared" si="5"/>
        <v/>
      </c>
      <c r="AA24" s="181"/>
      <c r="AB24" s="180" t="str">
        <f t="shared" si="6"/>
        <v/>
      </c>
      <c r="AC24" s="181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203" t="str">
        <f t="shared" si="0"/>
        <v>Analista programador/a .NET</v>
      </c>
      <c r="C25" s="203"/>
      <c r="D25" s="203"/>
      <c r="E25" s="81"/>
      <c r="F25" s="81"/>
      <c r="G25" s="81"/>
      <c r="H25" s="204"/>
      <c r="I25" s="205"/>
      <c r="J25" s="205"/>
      <c r="K25" s="205"/>
      <c r="L25" s="136" t="s">
        <v>51</v>
      </c>
      <c r="M25" s="180">
        <f t="shared" si="2"/>
        <v>0</v>
      </c>
      <c r="N25" s="206"/>
      <c r="O25" s="206"/>
      <c r="P25" s="181"/>
      <c r="Q25" s="207" t="str">
        <f t="shared" si="3"/>
        <v/>
      </c>
      <c r="R25" s="207"/>
      <c r="S25" s="207"/>
      <c r="T25" s="207"/>
      <c r="U25" s="207"/>
      <c r="V25" s="207"/>
      <c r="W25" s="207"/>
      <c r="X25" s="180" t="str">
        <f t="shared" si="4"/>
        <v/>
      </c>
      <c r="Y25" s="181"/>
      <c r="Z25" s="180" t="str">
        <f t="shared" si="5"/>
        <v/>
      </c>
      <c r="AA25" s="181"/>
      <c r="AB25" s="180" t="str">
        <f t="shared" si="6"/>
        <v/>
      </c>
      <c r="AC25" s="181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203" t="str">
        <f t="shared" si="0"/>
        <v>Analista programador/a .NET</v>
      </c>
      <c r="C26" s="203"/>
      <c r="D26" s="203"/>
      <c r="E26" s="81"/>
      <c r="F26" s="81"/>
      <c r="G26" s="81"/>
      <c r="H26" s="204"/>
      <c r="I26" s="205"/>
      <c r="J26" s="205"/>
      <c r="K26" s="205"/>
      <c r="L26" s="136" t="s">
        <v>51</v>
      </c>
      <c r="M26" s="180">
        <f t="shared" si="2"/>
        <v>0</v>
      </c>
      <c r="N26" s="206"/>
      <c r="O26" s="206"/>
      <c r="P26" s="181"/>
      <c r="Q26" s="207" t="str">
        <f t="shared" si="3"/>
        <v/>
      </c>
      <c r="R26" s="207"/>
      <c r="S26" s="207"/>
      <c r="T26" s="207"/>
      <c r="U26" s="207"/>
      <c r="V26" s="207"/>
      <c r="W26" s="207"/>
      <c r="X26" s="180" t="str">
        <f t="shared" si="4"/>
        <v/>
      </c>
      <c r="Y26" s="181"/>
      <c r="Z26" s="180" t="str">
        <f t="shared" si="5"/>
        <v/>
      </c>
      <c r="AA26" s="181"/>
      <c r="AB26" s="180" t="str">
        <f t="shared" si="6"/>
        <v/>
      </c>
      <c r="AC26" s="181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203" t="str">
        <f t="shared" si="0"/>
        <v>Analista programador/a .NET</v>
      </c>
      <c r="C27" s="203"/>
      <c r="D27" s="203"/>
      <c r="E27" s="81"/>
      <c r="F27" s="81"/>
      <c r="G27" s="81"/>
      <c r="H27" s="204"/>
      <c r="I27" s="205"/>
      <c r="J27" s="205"/>
      <c r="K27" s="205"/>
      <c r="L27" s="136" t="s">
        <v>51</v>
      </c>
      <c r="M27" s="180">
        <f t="shared" si="2"/>
        <v>0</v>
      </c>
      <c r="N27" s="206"/>
      <c r="O27" s="206"/>
      <c r="P27" s="181"/>
      <c r="Q27" s="207" t="str">
        <f t="shared" si="3"/>
        <v/>
      </c>
      <c r="R27" s="207"/>
      <c r="S27" s="207"/>
      <c r="T27" s="207"/>
      <c r="U27" s="207"/>
      <c r="V27" s="207"/>
      <c r="W27" s="207"/>
      <c r="X27" s="180" t="str">
        <f t="shared" si="4"/>
        <v/>
      </c>
      <c r="Y27" s="181"/>
      <c r="Z27" s="180" t="str">
        <f t="shared" si="5"/>
        <v/>
      </c>
      <c r="AA27" s="181"/>
      <c r="AB27" s="180" t="str">
        <f t="shared" si="6"/>
        <v/>
      </c>
      <c r="AC27" s="181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203" t="str">
        <f t="shared" si="0"/>
        <v>Analista programador/a .NET</v>
      </c>
      <c r="C28" s="203"/>
      <c r="D28" s="203"/>
      <c r="E28" s="81"/>
      <c r="F28" s="81"/>
      <c r="G28" s="81"/>
      <c r="H28" s="204"/>
      <c r="I28" s="205"/>
      <c r="J28" s="205"/>
      <c r="K28" s="205"/>
      <c r="L28" s="136" t="s">
        <v>51</v>
      </c>
      <c r="M28" s="180">
        <f t="shared" si="2"/>
        <v>0</v>
      </c>
      <c r="N28" s="206"/>
      <c r="O28" s="206"/>
      <c r="P28" s="181"/>
      <c r="Q28" s="207" t="str">
        <f t="shared" si="3"/>
        <v/>
      </c>
      <c r="R28" s="207"/>
      <c r="S28" s="207"/>
      <c r="T28" s="207"/>
      <c r="U28" s="207"/>
      <c r="V28" s="207"/>
      <c r="W28" s="207"/>
      <c r="X28" s="180" t="str">
        <f t="shared" si="4"/>
        <v/>
      </c>
      <c r="Y28" s="181"/>
      <c r="Z28" s="180" t="str">
        <f t="shared" si="5"/>
        <v/>
      </c>
      <c r="AA28" s="181"/>
      <c r="AB28" s="180" t="str">
        <f t="shared" si="6"/>
        <v/>
      </c>
      <c r="AC28" s="181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203" t="str">
        <f t="shared" si="0"/>
        <v>Analista programador/a .NET</v>
      </c>
      <c r="C29" s="203"/>
      <c r="D29" s="203"/>
      <c r="E29" s="81"/>
      <c r="F29" s="81"/>
      <c r="G29" s="81"/>
      <c r="H29" s="204"/>
      <c r="I29" s="205"/>
      <c r="J29" s="205"/>
      <c r="K29" s="205"/>
      <c r="L29" s="136" t="s">
        <v>51</v>
      </c>
      <c r="M29" s="180">
        <f t="shared" si="2"/>
        <v>0</v>
      </c>
      <c r="N29" s="206"/>
      <c r="O29" s="206"/>
      <c r="P29" s="181"/>
      <c r="Q29" s="207" t="str">
        <f t="shared" si="3"/>
        <v/>
      </c>
      <c r="R29" s="207"/>
      <c r="S29" s="207"/>
      <c r="T29" s="207"/>
      <c r="U29" s="207"/>
      <c r="V29" s="207"/>
      <c r="W29" s="207"/>
      <c r="X29" s="180" t="str">
        <f t="shared" si="4"/>
        <v/>
      </c>
      <c r="Y29" s="181"/>
      <c r="Z29" s="180" t="str">
        <f t="shared" si="5"/>
        <v/>
      </c>
      <c r="AA29" s="181"/>
      <c r="AB29" s="180" t="str">
        <f t="shared" si="6"/>
        <v/>
      </c>
      <c r="AC29" s="181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203" t="str">
        <f t="shared" si="0"/>
        <v>Analista programador/a .NET</v>
      </c>
      <c r="C30" s="203"/>
      <c r="D30" s="203"/>
      <c r="E30" s="81"/>
      <c r="F30" s="81"/>
      <c r="G30" s="81"/>
      <c r="H30" s="204"/>
      <c r="I30" s="205"/>
      <c r="J30" s="205"/>
      <c r="K30" s="205"/>
      <c r="L30" s="136" t="s">
        <v>51</v>
      </c>
      <c r="M30" s="180">
        <f t="shared" si="2"/>
        <v>0</v>
      </c>
      <c r="N30" s="206"/>
      <c r="O30" s="206"/>
      <c r="P30" s="181"/>
      <c r="Q30" s="207" t="str">
        <f t="shared" si="3"/>
        <v/>
      </c>
      <c r="R30" s="207"/>
      <c r="S30" s="207"/>
      <c r="T30" s="207"/>
      <c r="U30" s="207"/>
      <c r="V30" s="207"/>
      <c r="W30" s="207"/>
      <c r="X30" s="180" t="str">
        <f t="shared" si="4"/>
        <v/>
      </c>
      <c r="Y30" s="181"/>
      <c r="Z30" s="180" t="str">
        <f t="shared" si="5"/>
        <v/>
      </c>
      <c r="AA30" s="181"/>
      <c r="AB30" s="180" t="str">
        <f t="shared" si="6"/>
        <v/>
      </c>
      <c r="AC30" s="181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203" t="str">
        <f t="shared" si="0"/>
        <v>Analista programador/a .NET</v>
      </c>
      <c r="C31" s="203"/>
      <c r="D31" s="203"/>
      <c r="E31" s="81"/>
      <c r="F31" s="81"/>
      <c r="G31" s="81"/>
      <c r="H31" s="204"/>
      <c r="I31" s="205"/>
      <c r="J31" s="205"/>
      <c r="K31" s="205"/>
      <c r="L31" s="136" t="s">
        <v>51</v>
      </c>
      <c r="M31" s="180">
        <f t="shared" si="2"/>
        <v>0</v>
      </c>
      <c r="N31" s="206"/>
      <c r="O31" s="206"/>
      <c r="P31" s="181"/>
      <c r="Q31" s="207" t="str">
        <f t="shared" si="3"/>
        <v/>
      </c>
      <c r="R31" s="207"/>
      <c r="S31" s="207"/>
      <c r="T31" s="207"/>
      <c r="U31" s="207"/>
      <c r="V31" s="207"/>
      <c r="W31" s="207"/>
      <c r="X31" s="180" t="str">
        <f t="shared" si="4"/>
        <v/>
      </c>
      <c r="Y31" s="181"/>
      <c r="Z31" s="180" t="str">
        <f t="shared" si="5"/>
        <v/>
      </c>
      <c r="AA31" s="181"/>
      <c r="AB31" s="180" t="str">
        <f t="shared" si="6"/>
        <v/>
      </c>
      <c r="AC31" s="181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203" t="str">
        <f t="shared" si="0"/>
        <v>Analista programador/a .NET</v>
      </c>
      <c r="C32" s="203"/>
      <c r="D32" s="203"/>
      <c r="E32" s="81"/>
      <c r="F32" s="81"/>
      <c r="G32" s="81"/>
      <c r="H32" s="204"/>
      <c r="I32" s="205"/>
      <c r="J32" s="205"/>
      <c r="K32" s="205"/>
      <c r="L32" s="136" t="s">
        <v>51</v>
      </c>
      <c r="M32" s="180">
        <f t="shared" si="2"/>
        <v>0</v>
      </c>
      <c r="N32" s="206"/>
      <c r="O32" s="206"/>
      <c r="P32" s="181"/>
      <c r="Q32" s="207" t="str">
        <f t="shared" si="3"/>
        <v/>
      </c>
      <c r="R32" s="207"/>
      <c r="S32" s="207"/>
      <c r="T32" s="207"/>
      <c r="U32" s="207"/>
      <c r="V32" s="207"/>
      <c r="W32" s="207"/>
      <c r="X32" s="180" t="str">
        <f t="shared" si="4"/>
        <v/>
      </c>
      <c r="Y32" s="181"/>
      <c r="Z32" s="180" t="str">
        <f t="shared" si="5"/>
        <v/>
      </c>
      <c r="AA32" s="181"/>
      <c r="AB32" s="180" t="str">
        <f t="shared" si="6"/>
        <v/>
      </c>
      <c r="AC32" s="181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203" t="str">
        <f t="shared" si="0"/>
        <v>Analista programador/a .NET</v>
      </c>
      <c r="C33" s="203"/>
      <c r="D33" s="203"/>
      <c r="E33" s="81"/>
      <c r="F33" s="81"/>
      <c r="G33" s="81"/>
      <c r="H33" s="204"/>
      <c r="I33" s="205"/>
      <c r="J33" s="205"/>
      <c r="K33" s="205"/>
      <c r="L33" s="136" t="s">
        <v>51</v>
      </c>
      <c r="M33" s="180">
        <f t="shared" si="2"/>
        <v>0</v>
      </c>
      <c r="N33" s="206"/>
      <c r="O33" s="206"/>
      <c r="P33" s="181"/>
      <c r="Q33" s="207" t="str">
        <f t="shared" si="3"/>
        <v/>
      </c>
      <c r="R33" s="207"/>
      <c r="S33" s="207"/>
      <c r="T33" s="207"/>
      <c r="U33" s="207"/>
      <c r="V33" s="207"/>
      <c r="W33" s="207"/>
      <c r="X33" s="180" t="str">
        <f t="shared" si="4"/>
        <v/>
      </c>
      <c r="Y33" s="181"/>
      <c r="Z33" s="180" t="str">
        <f t="shared" si="5"/>
        <v/>
      </c>
      <c r="AA33" s="181"/>
      <c r="AB33" s="180" t="str">
        <f t="shared" si="6"/>
        <v/>
      </c>
      <c r="AC33" s="181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203" t="str">
        <f t="shared" si="0"/>
        <v>Analista programador/a .NET</v>
      </c>
      <c r="C34" s="203"/>
      <c r="D34" s="203"/>
      <c r="E34" s="81"/>
      <c r="F34" s="81"/>
      <c r="G34" s="81"/>
      <c r="H34" s="204"/>
      <c r="I34" s="205"/>
      <c r="J34" s="205"/>
      <c r="K34" s="205"/>
      <c r="L34" s="136" t="s">
        <v>51</v>
      </c>
      <c r="M34" s="180">
        <f t="shared" si="2"/>
        <v>0</v>
      </c>
      <c r="N34" s="206"/>
      <c r="O34" s="206"/>
      <c r="P34" s="181"/>
      <c r="Q34" s="207" t="str">
        <f t="shared" si="3"/>
        <v/>
      </c>
      <c r="R34" s="207"/>
      <c r="S34" s="207"/>
      <c r="T34" s="207"/>
      <c r="U34" s="207"/>
      <c r="V34" s="207"/>
      <c r="W34" s="207"/>
      <c r="X34" s="180" t="str">
        <f t="shared" si="4"/>
        <v/>
      </c>
      <c r="Y34" s="181"/>
      <c r="Z34" s="180" t="str">
        <f t="shared" si="5"/>
        <v/>
      </c>
      <c r="AA34" s="181"/>
      <c r="AB34" s="180" t="str">
        <f t="shared" si="6"/>
        <v/>
      </c>
      <c r="AC34" s="181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6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6" t="s">
        <v>72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9" t="s">
        <v>16</v>
      </c>
      <c r="C38" s="200"/>
      <c r="D38" s="200"/>
      <c r="E38" s="201" t="s">
        <v>17</v>
      </c>
      <c r="F38" s="201"/>
      <c r="G38" s="201"/>
      <c r="H38" s="201"/>
      <c r="I38" s="201"/>
      <c r="J38" s="201"/>
      <c r="K38" s="201"/>
      <c r="L38" s="201"/>
      <c r="M38" s="201"/>
      <c r="N38" s="20" t="s">
        <v>19</v>
      </c>
      <c r="O38" s="20" t="s">
        <v>14</v>
      </c>
      <c r="P38" s="20" t="str">
        <f>M14</f>
        <v>Analista programador/a en la tecnologia .NET.</v>
      </c>
      <c r="Q38" s="202" t="str">
        <f>Q14</f>
        <v/>
      </c>
      <c r="R38" s="202"/>
      <c r="S38" s="202"/>
      <c r="T38" s="202"/>
      <c r="U38" s="202"/>
      <c r="V38" s="202"/>
      <c r="W38" s="137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1" t="s">
        <v>55</v>
      </c>
      <c r="C39" s="191"/>
      <c r="D39" s="191"/>
      <c r="E39" s="196" t="s">
        <v>56</v>
      </c>
      <c r="F39" s="197"/>
      <c r="G39" s="197"/>
      <c r="H39" s="197"/>
      <c r="I39" s="197"/>
      <c r="J39" s="197"/>
      <c r="K39" s="197"/>
      <c r="L39" s="197"/>
      <c r="M39" s="198"/>
      <c r="N39" s="87"/>
      <c r="O39" s="87" t="s">
        <v>53</v>
      </c>
      <c r="P39" s="136" t="s">
        <v>3</v>
      </c>
      <c r="Q39" s="191" t="s">
        <v>4</v>
      </c>
      <c r="R39" s="191"/>
      <c r="S39" s="191"/>
      <c r="T39" s="191"/>
      <c r="U39" s="191"/>
      <c r="V39" s="191"/>
      <c r="W39" s="136" t="s">
        <v>4</v>
      </c>
      <c r="X39" s="136" t="s">
        <v>4</v>
      </c>
      <c r="Y39" s="136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91"/>
      <c r="C40" s="191"/>
      <c r="D40" s="191"/>
      <c r="E40" s="196"/>
      <c r="F40" s="197"/>
      <c r="G40" s="197"/>
      <c r="H40" s="197"/>
      <c r="I40" s="197"/>
      <c r="J40" s="197"/>
      <c r="K40" s="197"/>
      <c r="L40" s="197"/>
      <c r="M40" s="198"/>
      <c r="N40" s="87"/>
      <c r="O40" s="87"/>
      <c r="P40" s="136" t="s">
        <v>51</v>
      </c>
      <c r="Q40" s="191" t="s">
        <v>51</v>
      </c>
      <c r="R40" s="191"/>
      <c r="S40" s="191"/>
      <c r="T40" s="191"/>
      <c r="U40" s="191"/>
      <c r="V40" s="191"/>
      <c r="W40" s="136" t="s">
        <v>51</v>
      </c>
      <c r="X40" s="136" t="s">
        <v>51</v>
      </c>
      <c r="Y40" s="136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91"/>
      <c r="C41" s="191"/>
      <c r="D41" s="191"/>
      <c r="E41" s="196"/>
      <c r="F41" s="197"/>
      <c r="G41" s="197"/>
      <c r="H41" s="197"/>
      <c r="I41" s="197"/>
      <c r="J41" s="197"/>
      <c r="K41" s="197"/>
      <c r="L41" s="197"/>
      <c r="M41" s="198"/>
      <c r="N41" s="87"/>
      <c r="O41" s="87"/>
      <c r="P41" s="136" t="s">
        <v>51</v>
      </c>
      <c r="Q41" s="191" t="s">
        <v>51</v>
      </c>
      <c r="R41" s="191"/>
      <c r="S41" s="191"/>
      <c r="T41" s="191"/>
      <c r="U41" s="191"/>
      <c r="V41" s="191"/>
      <c r="W41" s="136" t="s">
        <v>51</v>
      </c>
      <c r="X41" s="136" t="s">
        <v>51</v>
      </c>
      <c r="Y41" s="136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91"/>
      <c r="C42" s="191"/>
      <c r="D42" s="191"/>
      <c r="E42" s="196"/>
      <c r="F42" s="197"/>
      <c r="G42" s="197"/>
      <c r="H42" s="197"/>
      <c r="I42" s="197"/>
      <c r="J42" s="197"/>
      <c r="K42" s="197"/>
      <c r="L42" s="197"/>
      <c r="M42" s="198"/>
      <c r="N42" s="87"/>
      <c r="O42" s="87"/>
      <c r="P42" s="136" t="s">
        <v>51</v>
      </c>
      <c r="Q42" s="191" t="s">
        <v>51</v>
      </c>
      <c r="R42" s="191"/>
      <c r="S42" s="191"/>
      <c r="T42" s="191"/>
      <c r="U42" s="191"/>
      <c r="V42" s="191"/>
      <c r="W42" s="136" t="s">
        <v>51</v>
      </c>
      <c r="X42" s="136" t="s">
        <v>51</v>
      </c>
      <c r="Y42" s="136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91"/>
      <c r="C43" s="191"/>
      <c r="D43" s="191"/>
      <c r="E43" s="196"/>
      <c r="F43" s="197"/>
      <c r="G43" s="197"/>
      <c r="H43" s="197"/>
      <c r="I43" s="197"/>
      <c r="J43" s="197"/>
      <c r="K43" s="197"/>
      <c r="L43" s="197"/>
      <c r="M43" s="198"/>
      <c r="N43" s="87"/>
      <c r="O43" s="87"/>
      <c r="P43" s="136" t="s">
        <v>51</v>
      </c>
      <c r="Q43" s="191" t="s">
        <v>51</v>
      </c>
      <c r="R43" s="191"/>
      <c r="S43" s="191"/>
      <c r="T43" s="191"/>
      <c r="U43" s="191"/>
      <c r="V43" s="191"/>
      <c r="W43" s="136" t="s">
        <v>51</v>
      </c>
      <c r="X43" s="136" t="s">
        <v>51</v>
      </c>
      <c r="Y43" s="136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91"/>
      <c r="C44" s="191"/>
      <c r="D44" s="191"/>
      <c r="E44" s="196"/>
      <c r="F44" s="197"/>
      <c r="G44" s="197"/>
      <c r="H44" s="197"/>
      <c r="I44" s="197"/>
      <c r="J44" s="197"/>
      <c r="K44" s="197"/>
      <c r="L44" s="197"/>
      <c r="M44" s="198"/>
      <c r="N44" s="87"/>
      <c r="O44" s="87"/>
      <c r="P44" s="136" t="s">
        <v>51</v>
      </c>
      <c r="Q44" s="191" t="s">
        <v>51</v>
      </c>
      <c r="R44" s="191"/>
      <c r="S44" s="191"/>
      <c r="T44" s="191"/>
      <c r="U44" s="191"/>
      <c r="V44" s="191"/>
      <c r="W44" s="136" t="s">
        <v>51</v>
      </c>
      <c r="X44" s="136" t="s">
        <v>51</v>
      </c>
      <c r="Y44" s="136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91"/>
      <c r="C45" s="191"/>
      <c r="D45" s="191"/>
      <c r="E45" s="196"/>
      <c r="F45" s="197"/>
      <c r="G45" s="197"/>
      <c r="H45" s="197"/>
      <c r="I45" s="197"/>
      <c r="J45" s="197"/>
      <c r="K45" s="197"/>
      <c r="L45" s="197"/>
      <c r="M45" s="198"/>
      <c r="N45" s="87"/>
      <c r="O45" s="87"/>
      <c r="P45" s="136" t="s">
        <v>51</v>
      </c>
      <c r="Q45" s="191" t="s">
        <v>51</v>
      </c>
      <c r="R45" s="191"/>
      <c r="S45" s="191"/>
      <c r="T45" s="191"/>
      <c r="U45" s="191"/>
      <c r="V45" s="191"/>
      <c r="W45" s="136" t="s">
        <v>51</v>
      </c>
      <c r="X45" s="136" t="s">
        <v>51</v>
      </c>
      <c r="Y45" s="136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91"/>
      <c r="C46" s="191"/>
      <c r="D46" s="191"/>
      <c r="E46" s="196"/>
      <c r="F46" s="197"/>
      <c r="G46" s="197"/>
      <c r="H46" s="197"/>
      <c r="I46" s="197"/>
      <c r="J46" s="197"/>
      <c r="K46" s="197"/>
      <c r="L46" s="197"/>
      <c r="M46" s="198"/>
      <c r="N46" s="87"/>
      <c r="O46" s="87"/>
      <c r="P46" s="136" t="s">
        <v>51</v>
      </c>
      <c r="Q46" s="191" t="s">
        <v>51</v>
      </c>
      <c r="R46" s="191"/>
      <c r="S46" s="191"/>
      <c r="T46" s="191"/>
      <c r="U46" s="191"/>
      <c r="V46" s="191"/>
      <c r="W46" s="136" t="s">
        <v>51</v>
      </c>
      <c r="X46" s="136" t="s">
        <v>51</v>
      </c>
      <c r="Y46" s="136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91"/>
      <c r="C47" s="191"/>
      <c r="D47" s="191"/>
      <c r="E47" s="196"/>
      <c r="F47" s="197"/>
      <c r="G47" s="197"/>
      <c r="H47" s="197"/>
      <c r="I47" s="197"/>
      <c r="J47" s="197"/>
      <c r="K47" s="197"/>
      <c r="L47" s="197"/>
      <c r="M47" s="198"/>
      <c r="N47" s="87"/>
      <c r="O47" s="87"/>
      <c r="P47" s="136" t="s">
        <v>51</v>
      </c>
      <c r="Q47" s="191" t="s">
        <v>51</v>
      </c>
      <c r="R47" s="191"/>
      <c r="S47" s="191"/>
      <c r="T47" s="191"/>
      <c r="U47" s="191"/>
      <c r="V47" s="191"/>
      <c r="W47" s="136" t="s">
        <v>51</v>
      </c>
      <c r="X47" s="136" t="s">
        <v>51</v>
      </c>
      <c r="Y47" s="136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91"/>
      <c r="C48" s="191"/>
      <c r="D48" s="191"/>
      <c r="E48" s="196"/>
      <c r="F48" s="197"/>
      <c r="G48" s="197"/>
      <c r="H48" s="197"/>
      <c r="I48" s="197"/>
      <c r="J48" s="197"/>
      <c r="K48" s="197"/>
      <c r="L48" s="197"/>
      <c r="M48" s="198"/>
      <c r="N48" s="87"/>
      <c r="O48" s="87"/>
      <c r="P48" s="136" t="s">
        <v>51</v>
      </c>
      <c r="Q48" s="191" t="s">
        <v>51</v>
      </c>
      <c r="R48" s="191"/>
      <c r="S48" s="191"/>
      <c r="T48" s="191"/>
      <c r="U48" s="191"/>
      <c r="V48" s="191"/>
      <c r="W48" s="136" t="s">
        <v>51</v>
      </c>
      <c r="X48" s="136" t="s">
        <v>51</v>
      </c>
      <c r="Y48" s="136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91"/>
      <c r="C49" s="191"/>
      <c r="D49" s="191"/>
      <c r="E49" s="196"/>
      <c r="F49" s="197"/>
      <c r="G49" s="197"/>
      <c r="H49" s="197"/>
      <c r="I49" s="197"/>
      <c r="J49" s="197"/>
      <c r="K49" s="197"/>
      <c r="L49" s="197"/>
      <c r="M49" s="198"/>
      <c r="N49" s="87"/>
      <c r="O49" s="87"/>
      <c r="P49" s="136" t="s">
        <v>51</v>
      </c>
      <c r="Q49" s="191" t="s">
        <v>51</v>
      </c>
      <c r="R49" s="191"/>
      <c r="S49" s="191"/>
      <c r="T49" s="191"/>
      <c r="U49" s="191"/>
      <c r="V49" s="191"/>
      <c r="W49" s="136" t="s">
        <v>51</v>
      </c>
      <c r="X49" s="136" t="s">
        <v>51</v>
      </c>
      <c r="Y49" s="136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91"/>
      <c r="C50" s="191"/>
      <c r="D50" s="191"/>
      <c r="E50" s="196"/>
      <c r="F50" s="197"/>
      <c r="G50" s="197"/>
      <c r="H50" s="197"/>
      <c r="I50" s="197"/>
      <c r="J50" s="197"/>
      <c r="K50" s="197"/>
      <c r="L50" s="197"/>
      <c r="M50" s="198"/>
      <c r="N50" s="87"/>
      <c r="O50" s="87"/>
      <c r="P50" s="136" t="s">
        <v>51</v>
      </c>
      <c r="Q50" s="191" t="s">
        <v>51</v>
      </c>
      <c r="R50" s="191"/>
      <c r="S50" s="191"/>
      <c r="T50" s="191"/>
      <c r="U50" s="191"/>
      <c r="V50" s="191"/>
      <c r="W50" s="136" t="s">
        <v>51</v>
      </c>
      <c r="X50" s="136" t="s">
        <v>51</v>
      </c>
      <c r="Y50" s="136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91"/>
      <c r="C51" s="191"/>
      <c r="D51" s="191"/>
      <c r="E51" s="196"/>
      <c r="F51" s="197"/>
      <c r="G51" s="197"/>
      <c r="H51" s="197"/>
      <c r="I51" s="197"/>
      <c r="J51" s="197"/>
      <c r="K51" s="197"/>
      <c r="L51" s="197"/>
      <c r="M51" s="198"/>
      <c r="N51" s="87"/>
      <c r="O51" s="87"/>
      <c r="P51" s="136" t="s">
        <v>51</v>
      </c>
      <c r="Q51" s="191" t="s">
        <v>51</v>
      </c>
      <c r="R51" s="191"/>
      <c r="S51" s="191"/>
      <c r="T51" s="191"/>
      <c r="U51" s="191"/>
      <c r="V51" s="191"/>
      <c r="W51" s="136" t="s">
        <v>51</v>
      </c>
      <c r="X51" s="136" t="s">
        <v>51</v>
      </c>
      <c r="Y51" s="136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91"/>
      <c r="C52" s="191"/>
      <c r="D52" s="191"/>
      <c r="E52" s="196"/>
      <c r="F52" s="197"/>
      <c r="G52" s="197"/>
      <c r="H52" s="197"/>
      <c r="I52" s="197"/>
      <c r="J52" s="197"/>
      <c r="K52" s="197"/>
      <c r="L52" s="197"/>
      <c r="M52" s="198"/>
      <c r="N52" s="87"/>
      <c r="O52" s="87"/>
      <c r="P52" s="136" t="s">
        <v>51</v>
      </c>
      <c r="Q52" s="191" t="s">
        <v>51</v>
      </c>
      <c r="R52" s="191"/>
      <c r="S52" s="191"/>
      <c r="T52" s="191"/>
      <c r="U52" s="191"/>
      <c r="V52" s="191"/>
      <c r="W52" s="136" t="s">
        <v>51</v>
      </c>
      <c r="X52" s="136" t="s">
        <v>51</v>
      </c>
      <c r="Y52" s="136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91"/>
      <c r="C53" s="191"/>
      <c r="D53" s="191"/>
      <c r="E53" s="196"/>
      <c r="F53" s="197"/>
      <c r="G53" s="197"/>
      <c r="H53" s="197"/>
      <c r="I53" s="197"/>
      <c r="J53" s="197"/>
      <c r="K53" s="197"/>
      <c r="L53" s="197"/>
      <c r="M53" s="198"/>
      <c r="N53" s="87"/>
      <c r="O53" s="87"/>
      <c r="P53" s="136" t="s">
        <v>51</v>
      </c>
      <c r="Q53" s="191" t="s">
        <v>51</v>
      </c>
      <c r="R53" s="191"/>
      <c r="S53" s="191"/>
      <c r="T53" s="191"/>
      <c r="U53" s="191"/>
      <c r="V53" s="191"/>
      <c r="W53" s="136" t="s">
        <v>51</v>
      </c>
      <c r="X53" s="136" t="s">
        <v>51</v>
      </c>
      <c r="Y53" s="136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91"/>
      <c r="C54" s="191"/>
      <c r="D54" s="191"/>
      <c r="E54" s="196"/>
      <c r="F54" s="197"/>
      <c r="G54" s="197"/>
      <c r="H54" s="197"/>
      <c r="I54" s="197"/>
      <c r="J54" s="197"/>
      <c r="K54" s="197"/>
      <c r="L54" s="197"/>
      <c r="M54" s="198"/>
      <c r="N54" s="87"/>
      <c r="O54" s="87"/>
      <c r="P54" s="136" t="s">
        <v>51</v>
      </c>
      <c r="Q54" s="191" t="s">
        <v>51</v>
      </c>
      <c r="R54" s="191"/>
      <c r="S54" s="191"/>
      <c r="T54" s="191"/>
      <c r="U54" s="191"/>
      <c r="V54" s="191"/>
      <c r="W54" s="136" t="s">
        <v>51</v>
      </c>
      <c r="X54" s="136" t="s">
        <v>51</v>
      </c>
      <c r="Y54" s="136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91"/>
      <c r="C55" s="191"/>
      <c r="D55" s="191"/>
      <c r="E55" s="196"/>
      <c r="F55" s="197"/>
      <c r="G55" s="197"/>
      <c r="H55" s="197"/>
      <c r="I55" s="197"/>
      <c r="J55" s="197"/>
      <c r="K55" s="197"/>
      <c r="L55" s="197"/>
      <c r="M55" s="198"/>
      <c r="N55" s="87"/>
      <c r="O55" s="87"/>
      <c r="P55" s="136" t="s">
        <v>51</v>
      </c>
      <c r="Q55" s="191" t="s">
        <v>51</v>
      </c>
      <c r="R55" s="191"/>
      <c r="S55" s="191"/>
      <c r="T55" s="191"/>
      <c r="U55" s="191"/>
      <c r="V55" s="191"/>
      <c r="W55" s="136" t="s">
        <v>51</v>
      </c>
      <c r="X55" s="136" t="s">
        <v>51</v>
      </c>
      <c r="Y55" s="136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91"/>
      <c r="C56" s="191"/>
      <c r="D56" s="191"/>
      <c r="E56" s="196"/>
      <c r="F56" s="197"/>
      <c r="G56" s="197"/>
      <c r="H56" s="197"/>
      <c r="I56" s="197"/>
      <c r="J56" s="197"/>
      <c r="K56" s="197"/>
      <c r="L56" s="197"/>
      <c r="M56" s="198"/>
      <c r="N56" s="87"/>
      <c r="O56" s="87"/>
      <c r="P56" s="136" t="s">
        <v>51</v>
      </c>
      <c r="Q56" s="191" t="s">
        <v>51</v>
      </c>
      <c r="R56" s="191"/>
      <c r="S56" s="191"/>
      <c r="T56" s="191"/>
      <c r="U56" s="191"/>
      <c r="V56" s="191"/>
      <c r="W56" s="136" t="s">
        <v>51</v>
      </c>
      <c r="X56" s="136" t="s">
        <v>51</v>
      </c>
      <c r="Y56" s="136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91"/>
      <c r="C57" s="191"/>
      <c r="D57" s="191"/>
      <c r="E57" s="196"/>
      <c r="F57" s="197"/>
      <c r="G57" s="197"/>
      <c r="H57" s="197"/>
      <c r="I57" s="197"/>
      <c r="J57" s="197"/>
      <c r="K57" s="197"/>
      <c r="L57" s="197"/>
      <c r="M57" s="198"/>
      <c r="N57" s="87"/>
      <c r="O57" s="87"/>
      <c r="P57" s="136" t="s">
        <v>51</v>
      </c>
      <c r="Q57" s="191" t="s">
        <v>51</v>
      </c>
      <c r="R57" s="191"/>
      <c r="S57" s="191"/>
      <c r="T57" s="191"/>
      <c r="U57" s="191"/>
      <c r="V57" s="191"/>
      <c r="W57" s="136" t="s">
        <v>51</v>
      </c>
      <c r="X57" s="136" t="s">
        <v>51</v>
      </c>
      <c r="Y57" s="136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91"/>
      <c r="C58" s="191"/>
      <c r="D58" s="191"/>
      <c r="E58" s="196"/>
      <c r="F58" s="197"/>
      <c r="G58" s="197"/>
      <c r="H58" s="197"/>
      <c r="I58" s="197"/>
      <c r="J58" s="197"/>
      <c r="K58" s="197"/>
      <c r="L58" s="197"/>
      <c r="M58" s="198"/>
      <c r="N58" s="87"/>
      <c r="O58" s="87"/>
      <c r="P58" s="136" t="s">
        <v>51</v>
      </c>
      <c r="Q58" s="191" t="s">
        <v>51</v>
      </c>
      <c r="R58" s="191"/>
      <c r="S58" s="191"/>
      <c r="T58" s="191"/>
      <c r="U58" s="191"/>
      <c r="V58" s="191"/>
      <c r="W58" s="136" t="s">
        <v>51</v>
      </c>
      <c r="X58" s="136" t="s">
        <v>51</v>
      </c>
      <c r="Y58" s="136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91"/>
      <c r="C59" s="191"/>
      <c r="D59" s="191"/>
      <c r="E59" s="196"/>
      <c r="F59" s="197"/>
      <c r="G59" s="197"/>
      <c r="H59" s="197"/>
      <c r="I59" s="197"/>
      <c r="J59" s="197"/>
      <c r="K59" s="197"/>
      <c r="L59" s="197"/>
      <c r="M59" s="198"/>
      <c r="N59" s="87"/>
      <c r="O59" s="87"/>
      <c r="P59" s="136" t="s">
        <v>51</v>
      </c>
      <c r="Q59" s="191" t="s">
        <v>51</v>
      </c>
      <c r="R59" s="191"/>
      <c r="S59" s="191"/>
      <c r="T59" s="191"/>
      <c r="U59" s="191"/>
      <c r="V59" s="191"/>
      <c r="W59" s="136" t="s">
        <v>51</v>
      </c>
      <c r="X59" s="136" t="s">
        <v>51</v>
      </c>
      <c r="Y59" s="136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91"/>
      <c r="C60" s="191"/>
      <c r="D60" s="191"/>
      <c r="E60" s="196"/>
      <c r="F60" s="197"/>
      <c r="G60" s="197"/>
      <c r="H60" s="197"/>
      <c r="I60" s="197"/>
      <c r="J60" s="197"/>
      <c r="K60" s="197"/>
      <c r="L60" s="197"/>
      <c r="M60" s="198"/>
      <c r="N60" s="87"/>
      <c r="O60" s="87"/>
      <c r="P60" s="136" t="s">
        <v>51</v>
      </c>
      <c r="Q60" s="191" t="s">
        <v>51</v>
      </c>
      <c r="R60" s="191"/>
      <c r="S60" s="191"/>
      <c r="T60" s="191"/>
      <c r="U60" s="191"/>
      <c r="V60" s="191"/>
      <c r="W60" s="136" t="s">
        <v>51</v>
      </c>
      <c r="X60" s="136" t="s">
        <v>51</v>
      </c>
      <c r="Y60" s="136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91"/>
      <c r="C61" s="191"/>
      <c r="D61" s="191"/>
      <c r="E61" s="196"/>
      <c r="F61" s="197"/>
      <c r="G61" s="197"/>
      <c r="H61" s="197"/>
      <c r="I61" s="197"/>
      <c r="J61" s="197"/>
      <c r="K61" s="197"/>
      <c r="L61" s="197"/>
      <c r="M61" s="198"/>
      <c r="N61" s="87"/>
      <c r="O61" s="87"/>
      <c r="P61" s="136" t="s">
        <v>51</v>
      </c>
      <c r="Q61" s="191" t="s">
        <v>51</v>
      </c>
      <c r="R61" s="191"/>
      <c r="S61" s="191"/>
      <c r="T61" s="191"/>
      <c r="U61" s="191"/>
      <c r="V61" s="191"/>
      <c r="W61" s="136" t="s">
        <v>51</v>
      </c>
      <c r="X61" s="136" t="s">
        <v>51</v>
      </c>
      <c r="Y61" s="136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91"/>
      <c r="C62" s="191"/>
      <c r="D62" s="191"/>
      <c r="E62" s="196"/>
      <c r="F62" s="197"/>
      <c r="G62" s="197"/>
      <c r="H62" s="197"/>
      <c r="I62" s="197"/>
      <c r="J62" s="197"/>
      <c r="K62" s="197"/>
      <c r="L62" s="197"/>
      <c r="M62" s="198"/>
      <c r="N62" s="87"/>
      <c r="O62" s="87"/>
      <c r="P62" s="136" t="s">
        <v>51</v>
      </c>
      <c r="Q62" s="191" t="s">
        <v>51</v>
      </c>
      <c r="R62" s="191"/>
      <c r="S62" s="191"/>
      <c r="T62" s="191"/>
      <c r="U62" s="191"/>
      <c r="V62" s="191"/>
      <c r="W62" s="136" t="s">
        <v>51</v>
      </c>
      <c r="X62" s="136" t="s">
        <v>51</v>
      </c>
      <c r="Y62" s="136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91"/>
      <c r="C63" s="191"/>
      <c r="D63" s="191"/>
      <c r="E63" s="196"/>
      <c r="F63" s="197"/>
      <c r="G63" s="197"/>
      <c r="H63" s="197"/>
      <c r="I63" s="197"/>
      <c r="J63" s="197"/>
      <c r="K63" s="197"/>
      <c r="L63" s="197"/>
      <c r="M63" s="198"/>
      <c r="N63" s="87"/>
      <c r="O63" s="87"/>
      <c r="P63" s="136" t="s">
        <v>51</v>
      </c>
      <c r="Q63" s="191" t="s">
        <v>51</v>
      </c>
      <c r="R63" s="191"/>
      <c r="S63" s="191"/>
      <c r="T63" s="191"/>
      <c r="U63" s="191"/>
      <c r="V63" s="191"/>
      <c r="W63" s="136" t="s">
        <v>51</v>
      </c>
      <c r="X63" s="136" t="s">
        <v>51</v>
      </c>
      <c r="Y63" s="136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91"/>
      <c r="C64" s="191"/>
      <c r="D64" s="191"/>
      <c r="E64" s="196"/>
      <c r="F64" s="197"/>
      <c r="G64" s="197"/>
      <c r="H64" s="197"/>
      <c r="I64" s="197"/>
      <c r="J64" s="197"/>
      <c r="K64" s="197"/>
      <c r="L64" s="197"/>
      <c r="M64" s="198"/>
      <c r="N64" s="87"/>
      <c r="O64" s="87"/>
      <c r="P64" s="136" t="s">
        <v>51</v>
      </c>
      <c r="Q64" s="191" t="s">
        <v>51</v>
      </c>
      <c r="R64" s="191"/>
      <c r="S64" s="191"/>
      <c r="T64" s="191"/>
      <c r="U64" s="191"/>
      <c r="V64" s="191"/>
      <c r="W64" s="136" t="s">
        <v>51</v>
      </c>
      <c r="X64" s="136" t="s">
        <v>51</v>
      </c>
      <c r="Y64" s="136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91"/>
      <c r="C65" s="191"/>
      <c r="D65" s="191"/>
      <c r="E65" s="196"/>
      <c r="F65" s="197"/>
      <c r="G65" s="197"/>
      <c r="H65" s="197"/>
      <c r="I65" s="197"/>
      <c r="J65" s="197"/>
      <c r="K65" s="197"/>
      <c r="L65" s="197"/>
      <c r="M65" s="198"/>
      <c r="N65" s="87"/>
      <c r="O65" s="87"/>
      <c r="P65" s="136" t="s">
        <v>51</v>
      </c>
      <c r="Q65" s="191" t="s">
        <v>51</v>
      </c>
      <c r="R65" s="191"/>
      <c r="S65" s="191"/>
      <c r="T65" s="191"/>
      <c r="U65" s="191"/>
      <c r="V65" s="191"/>
      <c r="W65" s="136" t="s">
        <v>51</v>
      </c>
      <c r="X65" s="136" t="s">
        <v>51</v>
      </c>
      <c r="Y65" s="136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91"/>
      <c r="C66" s="191"/>
      <c r="D66" s="191"/>
      <c r="E66" s="196"/>
      <c r="F66" s="197"/>
      <c r="G66" s="197"/>
      <c r="H66" s="197"/>
      <c r="I66" s="197"/>
      <c r="J66" s="197"/>
      <c r="K66" s="197"/>
      <c r="L66" s="197"/>
      <c r="M66" s="198"/>
      <c r="N66" s="87"/>
      <c r="O66" s="87"/>
      <c r="P66" s="136" t="s">
        <v>51</v>
      </c>
      <c r="Q66" s="191" t="s">
        <v>51</v>
      </c>
      <c r="R66" s="191"/>
      <c r="S66" s="191"/>
      <c r="T66" s="191"/>
      <c r="U66" s="191"/>
      <c r="V66" s="191"/>
      <c r="W66" s="136" t="s">
        <v>51</v>
      </c>
      <c r="X66" s="136" t="s">
        <v>51</v>
      </c>
      <c r="Y66" s="136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91"/>
      <c r="C67" s="191"/>
      <c r="D67" s="191"/>
      <c r="E67" s="196"/>
      <c r="F67" s="197"/>
      <c r="G67" s="197"/>
      <c r="H67" s="197"/>
      <c r="I67" s="197"/>
      <c r="J67" s="197"/>
      <c r="K67" s="197"/>
      <c r="L67" s="197"/>
      <c r="M67" s="198"/>
      <c r="N67" s="87"/>
      <c r="O67" s="87"/>
      <c r="P67" s="136" t="s">
        <v>51</v>
      </c>
      <c r="Q67" s="191" t="s">
        <v>51</v>
      </c>
      <c r="R67" s="191"/>
      <c r="S67" s="191"/>
      <c r="T67" s="191"/>
      <c r="U67" s="191"/>
      <c r="V67" s="191"/>
      <c r="W67" s="136" t="s">
        <v>51</v>
      </c>
      <c r="X67" s="136" t="s">
        <v>51</v>
      </c>
      <c r="Y67" s="136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91"/>
      <c r="C68" s="191"/>
      <c r="D68" s="191"/>
      <c r="E68" s="196"/>
      <c r="F68" s="197"/>
      <c r="G68" s="197"/>
      <c r="H68" s="197"/>
      <c r="I68" s="197"/>
      <c r="J68" s="197"/>
      <c r="K68" s="197"/>
      <c r="L68" s="197"/>
      <c r="M68" s="198"/>
      <c r="N68" s="87"/>
      <c r="O68" s="87"/>
      <c r="P68" s="136" t="s">
        <v>51</v>
      </c>
      <c r="Q68" s="191" t="s">
        <v>51</v>
      </c>
      <c r="R68" s="191"/>
      <c r="S68" s="191"/>
      <c r="T68" s="191"/>
      <c r="U68" s="191"/>
      <c r="V68" s="191"/>
      <c r="W68" s="136" t="s">
        <v>51</v>
      </c>
      <c r="X68" s="136" t="s">
        <v>51</v>
      </c>
      <c r="Y68" s="136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91"/>
      <c r="C69" s="191"/>
      <c r="D69" s="191"/>
      <c r="E69" s="196"/>
      <c r="F69" s="197"/>
      <c r="G69" s="197"/>
      <c r="H69" s="197"/>
      <c r="I69" s="197"/>
      <c r="J69" s="197"/>
      <c r="K69" s="197"/>
      <c r="L69" s="197"/>
      <c r="M69" s="198"/>
      <c r="N69" s="87"/>
      <c r="O69" s="87"/>
      <c r="P69" s="136" t="s">
        <v>51</v>
      </c>
      <c r="Q69" s="191" t="s">
        <v>51</v>
      </c>
      <c r="R69" s="191"/>
      <c r="S69" s="191"/>
      <c r="T69" s="191"/>
      <c r="U69" s="191"/>
      <c r="V69" s="191"/>
      <c r="W69" s="136" t="s">
        <v>51</v>
      </c>
      <c r="X69" s="136" t="s">
        <v>51</v>
      </c>
      <c r="Y69" s="136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91"/>
      <c r="C70" s="191"/>
      <c r="D70" s="191"/>
      <c r="E70" s="196"/>
      <c r="F70" s="197"/>
      <c r="G70" s="197"/>
      <c r="H70" s="197"/>
      <c r="I70" s="197"/>
      <c r="J70" s="197"/>
      <c r="K70" s="197"/>
      <c r="L70" s="197"/>
      <c r="M70" s="198"/>
      <c r="N70" s="87"/>
      <c r="O70" s="87"/>
      <c r="P70" s="136" t="s">
        <v>51</v>
      </c>
      <c r="Q70" s="191" t="s">
        <v>51</v>
      </c>
      <c r="R70" s="191"/>
      <c r="S70" s="191"/>
      <c r="T70" s="191"/>
      <c r="U70" s="191"/>
      <c r="V70" s="191"/>
      <c r="W70" s="136" t="s">
        <v>51</v>
      </c>
      <c r="X70" s="136" t="s">
        <v>51</v>
      </c>
      <c r="Y70" s="136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91"/>
      <c r="C71" s="191"/>
      <c r="D71" s="191"/>
      <c r="E71" s="196"/>
      <c r="F71" s="197"/>
      <c r="G71" s="197"/>
      <c r="H71" s="197"/>
      <c r="I71" s="197"/>
      <c r="J71" s="197"/>
      <c r="K71" s="197"/>
      <c r="L71" s="197"/>
      <c r="M71" s="198"/>
      <c r="N71" s="87"/>
      <c r="O71" s="87"/>
      <c r="P71" s="136" t="s">
        <v>51</v>
      </c>
      <c r="Q71" s="191" t="s">
        <v>51</v>
      </c>
      <c r="R71" s="191"/>
      <c r="S71" s="191"/>
      <c r="T71" s="191"/>
      <c r="U71" s="191"/>
      <c r="V71" s="191"/>
      <c r="W71" s="136" t="s">
        <v>51</v>
      </c>
      <c r="X71" s="136" t="s">
        <v>51</v>
      </c>
      <c r="Y71" s="136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91"/>
      <c r="C72" s="191"/>
      <c r="D72" s="191"/>
      <c r="E72" s="196"/>
      <c r="F72" s="197"/>
      <c r="G72" s="197"/>
      <c r="H72" s="197"/>
      <c r="I72" s="197"/>
      <c r="J72" s="197"/>
      <c r="K72" s="197"/>
      <c r="L72" s="197"/>
      <c r="M72" s="198"/>
      <c r="N72" s="87"/>
      <c r="O72" s="87"/>
      <c r="P72" s="136" t="s">
        <v>51</v>
      </c>
      <c r="Q72" s="191" t="s">
        <v>51</v>
      </c>
      <c r="R72" s="191"/>
      <c r="S72" s="191"/>
      <c r="T72" s="191"/>
      <c r="U72" s="191"/>
      <c r="V72" s="191"/>
      <c r="W72" s="136" t="s">
        <v>51</v>
      </c>
      <c r="X72" s="136" t="s">
        <v>51</v>
      </c>
      <c r="Y72" s="136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91"/>
      <c r="C73" s="191"/>
      <c r="D73" s="191"/>
      <c r="E73" s="196"/>
      <c r="F73" s="197"/>
      <c r="G73" s="197"/>
      <c r="H73" s="197"/>
      <c r="I73" s="197"/>
      <c r="J73" s="197"/>
      <c r="K73" s="197"/>
      <c r="L73" s="197"/>
      <c r="M73" s="198"/>
      <c r="N73" s="87"/>
      <c r="O73" s="87"/>
      <c r="P73" s="136" t="s">
        <v>51</v>
      </c>
      <c r="Q73" s="191" t="s">
        <v>51</v>
      </c>
      <c r="R73" s="191"/>
      <c r="S73" s="191"/>
      <c r="T73" s="191"/>
      <c r="U73" s="191"/>
      <c r="V73" s="191"/>
      <c r="W73" s="136" t="s">
        <v>51</v>
      </c>
      <c r="X73" s="136" t="s">
        <v>51</v>
      </c>
      <c r="Y73" s="136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91"/>
      <c r="C74" s="191"/>
      <c r="D74" s="191"/>
      <c r="E74" s="196"/>
      <c r="F74" s="197"/>
      <c r="G74" s="197"/>
      <c r="H74" s="197"/>
      <c r="I74" s="197"/>
      <c r="J74" s="197"/>
      <c r="K74" s="197"/>
      <c r="L74" s="197"/>
      <c r="M74" s="198"/>
      <c r="N74" s="87"/>
      <c r="O74" s="87"/>
      <c r="P74" s="136" t="s">
        <v>51</v>
      </c>
      <c r="Q74" s="191" t="s">
        <v>51</v>
      </c>
      <c r="R74" s="191"/>
      <c r="S74" s="191"/>
      <c r="T74" s="191"/>
      <c r="U74" s="191"/>
      <c r="V74" s="191"/>
      <c r="W74" s="136" t="s">
        <v>51</v>
      </c>
      <c r="X74" s="136" t="s">
        <v>51</v>
      </c>
      <c r="Y74" s="136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91"/>
      <c r="C75" s="191"/>
      <c r="D75" s="191"/>
      <c r="E75" s="196"/>
      <c r="F75" s="197"/>
      <c r="G75" s="197"/>
      <c r="H75" s="197"/>
      <c r="I75" s="197"/>
      <c r="J75" s="197"/>
      <c r="K75" s="197"/>
      <c r="L75" s="197"/>
      <c r="M75" s="198"/>
      <c r="N75" s="87"/>
      <c r="O75" s="87"/>
      <c r="P75" s="136" t="s">
        <v>51</v>
      </c>
      <c r="Q75" s="191" t="s">
        <v>51</v>
      </c>
      <c r="R75" s="191"/>
      <c r="S75" s="191"/>
      <c r="T75" s="191"/>
      <c r="U75" s="191"/>
      <c r="V75" s="191"/>
      <c r="W75" s="136" t="s">
        <v>51</v>
      </c>
      <c r="X75" s="136" t="s">
        <v>51</v>
      </c>
      <c r="Y75" s="136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91"/>
      <c r="C76" s="191"/>
      <c r="D76" s="191"/>
      <c r="E76" s="196"/>
      <c r="F76" s="197"/>
      <c r="G76" s="197"/>
      <c r="H76" s="197"/>
      <c r="I76" s="197"/>
      <c r="J76" s="197"/>
      <c r="K76" s="197"/>
      <c r="L76" s="197"/>
      <c r="M76" s="198"/>
      <c r="N76" s="87"/>
      <c r="O76" s="87"/>
      <c r="P76" s="136" t="s">
        <v>51</v>
      </c>
      <c r="Q76" s="191" t="s">
        <v>51</v>
      </c>
      <c r="R76" s="191"/>
      <c r="S76" s="191"/>
      <c r="T76" s="191"/>
      <c r="U76" s="191"/>
      <c r="V76" s="191"/>
      <c r="W76" s="136" t="s">
        <v>51</v>
      </c>
      <c r="X76" s="136" t="s">
        <v>51</v>
      </c>
      <c r="Y76" s="136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91"/>
      <c r="C77" s="191"/>
      <c r="D77" s="191"/>
      <c r="E77" s="196"/>
      <c r="F77" s="197"/>
      <c r="G77" s="197"/>
      <c r="H77" s="197"/>
      <c r="I77" s="197"/>
      <c r="J77" s="197"/>
      <c r="K77" s="197"/>
      <c r="L77" s="197"/>
      <c r="M77" s="198"/>
      <c r="N77" s="87"/>
      <c r="O77" s="87"/>
      <c r="P77" s="136" t="s">
        <v>51</v>
      </c>
      <c r="Q77" s="191" t="s">
        <v>51</v>
      </c>
      <c r="R77" s="191"/>
      <c r="S77" s="191"/>
      <c r="T77" s="191"/>
      <c r="U77" s="191"/>
      <c r="V77" s="191"/>
      <c r="W77" s="136" t="s">
        <v>51</v>
      </c>
      <c r="X77" s="136" t="s">
        <v>51</v>
      </c>
      <c r="Y77" s="136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92"/>
      <c r="C78" s="192"/>
      <c r="D78" s="192"/>
      <c r="E78" s="193"/>
      <c r="F78" s="194"/>
      <c r="G78" s="194"/>
      <c r="H78" s="194"/>
      <c r="I78" s="194"/>
      <c r="J78" s="194"/>
      <c r="K78" s="194"/>
      <c r="L78" s="194"/>
      <c r="M78" s="195"/>
      <c r="N78" s="91"/>
      <c r="O78" s="91"/>
      <c r="P78" s="136" t="s">
        <v>51</v>
      </c>
      <c r="Q78" s="191" t="s">
        <v>51</v>
      </c>
      <c r="R78" s="191"/>
      <c r="S78" s="191"/>
      <c r="T78" s="191"/>
      <c r="U78" s="191"/>
      <c r="V78" s="191"/>
      <c r="W78" s="136" t="s">
        <v>51</v>
      </c>
      <c r="X78" s="136" t="s">
        <v>51</v>
      </c>
      <c r="Y78" s="136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92"/>
      <c r="C79" s="192"/>
      <c r="D79" s="192"/>
      <c r="E79" s="193"/>
      <c r="F79" s="194"/>
      <c r="G79" s="194"/>
      <c r="H79" s="194"/>
      <c r="I79" s="194"/>
      <c r="J79" s="194"/>
      <c r="K79" s="194"/>
      <c r="L79" s="194"/>
      <c r="M79" s="195"/>
      <c r="N79" s="91"/>
      <c r="O79" s="91"/>
      <c r="P79" s="136" t="s">
        <v>51</v>
      </c>
      <c r="Q79" s="191" t="s">
        <v>51</v>
      </c>
      <c r="R79" s="191"/>
      <c r="S79" s="191"/>
      <c r="T79" s="191"/>
      <c r="U79" s="191"/>
      <c r="V79" s="191"/>
      <c r="W79" s="136" t="s">
        <v>51</v>
      </c>
      <c r="X79" s="136" t="s">
        <v>51</v>
      </c>
      <c r="Y79" s="136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92"/>
      <c r="C80" s="192"/>
      <c r="D80" s="192"/>
      <c r="E80" s="193"/>
      <c r="F80" s="194"/>
      <c r="G80" s="194"/>
      <c r="H80" s="194"/>
      <c r="I80" s="194"/>
      <c r="J80" s="194"/>
      <c r="K80" s="194"/>
      <c r="L80" s="194"/>
      <c r="M80" s="195"/>
      <c r="N80" s="91"/>
      <c r="O80" s="91"/>
      <c r="P80" s="136" t="s">
        <v>51</v>
      </c>
      <c r="Q80" s="191" t="s">
        <v>51</v>
      </c>
      <c r="R80" s="191"/>
      <c r="S80" s="191"/>
      <c r="T80" s="191"/>
      <c r="U80" s="191"/>
      <c r="V80" s="191"/>
      <c r="W80" s="136" t="s">
        <v>51</v>
      </c>
      <c r="X80" s="136" t="s">
        <v>51</v>
      </c>
      <c r="Y80" s="136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92"/>
      <c r="C81" s="192"/>
      <c r="D81" s="192"/>
      <c r="E81" s="193"/>
      <c r="F81" s="194"/>
      <c r="G81" s="194"/>
      <c r="H81" s="194"/>
      <c r="I81" s="194"/>
      <c r="J81" s="194"/>
      <c r="K81" s="194"/>
      <c r="L81" s="194"/>
      <c r="M81" s="195"/>
      <c r="N81" s="91"/>
      <c r="O81" s="91"/>
      <c r="P81" s="136" t="s">
        <v>51</v>
      </c>
      <c r="Q81" s="191" t="s">
        <v>51</v>
      </c>
      <c r="R81" s="191"/>
      <c r="S81" s="191"/>
      <c r="T81" s="191"/>
      <c r="U81" s="191"/>
      <c r="V81" s="191"/>
      <c r="W81" s="136" t="s">
        <v>51</v>
      </c>
      <c r="X81" s="136" t="s">
        <v>51</v>
      </c>
      <c r="Y81" s="136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92"/>
      <c r="C82" s="192"/>
      <c r="D82" s="192"/>
      <c r="E82" s="193"/>
      <c r="F82" s="194"/>
      <c r="G82" s="194"/>
      <c r="H82" s="194"/>
      <c r="I82" s="194"/>
      <c r="J82" s="194"/>
      <c r="K82" s="194"/>
      <c r="L82" s="194"/>
      <c r="M82" s="195"/>
      <c r="N82" s="91"/>
      <c r="O82" s="91"/>
      <c r="P82" s="136" t="s">
        <v>51</v>
      </c>
      <c r="Q82" s="191" t="s">
        <v>51</v>
      </c>
      <c r="R82" s="191"/>
      <c r="S82" s="191"/>
      <c r="T82" s="191"/>
      <c r="U82" s="191"/>
      <c r="V82" s="191"/>
      <c r="W82" s="136" t="s">
        <v>51</v>
      </c>
      <c r="X82" s="136" t="s">
        <v>51</v>
      </c>
      <c r="Y82" s="136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92"/>
      <c r="C83" s="192"/>
      <c r="D83" s="192"/>
      <c r="E83" s="193"/>
      <c r="F83" s="194"/>
      <c r="G83" s="194"/>
      <c r="H83" s="194"/>
      <c r="I83" s="194"/>
      <c r="J83" s="194"/>
      <c r="K83" s="194"/>
      <c r="L83" s="194"/>
      <c r="M83" s="195"/>
      <c r="N83" s="91"/>
      <c r="O83" s="91"/>
      <c r="P83" s="136" t="s">
        <v>51</v>
      </c>
      <c r="Q83" s="191" t="s">
        <v>51</v>
      </c>
      <c r="R83" s="191"/>
      <c r="S83" s="191"/>
      <c r="T83" s="191"/>
      <c r="U83" s="191"/>
      <c r="V83" s="191"/>
      <c r="W83" s="136" t="s">
        <v>51</v>
      </c>
      <c r="X83" s="136" t="s">
        <v>51</v>
      </c>
      <c r="Y83" s="136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92"/>
      <c r="C84" s="192"/>
      <c r="D84" s="192"/>
      <c r="E84" s="193"/>
      <c r="F84" s="194"/>
      <c r="G84" s="194"/>
      <c r="H84" s="194"/>
      <c r="I84" s="194"/>
      <c r="J84" s="194"/>
      <c r="K84" s="194"/>
      <c r="L84" s="194"/>
      <c r="M84" s="195"/>
      <c r="N84" s="91"/>
      <c r="O84" s="91"/>
      <c r="P84" s="136" t="s">
        <v>51</v>
      </c>
      <c r="Q84" s="191" t="s">
        <v>51</v>
      </c>
      <c r="R84" s="191"/>
      <c r="S84" s="191"/>
      <c r="T84" s="191"/>
      <c r="U84" s="191"/>
      <c r="V84" s="191"/>
      <c r="W84" s="136" t="s">
        <v>51</v>
      </c>
      <c r="X84" s="136" t="s">
        <v>51</v>
      </c>
      <c r="Y84" s="136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92"/>
      <c r="C85" s="192"/>
      <c r="D85" s="192"/>
      <c r="E85" s="193"/>
      <c r="F85" s="194"/>
      <c r="G85" s="194"/>
      <c r="H85" s="194"/>
      <c r="I85" s="194"/>
      <c r="J85" s="194"/>
      <c r="K85" s="194"/>
      <c r="L85" s="194"/>
      <c r="M85" s="195"/>
      <c r="N85" s="91"/>
      <c r="O85" s="91"/>
      <c r="P85" s="136" t="s">
        <v>51</v>
      </c>
      <c r="Q85" s="191" t="s">
        <v>51</v>
      </c>
      <c r="R85" s="191"/>
      <c r="S85" s="191"/>
      <c r="T85" s="191"/>
      <c r="U85" s="191"/>
      <c r="V85" s="191"/>
      <c r="W85" s="136" t="s">
        <v>51</v>
      </c>
      <c r="X85" s="136" t="s">
        <v>51</v>
      </c>
      <c r="Y85" s="136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92"/>
      <c r="C86" s="192"/>
      <c r="D86" s="192"/>
      <c r="E86" s="193"/>
      <c r="F86" s="194"/>
      <c r="G86" s="194"/>
      <c r="H86" s="194"/>
      <c r="I86" s="194"/>
      <c r="J86" s="194"/>
      <c r="K86" s="194"/>
      <c r="L86" s="194"/>
      <c r="M86" s="195"/>
      <c r="N86" s="91"/>
      <c r="O86" s="91"/>
      <c r="P86" s="136" t="s">
        <v>51</v>
      </c>
      <c r="Q86" s="191" t="s">
        <v>51</v>
      </c>
      <c r="R86" s="191"/>
      <c r="S86" s="191"/>
      <c r="T86" s="191"/>
      <c r="U86" s="191"/>
      <c r="V86" s="191"/>
      <c r="W86" s="136" t="s">
        <v>51</v>
      </c>
      <c r="X86" s="136" t="s">
        <v>51</v>
      </c>
      <c r="Y86" s="136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92"/>
      <c r="C87" s="192"/>
      <c r="D87" s="192"/>
      <c r="E87" s="193"/>
      <c r="F87" s="194"/>
      <c r="G87" s="194"/>
      <c r="H87" s="194"/>
      <c r="I87" s="194"/>
      <c r="J87" s="194"/>
      <c r="K87" s="194"/>
      <c r="L87" s="194"/>
      <c r="M87" s="195"/>
      <c r="N87" s="91"/>
      <c r="O87" s="91"/>
      <c r="P87" s="136" t="s">
        <v>51</v>
      </c>
      <c r="Q87" s="191" t="s">
        <v>51</v>
      </c>
      <c r="R87" s="191"/>
      <c r="S87" s="191"/>
      <c r="T87" s="191"/>
      <c r="U87" s="191"/>
      <c r="V87" s="191"/>
      <c r="W87" s="136" t="s">
        <v>51</v>
      </c>
      <c r="X87" s="136" t="s">
        <v>51</v>
      </c>
      <c r="Y87" s="136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92"/>
      <c r="C88" s="192"/>
      <c r="D88" s="192"/>
      <c r="E88" s="193"/>
      <c r="F88" s="194"/>
      <c r="G88" s="194"/>
      <c r="H88" s="194"/>
      <c r="I88" s="194"/>
      <c r="J88" s="194"/>
      <c r="K88" s="194"/>
      <c r="L88" s="194"/>
      <c r="M88" s="195"/>
      <c r="N88" s="91"/>
      <c r="O88" s="91"/>
      <c r="P88" s="136" t="s">
        <v>51</v>
      </c>
      <c r="Q88" s="191" t="s">
        <v>51</v>
      </c>
      <c r="R88" s="191"/>
      <c r="S88" s="191"/>
      <c r="T88" s="191"/>
      <c r="U88" s="191"/>
      <c r="V88" s="191"/>
      <c r="W88" s="136" t="s">
        <v>51</v>
      </c>
      <c r="X88" s="136" t="s">
        <v>51</v>
      </c>
      <c r="Y88" s="136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92"/>
      <c r="C89" s="192"/>
      <c r="D89" s="192"/>
      <c r="E89" s="193"/>
      <c r="F89" s="194"/>
      <c r="G89" s="194"/>
      <c r="H89" s="194"/>
      <c r="I89" s="194"/>
      <c r="J89" s="194"/>
      <c r="K89" s="194"/>
      <c r="L89" s="194"/>
      <c r="M89" s="195"/>
      <c r="N89" s="91"/>
      <c r="O89" s="91"/>
      <c r="P89" s="136" t="s">
        <v>51</v>
      </c>
      <c r="Q89" s="191" t="s">
        <v>51</v>
      </c>
      <c r="R89" s="191"/>
      <c r="S89" s="191"/>
      <c r="T89" s="191"/>
      <c r="U89" s="191"/>
      <c r="V89" s="191"/>
      <c r="W89" s="136" t="s">
        <v>51</v>
      </c>
      <c r="X89" s="136" t="s">
        <v>51</v>
      </c>
      <c r="Y89" s="136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92"/>
      <c r="C90" s="192"/>
      <c r="D90" s="192"/>
      <c r="E90" s="193"/>
      <c r="F90" s="194"/>
      <c r="G90" s="194"/>
      <c r="H90" s="194"/>
      <c r="I90" s="194"/>
      <c r="J90" s="194"/>
      <c r="K90" s="194"/>
      <c r="L90" s="194"/>
      <c r="M90" s="195"/>
      <c r="N90" s="91"/>
      <c r="O90" s="91"/>
      <c r="P90" s="136" t="s">
        <v>51</v>
      </c>
      <c r="Q90" s="191" t="s">
        <v>51</v>
      </c>
      <c r="R90" s="191"/>
      <c r="S90" s="191"/>
      <c r="T90" s="191"/>
      <c r="U90" s="191"/>
      <c r="V90" s="191"/>
      <c r="W90" s="136" t="s">
        <v>51</v>
      </c>
      <c r="X90" s="136" t="s">
        <v>51</v>
      </c>
      <c r="Y90" s="136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92"/>
      <c r="C91" s="192"/>
      <c r="D91" s="192"/>
      <c r="E91" s="193"/>
      <c r="F91" s="194"/>
      <c r="G91" s="194"/>
      <c r="H91" s="194"/>
      <c r="I91" s="194"/>
      <c r="J91" s="194"/>
      <c r="K91" s="194"/>
      <c r="L91" s="194"/>
      <c r="M91" s="195"/>
      <c r="N91" s="91"/>
      <c r="O91" s="91"/>
      <c r="P91" s="136" t="s">
        <v>51</v>
      </c>
      <c r="Q91" s="191" t="s">
        <v>51</v>
      </c>
      <c r="R91" s="191"/>
      <c r="S91" s="191"/>
      <c r="T91" s="191"/>
      <c r="U91" s="191"/>
      <c r="V91" s="191"/>
      <c r="W91" s="136" t="s">
        <v>51</v>
      </c>
      <c r="X91" s="136" t="s">
        <v>51</v>
      </c>
      <c r="Y91" s="136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92"/>
      <c r="C92" s="192"/>
      <c r="D92" s="192"/>
      <c r="E92" s="193"/>
      <c r="F92" s="194"/>
      <c r="G92" s="194"/>
      <c r="H92" s="194"/>
      <c r="I92" s="194"/>
      <c r="J92" s="194"/>
      <c r="K92" s="194"/>
      <c r="L92" s="194"/>
      <c r="M92" s="195"/>
      <c r="N92" s="91"/>
      <c r="O92" s="91"/>
      <c r="P92" s="136" t="s">
        <v>51</v>
      </c>
      <c r="Q92" s="191" t="s">
        <v>51</v>
      </c>
      <c r="R92" s="191"/>
      <c r="S92" s="191"/>
      <c r="T92" s="191"/>
      <c r="U92" s="191"/>
      <c r="V92" s="191"/>
      <c r="W92" s="136" t="s">
        <v>51</v>
      </c>
      <c r="X92" s="136" t="s">
        <v>51</v>
      </c>
      <c r="Y92" s="136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92"/>
      <c r="C93" s="192"/>
      <c r="D93" s="192"/>
      <c r="E93" s="193"/>
      <c r="F93" s="194"/>
      <c r="G93" s="194"/>
      <c r="H93" s="194"/>
      <c r="I93" s="194"/>
      <c r="J93" s="194"/>
      <c r="K93" s="194"/>
      <c r="L93" s="194"/>
      <c r="M93" s="195"/>
      <c r="N93" s="91"/>
      <c r="O93" s="91"/>
      <c r="P93" s="136" t="s">
        <v>51</v>
      </c>
      <c r="Q93" s="191" t="s">
        <v>51</v>
      </c>
      <c r="R93" s="191"/>
      <c r="S93" s="191"/>
      <c r="T93" s="191"/>
      <c r="U93" s="191"/>
      <c r="V93" s="191"/>
      <c r="W93" s="136" t="s">
        <v>51</v>
      </c>
      <c r="X93" s="136" t="s">
        <v>51</v>
      </c>
      <c r="Y93" s="136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1"/>
      <c r="C94" s="191"/>
      <c r="D94" s="191"/>
      <c r="E94" s="191"/>
      <c r="F94" s="191"/>
      <c r="G94" s="191"/>
      <c r="H94" s="191"/>
      <c r="I94" s="191"/>
      <c r="J94" s="191"/>
      <c r="K94" s="191"/>
      <c r="L94" s="191"/>
      <c r="M94" s="191"/>
      <c r="N94" s="87"/>
      <c r="O94" s="87"/>
      <c r="P94" s="136" t="s">
        <v>51</v>
      </c>
      <c r="Q94" s="191" t="s">
        <v>51</v>
      </c>
      <c r="R94" s="191"/>
      <c r="S94" s="191"/>
      <c r="T94" s="191"/>
      <c r="U94" s="191"/>
      <c r="V94" s="191"/>
      <c r="W94" s="136" t="s">
        <v>51</v>
      </c>
      <c r="X94" s="136" t="s">
        <v>51</v>
      </c>
      <c r="Y94" s="136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92"/>
      <c r="C95" s="192"/>
      <c r="D95" s="192"/>
      <c r="E95" s="193"/>
      <c r="F95" s="194"/>
      <c r="G95" s="194"/>
      <c r="H95" s="194"/>
      <c r="I95" s="194"/>
      <c r="J95" s="194"/>
      <c r="K95" s="194"/>
      <c r="L95" s="194"/>
      <c r="M95" s="195"/>
      <c r="N95" s="91"/>
      <c r="O95" s="91"/>
      <c r="P95" s="136" t="s">
        <v>51</v>
      </c>
      <c r="Q95" s="191" t="s">
        <v>51</v>
      </c>
      <c r="R95" s="191"/>
      <c r="S95" s="191"/>
      <c r="T95" s="191"/>
      <c r="U95" s="191"/>
      <c r="V95" s="191"/>
      <c r="W95" s="136" t="s">
        <v>51</v>
      </c>
      <c r="X95" s="136" t="s">
        <v>51</v>
      </c>
      <c r="Y95" s="136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1"/>
      <c r="C96" s="191"/>
      <c r="D96" s="191"/>
      <c r="E96" s="191"/>
      <c r="F96" s="191"/>
      <c r="G96" s="191"/>
      <c r="H96" s="191"/>
      <c r="I96" s="191"/>
      <c r="J96" s="191"/>
      <c r="K96" s="191"/>
      <c r="L96" s="191"/>
      <c r="M96" s="191"/>
      <c r="N96" s="87"/>
      <c r="O96" s="87"/>
      <c r="P96" s="136" t="s">
        <v>51</v>
      </c>
      <c r="Q96" s="191" t="s">
        <v>51</v>
      </c>
      <c r="R96" s="191"/>
      <c r="S96" s="191"/>
      <c r="T96" s="191"/>
      <c r="U96" s="191"/>
      <c r="V96" s="191"/>
      <c r="W96" s="136" t="s">
        <v>51</v>
      </c>
      <c r="X96" s="136" t="s">
        <v>51</v>
      </c>
      <c r="Y96" s="136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92"/>
      <c r="C97" s="192"/>
      <c r="D97" s="192"/>
      <c r="E97" s="193"/>
      <c r="F97" s="194"/>
      <c r="G97" s="194"/>
      <c r="H97" s="194"/>
      <c r="I97" s="194"/>
      <c r="J97" s="194"/>
      <c r="K97" s="194"/>
      <c r="L97" s="194"/>
      <c r="M97" s="195"/>
      <c r="N97" s="91"/>
      <c r="O97" s="91"/>
      <c r="P97" s="136" t="s">
        <v>51</v>
      </c>
      <c r="Q97" s="191" t="s">
        <v>51</v>
      </c>
      <c r="R97" s="191"/>
      <c r="S97" s="191"/>
      <c r="T97" s="191"/>
      <c r="U97" s="191"/>
      <c r="V97" s="191"/>
      <c r="W97" s="136" t="s">
        <v>51</v>
      </c>
      <c r="X97" s="136" t="s">
        <v>51</v>
      </c>
      <c r="Y97" s="136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1"/>
      <c r="C98" s="191"/>
      <c r="D98" s="191"/>
      <c r="E98" s="191"/>
      <c r="F98" s="191"/>
      <c r="G98" s="191"/>
      <c r="H98" s="191"/>
      <c r="I98" s="191"/>
      <c r="J98" s="191"/>
      <c r="K98" s="191"/>
      <c r="L98" s="191"/>
      <c r="M98" s="191"/>
      <c r="N98" s="87"/>
      <c r="O98" s="87"/>
      <c r="P98" s="136" t="s">
        <v>51</v>
      </c>
      <c r="Q98" s="191" t="s">
        <v>51</v>
      </c>
      <c r="R98" s="191"/>
      <c r="S98" s="191"/>
      <c r="T98" s="191"/>
      <c r="U98" s="191"/>
      <c r="V98" s="191"/>
      <c r="W98" s="136" t="s">
        <v>51</v>
      </c>
      <c r="X98" s="136" t="s">
        <v>51</v>
      </c>
      <c r="Y98" s="136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92"/>
      <c r="C99" s="192"/>
      <c r="D99" s="192"/>
      <c r="E99" s="193"/>
      <c r="F99" s="194"/>
      <c r="G99" s="194"/>
      <c r="H99" s="194"/>
      <c r="I99" s="194"/>
      <c r="J99" s="194"/>
      <c r="K99" s="194"/>
      <c r="L99" s="194"/>
      <c r="M99" s="195"/>
      <c r="N99" s="91"/>
      <c r="O99" s="91"/>
      <c r="P99" s="136" t="s">
        <v>51</v>
      </c>
      <c r="Q99" s="191" t="s">
        <v>51</v>
      </c>
      <c r="R99" s="191"/>
      <c r="S99" s="191"/>
      <c r="T99" s="191"/>
      <c r="U99" s="191"/>
      <c r="V99" s="191"/>
      <c r="W99" s="136" t="s">
        <v>51</v>
      </c>
      <c r="X99" s="136" t="s">
        <v>51</v>
      </c>
      <c r="Y99" s="136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1"/>
      <c r="C100" s="191"/>
      <c r="D100" s="191"/>
      <c r="E100" s="191"/>
      <c r="F100" s="191"/>
      <c r="G100" s="191"/>
      <c r="H100" s="191"/>
      <c r="I100" s="191"/>
      <c r="J100" s="191"/>
      <c r="K100" s="191"/>
      <c r="L100" s="191"/>
      <c r="M100" s="191"/>
      <c r="N100" s="87"/>
      <c r="O100" s="87"/>
      <c r="P100" s="136" t="s">
        <v>51</v>
      </c>
      <c r="Q100" s="191" t="s">
        <v>51</v>
      </c>
      <c r="R100" s="191"/>
      <c r="S100" s="191"/>
      <c r="T100" s="191"/>
      <c r="U100" s="191"/>
      <c r="V100" s="191"/>
      <c r="W100" s="136" t="s">
        <v>51</v>
      </c>
      <c r="X100" s="136" t="s">
        <v>51</v>
      </c>
      <c r="Y100" s="136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92"/>
      <c r="C101" s="192"/>
      <c r="D101" s="192"/>
      <c r="E101" s="193"/>
      <c r="F101" s="194"/>
      <c r="G101" s="194"/>
      <c r="H101" s="194"/>
      <c r="I101" s="194"/>
      <c r="J101" s="194"/>
      <c r="K101" s="194"/>
      <c r="L101" s="194"/>
      <c r="M101" s="195"/>
      <c r="N101" s="91"/>
      <c r="O101" s="91"/>
      <c r="P101" s="136" t="s">
        <v>51</v>
      </c>
      <c r="Q101" s="191" t="s">
        <v>51</v>
      </c>
      <c r="R101" s="191"/>
      <c r="S101" s="191"/>
      <c r="T101" s="191"/>
      <c r="U101" s="191"/>
      <c r="V101" s="191"/>
      <c r="W101" s="136" t="s">
        <v>51</v>
      </c>
      <c r="X101" s="136" t="s">
        <v>51</v>
      </c>
      <c r="Y101" s="136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1"/>
      <c r="C102" s="191"/>
      <c r="D102" s="191"/>
      <c r="E102" s="191"/>
      <c r="F102" s="191"/>
      <c r="G102" s="191"/>
      <c r="H102" s="191"/>
      <c r="I102" s="191"/>
      <c r="J102" s="191"/>
      <c r="K102" s="191"/>
      <c r="L102" s="191"/>
      <c r="M102" s="191"/>
      <c r="N102" s="87"/>
      <c r="O102" s="87"/>
      <c r="P102" s="136" t="s">
        <v>51</v>
      </c>
      <c r="Q102" s="191" t="s">
        <v>51</v>
      </c>
      <c r="R102" s="191"/>
      <c r="S102" s="191"/>
      <c r="T102" s="191"/>
      <c r="U102" s="191"/>
      <c r="V102" s="191"/>
      <c r="W102" s="136" t="s">
        <v>51</v>
      </c>
      <c r="X102" s="136" t="s">
        <v>51</v>
      </c>
      <c r="Y102" s="136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1"/>
      <c r="C103" s="191"/>
      <c r="D103" s="191"/>
      <c r="E103" s="191"/>
      <c r="F103" s="191"/>
      <c r="G103" s="191"/>
      <c r="H103" s="191"/>
      <c r="I103" s="191"/>
      <c r="J103" s="191"/>
      <c r="K103" s="191"/>
      <c r="L103" s="191"/>
      <c r="M103" s="191"/>
      <c r="N103" s="87"/>
      <c r="O103" s="87"/>
      <c r="P103" s="136" t="s">
        <v>51</v>
      </c>
      <c r="Q103" s="191" t="s">
        <v>51</v>
      </c>
      <c r="R103" s="191"/>
      <c r="S103" s="191"/>
      <c r="T103" s="191"/>
      <c r="U103" s="191"/>
      <c r="V103" s="191"/>
      <c r="W103" s="136" t="s">
        <v>51</v>
      </c>
      <c r="X103" s="136" t="s">
        <v>51</v>
      </c>
      <c r="Y103" s="136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84"/>
      <c r="C104" s="184"/>
      <c r="D104" s="184"/>
      <c r="E104" s="184"/>
      <c r="F104" s="184"/>
      <c r="G104" s="184"/>
      <c r="H104" s="184"/>
      <c r="I104" s="184"/>
      <c r="J104" s="184"/>
      <c r="K104" s="184"/>
      <c r="L104" s="184"/>
      <c r="M104" s="184"/>
      <c r="N104" s="98"/>
      <c r="O104" s="98"/>
      <c r="P104" s="184"/>
      <c r="Q104" s="184"/>
      <c r="R104" s="184"/>
      <c r="S104" s="184"/>
      <c r="T104" s="184"/>
      <c r="U104" s="184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84"/>
      <c r="C105" s="184"/>
      <c r="D105" s="184"/>
      <c r="E105" s="184"/>
      <c r="F105" s="184"/>
      <c r="G105" s="184"/>
      <c r="H105" s="184"/>
      <c r="I105" s="184"/>
      <c r="J105" s="184"/>
      <c r="K105" s="184"/>
      <c r="L105" s="184"/>
      <c r="M105" s="184"/>
      <c r="N105" s="98"/>
      <c r="O105" s="98"/>
      <c r="P105" s="184"/>
      <c r="Q105" s="184"/>
      <c r="R105" s="184"/>
      <c r="S105" s="184"/>
      <c r="T105" s="184"/>
      <c r="U105" s="184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84"/>
      <c r="C106" s="184"/>
      <c r="D106" s="184"/>
      <c r="E106" s="184"/>
      <c r="F106" s="184"/>
      <c r="G106" s="184"/>
      <c r="H106" s="184"/>
      <c r="I106" s="184"/>
      <c r="J106" s="184"/>
      <c r="K106" s="184"/>
      <c r="L106" s="184"/>
      <c r="M106" s="184"/>
      <c r="N106" s="98"/>
      <c r="O106" s="98"/>
      <c r="P106" s="184"/>
      <c r="Q106" s="184"/>
      <c r="R106" s="184"/>
      <c r="S106" s="184"/>
      <c r="T106" s="184"/>
      <c r="U106" s="184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84"/>
      <c r="C107" s="184"/>
      <c r="D107" s="184"/>
      <c r="E107" s="184"/>
      <c r="F107" s="184"/>
      <c r="G107" s="184"/>
      <c r="H107" s="184"/>
      <c r="I107" s="184"/>
      <c r="J107" s="184"/>
      <c r="K107" s="184"/>
      <c r="L107" s="184"/>
      <c r="M107" s="184"/>
      <c r="N107" s="98"/>
      <c r="O107" s="98"/>
      <c r="P107" s="184"/>
      <c r="Q107" s="184"/>
      <c r="R107" s="184"/>
      <c r="S107" s="184"/>
      <c r="T107" s="184"/>
      <c r="U107" s="184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84"/>
      <c r="C108" s="184"/>
      <c r="D108" s="184"/>
      <c r="E108" s="184"/>
      <c r="F108" s="184"/>
      <c r="G108" s="184"/>
      <c r="H108" s="184"/>
      <c r="I108" s="184"/>
      <c r="J108" s="184"/>
      <c r="K108" s="184"/>
      <c r="L108" s="184"/>
      <c r="M108" s="184"/>
      <c r="N108" s="98"/>
      <c r="O108" s="98"/>
      <c r="P108" s="184"/>
      <c r="Q108" s="184"/>
      <c r="R108" s="184"/>
      <c r="S108" s="184"/>
      <c r="T108" s="184"/>
      <c r="U108" s="184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84"/>
      <c r="C109" s="184"/>
      <c r="D109" s="184"/>
      <c r="E109" s="184"/>
      <c r="F109" s="184"/>
      <c r="G109" s="184"/>
      <c r="H109" s="184"/>
      <c r="I109" s="184"/>
      <c r="J109" s="184"/>
      <c r="K109" s="184"/>
      <c r="L109" s="184"/>
      <c r="M109" s="184"/>
      <c r="N109" s="98"/>
      <c r="O109" s="98"/>
      <c r="P109" s="184"/>
      <c r="Q109" s="184"/>
      <c r="R109" s="184"/>
      <c r="S109" s="184"/>
      <c r="T109" s="184"/>
      <c r="U109" s="184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84"/>
      <c r="C110" s="184"/>
      <c r="D110" s="184"/>
      <c r="E110" s="184"/>
      <c r="F110" s="184"/>
      <c r="G110" s="184"/>
      <c r="H110" s="184"/>
      <c r="I110" s="184"/>
      <c r="J110" s="184"/>
      <c r="K110" s="184"/>
      <c r="L110" s="184"/>
      <c r="M110" s="184"/>
      <c r="N110" s="98"/>
      <c r="O110" s="98"/>
      <c r="P110" s="184"/>
      <c r="Q110" s="184"/>
      <c r="R110" s="184"/>
      <c r="S110" s="184"/>
      <c r="T110" s="184"/>
      <c r="U110" s="184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84"/>
      <c r="C111" s="184"/>
      <c r="D111" s="184"/>
      <c r="E111" s="184"/>
      <c r="F111" s="184"/>
      <c r="G111" s="184"/>
      <c r="H111" s="184"/>
      <c r="I111" s="184"/>
      <c r="J111" s="184"/>
      <c r="K111" s="184"/>
      <c r="L111" s="184"/>
      <c r="M111" s="184"/>
      <c r="N111" s="98"/>
      <c r="O111" s="98"/>
      <c r="P111" s="184"/>
      <c r="Q111" s="184"/>
      <c r="R111" s="184"/>
      <c r="S111" s="184"/>
      <c r="T111" s="184"/>
      <c r="U111" s="184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84"/>
      <c r="C112" s="184"/>
      <c r="D112" s="184"/>
      <c r="E112" s="184"/>
      <c r="F112" s="184"/>
      <c r="G112" s="184"/>
      <c r="H112" s="184"/>
      <c r="I112" s="184"/>
      <c r="J112" s="184"/>
      <c r="K112" s="184"/>
      <c r="L112" s="184"/>
      <c r="M112" s="184"/>
      <c r="N112" s="98"/>
      <c r="O112" s="98"/>
      <c r="P112" s="184"/>
      <c r="Q112" s="184"/>
      <c r="R112" s="184"/>
      <c r="S112" s="184"/>
      <c r="T112" s="184"/>
      <c r="U112" s="184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  <c r="N113" s="98"/>
      <c r="O113" s="98"/>
      <c r="P113" s="184"/>
      <c r="Q113" s="184"/>
      <c r="R113" s="184"/>
      <c r="S113" s="184"/>
      <c r="T113" s="184"/>
      <c r="U113" s="184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84"/>
      <c r="C114" s="184"/>
      <c r="D114" s="184"/>
      <c r="E114" s="184"/>
      <c r="F114" s="184"/>
      <c r="G114" s="184"/>
      <c r="H114" s="184"/>
      <c r="I114" s="184"/>
      <c r="J114" s="184"/>
      <c r="K114" s="184"/>
      <c r="L114" s="184"/>
      <c r="M114" s="184"/>
      <c r="N114" s="98"/>
      <c r="O114" s="98"/>
      <c r="P114" s="184"/>
      <c r="Q114" s="184"/>
      <c r="R114" s="184"/>
      <c r="S114" s="184"/>
      <c r="T114" s="184"/>
      <c r="U114" s="184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84"/>
      <c r="C115" s="184"/>
      <c r="D115" s="184"/>
      <c r="E115" s="184"/>
      <c r="F115" s="184"/>
      <c r="G115" s="184"/>
      <c r="H115" s="184"/>
      <c r="I115" s="184"/>
      <c r="J115" s="184"/>
      <c r="K115" s="184"/>
      <c r="L115" s="184"/>
      <c r="M115" s="184"/>
      <c r="N115" s="98"/>
      <c r="O115" s="98"/>
      <c r="P115" s="184"/>
      <c r="Q115" s="184"/>
      <c r="R115" s="184"/>
      <c r="S115" s="184"/>
      <c r="T115" s="184"/>
      <c r="U115" s="184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84"/>
      <c r="C116" s="184"/>
      <c r="D116" s="184"/>
      <c r="E116" s="184"/>
      <c r="F116" s="184"/>
      <c r="G116" s="184"/>
      <c r="H116" s="184"/>
      <c r="I116" s="184"/>
      <c r="J116" s="184"/>
      <c r="K116" s="184"/>
      <c r="L116" s="184"/>
      <c r="M116" s="184"/>
      <c r="N116" s="98"/>
      <c r="O116" s="98"/>
      <c r="P116" s="184"/>
      <c r="Q116" s="184"/>
      <c r="R116" s="184"/>
      <c r="S116" s="184"/>
      <c r="T116" s="184"/>
      <c r="U116" s="184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84"/>
      <c r="C117" s="184"/>
      <c r="D117" s="184"/>
      <c r="E117" s="184"/>
      <c r="F117" s="184"/>
      <c r="G117" s="184"/>
      <c r="H117" s="184"/>
      <c r="I117" s="184"/>
      <c r="J117" s="184"/>
      <c r="K117" s="184"/>
      <c r="L117" s="184"/>
      <c r="M117" s="184"/>
      <c r="N117" s="98"/>
      <c r="O117" s="98"/>
      <c r="P117" s="184"/>
      <c r="Q117" s="184"/>
      <c r="R117" s="184"/>
      <c r="S117" s="184"/>
      <c r="T117" s="184"/>
      <c r="U117" s="184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84"/>
      <c r="C118" s="184"/>
      <c r="D118" s="184"/>
      <c r="E118" s="184"/>
      <c r="F118" s="184"/>
      <c r="G118" s="184"/>
      <c r="H118" s="184"/>
      <c r="I118" s="184"/>
      <c r="J118" s="184"/>
      <c r="K118" s="184"/>
      <c r="L118" s="184"/>
      <c r="M118" s="184"/>
      <c r="N118" s="98"/>
      <c r="O118" s="98"/>
      <c r="P118" s="184"/>
      <c r="Q118" s="184"/>
      <c r="R118" s="184"/>
      <c r="S118" s="184"/>
      <c r="T118" s="184"/>
      <c r="U118" s="184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84"/>
      <c r="C119" s="184"/>
      <c r="D119" s="184"/>
      <c r="E119" s="184"/>
      <c r="F119" s="184"/>
      <c r="G119" s="184"/>
      <c r="H119" s="184"/>
      <c r="I119" s="184"/>
      <c r="J119" s="184"/>
      <c r="K119" s="184"/>
      <c r="L119" s="184"/>
      <c r="M119" s="184"/>
      <c r="N119" s="98"/>
      <c r="O119" s="98"/>
      <c r="P119" s="184"/>
      <c r="Q119" s="184"/>
      <c r="R119" s="184"/>
      <c r="S119" s="184"/>
      <c r="T119" s="184"/>
      <c r="U119" s="184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  <c r="N120" s="98"/>
      <c r="O120" s="98"/>
      <c r="P120" s="184"/>
      <c r="Q120" s="184"/>
      <c r="R120" s="184"/>
      <c r="S120" s="184"/>
      <c r="T120" s="184"/>
      <c r="U120" s="184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84"/>
      <c r="C121" s="184"/>
      <c r="D121" s="184"/>
      <c r="E121" s="184"/>
      <c r="F121" s="184"/>
      <c r="G121" s="184"/>
      <c r="H121" s="184"/>
      <c r="I121" s="184"/>
      <c r="J121" s="184"/>
      <c r="K121" s="184"/>
      <c r="L121" s="184"/>
      <c r="M121" s="184"/>
      <c r="N121" s="98"/>
      <c r="O121" s="98"/>
      <c r="P121" s="184"/>
      <c r="Q121" s="184"/>
      <c r="R121" s="184"/>
      <c r="S121" s="184"/>
      <c r="T121" s="184"/>
      <c r="U121" s="184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84"/>
      <c r="C122" s="184"/>
      <c r="D122" s="184"/>
      <c r="E122" s="184"/>
      <c r="F122" s="184"/>
      <c r="G122" s="184"/>
      <c r="H122" s="184"/>
      <c r="I122" s="184"/>
      <c r="J122" s="184"/>
      <c r="K122" s="184"/>
      <c r="L122" s="184"/>
      <c r="M122" s="184"/>
      <c r="N122" s="98"/>
      <c r="O122" s="98"/>
      <c r="P122" s="184"/>
      <c r="Q122" s="184"/>
      <c r="R122" s="184"/>
      <c r="S122" s="184"/>
      <c r="T122" s="184"/>
      <c r="U122" s="184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84"/>
      <c r="C123" s="184"/>
      <c r="D123" s="184"/>
      <c r="E123" s="184"/>
      <c r="F123" s="184"/>
      <c r="G123" s="184"/>
      <c r="H123" s="184"/>
      <c r="I123" s="184"/>
      <c r="J123" s="184"/>
      <c r="K123" s="184"/>
      <c r="L123" s="184"/>
      <c r="M123" s="184"/>
      <c r="N123" s="98"/>
      <c r="O123" s="98"/>
      <c r="P123" s="184"/>
      <c r="Q123" s="184"/>
      <c r="R123" s="184"/>
      <c r="S123" s="184"/>
      <c r="T123" s="184"/>
      <c r="U123" s="184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84"/>
      <c r="C124" s="184"/>
      <c r="D124" s="184"/>
      <c r="E124" s="184"/>
      <c r="F124" s="184"/>
      <c r="G124" s="184"/>
      <c r="H124" s="184"/>
      <c r="I124" s="184"/>
      <c r="J124" s="184"/>
      <c r="K124" s="184"/>
      <c r="L124" s="184"/>
      <c r="M124" s="184"/>
      <c r="N124" s="98"/>
      <c r="O124" s="98"/>
      <c r="P124" s="184"/>
      <c r="Q124" s="184"/>
      <c r="R124" s="184"/>
      <c r="S124" s="184"/>
      <c r="T124" s="184"/>
      <c r="U124" s="184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84"/>
      <c r="C125" s="184"/>
      <c r="D125" s="184"/>
      <c r="E125" s="184"/>
      <c r="F125" s="184"/>
      <c r="G125" s="184"/>
      <c r="H125" s="184"/>
      <c r="I125" s="184"/>
      <c r="J125" s="184"/>
      <c r="K125" s="184"/>
      <c r="L125" s="184"/>
      <c r="M125" s="184"/>
      <c r="N125" s="98"/>
      <c r="O125" s="98"/>
      <c r="P125" s="184"/>
      <c r="Q125" s="184"/>
      <c r="R125" s="184"/>
      <c r="S125" s="184"/>
      <c r="T125" s="184"/>
      <c r="U125" s="184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84"/>
      <c r="C126" s="184"/>
      <c r="D126" s="184"/>
      <c r="E126" s="184"/>
      <c r="F126" s="184"/>
      <c r="G126" s="184"/>
      <c r="H126" s="184"/>
      <c r="I126" s="184"/>
      <c r="J126" s="184"/>
      <c r="K126" s="184"/>
      <c r="L126" s="184"/>
      <c r="M126" s="184"/>
      <c r="N126" s="98"/>
      <c r="O126" s="98"/>
      <c r="P126" s="184"/>
      <c r="Q126" s="184"/>
      <c r="R126" s="184"/>
      <c r="S126" s="184"/>
      <c r="T126" s="184"/>
      <c r="U126" s="184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84"/>
      <c r="C127" s="184"/>
      <c r="D127" s="184"/>
      <c r="E127" s="184"/>
      <c r="F127" s="184"/>
      <c r="G127" s="184"/>
      <c r="H127" s="184"/>
      <c r="I127" s="184"/>
      <c r="J127" s="184"/>
      <c r="K127" s="184"/>
      <c r="L127" s="184"/>
      <c r="M127" s="184"/>
      <c r="N127" s="98"/>
      <c r="O127" s="98"/>
      <c r="P127" s="184"/>
      <c r="Q127" s="184"/>
      <c r="R127" s="184"/>
      <c r="S127" s="184"/>
      <c r="T127" s="184"/>
      <c r="U127" s="184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84"/>
      <c r="C128" s="184"/>
      <c r="D128" s="184"/>
      <c r="E128" s="184"/>
      <c r="F128" s="184"/>
      <c r="G128" s="184"/>
      <c r="H128" s="184"/>
      <c r="I128" s="184"/>
      <c r="J128" s="184"/>
      <c r="K128" s="184"/>
      <c r="L128" s="184"/>
      <c r="M128" s="184"/>
      <c r="N128" s="98"/>
      <c r="O128" s="98"/>
      <c r="P128" s="184"/>
      <c r="Q128" s="184"/>
      <c r="R128" s="184"/>
      <c r="S128" s="184"/>
      <c r="T128" s="184"/>
      <c r="U128" s="184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84"/>
      <c r="C129" s="184"/>
      <c r="D129" s="184"/>
      <c r="E129" s="184"/>
      <c r="F129" s="184"/>
      <c r="G129" s="184"/>
      <c r="H129" s="184"/>
      <c r="I129" s="184"/>
      <c r="J129" s="184"/>
      <c r="K129" s="184"/>
      <c r="L129" s="184"/>
      <c r="M129" s="184"/>
      <c r="N129" s="98"/>
      <c r="O129" s="98"/>
      <c r="P129" s="184"/>
      <c r="Q129" s="184"/>
      <c r="R129" s="184"/>
      <c r="S129" s="184"/>
      <c r="T129" s="184"/>
      <c r="U129" s="184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84"/>
      <c r="C130" s="184"/>
      <c r="D130" s="184"/>
      <c r="E130" s="184"/>
      <c r="F130" s="184"/>
      <c r="G130" s="184"/>
      <c r="H130" s="184"/>
      <c r="I130" s="184"/>
      <c r="J130" s="184"/>
      <c r="K130" s="184"/>
      <c r="L130" s="184"/>
      <c r="M130" s="184"/>
      <c r="N130" s="98"/>
      <c r="O130" s="98"/>
      <c r="P130" s="184"/>
      <c r="Q130" s="184"/>
      <c r="R130" s="184"/>
      <c r="S130" s="184"/>
      <c r="T130" s="184"/>
      <c r="U130" s="184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84"/>
      <c r="C131" s="184"/>
      <c r="D131" s="184"/>
      <c r="E131" s="184"/>
      <c r="F131" s="184"/>
      <c r="G131" s="184"/>
      <c r="H131" s="184"/>
      <c r="I131" s="184"/>
      <c r="J131" s="184"/>
      <c r="K131" s="184"/>
      <c r="L131" s="184"/>
      <c r="M131" s="184"/>
      <c r="N131" s="98"/>
      <c r="O131" s="98"/>
      <c r="P131" s="184"/>
      <c r="Q131" s="184"/>
      <c r="R131" s="184"/>
      <c r="S131" s="184"/>
      <c r="T131" s="184"/>
      <c r="U131" s="184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5"/>
      <c r="C136" s="186"/>
      <c r="D136" s="186"/>
      <c r="E136" s="134"/>
      <c r="F136" s="134"/>
      <c r="G136" s="134"/>
      <c r="H136" s="185"/>
      <c r="I136" s="185"/>
      <c r="J136" s="185"/>
      <c r="K136" s="185"/>
      <c r="L136" s="134"/>
      <c r="M136" s="185"/>
      <c r="N136" s="185"/>
      <c r="O136" s="185"/>
      <c r="P136" s="185"/>
      <c r="Q136" s="185"/>
      <c r="R136" s="134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8"/>
      <c r="C137" s="188"/>
      <c r="D137" s="188"/>
      <c r="E137" s="102"/>
      <c r="F137" s="102"/>
      <c r="G137" s="102"/>
      <c r="H137" s="189"/>
      <c r="I137" s="189"/>
      <c r="J137" s="189"/>
      <c r="K137" s="189"/>
      <c r="L137" s="133"/>
      <c r="M137" s="190"/>
      <c r="N137" s="190"/>
      <c r="O137" s="190"/>
      <c r="P137" s="190"/>
      <c r="Q137" s="190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8"/>
      <c r="C138" s="188"/>
      <c r="D138" s="188"/>
      <c r="E138" s="102"/>
      <c r="F138" s="102"/>
      <c r="G138" s="102"/>
      <c r="H138" s="189"/>
      <c r="I138" s="189"/>
      <c r="J138" s="189"/>
      <c r="K138" s="189"/>
      <c r="L138" s="133"/>
      <c r="M138" s="190"/>
      <c r="N138" s="190"/>
      <c r="O138" s="190"/>
      <c r="P138" s="190"/>
      <c r="Q138" s="190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8"/>
      <c r="C139" s="188"/>
      <c r="D139" s="188"/>
      <c r="E139" s="102"/>
      <c r="F139" s="102"/>
      <c r="G139" s="102"/>
      <c r="H139" s="189"/>
      <c r="I139" s="189"/>
      <c r="J139" s="189"/>
      <c r="K139" s="189"/>
      <c r="L139" s="133"/>
      <c r="M139" s="190"/>
      <c r="N139" s="190"/>
      <c r="O139" s="190"/>
      <c r="P139" s="190"/>
      <c r="Q139" s="190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8"/>
      <c r="C140" s="188"/>
      <c r="D140" s="188"/>
      <c r="E140" s="102"/>
      <c r="F140" s="102"/>
      <c r="G140" s="102"/>
      <c r="H140" s="189"/>
      <c r="I140" s="189"/>
      <c r="J140" s="189"/>
      <c r="K140" s="189"/>
      <c r="L140" s="133"/>
      <c r="M140" s="190"/>
      <c r="N140" s="190"/>
      <c r="O140" s="190"/>
      <c r="P140" s="190"/>
      <c r="Q140" s="190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8"/>
      <c r="C141" s="188"/>
      <c r="D141" s="188"/>
      <c r="E141" s="102"/>
      <c r="F141" s="102"/>
      <c r="G141" s="102"/>
      <c r="H141" s="189"/>
      <c r="I141" s="189"/>
      <c r="J141" s="189"/>
      <c r="K141" s="189"/>
      <c r="L141" s="133"/>
      <c r="M141" s="190"/>
      <c r="N141" s="190"/>
      <c r="O141" s="190"/>
      <c r="P141" s="190"/>
      <c r="Q141" s="190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8"/>
      <c r="C142" s="188"/>
      <c r="D142" s="188"/>
      <c r="E142" s="102"/>
      <c r="F142" s="102"/>
      <c r="G142" s="102"/>
      <c r="H142" s="189"/>
      <c r="I142" s="189"/>
      <c r="J142" s="189"/>
      <c r="K142" s="189"/>
      <c r="L142" s="133"/>
      <c r="M142" s="190"/>
      <c r="N142" s="190"/>
      <c r="O142" s="190"/>
      <c r="P142" s="190"/>
      <c r="Q142" s="190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8"/>
      <c r="C143" s="188"/>
      <c r="D143" s="188"/>
      <c r="E143" s="102"/>
      <c r="F143" s="102"/>
      <c r="G143" s="102"/>
      <c r="H143" s="189"/>
      <c r="I143" s="189"/>
      <c r="J143" s="189"/>
      <c r="K143" s="189"/>
      <c r="L143" s="133"/>
      <c r="M143" s="190"/>
      <c r="N143" s="190"/>
      <c r="O143" s="190"/>
      <c r="P143" s="190"/>
      <c r="Q143" s="190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8"/>
      <c r="C144" s="188"/>
      <c r="D144" s="188"/>
      <c r="E144" s="102"/>
      <c r="F144" s="102"/>
      <c r="G144" s="102"/>
      <c r="H144" s="189"/>
      <c r="I144" s="189"/>
      <c r="J144" s="189"/>
      <c r="K144" s="189"/>
      <c r="L144" s="133"/>
      <c r="M144" s="190"/>
      <c r="N144" s="190"/>
      <c r="O144" s="190"/>
      <c r="P144" s="190"/>
      <c r="Q144" s="190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8"/>
      <c r="C145" s="188"/>
      <c r="D145" s="188"/>
      <c r="E145" s="102"/>
      <c r="F145" s="102"/>
      <c r="G145" s="102"/>
      <c r="H145" s="189"/>
      <c r="I145" s="189"/>
      <c r="J145" s="189"/>
      <c r="K145" s="189"/>
      <c r="L145" s="133"/>
      <c r="M145" s="190"/>
      <c r="N145" s="190"/>
      <c r="O145" s="190"/>
      <c r="P145" s="190"/>
      <c r="Q145" s="190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35"/>
      <c r="C146" s="135"/>
      <c r="D146" s="135"/>
      <c r="E146" s="135"/>
      <c r="F146" s="135"/>
      <c r="G146" s="135"/>
      <c r="H146" s="135"/>
      <c r="I146" s="135"/>
      <c r="J146" s="135"/>
      <c r="K146" s="135"/>
      <c r="L146" s="135"/>
      <c r="M146" s="135"/>
      <c r="N146" s="135"/>
      <c r="O146" s="135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5"/>
      <c r="C148" s="186"/>
      <c r="D148" s="186"/>
      <c r="E148" s="187"/>
      <c r="F148" s="187"/>
      <c r="G148" s="187"/>
      <c r="H148" s="187"/>
      <c r="I148" s="187"/>
      <c r="J148" s="187"/>
      <c r="K148" s="187"/>
      <c r="L148" s="187"/>
      <c r="M148" s="187"/>
      <c r="N148" s="134"/>
      <c r="O148" s="134"/>
      <c r="P148" s="185"/>
      <c r="Q148" s="185"/>
      <c r="R148" s="185"/>
      <c r="S148" s="185"/>
      <c r="T148" s="185"/>
      <c r="U148" s="185"/>
      <c r="V148" s="134"/>
      <c r="W148" s="134"/>
      <c r="X148" s="134"/>
      <c r="Y148" s="134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84"/>
      <c r="C149" s="184"/>
      <c r="D149" s="184"/>
      <c r="E149" s="184"/>
      <c r="F149" s="184"/>
      <c r="G149" s="184"/>
      <c r="H149" s="184"/>
      <c r="I149" s="184"/>
      <c r="J149" s="184"/>
      <c r="K149" s="184"/>
      <c r="L149" s="184"/>
      <c r="M149" s="184"/>
      <c r="N149" s="98"/>
      <c r="O149" s="133"/>
      <c r="P149" s="184"/>
      <c r="Q149" s="184"/>
      <c r="R149" s="184"/>
      <c r="S149" s="184"/>
      <c r="T149" s="184"/>
      <c r="U149" s="184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84"/>
      <c r="C150" s="184"/>
      <c r="D150" s="184"/>
      <c r="E150" s="184"/>
      <c r="F150" s="184"/>
      <c r="G150" s="184"/>
      <c r="H150" s="184"/>
      <c r="I150" s="184"/>
      <c r="J150" s="184"/>
      <c r="K150" s="184"/>
      <c r="L150" s="184"/>
      <c r="M150" s="184"/>
      <c r="N150" s="98"/>
      <c r="O150" s="133"/>
      <c r="P150" s="184"/>
      <c r="Q150" s="184"/>
      <c r="R150" s="184"/>
      <c r="S150" s="184"/>
      <c r="T150" s="184"/>
      <c r="U150" s="184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84"/>
      <c r="C151" s="184"/>
      <c r="D151" s="184"/>
      <c r="E151" s="184"/>
      <c r="F151" s="184"/>
      <c r="G151" s="184"/>
      <c r="H151" s="184"/>
      <c r="I151" s="184"/>
      <c r="J151" s="184"/>
      <c r="K151" s="184"/>
      <c r="L151" s="184"/>
      <c r="M151" s="184"/>
      <c r="N151" s="98"/>
      <c r="O151" s="133"/>
      <c r="P151" s="184"/>
      <c r="Q151" s="184"/>
      <c r="R151" s="184"/>
      <c r="S151" s="184"/>
      <c r="T151" s="184"/>
      <c r="U151" s="184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84"/>
      <c r="C152" s="184"/>
      <c r="D152" s="184"/>
      <c r="E152" s="184"/>
      <c r="F152" s="184"/>
      <c r="G152" s="184"/>
      <c r="H152" s="184"/>
      <c r="I152" s="184"/>
      <c r="J152" s="184"/>
      <c r="K152" s="184"/>
      <c r="L152" s="184"/>
      <c r="M152" s="184"/>
      <c r="N152" s="98"/>
      <c r="O152" s="133"/>
      <c r="P152" s="184"/>
      <c r="Q152" s="184"/>
      <c r="R152" s="184"/>
      <c r="S152" s="184"/>
      <c r="T152" s="184"/>
      <c r="U152" s="184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84"/>
      <c r="C153" s="184"/>
      <c r="D153" s="184"/>
      <c r="E153" s="184"/>
      <c r="F153" s="184"/>
      <c r="G153" s="184"/>
      <c r="H153" s="184"/>
      <c r="I153" s="184"/>
      <c r="J153" s="184"/>
      <c r="K153" s="184"/>
      <c r="L153" s="184"/>
      <c r="M153" s="184"/>
      <c r="N153" s="98"/>
      <c r="O153" s="133"/>
      <c r="P153" s="184"/>
      <c r="Q153" s="184"/>
      <c r="R153" s="184"/>
      <c r="S153" s="184"/>
      <c r="T153" s="184"/>
      <c r="U153" s="184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84"/>
      <c r="C154" s="184"/>
      <c r="D154" s="184"/>
      <c r="E154" s="184"/>
      <c r="F154" s="184"/>
      <c r="G154" s="184"/>
      <c r="H154" s="184"/>
      <c r="I154" s="184"/>
      <c r="J154" s="184"/>
      <c r="K154" s="184"/>
      <c r="L154" s="184"/>
      <c r="M154" s="184"/>
      <c r="N154" s="98"/>
      <c r="O154" s="133"/>
      <c r="P154" s="184"/>
      <c r="Q154" s="184"/>
      <c r="R154" s="184"/>
      <c r="S154" s="184"/>
      <c r="T154" s="184"/>
      <c r="U154" s="184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84"/>
      <c r="C155" s="184"/>
      <c r="D155" s="184"/>
      <c r="E155" s="184"/>
      <c r="F155" s="184"/>
      <c r="G155" s="184"/>
      <c r="H155" s="184"/>
      <c r="I155" s="184"/>
      <c r="J155" s="184"/>
      <c r="K155" s="184"/>
      <c r="L155" s="184"/>
      <c r="M155" s="184"/>
      <c r="N155" s="98"/>
      <c r="O155" s="133"/>
      <c r="P155" s="184"/>
      <c r="Q155" s="184"/>
      <c r="R155" s="184"/>
      <c r="S155" s="184"/>
      <c r="T155" s="184"/>
      <c r="U155" s="184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84"/>
      <c r="C156" s="184"/>
      <c r="D156" s="184"/>
      <c r="E156" s="184"/>
      <c r="F156" s="184"/>
      <c r="G156" s="184"/>
      <c r="H156" s="184"/>
      <c r="I156" s="184"/>
      <c r="J156" s="184"/>
      <c r="K156" s="184"/>
      <c r="L156" s="184"/>
      <c r="M156" s="184"/>
      <c r="N156" s="98"/>
      <c r="O156" s="133"/>
      <c r="P156" s="184"/>
      <c r="Q156" s="184"/>
      <c r="R156" s="184"/>
      <c r="S156" s="184"/>
      <c r="T156" s="184"/>
      <c r="U156" s="184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84"/>
      <c r="C157" s="184"/>
      <c r="D157" s="184"/>
      <c r="E157" s="184"/>
      <c r="F157" s="184"/>
      <c r="G157" s="184"/>
      <c r="H157" s="184"/>
      <c r="I157" s="184"/>
      <c r="J157" s="184"/>
      <c r="K157" s="184"/>
      <c r="L157" s="184"/>
      <c r="M157" s="184"/>
      <c r="N157" s="98"/>
      <c r="O157" s="133"/>
      <c r="P157" s="184"/>
      <c r="Q157" s="184"/>
      <c r="R157" s="184"/>
      <c r="S157" s="184"/>
      <c r="T157" s="184"/>
      <c r="U157" s="184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84"/>
      <c r="C158" s="184"/>
      <c r="D158" s="184"/>
      <c r="E158" s="184"/>
      <c r="F158" s="184"/>
      <c r="G158" s="184"/>
      <c r="H158" s="184"/>
      <c r="I158" s="184"/>
      <c r="J158" s="184"/>
      <c r="K158" s="184"/>
      <c r="L158" s="184"/>
      <c r="M158" s="184"/>
      <c r="N158" s="98"/>
      <c r="O158" s="133"/>
      <c r="P158" s="184"/>
      <c r="Q158" s="184"/>
      <c r="R158" s="184"/>
      <c r="S158" s="184"/>
      <c r="T158" s="184"/>
      <c r="U158" s="184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84"/>
      <c r="C159" s="184"/>
      <c r="D159" s="184"/>
      <c r="E159" s="184"/>
      <c r="F159" s="184"/>
      <c r="G159" s="184"/>
      <c r="H159" s="184"/>
      <c r="I159" s="184"/>
      <c r="J159" s="184"/>
      <c r="K159" s="184"/>
      <c r="L159" s="184"/>
      <c r="M159" s="184"/>
      <c r="N159" s="98"/>
      <c r="O159" s="133"/>
      <c r="P159" s="184"/>
      <c r="Q159" s="184"/>
      <c r="R159" s="184"/>
      <c r="S159" s="184"/>
      <c r="T159" s="184"/>
      <c r="U159" s="184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84"/>
      <c r="C160" s="184"/>
      <c r="D160" s="184"/>
      <c r="E160" s="184"/>
      <c r="F160" s="184"/>
      <c r="G160" s="184"/>
      <c r="H160" s="184"/>
      <c r="I160" s="184"/>
      <c r="J160" s="184"/>
      <c r="K160" s="184"/>
      <c r="L160" s="184"/>
      <c r="M160" s="184"/>
      <c r="N160" s="98"/>
      <c r="O160" s="133"/>
      <c r="P160" s="184"/>
      <c r="Q160" s="184"/>
      <c r="R160" s="184"/>
      <c r="S160" s="184"/>
      <c r="T160" s="184"/>
      <c r="U160" s="184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84"/>
      <c r="C161" s="184"/>
      <c r="D161" s="184"/>
      <c r="E161" s="184"/>
      <c r="F161" s="184"/>
      <c r="G161" s="184"/>
      <c r="H161" s="184"/>
      <c r="I161" s="184"/>
      <c r="J161" s="184"/>
      <c r="K161" s="184"/>
      <c r="L161" s="184"/>
      <c r="M161" s="184"/>
      <c r="N161" s="98"/>
      <c r="O161" s="133"/>
      <c r="P161" s="184"/>
      <c r="Q161" s="184"/>
      <c r="R161" s="184"/>
      <c r="S161" s="184"/>
      <c r="T161" s="184"/>
      <c r="U161" s="184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84"/>
      <c r="C162" s="184"/>
      <c r="D162" s="184"/>
      <c r="E162" s="184"/>
      <c r="F162" s="184"/>
      <c r="G162" s="184"/>
      <c r="H162" s="184"/>
      <c r="I162" s="184"/>
      <c r="J162" s="184"/>
      <c r="K162" s="184"/>
      <c r="L162" s="184"/>
      <c r="M162" s="184"/>
      <c r="N162" s="98"/>
      <c r="O162" s="133"/>
      <c r="P162" s="184"/>
      <c r="Q162" s="184"/>
      <c r="R162" s="184"/>
      <c r="S162" s="184"/>
      <c r="T162" s="184"/>
      <c r="U162" s="184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84"/>
      <c r="C163" s="184"/>
      <c r="D163" s="184"/>
      <c r="E163" s="184"/>
      <c r="F163" s="184"/>
      <c r="G163" s="184"/>
      <c r="H163" s="184"/>
      <c r="I163" s="184"/>
      <c r="J163" s="184"/>
      <c r="K163" s="184"/>
      <c r="L163" s="184"/>
      <c r="M163" s="184"/>
      <c r="N163" s="98"/>
      <c r="O163" s="133"/>
      <c r="P163" s="184"/>
      <c r="Q163" s="184"/>
      <c r="R163" s="184"/>
      <c r="S163" s="184"/>
      <c r="T163" s="184"/>
      <c r="U163" s="184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84"/>
      <c r="C164" s="184"/>
      <c r="D164" s="184"/>
      <c r="E164" s="184"/>
      <c r="F164" s="184"/>
      <c r="G164" s="184"/>
      <c r="H164" s="184"/>
      <c r="I164" s="184"/>
      <c r="J164" s="184"/>
      <c r="K164" s="184"/>
      <c r="L164" s="184"/>
      <c r="M164" s="184"/>
      <c r="N164" s="98"/>
      <c r="O164" s="133"/>
      <c r="P164" s="184"/>
      <c r="Q164" s="184"/>
      <c r="R164" s="184"/>
      <c r="S164" s="184"/>
      <c r="T164" s="184"/>
      <c r="U164" s="184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84"/>
      <c r="C165" s="184"/>
      <c r="D165" s="184"/>
      <c r="E165" s="184"/>
      <c r="F165" s="184"/>
      <c r="G165" s="184"/>
      <c r="H165" s="184"/>
      <c r="I165" s="184"/>
      <c r="J165" s="184"/>
      <c r="K165" s="184"/>
      <c r="L165" s="184"/>
      <c r="M165" s="184"/>
      <c r="N165" s="98"/>
      <c r="O165" s="133"/>
      <c r="P165" s="184"/>
      <c r="Q165" s="184"/>
      <c r="R165" s="184"/>
      <c r="S165" s="184"/>
      <c r="T165" s="184"/>
      <c r="U165" s="184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84"/>
      <c r="C166" s="184"/>
      <c r="D166" s="184"/>
      <c r="E166" s="184"/>
      <c r="F166" s="184"/>
      <c r="G166" s="184"/>
      <c r="H166" s="184"/>
      <c r="I166" s="184"/>
      <c r="J166" s="184"/>
      <c r="K166" s="184"/>
      <c r="L166" s="184"/>
      <c r="M166" s="184"/>
      <c r="N166" s="98"/>
      <c r="O166" s="133"/>
      <c r="P166" s="184"/>
      <c r="Q166" s="184"/>
      <c r="R166" s="184"/>
      <c r="S166" s="184"/>
      <c r="T166" s="184"/>
      <c r="U166" s="184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84"/>
      <c r="C167" s="184"/>
      <c r="D167" s="184"/>
      <c r="E167" s="184"/>
      <c r="F167" s="184"/>
      <c r="G167" s="184"/>
      <c r="H167" s="184"/>
      <c r="I167" s="184"/>
      <c r="J167" s="184"/>
      <c r="K167" s="184"/>
      <c r="L167" s="184"/>
      <c r="M167" s="184"/>
      <c r="N167" s="98"/>
      <c r="O167" s="133"/>
      <c r="P167" s="184"/>
      <c r="Q167" s="184"/>
      <c r="R167" s="184"/>
      <c r="S167" s="184"/>
      <c r="T167" s="184"/>
      <c r="U167" s="184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84"/>
      <c r="C168" s="184"/>
      <c r="D168" s="184"/>
      <c r="E168" s="184"/>
      <c r="F168" s="184"/>
      <c r="G168" s="184"/>
      <c r="H168" s="184"/>
      <c r="I168" s="184"/>
      <c r="J168" s="184"/>
      <c r="K168" s="184"/>
      <c r="L168" s="184"/>
      <c r="M168" s="184"/>
      <c r="N168" s="98"/>
      <c r="O168" s="133"/>
      <c r="P168" s="184"/>
      <c r="Q168" s="184"/>
      <c r="R168" s="184"/>
      <c r="S168" s="184"/>
      <c r="T168" s="184"/>
      <c r="U168" s="184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84"/>
      <c r="C169" s="184"/>
      <c r="D169" s="184"/>
      <c r="E169" s="184"/>
      <c r="F169" s="184"/>
      <c r="G169" s="184"/>
      <c r="H169" s="184"/>
      <c r="I169" s="184"/>
      <c r="J169" s="184"/>
      <c r="K169" s="184"/>
      <c r="L169" s="184"/>
      <c r="M169" s="184"/>
      <c r="N169" s="98"/>
      <c r="O169" s="133"/>
      <c r="P169" s="184"/>
      <c r="Q169" s="184"/>
      <c r="R169" s="184"/>
      <c r="S169" s="184"/>
      <c r="T169" s="184"/>
      <c r="U169" s="184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84"/>
      <c r="C170" s="184"/>
      <c r="D170" s="184"/>
      <c r="E170" s="184"/>
      <c r="F170" s="184"/>
      <c r="G170" s="184"/>
      <c r="H170" s="184"/>
      <c r="I170" s="184"/>
      <c r="J170" s="184"/>
      <c r="K170" s="184"/>
      <c r="L170" s="184"/>
      <c r="M170" s="184"/>
      <c r="N170" s="98"/>
      <c r="O170" s="133"/>
      <c r="P170" s="184"/>
      <c r="Q170" s="184"/>
      <c r="R170" s="184"/>
      <c r="S170" s="184"/>
      <c r="T170" s="184"/>
      <c r="U170" s="184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84"/>
      <c r="C171" s="184"/>
      <c r="D171" s="184"/>
      <c r="E171" s="184"/>
      <c r="F171" s="184"/>
      <c r="G171" s="184"/>
      <c r="H171" s="184"/>
      <c r="I171" s="184"/>
      <c r="J171" s="184"/>
      <c r="K171" s="184"/>
      <c r="L171" s="184"/>
      <c r="M171" s="184"/>
      <c r="N171" s="98"/>
      <c r="O171" s="133"/>
      <c r="P171" s="184"/>
      <c r="Q171" s="184"/>
      <c r="R171" s="184"/>
      <c r="S171" s="184"/>
      <c r="T171" s="184"/>
      <c r="U171" s="184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84"/>
      <c r="C172" s="184"/>
      <c r="D172" s="184"/>
      <c r="E172" s="184"/>
      <c r="F172" s="184"/>
      <c r="G172" s="184"/>
      <c r="H172" s="184"/>
      <c r="I172" s="184"/>
      <c r="J172" s="184"/>
      <c r="K172" s="184"/>
      <c r="L172" s="184"/>
      <c r="M172" s="184"/>
      <c r="N172" s="98"/>
      <c r="O172" s="133"/>
      <c r="P172" s="184"/>
      <c r="Q172" s="184"/>
      <c r="R172" s="184"/>
      <c r="S172" s="184"/>
      <c r="T172" s="184"/>
      <c r="U172" s="184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84"/>
      <c r="C173" s="184"/>
      <c r="D173" s="184"/>
      <c r="E173" s="184"/>
      <c r="F173" s="184"/>
      <c r="G173" s="184"/>
      <c r="H173" s="184"/>
      <c r="I173" s="184"/>
      <c r="J173" s="184"/>
      <c r="K173" s="184"/>
      <c r="L173" s="184"/>
      <c r="M173" s="184"/>
      <c r="N173" s="98"/>
      <c r="O173" s="133"/>
      <c r="P173" s="184"/>
      <c r="Q173" s="184"/>
      <c r="R173" s="184"/>
      <c r="S173" s="184"/>
      <c r="T173" s="184"/>
      <c r="U173" s="184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84"/>
      <c r="C174" s="184"/>
      <c r="D174" s="184"/>
      <c r="E174" s="184"/>
      <c r="F174" s="184"/>
      <c r="G174" s="184"/>
      <c r="H174" s="184"/>
      <c r="I174" s="184"/>
      <c r="J174" s="184"/>
      <c r="K174" s="184"/>
      <c r="L174" s="184"/>
      <c r="M174" s="184"/>
      <c r="N174" s="98"/>
      <c r="O174" s="133"/>
      <c r="P174" s="184"/>
      <c r="Q174" s="184"/>
      <c r="R174" s="184"/>
      <c r="S174" s="184"/>
      <c r="T174" s="184"/>
      <c r="U174" s="184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84"/>
      <c r="C175" s="184"/>
      <c r="D175" s="184"/>
      <c r="E175" s="184"/>
      <c r="F175" s="184"/>
      <c r="G175" s="184"/>
      <c r="H175" s="184"/>
      <c r="I175" s="184"/>
      <c r="J175" s="184"/>
      <c r="K175" s="184"/>
      <c r="L175" s="184"/>
      <c r="M175" s="184"/>
      <c r="N175" s="98"/>
      <c r="O175" s="133"/>
      <c r="P175" s="184"/>
      <c r="Q175" s="184"/>
      <c r="R175" s="184"/>
      <c r="S175" s="184"/>
      <c r="T175" s="184"/>
      <c r="U175" s="184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84"/>
      <c r="C176" s="184"/>
      <c r="D176" s="184"/>
      <c r="E176" s="184"/>
      <c r="F176" s="184"/>
      <c r="G176" s="184"/>
      <c r="H176" s="184"/>
      <c r="I176" s="184"/>
      <c r="J176" s="184"/>
      <c r="K176" s="184"/>
      <c r="L176" s="184"/>
      <c r="M176" s="184"/>
      <c r="N176" s="98"/>
      <c r="O176" s="133"/>
      <c r="P176" s="184"/>
      <c r="Q176" s="184"/>
      <c r="R176" s="184"/>
      <c r="S176" s="184"/>
      <c r="T176" s="184"/>
      <c r="U176" s="184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84"/>
      <c r="C177" s="184"/>
      <c r="D177" s="184"/>
      <c r="E177" s="184"/>
      <c r="F177" s="184"/>
      <c r="G177" s="184"/>
      <c r="H177" s="184"/>
      <c r="I177" s="184"/>
      <c r="J177" s="184"/>
      <c r="K177" s="184"/>
      <c r="L177" s="184"/>
      <c r="M177" s="184"/>
      <c r="N177" s="98"/>
      <c r="O177" s="133"/>
      <c r="P177" s="184"/>
      <c r="Q177" s="184"/>
      <c r="R177" s="184"/>
      <c r="S177" s="184"/>
      <c r="T177" s="184"/>
      <c r="U177" s="184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84"/>
      <c r="C178" s="184"/>
      <c r="D178" s="184"/>
      <c r="E178" s="184"/>
      <c r="F178" s="184"/>
      <c r="G178" s="184"/>
      <c r="H178" s="184"/>
      <c r="I178" s="184"/>
      <c r="J178" s="184"/>
      <c r="K178" s="184"/>
      <c r="L178" s="184"/>
      <c r="M178" s="184"/>
      <c r="N178" s="98"/>
      <c r="O178" s="133"/>
      <c r="P178" s="184"/>
      <c r="Q178" s="184"/>
      <c r="R178" s="184"/>
      <c r="S178" s="184"/>
      <c r="T178" s="184"/>
      <c r="U178" s="184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84"/>
      <c r="C179" s="184"/>
      <c r="D179" s="184"/>
      <c r="E179" s="184"/>
      <c r="F179" s="184"/>
      <c r="G179" s="184"/>
      <c r="H179" s="184"/>
      <c r="I179" s="184"/>
      <c r="J179" s="184"/>
      <c r="K179" s="184"/>
      <c r="L179" s="184"/>
      <c r="M179" s="184"/>
      <c r="N179" s="98"/>
      <c r="O179" s="133"/>
      <c r="P179" s="184"/>
      <c r="Q179" s="184"/>
      <c r="R179" s="184"/>
      <c r="S179" s="184"/>
      <c r="T179" s="184"/>
      <c r="U179" s="184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84"/>
      <c r="C180" s="184"/>
      <c r="D180" s="184"/>
      <c r="E180" s="184"/>
      <c r="F180" s="184"/>
      <c r="G180" s="184"/>
      <c r="H180" s="184"/>
      <c r="I180" s="184"/>
      <c r="J180" s="184"/>
      <c r="K180" s="184"/>
      <c r="L180" s="184"/>
      <c r="M180" s="184"/>
      <c r="N180" s="98"/>
      <c r="O180" s="133"/>
      <c r="P180" s="184"/>
      <c r="Q180" s="184"/>
      <c r="R180" s="184"/>
      <c r="S180" s="184"/>
      <c r="T180" s="184"/>
      <c r="U180" s="184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84"/>
      <c r="C181" s="184"/>
      <c r="D181" s="184"/>
      <c r="E181" s="184"/>
      <c r="F181" s="184"/>
      <c r="G181" s="184"/>
      <c r="H181" s="184"/>
      <c r="I181" s="184"/>
      <c r="J181" s="184"/>
      <c r="K181" s="184"/>
      <c r="L181" s="184"/>
      <c r="M181" s="184"/>
      <c r="N181" s="98"/>
      <c r="O181" s="133"/>
      <c r="P181" s="184"/>
      <c r="Q181" s="184"/>
      <c r="R181" s="184"/>
      <c r="S181" s="184"/>
      <c r="T181" s="184"/>
      <c r="U181" s="184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84"/>
      <c r="C182" s="184"/>
      <c r="D182" s="184"/>
      <c r="E182" s="184"/>
      <c r="F182" s="184"/>
      <c r="G182" s="184"/>
      <c r="H182" s="184"/>
      <c r="I182" s="184"/>
      <c r="J182" s="184"/>
      <c r="K182" s="184"/>
      <c r="L182" s="184"/>
      <c r="M182" s="184"/>
      <c r="N182" s="98"/>
      <c r="O182" s="133"/>
      <c r="P182" s="184"/>
      <c r="Q182" s="184"/>
      <c r="R182" s="184"/>
      <c r="S182" s="184"/>
      <c r="T182" s="184"/>
      <c r="U182" s="184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84"/>
      <c r="C183" s="184"/>
      <c r="D183" s="184"/>
      <c r="E183" s="184"/>
      <c r="F183" s="184"/>
      <c r="G183" s="184"/>
      <c r="H183" s="184"/>
      <c r="I183" s="184"/>
      <c r="J183" s="184"/>
      <c r="K183" s="184"/>
      <c r="L183" s="184"/>
      <c r="M183" s="184"/>
      <c r="N183" s="98"/>
      <c r="O183" s="133"/>
      <c r="P183" s="184"/>
      <c r="Q183" s="184"/>
      <c r="R183" s="184"/>
      <c r="S183" s="184"/>
      <c r="T183" s="184"/>
      <c r="U183" s="184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84"/>
      <c r="C184" s="184"/>
      <c r="D184" s="184"/>
      <c r="E184" s="184"/>
      <c r="F184" s="184"/>
      <c r="G184" s="184"/>
      <c r="H184" s="184"/>
      <c r="I184" s="184"/>
      <c r="J184" s="184"/>
      <c r="K184" s="184"/>
      <c r="L184" s="184"/>
      <c r="M184" s="184"/>
      <c r="N184" s="98"/>
      <c r="O184" s="133"/>
      <c r="P184" s="184"/>
      <c r="Q184" s="184"/>
      <c r="R184" s="184"/>
      <c r="S184" s="184"/>
      <c r="T184" s="184"/>
      <c r="U184" s="184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84"/>
      <c r="C185" s="184"/>
      <c r="D185" s="184"/>
      <c r="E185" s="184"/>
      <c r="F185" s="184"/>
      <c r="G185" s="184"/>
      <c r="H185" s="184"/>
      <c r="I185" s="184"/>
      <c r="J185" s="184"/>
      <c r="K185" s="184"/>
      <c r="L185" s="184"/>
      <c r="M185" s="184"/>
      <c r="N185" s="98"/>
      <c r="O185" s="133"/>
      <c r="P185" s="184"/>
      <c r="Q185" s="184"/>
      <c r="R185" s="184"/>
      <c r="S185" s="184"/>
      <c r="T185" s="184"/>
      <c r="U185" s="184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84"/>
      <c r="C186" s="184"/>
      <c r="D186" s="184"/>
      <c r="E186" s="184"/>
      <c r="F186" s="184"/>
      <c r="G186" s="184"/>
      <c r="H186" s="184"/>
      <c r="I186" s="184"/>
      <c r="J186" s="184"/>
      <c r="K186" s="184"/>
      <c r="L186" s="184"/>
      <c r="M186" s="184"/>
      <c r="N186" s="98"/>
      <c r="O186" s="133"/>
      <c r="P186" s="184"/>
      <c r="Q186" s="184"/>
      <c r="R186" s="184"/>
      <c r="S186" s="184"/>
      <c r="T186" s="184"/>
      <c r="U186" s="184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84"/>
      <c r="C187" s="184"/>
      <c r="D187" s="184"/>
      <c r="E187" s="184"/>
      <c r="F187" s="184"/>
      <c r="G187" s="184"/>
      <c r="H187" s="184"/>
      <c r="I187" s="184"/>
      <c r="J187" s="184"/>
      <c r="K187" s="184"/>
      <c r="L187" s="184"/>
      <c r="M187" s="184"/>
      <c r="N187" s="98"/>
      <c r="O187" s="133"/>
      <c r="P187" s="184"/>
      <c r="Q187" s="184"/>
      <c r="R187" s="184"/>
      <c r="S187" s="184"/>
      <c r="T187" s="184"/>
      <c r="U187" s="184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84"/>
      <c r="C188" s="184"/>
      <c r="D188" s="184"/>
      <c r="E188" s="184"/>
      <c r="F188" s="184"/>
      <c r="G188" s="184"/>
      <c r="H188" s="184"/>
      <c r="I188" s="184"/>
      <c r="J188" s="184"/>
      <c r="K188" s="184"/>
      <c r="L188" s="184"/>
      <c r="M188" s="184"/>
      <c r="N188" s="98"/>
      <c r="O188" s="133"/>
      <c r="P188" s="184"/>
      <c r="Q188" s="184"/>
      <c r="R188" s="184"/>
      <c r="S188" s="184"/>
      <c r="T188" s="184"/>
      <c r="U188" s="184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5"/>
      <c r="C193" s="186"/>
      <c r="D193" s="186"/>
      <c r="E193" s="134"/>
      <c r="F193" s="134"/>
      <c r="G193" s="134"/>
      <c r="H193" s="185"/>
      <c r="I193" s="185"/>
      <c r="J193" s="185"/>
      <c r="K193" s="185"/>
      <c r="L193" s="185"/>
      <c r="M193" s="185"/>
      <c r="N193" s="185"/>
      <c r="O193" s="185"/>
      <c r="P193" s="185"/>
      <c r="Q193" s="185"/>
      <c r="R193" s="185"/>
      <c r="S193" s="185"/>
      <c r="T193" s="185"/>
      <c r="U193" s="185"/>
      <c r="V193" s="134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8"/>
      <c r="C194" s="188"/>
      <c r="D194" s="188"/>
      <c r="E194" s="102"/>
      <c r="F194" s="102"/>
      <c r="G194" s="102"/>
      <c r="H194" s="189"/>
      <c r="I194" s="189"/>
      <c r="J194" s="189"/>
      <c r="K194" s="189"/>
      <c r="L194" s="190"/>
      <c r="M194" s="190"/>
      <c r="N194" s="190"/>
      <c r="O194" s="190"/>
      <c r="P194" s="190"/>
      <c r="Q194" s="190"/>
      <c r="R194" s="190"/>
      <c r="S194" s="190"/>
      <c r="T194" s="190"/>
      <c r="U194" s="190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8"/>
      <c r="C195" s="188"/>
      <c r="D195" s="188"/>
      <c r="E195" s="102"/>
      <c r="F195" s="102"/>
      <c r="G195" s="102"/>
      <c r="H195" s="189"/>
      <c r="I195" s="189"/>
      <c r="J195" s="189"/>
      <c r="K195" s="189"/>
      <c r="L195" s="190"/>
      <c r="M195" s="190"/>
      <c r="N195" s="190"/>
      <c r="O195" s="190"/>
      <c r="P195" s="190"/>
      <c r="Q195" s="190"/>
      <c r="R195" s="190"/>
      <c r="S195" s="190"/>
      <c r="T195" s="190"/>
      <c r="U195" s="190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8"/>
      <c r="C196" s="188"/>
      <c r="D196" s="188"/>
      <c r="E196" s="102"/>
      <c r="F196" s="102"/>
      <c r="G196" s="102"/>
      <c r="H196" s="189"/>
      <c r="I196" s="189"/>
      <c r="J196" s="189"/>
      <c r="K196" s="189"/>
      <c r="L196" s="190"/>
      <c r="M196" s="190"/>
      <c r="N196" s="190"/>
      <c r="O196" s="190"/>
      <c r="P196" s="190"/>
      <c r="Q196" s="190"/>
      <c r="R196" s="190"/>
      <c r="S196" s="190"/>
      <c r="T196" s="190"/>
      <c r="U196" s="190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8"/>
      <c r="C197" s="188"/>
      <c r="D197" s="188"/>
      <c r="E197" s="102"/>
      <c r="F197" s="102"/>
      <c r="G197" s="102"/>
      <c r="H197" s="189"/>
      <c r="I197" s="189"/>
      <c r="J197" s="189"/>
      <c r="K197" s="189"/>
      <c r="L197" s="190"/>
      <c r="M197" s="190"/>
      <c r="N197" s="190"/>
      <c r="O197" s="190"/>
      <c r="P197" s="190"/>
      <c r="Q197" s="190"/>
      <c r="R197" s="190"/>
      <c r="S197" s="190"/>
      <c r="T197" s="190"/>
      <c r="U197" s="190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8"/>
      <c r="C198" s="188"/>
      <c r="D198" s="188"/>
      <c r="E198" s="102"/>
      <c r="F198" s="102"/>
      <c r="G198" s="102"/>
      <c r="H198" s="189"/>
      <c r="I198" s="189"/>
      <c r="J198" s="189"/>
      <c r="K198" s="189"/>
      <c r="L198" s="190"/>
      <c r="M198" s="190"/>
      <c r="N198" s="190"/>
      <c r="O198" s="190"/>
      <c r="P198" s="190"/>
      <c r="Q198" s="190"/>
      <c r="R198" s="190"/>
      <c r="S198" s="190"/>
      <c r="T198" s="190"/>
      <c r="U198" s="190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5"/>
      <c r="C201" s="186"/>
      <c r="D201" s="186"/>
      <c r="E201" s="187"/>
      <c r="F201" s="187"/>
      <c r="G201" s="187"/>
      <c r="H201" s="187"/>
      <c r="I201" s="187"/>
      <c r="J201" s="187"/>
      <c r="K201" s="187"/>
      <c r="L201" s="187"/>
      <c r="M201" s="187"/>
      <c r="N201" s="134"/>
      <c r="O201" s="134"/>
      <c r="P201" s="134"/>
      <c r="Q201" s="185"/>
      <c r="R201" s="185"/>
      <c r="S201" s="185"/>
      <c r="T201" s="185"/>
      <c r="U201" s="41"/>
      <c r="V201" s="134"/>
      <c r="W201" s="134"/>
      <c r="X201" s="134"/>
      <c r="Y201" s="134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84"/>
      <c r="C202" s="184"/>
      <c r="D202" s="184"/>
      <c r="E202" s="184"/>
      <c r="F202" s="184"/>
      <c r="G202" s="184"/>
      <c r="H202" s="184"/>
      <c r="I202" s="184"/>
      <c r="J202" s="184"/>
      <c r="K202" s="184"/>
      <c r="L202" s="184"/>
      <c r="M202" s="184"/>
      <c r="N202" s="98"/>
      <c r="O202" s="133"/>
      <c r="P202" s="133"/>
      <c r="Q202" s="184"/>
      <c r="R202" s="184"/>
      <c r="S202" s="184"/>
      <c r="T202" s="184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84"/>
      <c r="C203" s="184"/>
      <c r="D203" s="184"/>
      <c r="E203" s="184"/>
      <c r="F203" s="184"/>
      <c r="G203" s="184"/>
      <c r="H203" s="184"/>
      <c r="I203" s="184"/>
      <c r="J203" s="184"/>
      <c r="K203" s="184"/>
      <c r="L203" s="184"/>
      <c r="M203" s="184"/>
      <c r="N203" s="98"/>
      <c r="O203" s="133"/>
      <c r="P203" s="133"/>
      <c r="Q203" s="184"/>
      <c r="R203" s="184"/>
      <c r="S203" s="184"/>
      <c r="T203" s="184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84"/>
      <c r="C204" s="184"/>
      <c r="D204" s="184"/>
      <c r="E204" s="184"/>
      <c r="F204" s="184"/>
      <c r="G204" s="184"/>
      <c r="H204" s="184"/>
      <c r="I204" s="184"/>
      <c r="J204" s="184"/>
      <c r="K204" s="184"/>
      <c r="L204" s="184"/>
      <c r="M204" s="184"/>
      <c r="N204" s="98"/>
      <c r="O204" s="133"/>
      <c r="P204" s="133"/>
      <c r="Q204" s="184"/>
      <c r="R204" s="184"/>
      <c r="S204" s="184"/>
      <c r="T204" s="184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84"/>
      <c r="C205" s="184"/>
      <c r="D205" s="184"/>
      <c r="E205" s="184"/>
      <c r="F205" s="184"/>
      <c r="G205" s="184"/>
      <c r="H205" s="184"/>
      <c r="I205" s="184"/>
      <c r="J205" s="184"/>
      <c r="K205" s="184"/>
      <c r="L205" s="184"/>
      <c r="M205" s="184"/>
      <c r="N205" s="98"/>
      <c r="O205" s="133"/>
      <c r="P205" s="133"/>
      <c r="Q205" s="184"/>
      <c r="R205" s="184"/>
      <c r="S205" s="184"/>
      <c r="T205" s="184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84"/>
      <c r="C206" s="184"/>
      <c r="D206" s="184"/>
      <c r="E206" s="184"/>
      <c r="F206" s="184"/>
      <c r="G206" s="184"/>
      <c r="H206" s="184"/>
      <c r="I206" s="184"/>
      <c r="J206" s="184"/>
      <c r="K206" s="184"/>
      <c r="L206" s="184"/>
      <c r="M206" s="184"/>
      <c r="N206" s="98"/>
      <c r="O206" s="133"/>
      <c r="P206" s="133"/>
      <c r="Q206" s="184"/>
      <c r="R206" s="184"/>
      <c r="S206" s="184"/>
      <c r="T206" s="184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84"/>
      <c r="C207" s="184"/>
      <c r="D207" s="184"/>
      <c r="E207" s="184"/>
      <c r="F207" s="184"/>
      <c r="G207" s="184"/>
      <c r="H207" s="184"/>
      <c r="I207" s="184"/>
      <c r="J207" s="184"/>
      <c r="K207" s="184"/>
      <c r="L207" s="184"/>
      <c r="M207" s="184"/>
      <c r="N207" s="98"/>
      <c r="O207" s="133"/>
      <c r="P207" s="133"/>
      <c r="Q207" s="184"/>
      <c r="R207" s="184"/>
      <c r="S207" s="184"/>
      <c r="T207" s="184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84"/>
      <c r="C208" s="184"/>
      <c r="D208" s="184"/>
      <c r="E208" s="184"/>
      <c r="F208" s="184"/>
      <c r="G208" s="184"/>
      <c r="H208" s="184"/>
      <c r="I208" s="184"/>
      <c r="J208" s="184"/>
      <c r="K208" s="184"/>
      <c r="L208" s="184"/>
      <c r="M208" s="184"/>
      <c r="N208" s="98"/>
      <c r="O208" s="133"/>
      <c r="P208" s="133"/>
      <c r="Q208" s="184"/>
      <c r="R208" s="184"/>
      <c r="S208" s="184"/>
      <c r="T208" s="184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84"/>
      <c r="C209" s="184"/>
      <c r="D209" s="184"/>
      <c r="E209" s="184"/>
      <c r="F209" s="184"/>
      <c r="G209" s="184"/>
      <c r="H209" s="184"/>
      <c r="I209" s="184"/>
      <c r="J209" s="184"/>
      <c r="K209" s="184"/>
      <c r="L209" s="184"/>
      <c r="M209" s="184"/>
      <c r="N209" s="98"/>
      <c r="O209" s="133"/>
      <c r="P209" s="133"/>
      <c r="Q209" s="184"/>
      <c r="R209" s="184"/>
      <c r="S209" s="184"/>
      <c r="T209" s="184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84"/>
      <c r="C210" s="184"/>
      <c r="D210" s="184"/>
      <c r="E210" s="184"/>
      <c r="F210" s="184"/>
      <c r="G210" s="184"/>
      <c r="H210" s="184"/>
      <c r="I210" s="184"/>
      <c r="J210" s="184"/>
      <c r="K210" s="184"/>
      <c r="L210" s="184"/>
      <c r="M210" s="184"/>
      <c r="N210" s="98"/>
      <c r="O210" s="133"/>
      <c r="P210" s="133"/>
      <c r="Q210" s="184"/>
      <c r="R210" s="184"/>
      <c r="S210" s="184"/>
      <c r="T210" s="184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84"/>
      <c r="C211" s="184"/>
      <c r="D211" s="184"/>
      <c r="E211" s="184"/>
      <c r="F211" s="184"/>
      <c r="G211" s="184"/>
      <c r="H211" s="184"/>
      <c r="I211" s="184"/>
      <c r="J211" s="184"/>
      <c r="K211" s="184"/>
      <c r="L211" s="184"/>
      <c r="M211" s="184"/>
      <c r="N211" s="98"/>
      <c r="O211" s="133"/>
      <c r="P211" s="133"/>
      <c r="Q211" s="184"/>
      <c r="R211" s="184"/>
      <c r="S211" s="184"/>
      <c r="T211" s="184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84"/>
      <c r="C212" s="184"/>
      <c r="D212" s="184"/>
      <c r="E212" s="184"/>
      <c r="F212" s="184"/>
      <c r="G212" s="184"/>
      <c r="H212" s="184"/>
      <c r="I212" s="184"/>
      <c r="J212" s="184"/>
      <c r="K212" s="184"/>
      <c r="L212" s="184"/>
      <c r="M212" s="184"/>
      <c r="N212" s="98"/>
      <c r="O212" s="133"/>
      <c r="P212" s="133"/>
      <c r="Q212" s="184"/>
      <c r="R212" s="184"/>
      <c r="S212" s="184"/>
      <c r="T212" s="184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84"/>
      <c r="C213" s="184"/>
      <c r="D213" s="184"/>
      <c r="E213" s="184"/>
      <c r="F213" s="184"/>
      <c r="G213" s="184"/>
      <c r="H213" s="184"/>
      <c r="I213" s="184"/>
      <c r="J213" s="184"/>
      <c r="K213" s="184"/>
      <c r="L213" s="184"/>
      <c r="M213" s="184"/>
      <c r="N213" s="98"/>
      <c r="O213" s="133"/>
      <c r="P213" s="133"/>
      <c r="Q213" s="184"/>
      <c r="R213" s="184"/>
      <c r="S213" s="184"/>
      <c r="T213" s="184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84"/>
      <c r="C214" s="184"/>
      <c r="D214" s="184"/>
      <c r="E214" s="184"/>
      <c r="F214" s="184"/>
      <c r="G214" s="184"/>
      <c r="H214" s="184"/>
      <c r="I214" s="184"/>
      <c r="J214" s="184"/>
      <c r="K214" s="184"/>
      <c r="L214" s="184"/>
      <c r="M214" s="184"/>
      <c r="N214" s="98"/>
      <c r="O214" s="133"/>
      <c r="P214" s="133"/>
      <c r="Q214" s="184"/>
      <c r="R214" s="184"/>
      <c r="S214" s="184"/>
      <c r="T214" s="184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84"/>
      <c r="C215" s="184"/>
      <c r="D215" s="184"/>
      <c r="E215" s="184"/>
      <c r="F215" s="184"/>
      <c r="G215" s="184"/>
      <c r="H215" s="184"/>
      <c r="I215" s="184"/>
      <c r="J215" s="184"/>
      <c r="K215" s="184"/>
      <c r="L215" s="184"/>
      <c r="M215" s="184"/>
      <c r="N215" s="98"/>
      <c r="O215" s="133"/>
      <c r="P215" s="133"/>
      <c r="Q215" s="184"/>
      <c r="R215" s="184"/>
      <c r="S215" s="184"/>
      <c r="T215" s="184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84"/>
      <c r="C216" s="184"/>
      <c r="D216" s="184"/>
      <c r="E216" s="184"/>
      <c r="F216" s="184"/>
      <c r="G216" s="184"/>
      <c r="H216" s="184"/>
      <c r="I216" s="184"/>
      <c r="J216" s="184"/>
      <c r="K216" s="184"/>
      <c r="L216" s="184"/>
      <c r="M216" s="184"/>
      <c r="N216" s="98"/>
      <c r="O216" s="133"/>
      <c r="P216" s="133"/>
      <c r="Q216" s="184"/>
      <c r="R216" s="184"/>
      <c r="S216" s="184"/>
      <c r="T216" s="184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84"/>
      <c r="C217" s="184"/>
      <c r="D217" s="184"/>
      <c r="E217" s="184"/>
      <c r="F217" s="184"/>
      <c r="G217" s="184"/>
      <c r="H217" s="184"/>
      <c r="I217" s="184"/>
      <c r="J217" s="184"/>
      <c r="K217" s="184"/>
      <c r="L217" s="184"/>
      <c r="M217" s="184"/>
      <c r="N217" s="98"/>
      <c r="O217" s="133"/>
      <c r="P217" s="133"/>
      <c r="Q217" s="184"/>
      <c r="R217" s="184"/>
      <c r="S217" s="184"/>
      <c r="T217" s="184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84"/>
      <c r="C218" s="184"/>
      <c r="D218" s="184"/>
      <c r="E218" s="184"/>
      <c r="F218" s="184"/>
      <c r="G218" s="184"/>
      <c r="H218" s="184"/>
      <c r="I218" s="184"/>
      <c r="J218" s="184"/>
      <c r="K218" s="184"/>
      <c r="L218" s="184"/>
      <c r="M218" s="184"/>
      <c r="N218" s="98"/>
      <c r="O218" s="133"/>
      <c r="P218" s="133"/>
      <c r="Q218" s="184"/>
      <c r="R218" s="184"/>
      <c r="S218" s="184"/>
      <c r="T218" s="184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84"/>
      <c r="C219" s="184"/>
      <c r="D219" s="184"/>
      <c r="E219" s="184"/>
      <c r="F219" s="184"/>
      <c r="G219" s="184"/>
      <c r="H219" s="184"/>
      <c r="I219" s="184"/>
      <c r="J219" s="184"/>
      <c r="K219" s="184"/>
      <c r="L219" s="184"/>
      <c r="M219" s="184"/>
      <c r="N219" s="98"/>
      <c r="O219" s="133"/>
      <c r="P219" s="133"/>
      <c r="Q219" s="184"/>
      <c r="R219" s="184"/>
      <c r="S219" s="184"/>
      <c r="T219" s="184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84"/>
      <c r="C220" s="184"/>
      <c r="D220" s="184"/>
      <c r="E220" s="184"/>
      <c r="F220" s="184"/>
      <c r="G220" s="184"/>
      <c r="H220" s="184"/>
      <c r="I220" s="184"/>
      <c r="J220" s="184"/>
      <c r="K220" s="184"/>
      <c r="L220" s="184"/>
      <c r="M220" s="184"/>
      <c r="N220" s="98"/>
      <c r="O220" s="133"/>
      <c r="P220" s="133"/>
      <c r="Q220" s="184"/>
      <c r="R220" s="184"/>
      <c r="S220" s="184"/>
      <c r="T220" s="184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84"/>
      <c r="C221" s="184"/>
      <c r="D221" s="184"/>
      <c r="E221" s="184"/>
      <c r="F221" s="184"/>
      <c r="G221" s="184"/>
      <c r="H221" s="184"/>
      <c r="I221" s="184"/>
      <c r="J221" s="184"/>
      <c r="K221" s="184"/>
      <c r="L221" s="184"/>
      <c r="M221" s="184"/>
      <c r="N221" s="98"/>
      <c r="O221" s="133"/>
      <c r="P221" s="133"/>
      <c r="Q221" s="184"/>
      <c r="R221" s="184"/>
      <c r="S221" s="184"/>
      <c r="T221" s="184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84"/>
      <c r="C222" s="184"/>
      <c r="D222" s="184"/>
      <c r="E222" s="184"/>
      <c r="F222" s="184"/>
      <c r="G222" s="184"/>
      <c r="H222" s="184"/>
      <c r="I222" s="184"/>
      <c r="J222" s="184"/>
      <c r="K222" s="184"/>
      <c r="L222" s="184"/>
      <c r="M222" s="184"/>
      <c r="N222" s="98"/>
      <c r="O222" s="133"/>
      <c r="P222" s="133"/>
      <c r="Q222" s="184"/>
      <c r="R222" s="184"/>
      <c r="S222" s="184"/>
      <c r="T222" s="184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84"/>
      <c r="C223" s="184"/>
      <c r="D223" s="184"/>
      <c r="E223" s="184"/>
      <c r="F223" s="184"/>
      <c r="G223" s="184"/>
      <c r="H223" s="184"/>
      <c r="I223" s="184"/>
      <c r="J223" s="184"/>
      <c r="K223" s="184"/>
      <c r="L223" s="184"/>
      <c r="M223" s="184"/>
      <c r="N223" s="98"/>
      <c r="O223" s="133"/>
      <c r="P223" s="133"/>
      <c r="Q223" s="184"/>
      <c r="R223" s="184"/>
      <c r="S223" s="184"/>
      <c r="T223" s="184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84"/>
      <c r="C224" s="184"/>
      <c r="D224" s="184"/>
      <c r="E224" s="184"/>
      <c r="F224" s="184"/>
      <c r="G224" s="184"/>
      <c r="H224" s="184"/>
      <c r="I224" s="184"/>
      <c r="J224" s="184"/>
      <c r="K224" s="184"/>
      <c r="L224" s="184"/>
      <c r="M224" s="184"/>
      <c r="N224" s="98"/>
      <c r="O224" s="133"/>
      <c r="P224" s="133"/>
      <c r="Q224" s="184"/>
      <c r="R224" s="184"/>
      <c r="S224" s="184"/>
      <c r="T224" s="184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84"/>
      <c r="C225" s="184"/>
      <c r="D225" s="184"/>
      <c r="E225" s="184"/>
      <c r="F225" s="184"/>
      <c r="G225" s="184"/>
      <c r="H225" s="184"/>
      <c r="I225" s="184"/>
      <c r="J225" s="184"/>
      <c r="K225" s="184"/>
      <c r="L225" s="184"/>
      <c r="M225" s="184"/>
      <c r="N225" s="98"/>
      <c r="O225" s="133"/>
      <c r="P225" s="133"/>
      <c r="Q225" s="184"/>
      <c r="R225" s="184"/>
      <c r="S225" s="184"/>
      <c r="T225" s="184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84"/>
      <c r="C226" s="184"/>
      <c r="D226" s="184"/>
      <c r="E226" s="184"/>
      <c r="F226" s="184"/>
      <c r="G226" s="184"/>
      <c r="H226" s="184"/>
      <c r="I226" s="184"/>
      <c r="J226" s="184"/>
      <c r="K226" s="184"/>
      <c r="L226" s="184"/>
      <c r="M226" s="184"/>
      <c r="N226" s="98"/>
      <c r="O226" s="133"/>
      <c r="P226" s="133"/>
      <c r="Q226" s="184"/>
      <c r="R226" s="184"/>
      <c r="S226" s="184"/>
      <c r="T226" s="184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84"/>
      <c r="C227" s="184"/>
      <c r="D227" s="184"/>
      <c r="E227" s="184"/>
      <c r="F227" s="184"/>
      <c r="G227" s="184"/>
      <c r="H227" s="184"/>
      <c r="I227" s="184"/>
      <c r="J227" s="184"/>
      <c r="K227" s="184"/>
      <c r="L227" s="184"/>
      <c r="M227" s="184"/>
      <c r="N227" s="98"/>
      <c r="O227" s="133"/>
      <c r="P227" s="133"/>
      <c r="Q227" s="184"/>
      <c r="R227" s="184"/>
      <c r="S227" s="184"/>
      <c r="T227" s="184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84"/>
      <c r="C228" s="184"/>
      <c r="D228" s="184"/>
      <c r="E228" s="184"/>
      <c r="F228" s="184"/>
      <c r="G228" s="184"/>
      <c r="H228" s="184"/>
      <c r="I228" s="184"/>
      <c r="J228" s="184"/>
      <c r="K228" s="184"/>
      <c r="L228" s="184"/>
      <c r="M228" s="184"/>
      <c r="N228" s="98"/>
      <c r="O228" s="133"/>
      <c r="P228" s="133"/>
      <c r="Q228" s="184"/>
      <c r="R228" s="184"/>
      <c r="S228" s="184"/>
      <c r="T228" s="184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84"/>
      <c r="C229" s="184"/>
      <c r="D229" s="184"/>
      <c r="E229" s="184"/>
      <c r="F229" s="184"/>
      <c r="G229" s="184"/>
      <c r="H229" s="184"/>
      <c r="I229" s="184"/>
      <c r="J229" s="184"/>
      <c r="K229" s="184"/>
      <c r="L229" s="184"/>
      <c r="M229" s="184"/>
      <c r="N229" s="98"/>
      <c r="O229" s="133"/>
      <c r="P229" s="133"/>
      <c r="Q229" s="184"/>
      <c r="R229" s="184"/>
      <c r="S229" s="184"/>
      <c r="T229" s="184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84"/>
      <c r="C230" s="184"/>
      <c r="D230" s="184"/>
      <c r="E230" s="184"/>
      <c r="F230" s="184"/>
      <c r="G230" s="184"/>
      <c r="H230" s="184"/>
      <c r="I230" s="184"/>
      <c r="J230" s="184"/>
      <c r="K230" s="184"/>
      <c r="L230" s="184"/>
      <c r="M230" s="184"/>
      <c r="N230" s="98"/>
      <c r="O230" s="133"/>
      <c r="P230" s="133"/>
      <c r="Q230" s="184"/>
      <c r="R230" s="184"/>
      <c r="S230" s="184"/>
      <c r="T230" s="184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84"/>
      <c r="C231" s="184"/>
      <c r="D231" s="184"/>
      <c r="E231" s="184"/>
      <c r="F231" s="184"/>
      <c r="G231" s="184"/>
      <c r="H231" s="184"/>
      <c r="I231" s="184"/>
      <c r="J231" s="184"/>
      <c r="K231" s="184"/>
      <c r="L231" s="184"/>
      <c r="M231" s="184"/>
      <c r="N231" s="98"/>
      <c r="O231" s="133"/>
      <c r="P231" s="133"/>
      <c r="Q231" s="184"/>
      <c r="R231" s="184"/>
      <c r="S231" s="184"/>
      <c r="T231" s="184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84"/>
      <c r="C232" s="184"/>
      <c r="D232" s="184"/>
      <c r="E232" s="184"/>
      <c r="F232" s="184"/>
      <c r="G232" s="184"/>
      <c r="H232" s="184"/>
      <c r="I232" s="184"/>
      <c r="J232" s="184"/>
      <c r="K232" s="184"/>
      <c r="L232" s="184"/>
      <c r="M232" s="184"/>
      <c r="N232" s="98"/>
      <c r="O232" s="133"/>
      <c r="P232" s="133"/>
      <c r="Q232" s="184"/>
      <c r="R232" s="184"/>
      <c r="S232" s="184"/>
      <c r="T232" s="184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84"/>
      <c r="C233" s="184"/>
      <c r="D233" s="184"/>
      <c r="E233" s="184"/>
      <c r="F233" s="184"/>
      <c r="G233" s="184"/>
      <c r="H233" s="184"/>
      <c r="I233" s="184"/>
      <c r="J233" s="184"/>
      <c r="K233" s="184"/>
      <c r="L233" s="184"/>
      <c r="M233" s="184"/>
      <c r="N233" s="98"/>
      <c r="O233" s="133"/>
      <c r="P233" s="133"/>
      <c r="Q233" s="184"/>
      <c r="R233" s="184"/>
      <c r="S233" s="184"/>
      <c r="T233" s="184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84"/>
      <c r="C234" s="184"/>
      <c r="D234" s="184"/>
      <c r="E234" s="184"/>
      <c r="F234" s="184"/>
      <c r="G234" s="184"/>
      <c r="H234" s="184"/>
      <c r="I234" s="184"/>
      <c r="J234" s="184"/>
      <c r="K234" s="184"/>
      <c r="L234" s="184"/>
      <c r="M234" s="184"/>
      <c r="N234" s="98"/>
      <c r="O234" s="133"/>
      <c r="P234" s="133"/>
      <c r="Q234" s="184"/>
      <c r="R234" s="184"/>
      <c r="S234" s="184"/>
      <c r="T234" s="184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84"/>
      <c r="C235" s="184"/>
      <c r="D235" s="184"/>
      <c r="E235" s="184"/>
      <c r="F235" s="184"/>
      <c r="G235" s="184"/>
      <c r="H235" s="184"/>
      <c r="I235" s="184"/>
      <c r="J235" s="184"/>
      <c r="K235" s="184"/>
      <c r="L235" s="184"/>
      <c r="M235" s="184"/>
      <c r="N235" s="98"/>
      <c r="O235" s="133"/>
      <c r="P235" s="133"/>
      <c r="Q235" s="184"/>
      <c r="R235" s="184"/>
      <c r="S235" s="184"/>
      <c r="T235" s="184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84"/>
      <c r="C236" s="184"/>
      <c r="D236" s="184"/>
      <c r="E236" s="184"/>
      <c r="F236" s="184"/>
      <c r="G236" s="184"/>
      <c r="H236" s="184"/>
      <c r="I236" s="184"/>
      <c r="J236" s="184"/>
      <c r="K236" s="184"/>
      <c r="L236" s="184"/>
      <c r="M236" s="184"/>
      <c r="N236" s="98"/>
      <c r="O236" s="133"/>
      <c r="P236" s="133"/>
      <c r="Q236" s="184"/>
      <c r="R236" s="184"/>
      <c r="S236" s="184"/>
      <c r="T236" s="184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84"/>
      <c r="C237" s="184"/>
      <c r="D237" s="184"/>
      <c r="E237" s="184"/>
      <c r="F237" s="184"/>
      <c r="G237" s="184"/>
      <c r="H237" s="184"/>
      <c r="I237" s="184"/>
      <c r="J237" s="184"/>
      <c r="K237" s="184"/>
      <c r="L237" s="184"/>
      <c r="M237" s="184"/>
      <c r="N237" s="98"/>
      <c r="O237" s="133"/>
      <c r="P237" s="133"/>
      <c r="Q237" s="184"/>
      <c r="R237" s="184"/>
      <c r="S237" s="184"/>
      <c r="T237" s="184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84"/>
      <c r="C238" s="184"/>
      <c r="D238" s="184"/>
      <c r="E238" s="184"/>
      <c r="F238" s="184"/>
      <c r="G238" s="184"/>
      <c r="H238" s="184"/>
      <c r="I238" s="184"/>
      <c r="J238" s="184"/>
      <c r="K238" s="184"/>
      <c r="L238" s="184"/>
      <c r="M238" s="184"/>
      <c r="N238" s="98"/>
      <c r="O238" s="133"/>
      <c r="P238" s="133"/>
      <c r="Q238" s="184"/>
      <c r="R238" s="184"/>
      <c r="S238" s="184"/>
      <c r="T238" s="184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84"/>
      <c r="C239" s="184"/>
      <c r="D239" s="184"/>
      <c r="E239" s="184"/>
      <c r="F239" s="184"/>
      <c r="G239" s="184"/>
      <c r="H239" s="184"/>
      <c r="I239" s="184"/>
      <c r="J239" s="184"/>
      <c r="K239" s="184"/>
      <c r="L239" s="184"/>
      <c r="M239" s="184"/>
      <c r="N239" s="98"/>
      <c r="O239" s="133"/>
      <c r="P239" s="133"/>
      <c r="Q239" s="184"/>
      <c r="R239" s="184"/>
      <c r="S239" s="184"/>
      <c r="T239" s="184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84"/>
      <c r="C240" s="184"/>
      <c r="D240" s="184"/>
      <c r="E240" s="184"/>
      <c r="F240" s="184"/>
      <c r="G240" s="184"/>
      <c r="H240" s="184"/>
      <c r="I240" s="184"/>
      <c r="J240" s="184"/>
      <c r="K240" s="184"/>
      <c r="L240" s="184"/>
      <c r="M240" s="184"/>
      <c r="N240" s="98"/>
      <c r="O240" s="133"/>
      <c r="P240" s="133"/>
      <c r="Q240" s="184"/>
      <c r="R240" s="184"/>
      <c r="S240" s="184"/>
      <c r="T240" s="184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84"/>
      <c r="C241" s="184"/>
      <c r="D241" s="184"/>
      <c r="E241" s="184"/>
      <c r="F241" s="184"/>
      <c r="G241" s="184"/>
      <c r="H241" s="184"/>
      <c r="I241" s="184"/>
      <c r="J241" s="184"/>
      <c r="K241" s="184"/>
      <c r="L241" s="184"/>
      <c r="M241" s="184"/>
      <c r="N241" s="98"/>
      <c r="O241" s="133"/>
      <c r="P241" s="133"/>
      <c r="Q241" s="184"/>
      <c r="R241" s="184"/>
      <c r="S241" s="184"/>
      <c r="T241" s="184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5"/>
      <c r="C246" s="186"/>
      <c r="D246" s="186"/>
      <c r="E246" s="134"/>
      <c r="F246" s="134"/>
      <c r="G246" s="134"/>
      <c r="H246" s="185"/>
      <c r="I246" s="185"/>
      <c r="J246" s="185"/>
      <c r="K246" s="185"/>
      <c r="L246" s="185"/>
      <c r="M246" s="185"/>
      <c r="N246" s="185"/>
      <c r="O246" s="185"/>
      <c r="P246" s="185"/>
      <c r="Q246" s="134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8"/>
      <c r="C247" s="188"/>
      <c r="D247" s="188"/>
      <c r="E247" s="102"/>
      <c r="F247" s="102"/>
      <c r="G247" s="102"/>
      <c r="H247" s="189"/>
      <c r="I247" s="189"/>
      <c r="J247" s="189"/>
      <c r="K247" s="189"/>
      <c r="L247" s="190"/>
      <c r="M247" s="190"/>
      <c r="N247" s="190"/>
      <c r="O247" s="190"/>
      <c r="P247" s="190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8"/>
      <c r="C248" s="188"/>
      <c r="D248" s="188"/>
      <c r="E248" s="102"/>
      <c r="F248" s="102"/>
      <c r="G248" s="102"/>
      <c r="H248" s="189"/>
      <c r="I248" s="189"/>
      <c r="J248" s="189"/>
      <c r="K248" s="189"/>
      <c r="L248" s="190"/>
      <c r="M248" s="190"/>
      <c r="N248" s="190"/>
      <c r="O248" s="190"/>
      <c r="P248" s="190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8"/>
      <c r="C249" s="188"/>
      <c r="D249" s="188"/>
      <c r="E249" s="102"/>
      <c r="F249" s="102"/>
      <c r="G249" s="102"/>
      <c r="H249" s="189"/>
      <c r="I249" s="189"/>
      <c r="J249" s="189"/>
      <c r="K249" s="189"/>
      <c r="L249" s="190"/>
      <c r="M249" s="190"/>
      <c r="N249" s="190"/>
      <c r="O249" s="190"/>
      <c r="P249" s="190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8"/>
      <c r="C250" s="188"/>
      <c r="D250" s="188"/>
      <c r="E250" s="102"/>
      <c r="F250" s="102"/>
      <c r="G250" s="102"/>
      <c r="H250" s="189"/>
      <c r="I250" s="189"/>
      <c r="J250" s="189"/>
      <c r="K250" s="189"/>
      <c r="L250" s="190"/>
      <c r="M250" s="190"/>
      <c r="N250" s="190"/>
      <c r="O250" s="190"/>
      <c r="P250" s="190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8"/>
      <c r="C251" s="188"/>
      <c r="D251" s="188"/>
      <c r="E251" s="102"/>
      <c r="F251" s="102"/>
      <c r="G251" s="102"/>
      <c r="H251" s="189"/>
      <c r="I251" s="189"/>
      <c r="J251" s="189"/>
      <c r="K251" s="189"/>
      <c r="L251" s="190"/>
      <c r="M251" s="190"/>
      <c r="N251" s="190"/>
      <c r="O251" s="190"/>
      <c r="P251" s="190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8"/>
      <c r="C252" s="188"/>
      <c r="D252" s="188"/>
      <c r="E252" s="102"/>
      <c r="F252" s="102"/>
      <c r="G252" s="102"/>
      <c r="H252" s="189"/>
      <c r="I252" s="189"/>
      <c r="J252" s="189"/>
      <c r="K252" s="189"/>
      <c r="L252" s="190"/>
      <c r="M252" s="190"/>
      <c r="N252" s="190"/>
      <c r="O252" s="190"/>
      <c r="P252" s="190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8"/>
      <c r="C253" s="188"/>
      <c r="D253" s="188"/>
      <c r="E253" s="102"/>
      <c r="F253" s="102"/>
      <c r="G253" s="102"/>
      <c r="H253" s="189"/>
      <c r="I253" s="189"/>
      <c r="J253" s="189"/>
      <c r="K253" s="189"/>
      <c r="L253" s="190"/>
      <c r="M253" s="190"/>
      <c r="N253" s="190"/>
      <c r="O253" s="190"/>
      <c r="P253" s="190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5"/>
      <c r="C256" s="186"/>
      <c r="D256" s="186"/>
      <c r="E256" s="187"/>
      <c r="F256" s="187"/>
      <c r="G256" s="187"/>
      <c r="H256" s="187"/>
      <c r="I256" s="187"/>
      <c r="J256" s="187"/>
      <c r="K256" s="187"/>
      <c r="L256" s="187"/>
      <c r="M256" s="187"/>
      <c r="N256" s="134"/>
      <c r="O256" s="134"/>
      <c r="P256" s="185"/>
      <c r="Q256" s="185"/>
      <c r="R256" s="185"/>
      <c r="S256" s="185"/>
      <c r="T256" s="185"/>
      <c r="U256" s="185"/>
      <c r="V256" s="134"/>
      <c r="W256" s="134"/>
      <c r="X256" s="134"/>
      <c r="Y256" s="134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84"/>
      <c r="C257" s="184"/>
      <c r="D257" s="184"/>
      <c r="E257" s="184"/>
      <c r="F257" s="184"/>
      <c r="G257" s="184"/>
      <c r="H257" s="184"/>
      <c r="I257" s="184"/>
      <c r="J257" s="184"/>
      <c r="K257" s="184"/>
      <c r="L257" s="184"/>
      <c r="M257" s="184"/>
      <c r="N257" s="98"/>
      <c r="O257" s="133"/>
      <c r="P257" s="184"/>
      <c r="Q257" s="184"/>
      <c r="R257" s="184"/>
      <c r="S257" s="184"/>
      <c r="T257" s="184"/>
      <c r="U257" s="184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84"/>
      <c r="C258" s="184"/>
      <c r="D258" s="184"/>
      <c r="E258" s="184"/>
      <c r="F258" s="184"/>
      <c r="G258" s="184"/>
      <c r="H258" s="184"/>
      <c r="I258" s="184"/>
      <c r="J258" s="184"/>
      <c r="K258" s="184"/>
      <c r="L258" s="184"/>
      <c r="M258" s="184"/>
      <c r="N258" s="98"/>
      <c r="O258" s="133"/>
      <c r="P258" s="184"/>
      <c r="Q258" s="184"/>
      <c r="R258" s="184"/>
      <c r="S258" s="184"/>
      <c r="T258" s="184"/>
      <c r="U258" s="184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84"/>
      <c r="C259" s="184"/>
      <c r="D259" s="184"/>
      <c r="E259" s="184"/>
      <c r="F259" s="184"/>
      <c r="G259" s="184"/>
      <c r="H259" s="184"/>
      <c r="I259" s="184"/>
      <c r="J259" s="184"/>
      <c r="K259" s="184"/>
      <c r="L259" s="184"/>
      <c r="M259" s="184"/>
      <c r="N259" s="98"/>
      <c r="O259" s="133"/>
      <c r="P259" s="184"/>
      <c r="Q259" s="184"/>
      <c r="R259" s="184"/>
      <c r="S259" s="184"/>
      <c r="T259" s="184"/>
      <c r="U259" s="184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84"/>
      <c r="C260" s="184"/>
      <c r="D260" s="184"/>
      <c r="E260" s="184"/>
      <c r="F260" s="184"/>
      <c r="G260" s="184"/>
      <c r="H260" s="184"/>
      <c r="I260" s="184"/>
      <c r="J260" s="184"/>
      <c r="K260" s="184"/>
      <c r="L260" s="184"/>
      <c r="M260" s="184"/>
      <c r="N260" s="98"/>
      <c r="O260" s="133"/>
      <c r="P260" s="184"/>
      <c r="Q260" s="184"/>
      <c r="R260" s="184"/>
      <c r="S260" s="184"/>
      <c r="T260" s="184"/>
      <c r="U260" s="184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84"/>
      <c r="C261" s="184"/>
      <c r="D261" s="184"/>
      <c r="E261" s="184"/>
      <c r="F261" s="184"/>
      <c r="G261" s="184"/>
      <c r="H261" s="184"/>
      <c r="I261" s="184"/>
      <c r="J261" s="184"/>
      <c r="K261" s="184"/>
      <c r="L261" s="184"/>
      <c r="M261" s="184"/>
      <c r="N261" s="98"/>
      <c r="O261" s="133"/>
      <c r="P261" s="184"/>
      <c r="Q261" s="184"/>
      <c r="R261" s="184"/>
      <c r="S261" s="184"/>
      <c r="T261" s="184"/>
      <c r="U261" s="184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84"/>
      <c r="C262" s="184"/>
      <c r="D262" s="184"/>
      <c r="E262" s="184"/>
      <c r="F262" s="184"/>
      <c r="G262" s="184"/>
      <c r="H262" s="184"/>
      <c r="I262" s="184"/>
      <c r="J262" s="184"/>
      <c r="K262" s="184"/>
      <c r="L262" s="184"/>
      <c r="M262" s="184"/>
      <c r="N262" s="98"/>
      <c r="O262" s="133"/>
      <c r="P262" s="184"/>
      <c r="Q262" s="184"/>
      <c r="R262" s="184"/>
      <c r="S262" s="184"/>
      <c r="T262" s="184"/>
      <c r="U262" s="184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84"/>
      <c r="C263" s="184"/>
      <c r="D263" s="184"/>
      <c r="E263" s="184"/>
      <c r="F263" s="184"/>
      <c r="G263" s="184"/>
      <c r="H263" s="184"/>
      <c r="I263" s="184"/>
      <c r="J263" s="184"/>
      <c r="K263" s="184"/>
      <c r="L263" s="184"/>
      <c r="M263" s="184"/>
      <c r="N263" s="98"/>
      <c r="O263" s="133"/>
      <c r="P263" s="184"/>
      <c r="Q263" s="184"/>
      <c r="R263" s="184"/>
      <c r="S263" s="184"/>
      <c r="T263" s="184"/>
      <c r="U263" s="184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84"/>
      <c r="C264" s="184"/>
      <c r="D264" s="184"/>
      <c r="E264" s="184"/>
      <c r="F264" s="184"/>
      <c r="G264" s="184"/>
      <c r="H264" s="184"/>
      <c r="I264" s="184"/>
      <c r="J264" s="184"/>
      <c r="K264" s="184"/>
      <c r="L264" s="184"/>
      <c r="M264" s="184"/>
      <c r="N264" s="98"/>
      <c r="O264" s="133"/>
      <c r="P264" s="184"/>
      <c r="Q264" s="184"/>
      <c r="R264" s="184"/>
      <c r="S264" s="184"/>
      <c r="T264" s="184"/>
      <c r="U264" s="184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84"/>
      <c r="C265" s="184"/>
      <c r="D265" s="184"/>
      <c r="E265" s="184"/>
      <c r="F265" s="184"/>
      <c r="G265" s="184"/>
      <c r="H265" s="184"/>
      <c r="I265" s="184"/>
      <c r="J265" s="184"/>
      <c r="K265" s="184"/>
      <c r="L265" s="184"/>
      <c r="M265" s="184"/>
      <c r="N265" s="98"/>
      <c r="O265" s="133"/>
      <c r="P265" s="184"/>
      <c r="Q265" s="184"/>
      <c r="R265" s="184"/>
      <c r="S265" s="184"/>
      <c r="T265" s="184"/>
      <c r="U265" s="184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84"/>
      <c r="C266" s="184"/>
      <c r="D266" s="184"/>
      <c r="E266" s="184"/>
      <c r="F266" s="184"/>
      <c r="G266" s="184"/>
      <c r="H266" s="184"/>
      <c r="I266" s="184"/>
      <c r="J266" s="184"/>
      <c r="K266" s="184"/>
      <c r="L266" s="184"/>
      <c r="M266" s="184"/>
      <c r="N266" s="98"/>
      <c r="O266" s="133"/>
      <c r="P266" s="184"/>
      <c r="Q266" s="184"/>
      <c r="R266" s="184"/>
      <c r="S266" s="184"/>
      <c r="T266" s="184"/>
      <c r="U266" s="184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84"/>
      <c r="C267" s="184"/>
      <c r="D267" s="184"/>
      <c r="E267" s="184"/>
      <c r="F267" s="184"/>
      <c r="G267" s="184"/>
      <c r="H267" s="184"/>
      <c r="I267" s="184"/>
      <c r="J267" s="184"/>
      <c r="K267" s="184"/>
      <c r="L267" s="184"/>
      <c r="M267" s="184"/>
      <c r="N267" s="98"/>
      <c r="O267" s="133"/>
      <c r="P267" s="184"/>
      <c r="Q267" s="184"/>
      <c r="R267" s="184"/>
      <c r="S267" s="184"/>
      <c r="T267" s="184"/>
      <c r="U267" s="184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84"/>
      <c r="C268" s="184"/>
      <c r="D268" s="184"/>
      <c r="E268" s="184"/>
      <c r="F268" s="184"/>
      <c r="G268" s="184"/>
      <c r="H268" s="184"/>
      <c r="I268" s="184"/>
      <c r="J268" s="184"/>
      <c r="K268" s="184"/>
      <c r="L268" s="184"/>
      <c r="M268" s="184"/>
      <c r="N268" s="98"/>
      <c r="O268" s="133"/>
      <c r="P268" s="184"/>
      <c r="Q268" s="184"/>
      <c r="R268" s="184"/>
      <c r="S268" s="184"/>
      <c r="T268" s="184"/>
      <c r="U268" s="184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84"/>
      <c r="C269" s="184"/>
      <c r="D269" s="184"/>
      <c r="E269" s="184"/>
      <c r="F269" s="184"/>
      <c r="G269" s="184"/>
      <c r="H269" s="184"/>
      <c r="I269" s="184"/>
      <c r="J269" s="184"/>
      <c r="K269" s="184"/>
      <c r="L269" s="184"/>
      <c r="M269" s="184"/>
      <c r="N269" s="98"/>
      <c r="O269" s="133"/>
      <c r="P269" s="184"/>
      <c r="Q269" s="184"/>
      <c r="R269" s="184"/>
      <c r="S269" s="184"/>
      <c r="T269" s="184"/>
      <c r="U269" s="184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84"/>
      <c r="C270" s="184"/>
      <c r="D270" s="184"/>
      <c r="E270" s="184"/>
      <c r="F270" s="184"/>
      <c r="G270" s="184"/>
      <c r="H270" s="184"/>
      <c r="I270" s="184"/>
      <c r="J270" s="184"/>
      <c r="K270" s="184"/>
      <c r="L270" s="184"/>
      <c r="M270" s="184"/>
      <c r="N270" s="98"/>
      <c r="O270" s="133"/>
      <c r="P270" s="184"/>
      <c r="Q270" s="184"/>
      <c r="R270" s="184"/>
      <c r="S270" s="184"/>
      <c r="T270" s="184"/>
      <c r="U270" s="184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84"/>
      <c r="C271" s="184"/>
      <c r="D271" s="184"/>
      <c r="E271" s="184"/>
      <c r="F271" s="184"/>
      <c r="G271" s="184"/>
      <c r="H271" s="184"/>
      <c r="I271" s="184"/>
      <c r="J271" s="184"/>
      <c r="K271" s="184"/>
      <c r="L271" s="184"/>
      <c r="M271" s="184"/>
      <c r="N271" s="98"/>
      <c r="O271" s="133"/>
      <c r="P271" s="184"/>
      <c r="Q271" s="184"/>
      <c r="R271" s="184"/>
      <c r="S271" s="184"/>
      <c r="T271" s="184"/>
      <c r="U271" s="184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84"/>
      <c r="C272" s="184"/>
      <c r="D272" s="184"/>
      <c r="E272" s="184"/>
      <c r="F272" s="184"/>
      <c r="G272" s="184"/>
      <c r="H272" s="184"/>
      <c r="I272" s="184"/>
      <c r="J272" s="184"/>
      <c r="K272" s="184"/>
      <c r="L272" s="184"/>
      <c r="M272" s="184"/>
      <c r="N272" s="98"/>
      <c r="O272" s="133"/>
      <c r="P272" s="184"/>
      <c r="Q272" s="184"/>
      <c r="R272" s="184"/>
      <c r="S272" s="184"/>
      <c r="T272" s="184"/>
      <c r="U272" s="184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84"/>
      <c r="C273" s="184"/>
      <c r="D273" s="184"/>
      <c r="E273" s="184"/>
      <c r="F273" s="184"/>
      <c r="G273" s="184"/>
      <c r="H273" s="184"/>
      <c r="I273" s="184"/>
      <c r="J273" s="184"/>
      <c r="K273" s="184"/>
      <c r="L273" s="184"/>
      <c r="M273" s="184"/>
      <c r="N273" s="98"/>
      <c r="O273" s="133"/>
      <c r="P273" s="184"/>
      <c r="Q273" s="184"/>
      <c r="R273" s="184"/>
      <c r="S273" s="184"/>
      <c r="T273" s="184"/>
      <c r="U273" s="184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84"/>
      <c r="C274" s="184"/>
      <c r="D274" s="184"/>
      <c r="E274" s="184"/>
      <c r="F274" s="184"/>
      <c r="G274" s="184"/>
      <c r="H274" s="184"/>
      <c r="I274" s="184"/>
      <c r="J274" s="184"/>
      <c r="K274" s="184"/>
      <c r="L274" s="184"/>
      <c r="M274" s="184"/>
      <c r="N274" s="98"/>
      <c r="O274" s="133"/>
      <c r="P274" s="184"/>
      <c r="Q274" s="184"/>
      <c r="R274" s="184"/>
      <c r="S274" s="184"/>
      <c r="T274" s="184"/>
      <c r="U274" s="184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84"/>
      <c r="C275" s="184"/>
      <c r="D275" s="184"/>
      <c r="E275" s="184"/>
      <c r="F275" s="184"/>
      <c r="G275" s="184"/>
      <c r="H275" s="184"/>
      <c r="I275" s="184"/>
      <c r="J275" s="184"/>
      <c r="K275" s="184"/>
      <c r="L275" s="184"/>
      <c r="M275" s="184"/>
      <c r="N275" s="98"/>
      <c r="O275" s="133"/>
      <c r="P275" s="184"/>
      <c r="Q275" s="184"/>
      <c r="R275" s="184"/>
      <c r="S275" s="184"/>
      <c r="T275" s="184"/>
      <c r="U275" s="184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84"/>
      <c r="C276" s="184"/>
      <c r="D276" s="184"/>
      <c r="E276" s="184"/>
      <c r="F276" s="184"/>
      <c r="G276" s="184"/>
      <c r="H276" s="184"/>
      <c r="I276" s="184"/>
      <c r="J276" s="184"/>
      <c r="K276" s="184"/>
      <c r="L276" s="184"/>
      <c r="M276" s="184"/>
      <c r="N276" s="98"/>
      <c r="O276" s="133"/>
      <c r="P276" s="184"/>
      <c r="Q276" s="184"/>
      <c r="R276" s="184"/>
      <c r="S276" s="184"/>
      <c r="T276" s="184"/>
      <c r="U276" s="184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84"/>
      <c r="C277" s="184"/>
      <c r="D277" s="184"/>
      <c r="E277" s="184"/>
      <c r="F277" s="184"/>
      <c r="G277" s="184"/>
      <c r="H277" s="184"/>
      <c r="I277" s="184"/>
      <c r="J277" s="184"/>
      <c r="K277" s="184"/>
      <c r="L277" s="184"/>
      <c r="M277" s="184"/>
      <c r="N277" s="98"/>
      <c r="O277" s="133"/>
      <c r="P277" s="184"/>
      <c r="Q277" s="184"/>
      <c r="R277" s="184"/>
      <c r="S277" s="184"/>
      <c r="T277" s="184"/>
      <c r="U277" s="184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84"/>
      <c r="C278" s="184"/>
      <c r="D278" s="184"/>
      <c r="E278" s="184"/>
      <c r="F278" s="184"/>
      <c r="G278" s="184"/>
      <c r="H278" s="184"/>
      <c r="I278" s="184"/>
      <c r="J278" s="184"/>
      <c r="K278" s="184"/>
      <c r="L278" s="184"/>
      <c r="M278" s="184"/>
      <c r="N278" s="98"/>
      <c r="O278" s="133"/>
      <c r="P278" s="184"/>
      <c r="Q278" s="184"/>
      <c r="R278" s="184"/>
      <c r="S278" s="184"/>
      <c r="T278" s="184"/>
      <c r="U278" s="184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84"/>
      <c r="C279" s="184"/>
      <c r="D279" s="184"/>
      <c r="E279" s="184"/>
      <c r="F279" s="184"/>
      <c r="G279" s="184"/>
      <c r="H279" s="184"/>
      <c r="I279" s="184"/>
      <c r="J279" s="184"/>
      <c r="K279" s="184"/>
      <c r="L279" s="184"/>
      <c r="M279" s="184"/>
      <c r="N279" s="98"/>
      <c r="O279" s="133"/>
      <c r="P279" s="184"/>
      <c r="Q279" s="184"/>
      <c r="R279" s="184"/>
      <c r="S279" s="184"/>
      <c r="T279" s="184"/>
      <c r="U279" s="184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84"/>
      <c r="C280" s="184"/>
      <c r="D280" s="184"/>
      <c r="E280" s="184"/>
      <c r="F280" s="184"/>
      <c r="G280" s="184"/>
      <c r="H280" s="184"/>
      <c r="I280" s="184"/>
      <c r="J280" s="184"/>
      <c r="K280" s="184"/>
      <c r="L280" s="184"/>
      <c r="M280" s="184"/>
      <c r="N280" s="98"/>
      <c r="O280" s="133"/>
      <c r="P280" s="184"/>
      <c r="Q280" s="184"/>
      <c r="R280" s="184"/>
      <c r="S280" s="184"/>
      <c r="T280" s="184"/>
      <c r="U280" s="184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84"/>
      <c r="C281" s="184"/>
      <c r="D281" s="184"/>
      <c r="E281" s="184"/>
      <c r="F281" s="184"/>
      <c r="G281" s="184"/>
      <c r="H281" s="184"/>
      <c r="I281" s="184"/>
      <c r="J281" s="184"/>
      <c r="K281" s="184"/>
      <c r="L281" s="184"/>
      <c r="M281" s="184"/>
      <c r="N281" s="98"/>
      <c r="O281" s="133"/>
      <c r="P281" s="184"/>
      <c r="Q281" s="184"/>
      <c r="R281" s="184"/>
      <c r="S281" s="184"/>
      <c r="T281" s="184"/>
      <c r="U281" s="184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84"/>
      <c r="C282" s="184"/>
      <c r="D282" s="184"/>
      <c r="E282" s="184"/>
      <c r="F282" s="184"/>
      <c r="G282" s="184"/>
      <c r="H282" s="184"/>
      <c r="I282" s="184"/>
      <c r="J282" s="184"/>
      <c r="K282" s="184"/>
      <c r="L282" s="184"/>
      <c r="M282" s="184"/>
      <c r="N282" s="98"/>
      <c r="O282" s="133"/>
      <c r="P282" s="184"/>
      <c r="Q282" s="184"/>
      <c r="R282" s="184"/>
      <c r="S282" s="184"/>
      <c r="T282" s="184"/>
      <c r="U282" s="184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84"/>
      <c r="C283" s="184"/>
      <c r="D283" s="184"/>
      <c r="E283" s="184"/>
      <c r="F283" s="184"/>
      <c r="G283" s="184"/>
      <c r="H283" s="184"/>
      <c r="I283" s="184"/>
      <c r="J283" s="184"/>
      <c r="K283" s="184"/>
      <c r="L283" s="184"/>
      <c r="M283" s="184"/>
      <c r="N283" s="98"/>
      <c r="O283" s="133"/>
      <c r="P283" s="184"/>
      <c r="Q283" s="184"/>
      <c r="R283" s="184"/>
      <c r="S283" s="184"/>
      <c r="T283" s="184"/>
      <c r="U283" s="184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84"/>
      <c r="C284" s="184"/>
      <c r="D284" s="184"/>
      <c r="E284" s="184"/>
      <c r="F284" s="184"/>
      <c r="G284" s="184"/>
      <c r="H284" s="184"/>
      <c r="I284" s="184"/>
      <c r="J284" s="184"/>
      <c r="K284" s="184"/>
      <c r="L284" s="184"/>
      <c r="M284" s="184"/>
      <c r="N284" s="98"/>
      <c r="O284" s="133"/>
      <c r="P284" s="184"/>
      <c r="Q284" s="184"/>
      <c r="R284" s="184"/>
      <c r="S284" s="184"/>
      <c r="T284" s="184"/>
      <c r="U284" s="184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84"/>
      <c r="C285" s="184"/>
      <c r="D285" s="184"/>
      <c r="E285" s="184"/>
      <c r="F285" s="184"/>
      <c r="G285" s="184"/>
      <c r="H285" s="184"/>
      <c r="I285" s="184"/>
      <c r="J285" s="184"/>
      <c r="K285" s="184"/>
      <c r="L285" s="184"/>
      <c r="M285" s="184"/>
      <c r="N285" s="98"/>
      <c r="O285" s="133"/>
      <c r="P285" s="184"/>
      <c r="Q285" s="184"/>
      <c r="R285" s="184"/>
      <c r="S285" s="184"/>
      <c r="T285" s="184"/>
      <c r="U285" s="184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84"/>
      <c r="C286" s="184"/>
      <c r="D286" s="184"/>
      <c r="E286" s="184"/>
      <c r="F286" s="184"/>
      <c r="G286" s="184"/>
      <c r="H286" s="184"/>
      <c r="I286" s="184"/>
      <c r="J286" s="184"/>
      <c r="K286" s="184"/>
      <c r="L286" s="184"/>
      <c r="M286" s="184"/>
      <c r="N286" s="98"/>
      <c r="O286" s="133"/>
      <c r="P286" s="184"/>
      <c r="Q286" s="184"/>
      <c r="R286" s="184"/>
      <c r="S286" s="184"/>
      <c r="T286" s="184"/>
      <c r="U286" s="184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84"/>
      <c r="C287" s="184"/>
      <c r="D287" s="184"/>
      <c r="E287" s="184"/>
      <c r="F287" s="184"/>
      <c r="G287" s="184"/>
      <c r="H287" s="184"/>
      <c r="I287" s="184"/>
      <c r="J287" s="184"/>
      <c r="K287" s="184"/>
      <c r="L287" s="184"/>
      <c r="M287" s="184"/>
      <c r="N287" s="98"/>
      <c r="O287" s="133"/>
      <c r="P287" s="184"/>
      <c r="Q287" s="184"/>
      <c r="R287" s="184"/>
      <c r="S287" s="184"/>
      <c r="T287" s="184"/>
      <c r="U287" s="184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84"/>
      <c r="C288" s="184"/>
      <c r="D288" s="184"/>
      <c r="E288" s="184"/>
      <c r="F288" s="184"/>
      <c r="G288" s="184"/>
      <c r="H288" s="184"/>
      <c r="I288" s="184"/>
      <c r="J288" s="184"/>
      <c r="K288" s="184"/>
      <c r="L288" s="184"/>
      <c r="M288" s="184"/>
      <c r="N288" s="98"/>
      <c r="O288" s="133"/>
      <c r="P288" s="184"/>
      <c r="Q288" s="184"/>
      <c r="R288" s="184"/>
      <c r="S288" s="184"/>
      <c r="T288" s="184"/>
      <c r="U288" s="184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84"/>
      <c r="C289" s="184"/>
      <c r="D289" s="184"/>
      <c r="E289" s="184"/>
      <c r="F289" s="184"/>
      <c r="G289" s="184"/>
      <c r="H289" s="184"/>
      <c r="I289" s="184"/>
      <c r="J289" s="184"/>
      <c r="K289" s="184"/>
      <c r="L289" s="184"/>
      <c r="M289" s="184"/>
      <c r="N289" s="98"/>
      <c r="O289" s="133"/>
      <c r="P289" s="184"/>
      <c r="Q289" s="184"/>
      <c r="R289" s="184"/>
      <c r="S289" s="184"/>
      <c r="T289" s="184"/>
      <c r="U289" s="184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84"/>
      <c r="C290" s="184"/>
      <c r="D290" s="184"/>
      <c r="E290" s="184"/>
      <c r="F290" s="184"/>
      <c r="G290" s="184"/>
      <c r="H290" s="184"/>
      <c r="I290" s="184"/>
      <c r="J290" s="184"/>
      <c r="K290" s="184"/>
      <c r="L290" s="184"/>
      <c r="M290" s="184"/>
      <c r="N290" s="98"/>
      <c r="O290" s="133"/>
      <c r="P290" s="184"/>
      <c r="Q290" s="184"/>
      <c r="R290" s="184"/>
      <c r="S290" s="184"/>
      <c r="T290" s="184"/>
      <c r="U290" s="184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84"/>
      <c r="C291" s="184"/>
      <c r="D291" s="184"/>
      <c r="E291" s="184"/>
      <c r="F291" s="184"/>
      <c r="G291" s="184"/>
      <c r="H291" s="184"/>
      <c r="I291" s="184"/>
      <c r="J291" s="184"/>
      <c r="K291" s="184"/>
      <c r="L291" s="184"/>
      <c r="M291" s="184"/>
      <c r="N291" s="98"/>
      <c r="O291" s="133"/>
      <c r="P291" s="184"/>
      <c r="Q291" s="184"/>
      <c r="R291" s="184"/>
      <c r="S291" s="184"/>
      <c r="T291" s="184"/>
      <c r="U291" s="184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84"/>
      <c r="C292" s="184"/>
      <c r="D292" s="184"/>
      <c r="E292" s="184"/>
      <c r="F292" s="184"/>
      <c r="G292" s="184"/>
      <c r="H292" s="184"/>
      <c r="I292" s="184"/>
      <c r="J292" s="184"/>
      <c r="K292" s="184"/>
      <c r="L292" s="184"/>
      <c r="M292" s="184"/>
      <c r="N292" s="98"/>
      <c r="O292" s="133"/>
      <c r="P292" s="184"/>
      <c r="Q292" s="184"/>
      <c r="R292" s="184"/>
      <c r="S292" s="184"/>
      <c r="T292" s="184"/>
      <c r="U292" s="184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84"/>
      <c r="C293" s="184"/>
      <c r="D293" s="184"/>
      <c r="E293" s="184"/>
      <c r="F293" s="184"/>
      <c r="G293" s="184"/>
      <c r="H293" s="184"/>
      <c r="I293" s="184"/>
      <c r="J293" s="184"/>
      <c r="K293" s="184"/>
      <c r="L293" s="184"/>
      <c r="M293" s="184"/>
      <c r="N293" s="98"/>
      <c r="O293" s="133"/>
      <c r="P293" s="184"/>
      <c r="Q293" s="184"/>
      <c r="R293" s="184"/>
      <c r="S293" s="184"/>
      <c r="T293" s="184"/>
      <c r="U293" s="184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84"/>
      <c r="C294" s="184"/>
      <c r="D294" s="184"/>
      <c r="E294" s="184"/>
      <c r="F294" s="184"/>
      <c r="G294" s="184"/>
      <c r="H294" s="184"/>
      <c r="I294" s="184"/>
      <c r="J294" s="184"/>
      <c r="K294" s="184"/>
      <c r="L294" s="184"/>
      <c r="M294" s="184"/>
      <c r="N294" s="98"/>
      <c r="O294" s="133"/>
      <c r="P294" s="184"/>
      <c r="Q294" s="184"/>
      <c r="R294" s="184"/>
      <c r="S294" s="184"/>
      <c r="T294" s="184"/>
      <c r="U294" s="184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84"/>
      <c r="C295" s="184"/>
      <c r="D295" s="184"/>
      <c r="E295" s="184"/>
      <c r="F295" s="184"/>
      <c r="G295" s="184"/>
      <c r="H295" s="184"/>
      <c r="I295" s="184"/>
      <c r="J295" s="184"/>
      <c r="K295" s="184"/>
      <c r="L295" s="184"/>
      <c r="M295" s="184"/>
      <c r="N295" s="98"/>
      <c r="O295" s="133"/>
      <c r="P295" s="184"/>
      <c r="Q295" s="184"/>
      <c r="R295" s="184"/>
      <c r="S295" s="184"/>
      <c r="T295" s="184"/>
      <c r="U295" s="184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84"/>
      <c r="C296" s="184"/>
      <c r="D296" s="184"/>
      <c r="E296" s="184"/>
      <c r="F296" s="184"/>
      <c r="G296" s="184"/>
      <c r="H296" s="184"/>
      <c r="I296" s="184"/>
      <c r="J296" s="184"/>
      <c r="K296" s="184"/>
      <c r="L296" s="184"/>
      <c r="M296" s="184"/>
      <c r="N296" s="98"/>
      <c r="O296" s="133"/>
      <c r="P296" s="184"/>
      <c r="Q296" s="184"/>
      <c r="R296" s="184"/>
      <c r="S296" s="184"/>
      <c r="T296" s="184"/>
      <c r="U296" s="184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84"/>
      <c r="C297" s="184"/>
      <c r="D297" s="184"/>
      <c r="E297" s="184"/>
      <c r="F297" s="184"/>
      <c r="G297" s="184"/>
      <c r="H297" s="184"/>
      <c r="I297" s="184"/>
      <c r="J297" s="184"/>
      <c r="K297" s="184"/>
      <c r="L297" s="184"/>
      <c r="M297" s="184"/>
      <c r="N297" s="98"/>
      <c r="O297" s="133"/>
      <c r="P297" s="184"/>
      <c r="Q297" s="184"/>
      <c r="R297" s="184"/>
      <c r="S297" s="184"/>
      <c r="T297" s="184"/>
      <c r="U297" s="184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84"/>
      <c r="C298" s="184"/>
      <c r="D298" s="184"/>
      <c r="E298" s="184"/>
      <c r="F298" s="184"/>
      <c r="G298" s="184"/>
      <c r="H298" s="184"/>
      <c r="I298" s="184"/>
      <c r="J298" s="184"/>
      <c r="K298" s="184"/>
      <c r="L298" s="184"/>
      <c r="M298" s="184"/>
      <c r="N298" s="98"/>
      <c r="O298" s="133"/>
      <c r="P298" s="184"/>
      <c r="Q298" s="184"/>
      <c r="R298" s="184"/>
      <c r="S298" s="184"/>
      <c r="T298" s="184"/>
      <c r="U298" s="184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84"/>
      <c r="C299" s="184"/>
      <c r="D299" s="184"/>
      <c r="E299" s="184"/>
      <c r="F299" s="184"/>
      <c r="G299" s="184"/>
      <c r="H299" s="184"/>
      <c r="I299" s="184"/>
      <c r="J299" s="184"/>
      <c r="K299" s="184"/>
      <c r="L299" s="184"/>
      <c r="M299" s="184"/>
      <c r="N299" s="98"/>
      <c r="O299" s="133"/>
      <c r="P299" s="184"/>
      <c r="Q299" s="184"/>
      <c r="R299" s="184"/>
      <c r="S299" s="184"/>
      <c r="T299" s="184"/>
      <c r="U299" s="184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84"/>
      <c r="C300" s="184"/>
      <c r="D300" s="184"/>
      <c r="E300" s="184"/>
      <c r="F300" s="184"/>
      <c r="G300" s="184"/>
      <c r="H300" s="184"/>
      <c r="I300" s="184"/>
      <c r="J300" s="184"/>
      <c r="K300" s="184"/>
      <c r="L300" s="184"/>
      <c r="M300" s="184"/>
      <c r="N300" s="98"/>
      <c r="O300" s="133"/>
      <c r="P300" s="184"/>
      <c r="Q300" s="184"/>
      <c r="R300" s="184"/>
      <c r="S300" s="184"/>
      <c r="T300" s="184"/>
      <c r="U300" s="184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84"/>
      <c r="C301" s="184"/>
      <c r="D301" s="184"/>
      <c r="E301" s="184"/>
      <c r="F301" s="184"/>
      <c r="G301" s="184"/>
      <c r="H301" s="184"/>
      <c r="I301" s="184"/>
      <c r="J301" s="184"/>
      <c r="K301" s="184"/>
      <c r="L301" s="184"/>
      <c r="M301" s="184"/>
      <c r="N301" s="98"/>
      <c r="O301" s="133"/>
      <c r="P301" s="184"/>
      <c r="Q301" s="184"/>
      <c r="R301" s="184"/>
      <c r="S301" s="184"/>
      <c r="T301" s="184"/>
      <c r="U301" s="184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84"/>
      <c r="C302" s="184"/>
      <c r="D302" s="184"/>
      <c r="E302" s="184"/>
      <c r="F302" s="184"/>
      <c r="G302" s="184"/>
      <c r="H302" s="184"/>
      <c r="I302" s="184"/>
      <c r="J302" s="184"/>
      <c r="K302" s="184"/>
      <c r="L302" s="184"/>
      <c r="M302" s="184"/>
      <c r="N302" s="98"/>
      <c r="O302" s="133"/>
      <c r="P302" s="184"/>
      <c r="Q302" s="184"/>
      <c r="R302" s="184"/>
      <c r="S302" s="184"/>
      <c r="T302" s="184"/>
      <c r="U302" s="184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84"/>
      <c r="C303" s="184"/>
      <c r="D303" s="184"/>
      <c r="E303" s="184"/>
      <c r="F303" s="184"/>
      <c r="G303" s="184"/>
      <c r="H303" s="184"/>
      <c r="I303" s="184"/>
      <c r="J303" s="184"/>
      <c r="K303" s="184"/>
      <c r="L303" s="184"/>
      <c r="M303" s="184"/>
      <c r="N303" s="98"/>
      <c r="O303" s="133"/>
      <c r="P303" s="184"/>
      <c r="Q303" s="184"/>
      <c r="R303" s="184"/>
      <c r="S303" s="184"/>
      <c r="T303" s="184"/>
      <c r="U303" s="184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84"/>
      <c r="C304" s="184"/>
      <c r="D304" s="184"/>
      <c r="E304" s="184"/>
      <c r="F304" s="184"/>
      <c r="G304" s="184"/>
      <c r="H304" s="184"/>
      <c r="I304" s="184"/>
      <c r="J304" s="184"/>
      <c r="K304" s="184"/>
      <c r="L304" s="184"/>
      <c r="M304" s="184"/>
      <c r="N304" s="98"/>
      <c r="O304" s="133"/>
      <c r="P304" s="184"/>
      <c r="Q304" s="184"/>
      <c r="R304" s="184"/>
      <c r="S304" s="184"/>
      <c r="T304" s="184"/>
      <c r="U304" s="184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84"/>
      <c r="C305" s="184"/>
      <c r="D305" s="184"/>
      <c r="E305" s="184"/>
      <c r="F305" s="184"/>
      <c r="G305" s="184"/>
      <c r="H305" s="184"/>
      <c r="I305" s="184"/>
      <c r="J305" s="184"/>
      <c r="K305" s="184"/>
      <c r="L305" s="184"/>
      <c r="M305" s="184"/>
      <c r="N305" s="98"/>
      <c r="O305" s="133"/>
      <c r="P305" s="184"/>
      <c r="Q305" s="184"/>
      <c r="R305" s="184"/>
      <c r="S305" s="184"/>
      <c r="T305" s="184"/>
      <c r="U305" s="184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84"/>
      <c r="C306" s="184"/>
      <c r="D306" s="184"/>
      <c r="E306" s="184"/>
      <c r="F306" s="184"/>
      <c r="G306" s="184"/>
      <c r="H306" s="184"/>
      <c r="I306" s="184"/>
      <c r="J306" s="184"/>
      <c r="K306" s="184"/>
      <c r="L306" s="184"/>
      <c r="M306" s="184"/>
      <c r="N306" s="98"/>
      <c r="O306" s="133"/>
      <c r="P306" s="184"/>
      <c r="Q306" s="184"/>
      <c r="R306" s="184"/>
      <c r="S306" s="184"/>
      <c r="T306" s="184"/>
      <c r="U306" s="184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5"/>
      <c r="C311" s="186"/>
      <c r="D311" s="186"/>
      <c r="E311" s="134"/>
      <c r="F311" s="134"/>
      <c r="G311" s="134"/>
      <c r="H311" s="185"/>
      <c r="I311" s="185"/>
      <c r="J311" s="185"/>
      <c r="K311" s="185"/>
      <c r="L311" s="134"/>
      <c r="M311" s="185"/>
      <c r="N311" s="185"/>
      <c r="O311" s="185"/>
      <c r="P311" s="185"/>
      <c r="Q311" s="185"/>
      <c r="R311" s="134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8"/>
      <c r="C312" s="188"/>
      <c r="D312" s="188"/>
      <c r="E312" s="102"/>
      <c r="F312" s="102"/>
      <c r="G312" s="102"/>
      <c r="H312" s="189"/>
      <c r="I312" s="189"/>
      <c r="J312" s="189"/>
      <c r="K312" s="189"/>
      <c r="L312" s="133"/>
      <c r="M312" s="190"/>
      <c r="N312" s="190"/>
      <c r="O312" s="190"/>
      <c r="P312" s="190"/>
      <c r="Q312" s="190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8"/>
      <c r="C313" s="188"/>
      <c r="D313" s="188"/>
      <c r="E313" s="102"/>
      <c r="F313" s="102"/>
      <c r="G313" s="102"/>
      <c r="H313" s="189"/>
      <c r="I313" s="189"/>
      <c r="J313" s="189"/>
      <c r="K313" s="189"/>
      <c r="L313" s="133"/>
      <c r="M313" s="190"/>
      <c r="N313" s="190"/>
      <c r="O313" s="190"/>
      <c r="P313" s="190"/>
      <c r="Q313" s="190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8"/>
      <c r="C314" s="188"/>
      <c r="D314" s="188"/>
      <c r="E314" s="102"/>
      <c r="F314" s="102"/>
      <c r="G314" s="102"/>
      <c r="H314" s="189"/>
      <c r="I314" s="189"/>
      <c r="J314" s="189"/>
      <c r="K314" s="189"/>
      <c r="L314" s="133"/>
      <c r="M314" s="190"/>
      <c r="N314" s="190"/>
      <c r="O314" s="190"/>
      <c r="P314" s="190"/>
      <c r="Q314" s="190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8"/>
      <c r="C315" s="188"/>
      <c r="D315" s="188"/>
      <c r="E315" s="102"/>
      <c r="F315" s="102"/>
      <c r="G315" s="102"/>
      <c r="H315" s="189"/>
      <c r="I315" s="189"/>
      <c r="J315" s="189"/>
      <c r="K315" s="189"/>
      <c r="L315" s="133"/>
      <c r="M315" s="190"/>
      <c r="N315" s="190"/>
      <c r="O315" s="190"/>
      <c r="P315" s="190"/>
      <c r="Q315" s="190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8"/>
      <c r="C316" s="188"/>
      <c r="D316" s="188"/>
      <c r="E316" s="102"/>
      <c r="F316" s="102"/>
      <c r="G316" s="102"/>
      <c r="H316" s="189"/>
      <c r="I316" s="189"/>
      <c r="J316" s="189"/>
      <c r="K316" s="189"/>
      <c r="L316" s="133"/>
      <c r="M316" s="190"/>
      <c r="N316" s="190"/>
      <c r="O316" s="190"/>
      <c r="P316" s="190"/>
      <c r="Q316" s="190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8"/>
      <c r="C317" s="188"/>
      <c r="D317" s="188"/>
      <c r="E317" s="102"/>
      <c r="F317" s="102"/>
      <c r="G317" s="102"/>
      <c r="H317" s="189"/>
      <c r="I317" s="189"/>
      <c r="J317" s="189"/>
      <c r="K317" s="189"/>
      <c r="L317" s="133"/>
      <c r="M317" s="190"/>
      <c r="N317" s="190"/>
      <c r="O317" s="190"/>
      <c r="P317" s="190"/>
      <c r="Q317" s="190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5"/>
      <c r="C320" s="186"/>
      <c r="D320" s="186"/>
      <c r="E320" s="187"/>
      <c r="F320" s="187"/>
      <c r="G320" s="187"/>
      <c r="H320" s="187"/>
      <c r="I320" s="187"/>
      <c r="J320" s="187"/>
      <c r="K320" s="187"/>
      <c r="L320" s="187"/>
      <c r="M320" s="187"/>
      <c r="N320" s="134"/>
      <c r="O320" s="134"/>
      <c r="P320" s="185"/>
      <c r="Q320" s="185"/>
      <c r="R320" s="185"/>
      <c r="S320" s="185"/>
      <c r="T320" s="185"/>
      <c r="U320" s="185"/>
      <c r="V320" s="134"/>
      <c r="W320" s="134"/>
      <c r="X320" s="134"/>
      <c r="Y320" s="134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84"/>
      <c r="C321" s="184"/>
      <c r="D321" s="184"/>
      <c r="E321" s="184"/>
      <c r="F321" s="184"/>
      <c r="G321" s="184"/>
      <c r="H321" s="184"/>
      <c r="I321" s="184"/>
      <c r="J321" s="184"/>
      <c r="K321" s="184"/>
      <c r="L321" s="184"/>
      <c r="M321" s="184"/>
      <c r="N321" s="98"/>
      <c r="O321" s="133"/>
      <c r="P321" s="184"/>
      <c r="Q321" s="184"/>
      <c r="R321" s="184"/>
      <c r="S321" s="184"/>
      <c r="T321" s="184"/>
      <c r="U321" s="184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84"/>
      <c r="C322" s="184"/>
      <c r="D322" s="184"/>
      <c r="E322" s="184"/>
      <c r="F322" s="184"/>
      <c r="G322" s="184"/>
      <c r="H322" s="184"/>
      <c r="I322" s="184"/>
      <c r="J322" s="184"/>
      <c r="K322" s="184"/>
      <c r="L322" s="184"/>
      <c r="M322" s="184"/>
      <c r="N322" s="98"/>
      <c r="O322" s="133"/>
      <c r="P322" s="184"/>
      <c r="Q322" s="184"/>
      <c r="R322" s="184"/>
      <c r="S322" s="184"/>
      <c r="T322" s="184"/>
      <c r="U322" s="184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84"/>
      <c r="C323" s="184"/>
      <c r="D323" s="184"/>
      <c r="E323" s="184"/>
      <c r="F323" s="184"/>
      <c r="G323" s="184"/>
      <c r="H323" s="184"/>
      <c r="I323" s="184"/>
      <c r="J323" s="184"/>
      <c r="K323" s="184"/>
      <c r="L323" s="184"/>
      <c r="M323" s="184"/>
      <c r="N323" s="98"/>
      <c r="O323" s="133"/>
      <c r="P323" s="184"/>
      <c r="Q323" s="184"/>
      <c r="R323" s="184"/>
      <c r="S323" s="184"/>
      <c r="T323" s="184"/>
      <c r="U323" s="184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84"/>
      <c r="C324" s="184"/>
      <c r="D324" s="184"/>
      <c r="E324" s="184"/>
      <c r="F324" s="184"/>
      <c r="G324" s="184"/>
      <c r="H324" s="184"/>
      <c r="I324" s="184"/>
      <c r="J324" s="184"/>
      <c r="K324" s="184"/>
      <c r="L324" s="184"/>
      <c r="M324" s="184"/>
      <c r="N324" s="98"/>
      <c r="O324" s="133"/>
      <c r="P324" s="184"/>
      <c r="Q324" s="184"/>
      <c r="R324" s="184"/>
      <c r="S324" s="184"/>
      <c r="T324" s="184"/>
      <c r="U324" s="184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84"/>
      <c r="C325" s="184"/>
      <c r="D325" s="184"/>
      <c r="E325" s="184"/>
      <c r="F325" s="184"/>
      <c r="G325" s="184"/>
      <c r="H325" s="184"/>
      <c r="I325" s="184"/>
      <c r="J325" s="184"/>
      <c r="K325" s="184"/>
      <c r="L325" s="184"/>
      <c r="M325" s="184"/>
      <c r="N325" s="98"/>
      <c r="O325" s="133"/>
      <c r="P325" s="184"/>
      <c r="Q325" s="184"/>
      <c r="R325" s="184"/>
      <c r="S325" s="184"/>
      <c r="T325" s="184"/>
      <c r="U325" s="184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84"/>
      <c r="C326" s="184"/>
      <c r="D326" s="184"/>
      <c r="E326" s="184"/>
      <c r="F326" s="184"/>
      <c r="G326" s="184"/>
      <c r="H326" s="184"/>
      <c r="I326" s="184"/>
      <c r="J326" s="184"/>
      <c r="K326" s="184"/>
      <c r="L326" s="184"/>
      <c r="M326" s="184"/>
      <c r="N326" s="98"/>
      <c r="O326" s="133"/>
      <c r="P326" s="184"/>
      <c r="Q326" s="184"/>
      <c r="R326" s="184"/>
      <c r="S326" s="184"/>
      <c r="T326" s="184"/>
      <c r="U326" s="184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84"/>
      <c r="C327" s="184"/>
      <c r="D327" s="184"/>
      <c r="E327" s="184"/>
      <c r="F327" s="184"/>
      <c r="G327" s="184"/>
      <c r="H327" s="184"/>
      <c r="I327" s="184"/>
      <c r="J327" s="184"/>
      <c r="K327" s="184"/>
      <c r="L327" s="184"/>
      <c r="M327" s="184"/>
      <c r="N327" s="98"/>
      <c r="O327" s="133"/>
      <c r="P327" s="184"/>
      <c r="Q327" s="184"/>
      <c r="R327" s="184"/>
      <c r="S327" s="184"/>
      <c r="T327" s="184"/>
      <c r="U327" s="184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84"/>
      <c r="C328" s="184"/>
      <c r="D328" s="184"/>
      <c r="E328" s="184"/>
      <c r="F328" s="184"/>
      <c r="G328" s="184"/>
      <c r="H328" s="184"/>
      <c r="I328" s="184"/>
      <c r="J328" s="184"/>
      <c r="K328" s="184"/>
      <c r="L328" s="184"/>
      <c r="M328" s="184"/>
      <c r="N328" s="98"/>
      <c r="O328" s="133"/>
      <c r="P328" s="184"/>
      <c r="Q328" s="184"/>
      <c r="R328" s="184"/>
      <c r="S328" s="184"/>
      <c r="T328" s="184"/>
      <c r="U328" s="184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84"/>
      <c r="C329" s="184"/>
      <c r="D329" s="184"/>
      <c r="E329" s="184"/>
      <c r="F329" s="184"/>
      <c r="G329" s="184"/>
      <c r="H329" s="184"/>
      <c r="I329" s="184"/>
      <c r="J329" s="184"/>
      <c r="K329" s="184"/>
      <c r="L329" s="184"/>
      <c r="M329" s="184"/>
      <c r="N329" s="98"/>
      <c r="O329" s="133"/>
      <c r="P329" s="184"/>
      <c r="Q329" s="184"/>
      <c r="R329" s="184"/>
      <c r="S329" s="184"/>
      <c r="T329" s="184"/>
      <c r="U329" s="184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84"/>
      <c r="C330" s="184"/>
      <c r="D330" s="184"/>
      <c r="E330" s="184"/>
      <c r="F330" s="184"/>
      <c r="G330" s="184"/>
      <c r="H330" s="184"/>
      <c r="I330" s="184"/>
      <c r="J330" s="184"/>
      <c r="K330" s="184"/>
      <c r="L330" s="184"/>
      <c r="M330" s="184"/>
      <c r="N330" s="98"/>
      <c r="O330" s="133"/>
      <c r="P330" s="184"/>
      <c r="Q330" s="184"/>
      <c r="R330" s="184"/>
      <c r="S330" s="184"/>
      <c r="T330" s="184"/>
      <c r="U330" s="184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84"/>
      <c r="C331" s="184"/>
      <c r="D331" s="184"/>
      <c r="E331" s="184"/>
      <c r="F331" s="184"/>
      <c r="G331" s="184"/>
      <c r="H331" s="184"/>
      <c r="I331" s="184"/>
      <c r="J331" s="184"/>
      <c r="K331" s="184"/>
      <c r="L331" s="184"/>
      <c r="M331" s="184"/>
      <c r="N331" s="98"/>
      <c r="O331" s="133"/>
      <c r="P331" s="184"/>
      <c r="Q331" s="184"/>
      <c r="R331" s="184"/>
      <c r="S331" s="184"/>
      <c r="T331" s="184"/>
      <c r="U331" s="184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84"/>
      <c r="C332" s="184"/>
      <c r="D332" s="184"/>
      <c r="E332" s="184"/>
      <c r="F332" s="184"/>
      <c r="G332" s="184"/>
      <c r="H332" s="184"/>
      <c r="I332" s="184"/>
      <c r="J332" s="184"/>
      <c r="K332" s="184"/>
      <c r="L332" s="184"/>
      <c r="M332" s="184"/>
      <c r="N332" s="98"/>
      <c r="O332" s="133"/>
      <c r="P332" s="184"/>
      <c r="Q332" s="184"/>
      <c r="R332" s="184"/>
      <c r="S332" s="184"/>
      <c r="T332" s="184"/>
      <c r="U332" s="184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84"/>
      <c r="C333" s="184"/>
      <c r="D333" s="184"/>
      <c r="E333" s="184"/>
      <c r="F333" s="184"/>
      <c r="G333" s="184"/>
      <c r="H333" s="184"/>
      <c r="I333" s="184"/>
      <c r="J333" s="184"/>
      <c r="K333" s="184"/>
      <c r="L333" s="184"/>
      <c r="M333" s="184"/>
      <c r="N333" s="98"/>
      <c r="O333" s="133"/>
      <c r="P333" s="184"/>
      <c r="Q333" s="184"/>
      <c r="R333" s="184"/>
      <c r="S333" s="184"/>
      <c r="T333" s="184"/>
      <c r="U333" s="184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84"/>
      <c r="C334" s="184"/>
      <c r="D334" s="184"/>
      <c r="E334" s="184"/>
      <c r="F334" s="184"/>
      <c r="G334" s="184"/>
      <c r="H334" s="184"/>
      <c r="I334" s="184"/>
      <c r="J334" s="184"/>
      <c r="K334" s="184"/>
      <c r="L334" s="184"/>
      <c r="M334" s="184"/>
      <c r="N334" s="98"/>
      <c r="O334" s="133"/>
      <c r="P334" s="184"/>
      <c r="Q334" s="184"/>
      <c r="R334" s="184"/>
      <c r="S334" s="184"/>
      <c r="T334" s="184"/>
      <c r="U334" s="184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84"/>
      <c r="C335" s="184"/>
      <c r="D335" s="184"/>
      <c r="E335" s="184"/>
      <c r="F335" s="184"/>
      <c r="G335" s="184"/>
      <c r="H335" s="184"/>
      <c r="I335" s="184"/>
      <c r="J335" s="184"/>
      <c r="K335" s="184"/>
      <c r="L335" s="184"/>
      <c r="M335" s="184"/>
      <c r="N335" s="98"/>
      <c r="O335" s="133"/>
      <c r="P335" s="184"/>
      <c r="Q335" s="184"/>
      <c r="R335" s="184"/>
      <c r="S335" s="184"/>
      <c r="T335" s="184"/>
      <c r="U335" s="184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84"/>
      <c r="C336" s="184"/>
      <c r="D336" s="184"/>
      <c r="E336" s="184"/>
      <c r="F336" s="184"/>
      <c r="G336" s="184"/>
      <c r="H336" s="184"/>
      <c r="I336" s="184"/>
      <c r="J336" s="184"/>
      <c r="K336" s="184"/>
      <c r="L336" s="184"/>
      <c r="M336" s="184"/>
      <c r="N336" s="98"/>
      <c r="O336" s="133"/>
      <c r="P336" s="184"/>
      <c r="Q336" s="184"/>
      <c r="R336" s="184"/>
      <c r="S336" s="184"/>
      <c r="T336" s="184"/>
      <c r="U336" s="184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84"/>
      <c r="C337" s="184"/>
      <c r="D337" s="184"/>
      <c r="E337" s="184"/>
      <c r="F337" s="184"/>
      <c r="G337" s="184"/>
      <c r="H337" s="184"/>
      <c r="I337" s="184"/>
      <c r="J337" s="184"/>
      <c r="K337" s="184"/>
      <c r="L337" s="184"/>
      <c r="M337" s="184"/>
      <c r="N337" s="98"/>
      <c r="O337" s="133"/>
      <c r="P337" s="184"/>
      <c r="Q337" s="184"/>
      <c r="R337" s="184"/>
      <c r="S337" s="184"/>
      <c r="T337" s="184"/>
      <c r="U337" s="184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84"/>
      <c r="C338" s="184"/>
      <c r="D338" s="184"/>
      <c r="E338" s="184"/>
      <c r="F338" s="184"/>
      <c r="G338" s="184"/>
      <c r="H338" s="184"/>
      <c r="I338" s="184"/>
      <c r="J338" s="184"/>
      <c r="K338" s="184"/>
      <c r="L338" s="184"/>
      <c r="M338" s="184"/>
      <c r="N338" s="98"/>
      <c r="O338" s="133"/>
      <c r="P338" s="184"/>
      <c r="Q338" s="184"/>
      <c r="R338" s="184"/>
      <c r="S338" s="184"/>
      <c r="T338" s="184"/>
      <c r="U338" s="184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84"/>
      <c r="C339" s="184"/>
      <c r="D339" s="184"/>
      <c r="E339" s="184"/>
      <c r="F339" s="184"/>
      <c r="G339" s="184"/>
      <c r="H339" s="184"/>
      <c r="I339" s="184"/>
      <c r="J339" s="184"/>
      <c r="K339" s="184"/>
      <c r="L339" s="184"/>
      <c r="M339" s="184"/>
      <c r="N339" s="98"/>
      <c r="O339" s="133"/>
      <c r="P339" s="184"/>
      <c r="Q339" s="184"/>
      <c r="R339" s="184"/>
      <c r="S339" s="184"/>
      <c r="T339" s="184"/>
      <c r="U339" s="184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84"/>
      <c r="C340" s="184"/>
      <c r="D340" s="184"/>
      <c r="E340" s="184"/>
      <c r="F340" s="184"/>
      <c r="G340" s="184"/>
      <c r="H340" s="184"/>
      <c r="I340" s="184"/>
      <c r="J340" s="184"/>
      <c r="K340" s="184"/>
      <c r="L340" s="184"/>
      <c r="M340" s="184"/>
      <c r="N340" s="98"/>
      <c r="O340" s="133"/>
      <c r="P340" s="184"/>
      <c r="Q340" s="184"/>
      <c r="R340" s="184"/>
      <c r="S340" s="184"/>
      <c r="T340" s="184"/>
      <c r="U340" s="184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84"/>
      <c r="C341" s="184"/>
      <c r="D341" s="184"/>
      <c r="E341" s="184"/>
      <c r="F341" s="184"/>
      <c r="G341" s="184"/>
      <c r="H341" s="184"/>
      <c r="I341" s="184"/>
      <c r="J341" s="184"/>
      <c r="K341" s="184"/>
      <c r="L341" s="184"/>
      <c r="M341" s="184"/>
      <c r="N341" s="98"/>
      <c r="O341" s="133"/>
      <c r="P341" s="184"/>
      <c r="Q341" s="184"/>
      <c r="R341" s="184"/>
      <c r="S341" s="184"/>
      <c r="T341" s="184"/>
      <c r="U341" s="184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84"/>
      <c r="C342" s="184"/>
      <c r="D342" s="184"/>
      <c r="E342" s="184"/>
      <c r="F342" s="184"/>
      <c r="G342" s="184"/>
      <c r="H342" s="184"/>
      <c r="I342" s="184"/>
      <c r="J342" s="184"/>
      <c r="K342" s="184"/>
      <c r="L342" s="184"/>
      <c r="M342" s="184"/>
      <c r="N342" s="98"/>
      <c r="O342" s="133"/>
      <c r="P342" s="184"/>
      <c r="Q342" s="184"/>
      <c r="R342" s="184"/>
      <c r="S342" s="184"/>
      <c r="T342" s="184"/>
      <c r="U342" s="184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84"/>
      <c r="C343" s="184"/>
      <c r="D343" s="184"/>
      <c r="E343" s="184"/>
      <c r="F343" s="184"/>
      <c r="G343" s="184"/>
      <c r="H343" s="184"/>
      <c r="I343" s="184"/>
      <c r="J343" s="184"/>
      <c r="K343" s="184"/>
      <c r="L343" s="184"/>
      <c r="M343" s="184"/>
      <c r="N343" s="98"/>
      <c r="O343" s="133"/>
      <c r="P343" s="184"/>
      <c r="Q343" s="184"/>
      <c r="R343" s="184"/>
      <c r="S343" s="184"/>
      <c r="T343" s="184"/>
      <c r="U343" s="184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84"/>
      <c r="C344" s="184"/>
      <c r="D344" s="184"/>
      <c r="E344" s="184"/>
      <c r="F344" s="184"/>
      <c r="G344" s="184"/>
      <c r="H344" s="184"/>
      <c r="I344" s="184"/>
      <c r="J344" s="184"/>
      <c r="K344" s="184"/>
      <c r="L344" s="184"/>
      <c r="M344" s="184"/>
      <c r="N344" s="98"/>
      <c r="O344" s="133"/>
      <c r="P344" s="184"/>
      <c r="Q344" s="184"/>
      <c r="R344" s="184"/>
      <c r="S344" s="184"/>
      <c r="T344" s="184"/>
      <c r="U344" s="184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84"/>
      <c r="C345" s="184"/>
      <c r="D345" s="184"/>
      <c r="E345" s="184"/>
      <c r="F345" s="184"/>
      <c r="G345" s="184"/>
      <c r="H345" s="184"/>
      <c r="I345" s="184"/>
      <c r="J345" s="184"/>
      <c r="K345" s="184"/>
      <c r="L345" s="184"/>
      <c r="M345" s="184"/>
      <c r="N345" s="98"/>
      <c r="O345" s="133"/>
      <c r="P345" s="184"/>
      <c r="Q345" s="184"/>
      <c r="R345" s="184"/>
      <c r="S345" s="184"/>
      <c r="T345" s="184"/>
      <c r="U345" s="184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84"/>
      <c r="C346" s="184"/>
      <c r="D346" s="184"/>
      <c r="E346" s="184"/>
      <c r="F346" s="184"/>
      <c r="G346" s="184"/>
      <c r="H346" s="184"/>
      <c r="I346" s="184"/>
      <c r="J346" s="184"/>
      <c r="K346" s="184"/>
      <c r="L346" s="184"/>
      <c r="M346" s="184"/>
      <c r="N346" s="98"/>
      <c r="O346" s="133"/>
      <c r="P346" s="184"/>
      <c r="Q346" s="184"/>
      <c r="R346" s="184"/>
      <c r="S346" s="184"/>
      <c r="T346" s="184"/>
      <c r="U346" s="184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84"/>
      <c r="C347" s="184"/>
      <c r="D347" s="184"/>
      <c r="E347" s="184"/>
      <c r="F347" s="184"/>
      <c r="G347" s="184"/>
      <c r="H347" s="184"/>
      <c r="I347" s="184"/>
      <c r="J347" s="184"/>
      <c r="K347" s="184"/>
      <c r="L347" s="184"/>
      <c r="M347" s="184"/>
      <c r="N347" s="98"/>
      <c r="O347" s="133"/>
      <c r="P347" s="184"/>
      <c r="Q347" s="184"/>
      <c r="R347" s="184"/>
      <c r="S347" s="184"/>
      <c r="T347" s="184"/>
      <c r="U347" s="184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84"/>
      <c r="C348" s="184"/>
      <c r="D348" s="184"/>
      <c r="E348" s="184"/>
      <c r="F348" s="184"/>
      <c r="G348" s="184"/>
      <c r="H348" s="184"/>
      <c r="I348" s="184"/>
      <c r="J348" s="184"/>
      <c r="K348" s="184"/>
      <c r="L348" s="184"/>
      <c r="M348" s="184"/>
      <c r="N348" s="98"/>
      <c r="O348" s="133"/>
      <c r="P348" s="184"/>
      <c r="Q348" s="184"/>
      <c r="R348" s="184"/>
      <c r="S348" s="184"/>
      <c r="T348" s="184"/>
      <c r="U348" s="184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84"/>
      <c r="C349" s="184"/>
      <c r="D349" s="184"/>
      <c r="E349" s="184"/>
      <c r="F349" s="184"/>
      <c r="G349" s="184"/>
      <c r="H349" s="184"/>
      <c r="I349" s="184"/>
      <c r="J349" s="184"/>
      <c r="K349" s="184"/>
      <c r="L349" s="184"/>
      <c r="M349" s="184"/>
      <c r="N349" s="98"/>
      <c r="O349" s="133"/>
      <c r="P349" s="184"/>
      <c r="Q349" s="184"/>
      <c r="R349" s="184"/>
      <c r="S349" s="184"/>
      <c r="T349" s="184"/>
      <c r="U349" s="184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84"/>
      <c r="C350" s="184"/>
      <c r="D350" s="184"/>
      <c r="E350" s="184"/>
      <c r="F350" s="184"/>
      <c r="G350" s="184"/>
      <c r="H350" s="184"/>
      <c r="I350" s="184"/>
      <c r="J350" s="184"/>
      <c r="K350" s="184"/>
      <c r="L350" s="184"/>
      <c r="M350" s="184"/>
      <c r="N350" s="98"/>
      <c r="O350" s="133"/>
      <c r="P350" s="184"/>
      <c r="Q350" s="184"/>
      <c r="R350" s="184"/>
      <c r="S350" s="184"/>
      <c r="T350" s="184"/>
      <c r="U350" s="184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84"/>
      <c r="C351" s="184"/>
      <c r="D351" s="184"/>
      <c r="E351" s="184"/>
      <c r="F351" s="184"/>
      <c r="G351" s="184"/>
      <c r="H351" s="184"/>
      <c r="I351" s="184"/>
      <c r="J351" s="184"/>
      <c r="K351" s="184"/>
      <c r="L351" s="184"/>
      <c r="M351" s="184"/>
      <c r="N351" s="98"/>
      <c r="O351" s="133"/>
      <c r="P351" s="184"/>
      <c r="Q351" s="184"/>
      <c r="R351" s="184"/>
      <c r="S351" s="184"/>
      <c r="T351" s="184"/>
      <c r="U351" s="184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84"/>
      <c r="C352" s="184"/>
      <c r="D352" s="184"/>
      <c r="E352" s="184"/>
      <c r="F352" s="184"/>
      <c r="G352" s="184"/>
      <c r="H352" s="184"/>
      <c r="I352" s="184"/>
      <c r="J352" s="184"/>
      <c r="K352" s="184"/>
      <c r="L352" s="184"/>
      <c r="M352" s="184"/>
      <c r="N352" s="98"/>
      <c r="O352" s="133"/>
      <c r="P352" s="184"/>
      <c r="Q352" s="184"/>
      <c r="R352" s="184"/>
      <c r="S352" s="184"/>
      <c r="T352" s="184"/>
      <c r="U352" s="184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84"/>
      <c r="C353" s="184"/>
      <c r="D353" s="184"/>
      <c r="E353" s="184"/>
      <c r="F353" s="184"/>
      <c r="G353" s="184"/>
      <c r="H353" s="184"/>
      <c r="I353" s="184"/>
      <c r="J353" s="184"/>
      <c r="K353" s="184"/>
      <c r="L353" s="184"/>
      <c r="M353" s="184"/>
      <c r="N353" s="98"/>
      <c r="O353" s="133"/>
      <c r="P353" s="184"/>
      <c r="Q353" s="184"/>
      <c r="R353" s="184"/>
      <c r="S353" s="184"/>
      <c r="T353" s="184"/>
      <c r="U353" s="184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84"/>
      <c r="C354" s="184"/>
      <c r="D354" s="184"/>
      <c r="E354" s="184"/>
      <c r="F354" s="184"/>
      <c r="G354" s="184"/>
      <c r="H354" s="184"/>
      <c r="I354" s="184"/>
      <c r="J354" s="184"/>
      <c r="K354" s="184"/>
      <c r="L354" s="184"/>
      <c r="M354" s="184"/>
      <c r="N354" s="98"/>
      <c r="O354" s="133"/>
      <c r="P354" s="184"/>
      <c r="Q354" s="184"/>
      <c r="R354" s="184"/>
      <c r="S354" s="184"/>
      <c r="T354" s="184"/>
      <c r="U354" s="184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84"/>
      <c r="C355" s="184"/>
      <c r="D355" s="184"/>
      <c r="E355" s="184"/>
      <c r="F355" s="184"/>
      <c r="G355" s="184"/>
      <c r="H355" s="184"/>
      <c r="I355" s="184"/>
      <c r="J355" s="184"/>
      <c r="K355" s="184"/>
      <c r="L355" s="184"/>
      <c r="M355" s="184"/>
      <c r="N355" s="98"/>
      <c r="O355" s="133"/>
      <c r="P355" s="184"/>
      <c r="Q355" s="184"/>
      <c r="R355" s="184"/>
      <c r="S355" s="184"/>
      <c r="T355" s="184"/>
      <c r="U355" s="184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84"/>
      <c r="C356" s="184"/>
      <c r="D356" s="184"/>
      <c r="E356" s="184"/>
      <c r="F356" s="184"/>
      <c r="G356" s="184"/>
      <c r="H356" s="184"/>
      <c r="I356" s="184"/>
      <c r="J356" s="184"/>
      <c r="K356" s="184"/>
      <c r="L356" s="184"/>
      <c r="M356" s="184"/>
      <c r="N356" s="98"/>
      <c r="O356" s="133"/>
      <c r="P356" s="184"/>
      <c r="Q356" s="184"/>
      <c r="R356" s="184"/>
      <c r="S356" s="184"/>
      <c r="T356" s="184"/>
      <c r="U356" s="184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84"/>
      <c r="C357" s="184"/>
      <c r="D357" s="184"/>
      <c r="E357" s="184"/>
      <c r="F357" s="184"/>
      <c r="G357" s="184"/>
      <c r="H357" s="184"/>
      <c r="I357" s="184"/>
      <c r="J357" s="184"/>
      <c r="K357" s="184"/>
      <c r="L357" s="184"/>
      <c r="M357" s="184"/>
      <c r="N357" s="98"/>
      <c r="O357" s="133"/>
      <c r="P357" s="184"/>
      <c r="Q357" s="184"/>
      <c r="R357" s="184"/>
      <c r="S357" s="184"/>
      <c r="T357" s="184"/>
      <c r="U357" s="184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84"/>
      <c r="C358" s="184"/>
      <c r="D358" s="184"/>
      <c r="E358" s="184"/>
      <c r="F358" s="184"/>
      <c r="G358" s="184"/>
      <c r="H358" s="184"/>
      <c r="I358" s="184"/>
      <c r="J358" s="184"/>
      <c r="K358" s="184"/>
      <c r="L358" s="184"/>
      <c r="M358" s="184"/>
      <c r="N358" s="98"/>
      <c r="O358" s="133"/>
      <c r="P358" s="184"/>
      <c r="Q358" s="184"/>
      <c r="R358" s="184"/>
      <c r="S358" s="184"/>
      <c r="T358" s="184"/>
      <c r="U358" s="184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84"/>
      <c r="C359" s="184"/>
      <c r="D359" s="184"/>
      <c r="E359" s="184"/>
      <c r="F359" s="184"/>
      <c r="G359" s="184"/>
      <c r="H359" s="184"/>
      <c r="I359" s="184"/>
      <c r="J359" s="184"/>
      <c r="K359" s="184"/>
      <c r="L359" s="184"/>
      <c r="M359" s="184"/>
      <c r="N359" s="98"/>
      <c r="O359" s="133"/>
      <c r="P359" s="184"/>
      <c r="Q359" s="184"/>
      <c r="R359" s="184"/>
      <c r="S359" s="184"/>
      <c r="T359" s="184"/>
      <c r="U359" s="184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84"/>
      <c r="C360" s="184"/>
      <c r="D360" s="184"/>
      <c r="E360" s="184"/>
      <c r="F360" s="184"/>
      <c r="G360" s="184"/>
      <c r="H360" s="184"/>
      <c r="I360" s="184"/>
      <c r="J360" s="184"/>
      <c r="K360" s="184"/>
      <c r="L360" s="184"/>
      <c r="M360" s="184"/>
      <c r="N360" s="98"/>
      <c r="O360" s="133"/>
      <c r="P360" s="184"/>
      <c r="Q360" s="184"/>
      <c r="R360" s="184"/>
      <c r="S360" s="184"/>
      <c r="T360" s="184"/>
      <c r="U360" s="184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84"/>
      <c r="C361" s="184"/>
      <c r="D361" s="184"/>
      <c r="E361" s="184"/>
      <c r="F361" s="184"/>
      <c r="G361" s="184"/>
      <c r="H361" s="184"/>
      <c r="I361" s="184"/>
      <c r="J361" s="184"/>
      <c r="K361" s="184"/>
      <c r="L361" s="184"/>
      <c r="M361" s="184"/>
      <c r="N361" s="98"/>
      <c r="O361" s="133"/>
      <c r="P361" s="184"/>
      <c r="Q361" s="184"/>
      <c r="R361" s="184"/>
      <c r="S361" s="184"/>
      <c r="T361" s="184"/>
      <c r="U361" s="184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84"/>
      <c r="C362" s="184"/>
      <c r="D362" s="184"/>
      <c r="E362" s="184"/>
      <c r="F362" s="184"/>
      <c r="G362" s="184"/>
      <c r="H362" s="184"/>
      <c r="I362" s="184"/>
      <c r="J362" s="184"/>
      <c r="K362" s="184"/>
      <c r="L362" s="184"/>
      <c r="M362" s="184"/>
      <c r="N362" s="98"/>
      <c r="O362" s="133"/>
      <c r="P362" s="184"/>
      <c r="Q362" s="184"/>
      <c r="R362" s="184"/>
      <c r="S362" s="184"/>
      <c r="T362" s="184"/>
      <c r="U362" s="184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84"/>
      <c r="C363" s="184"/>
      <c r="D363" s="184"/>
      <c r="E363" s="184"/>
      <c r="F363" s="184"/>
      <c r="G363" s="184"/>
      <c r="H363" s="184"/>
      <c r="I363" s="184"/>
      <c r="J363" s="184"/>
      <c r="K363" s="184"/>
      <c r="L363" s="184"/>
      <c r="M363" s="184"/>
      <c r="N363" s="98"/>
      <c r="O363" s="133"/>
      <c r="P363" s="184"/>
      <c r="Q363" s="184"/>
      <c r="R363" s="184"/>
      <c r="S363" s="184"/>
      <c r="T363" s="184"/>
      <c r="U363" s="184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84"/>
      <c r="C364" s="184"/>
      <c r="D364" s="184"/>
      <c r="E364" s="184"/>
      <c r="F364" s="184"/>
      <c r="G364" s="184"/>
      <c r="H364" s="184"/>
      <c r="I364" s="184"/>
      <c r="J364" s="184"/>
      <c r="K364" s="184"/>
      <c r="L364" s="184"/>
      <c r="M364" s="184"/>
      <c r="N364" s="98"/>
      <c r="O364" s="133"/>
      <c r="P364" s="184"/>
      <c r="Q364" s="184"/>
      <c r="R364" s="184"/>
      <c r="S364" s="184"/>
      <c r="T364" s="184"/>
      <c r="U364" s="184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84"/>
      <c r="C365" s="184"/>
      <c r="D365" s="184"/>
      <c r="E365" s="184"/>
      <c r="F365" s="184"/>
      <c r="G365" s="184"/>
      <c r="H365" s="184"/>
      <c r="I365" s="184"/>
      <c r="J365" s="184"/>
      <c r="K365" s="184"/>
      <c r="L365" s="184"/>
      <c r="M365" s="184"/>
      <c r="N365" s="98"/>
      <c r="O365" s="133"/>
      <c r="P365" s="184"/>
      <c r="Q365" s="184"/>
      <c r="R365" s="184"/>
      <c r="S365" s="184"/>
      <c r="T365" s="184"/>
      <c r="U365" s="184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84"/>
      <c r="C366" s="184"/>
      <c r="D366" s="184"/>
      <c r="E366" s="184"/>
      <c r="F366" s="184"/>
      <c r="G366" s="184"/>
      <c r="H366" s="184"/>
      <c r="I366" s="184"/>
      <c r="J366" s="184"/>
      <c r="K366" s="184"/>
      <c r="L366" s="184"/>
      <c r="M366" s="184"/>
      <c r="N366" s="98"/>
      <c r="O366" s="133"/>
      <c r="P366" s="184"/>
      <c r="Q366" s="184"/>
      <c r="R366" s="184"/>
      <c r="S366" s="184"/>
      <c r="T366" s="184"/>
      <c r="U366" s="184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84"/>
      <c r="C367" s="184"/>
      <c r="D367" s="184"/>
      <c r="E367" s="184"/>
      <c r="F367" s="184"/>
      <c r="G367" s="184"/>
      <c r="H367" s="184"/>
      <c r="I367" s="184"/>
      <c r="J367" s="184"/>
      <c r="K367" s="184"/>
      <c r="L367" s="184"/>
      <c r="M367" s="184"/>
      <c r="N367" s="98"/>
      <c r="O367" s="133"/>
      <c r="P367" s="184"/>
      <c r="Q367" s="184"/>
      <c r="R367" s="184"/>
      <c r="S367" s="184"/>
      <c r="T367" s="184"/>
      <c r="U367" s="184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84"/>
      <c r="C368" s="184"/>
      <c r="D368" s="184"/>
      <c r="E368" s="184"/>
      <c r="F368" s="184"/>
      <c r="G368" s="184"/>
      <c r="H368" s="184"/>
      <c r="I368" s="184"/>
      <c r="J368" s="184"/>
      <c r="K368" s="184"/>
      <c r="L368" s="184"/>
      <c r="M368" s="184"/>
      <c r="N368" s="98"/>
      <c r="O368" s="133"/>
      <c r="P368" s="184"/>
      <c r="Q368" s="184"/>
      <c r="R368" s="184"/>
      <c r="S368" s="184"/>
      <c r="T368" s="184"/>
      <c r="U368" s="184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84"/>
      <c r="C369" s="184"/>
      <c r="D369" s="184"/>
      <c r="E369" s="184"/>
      <c r="F369" s="184"/>
      <c r="G369" s="184"/>
      <c r="H369" s="184"/>
      <c r="I369" s="184"/>
      <c r="J369" s="184"/>
      <c r="K369" s="184"/>
      <c r="L369" s="184"/>
      <c r="M369" s="184"/>
      <c r="N369" s="98"/>
      <c r="O369" s="133"/>
      <c r="P369" s="184"/>
      <c r="Q369" s="184"/>
      <c r="R369" s="184"/>
      <c r="S369" s="184"/>
      <c r="T369" s="184"/>
      <c r="U369" s="184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84"/>
      <c r="C370" s="184"/>
      <c r="D370" s="184"/>
      <c r="E370" s="184"/>
      <c r="F370" s="184"/>
      <c r="G370" s="184"/>
      <c r="H370" s="184"/>
      <c r="I370" s="184"/>
      <c r="J370" s="184"/>
      <c r="K370" s="184"/>
      <c r="L370" s="184"/>
      <c r="M370" s="184"/>
      <c r="N370" s="98"/>
      <c r="O370" s="133"/>
      <c r="P370" s="184"/>
      <c r="Q370" s="184"/>
      <c r="R370" s="184"/>
      <c r="S370" s="184"/>
      <c r="T370" s="184"/>
      <c r="U370" s="184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5"/>
      <c r="C375" s="186"/>
      <c r="D375" s="186"/>
      <c r="E375" s="134"/>
      <c r="F375" s="134"/>
      <c r="G375" s="134"/>
      <c r="H375" s="185"/>
      <c r="I375" s="185"/>
      <c r="J375" s="185"/>
      <c r="K375" s="185"/>
      <c r="L375" s="185"/>
      <c r="M375" s="185"/>
      <c r="N375" s="185"/>
      <c r="O375" s="185"/>
      <c r="P375" s="185"/>
      <c r="Q375" s="185"/>
      <c r="R375" s="185"/>
      <c r="S375" s="185"/>
      <c r="T375" s="185"/>
      <c r="U375" s="185"/>
      <c r="V375" s="134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8"/>
      <c r="C376" s="188"/>
      <c r="D376" s="188"/>
      <c r="E376" s="102"/>
      <c r="F376" s="102"/>
      <c r="G376" s="102"/>
      <c r="H376" s="189"/>
      <c r="I376" s="189"/>
      <c r="J376" s="189"/>
      <c r="K376" s="189"/>
      <c r="L376" s="190"/>
      <c r="M376" s="190"/>
      <c r="N376" s="190"/>
      <c r="O376" s="190"/>
      <c r="P376" s="190"/>
      <c r="Q376" s="190"/>
      <c r="R376" s="190"/>
      <c r="S376" s="190"/>
      <c r="T376" s="190"/>
      <c r="U376" s="190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8"/>
      <c r="C377" s="188"/>
      <c r="D377" s="188"/>
      <c r="E377" s="102"/>
      <c r="F377" s="102"/>
      <c r="G377" s="102"/>
      <c r="H377" s="189"/>
      <c r="I377" s="189"/>
      <c r="J377" s="189"/>
      <c r="K377" s="189"/>
      <c r="L377" s="190"/>
      <c r="M377" s="190"/>
      <c r="N377" s="190"/>
      <c r="O377" s="190"/>
      <c r="P377" s="190"/>
      <c r="Q377" s="190"/>
      <c r="R377" s="190"/>
      <c r="S377" s="190"/>
      <c r="T377" s="190"/>
      <c r="U377" s="190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8"/>
      <c r="C378" s="188"/>
      <c r="D378" s="188"/>
      <c r="E378" s="102"/>
      <c r="F378" s="102"/>
      <c r="G378" s="102"/>
      <c r="H378" s="189"/>
      <c r="I378" s="189"/>
      <c r="J378" s="189"/>
      <c r="K378" s="189"/>
      <c r="L378" s="190"/>
      <c r="M378" s="190"/>
      <c r="N378" s="190"/>
      <c r="O378" s="190"/>
      <c r="P378" s="190"/>
      <c r="Q378" s="190"/>
      <c r="R378" s="190"/>
      <c r="S378" s="190"/>
      <c r="T378" s="190"/>
      <c r="U378" s="190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8"/>
      <c r="C379" s="188"/>
      <c r="D379" s="188"/>
      <c r="E379" s="102"/>
      <c r="F379" s="102"/>
      <c r="G379" s="102"/>
      <c r="H379" s="189"/>
      <c r="I379" s="189"/>
      <c r="J379" s="189"/>
      <c r="K379" s="189"/>
      <c r="L379" s="190"/>
      <c r="M379" s="190"/>
      <c r="N379" s="190"/>
      <c r="O379" s="190"/>
      <c r="P379" s="190"/>
      <c r="Q379" s="190"/>
      <c r="R379" s="190"/>
      <c r="S379" s="190"/>
      <c r="T379" s="190"/>
      <c r="U379" s="190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8"/>
      <c r="C380" s="188"/>
      <c r="D380" s="188"/>
      <c r="E380" s="102"/>
      <c r="F380" s="102"/>
      <c r="G380" s="102"/>
      <c r="H380" s="189"/>
      <c r="I380" s="189"/>
      <c r="J380" s="189"/>
      <c r="K380" s="189"/>
      <c r="L380" s="190"/>
      <c r="M380" s="190"/>
      <c r="N380" s="190"/>
      <c r="O380" s="190"/>
      <c r="P380" s="190"/>
      <c r="Q380" s="190"/>
      <c r="R380" s="190"/>
      <c r="S380" s="190"/>
      <c r="T380" s="190"/>
      <c r="U380" s="190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8"/>
      <c r="C381" s="188"/>
      <c r="D381" s="188"/>
      <c r="E381" s="102"/>
      <c r="F381" s="102"/>
      <c r="G381" s="102"/>
      <c r="H381" s="189"/>
      <c r="I381" s="189"/>
      <c r="J381" s="189"/>
      <c r="K381" s="189"/>
      <c r="L381" s="190"/>
      <c r="M381" s="190"/>
      <c r="N381" s="190"/>
      <c r="O381" s="190"/>
      <c r="P381" s="190"/>
      <c r="Q381" s="190"/>
      <c r="R381" s="190"/>
      <c r="S381" s="190"/>
      <c r="T381" s="190"/>
      <c r="U381" s="190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8"/>
      <c r="C382" s="188"/>
      <c r="D382" s="188"/>
      <c r="E382" s="102"/>
      <c r="F382" s="102"/>
      <c r="G382" s="102"/>
      <c r="H382" s="189"/>
      <c r="I382" s="189"/>
      <c r="J382" s="189"/>
      <c r="K382" s="189"/>
      <c r="L382" s="190"/>
      <c r="M382" s="190"/>
      <c r="N382" s="190"/>
      <c r="O382" s="190"/>
      <c r="P382" s="190"/>
      <c r="Q382" s="190"/>
      <c r="R382" s="190"/>
      <c r="S382" s="190"/>
      <c r="T382" s="190"/>
      <c r="U382" s="190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8"/>
      <c r="C383" s="188"/>
      <c r="D383" s="188"/>
      <c r="E383" s="102"/>
      <c r="F383" s="102"/>
      <c r="G383" s="102"/>
      <c r="H383" s="189"/>
      <c r="I383" s="189"/>
      <c r="J383" s="189"/>
      <c r="K383" s="189"/>
      <c r="L383" s="190"/>
      <c r="M383" s="190"/>
      <c r="N383" s="190"/>
      <c r="O383" s="190"/>
      <c r="P383" s="190"/>
      <c r="Q383" s="190"/>
      <c r="R383" s="190"/>
      <c r="S383" s="190"/>
      <c r="T383" s="190"/>
      <c r="U383" s="190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8"/>
      <c r="C384" s="188"/>
      <c r="D384" s="188"/>
      <c r="E384" s="102"/>
      <c r="F384" s="102"/>
      <c r="G384" s="102"/>
      <c r="H384" s="189"/>
      <c r="I384" s="189"/>
      <c r="J384" s="189"/>
      <c r="K384" s="189"/>
      <c r="L384" s="190"/>
      <c r="M384" s="190"/>
      <c r="N384" s="190"/>
      <c r="O384" s="190"/>
      <c r="P384" s="190"/>
      <c r="Q384" s="190"/>
      <c r="R384" s="190"/>
      <c r="S384" s="190"/>
      <c r="T384" s="190"/>
      <c r="U384" s="190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8"/>
      <c r="C385" s="188"/>
      <c r="D385" s="188"/>
      <c r="E385" s="102"/>
      <c r="F385" s="102"/>
      <c r="G385" s="102"/>
      <c r="H385" s="189"/>
      <c r="I385" s="189"/>
      <c r="J385" s="189"/>
      <c r="K385" s="189"/>
      <c r="L385" s="190"/>
      <c r="M385" s="190"/>
      <c r="N385" s="190"/>
      <c r="O385" s="190"/>
      <c r="P385" s="190"/>
      <c r="Q385" s="190"/>
      <c r="R385" s="190"/>
      <c r="S385" s="190"/>
      <c r="T385" s="190"/>
      <c r="U385" s="190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8"/>
      <c r="C386" s="188"/>
      <c r="D386" s="188"/>
      <c r="E386" s="102"/>
      <c r="F386" s="102"/>
      <c r="G386" s="102"/>
      <c r="H386" s="189"/>
      <c r="I386" s="189"/>
      <c r="J386" s="189"/>
      <c r="K386" s="189"/>
      <c r="L386" s="190"/>
      <c r="M386" s="190"/>
      <c r="N386" s="190"/>
      <c r="O386" s="190"/>
      <c r="P386" s="190"/>
      <c r="Q386" s="190"/>
      <c r="R386" s="190"/>
      <c r="S386" s="190"/>
      <c r="T386" s="190"/>
      <c r="U386" s="190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8"/>
      <c r="C387" s="188"/>
      <c r="D387" s="188"/>
      <c r="E387" s="102"/>
      <c r="F387" s="102"/>
      <c r="G387" s="102"/>
      <c r="H387" s="189"/>
      <c r="I387" s="189"/>
      <c r="J387" s="189"/>
      <c r="K387" s="189"/>
      <c r="L387" s="190"/>
      <c r="M387" s="190"/>
      <c r="N387" s="190"/>
      <c r="O387" s="190"/>
      <c r="P387" s="190"/>
      <c r="Q387" s="190"/>
      <c r="R387" s="190"/>
      <c r="S387" s="190"/>
      <c r="T387" s="190"/>
      <c r="U387" s="190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8"/>
      <c r="C388" s="188"/>
      <c r="D388" s="188"/>
      <c r="E388" s="102"/>
      <c r="F388" s="102"/>
      <c r="G388" s="102"/>
      <c r="H388" s="189"/>
      <c r="I388" s="189"/>
      <c r="J388" s="189"/>
      <c r="K388" s="189"/>
      <c r="L388" s="190"/>
      <c r="M388" s="190"/>
      <c r="N388" s="190"/>
      <c r="O388" s="190"/>
      <c r="P388" s="190"/>
      <c r="Q388" s="190"/>
      <c r="R388" s="190"/>
      <c r="S388" s="190"/>
      <c r="T388" s="190"/>
      <c r="U388" s="190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8"/>
      <c r="C389" s="188"/>
      <c r="D389" s="188"/>
      <c r="E389" s="102"/>
      <c r="F389" s="102"/>
      <c r="G389" s="102"/>
      <c r="H389" s="189"/>
      <c r="I389" s="189"/>
      <c r="J389" s="189"/>
      <c r="K389" s="189"/>
      <c r="L389" s="190"/>
      <c r="M389" s="190"/>
      <c r="N389" s="190"/>
      <c r="O389" s="190"/>
      <c r="P389" s="190"/>
      <c r="Q389" s="190"/>
      <c r="R389" s="190"/>
      <c r="S389" s="190"/>
      <c r="T389" s="190"/>
      <c r="U389" s="190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8"/>
      <c r="C390" s="188"/>
      <c r="D390" s="188"/>
      <c r="E390" s="102"/>
      <c r="F390" s="102"/>
      <c r="G390" s="102"/>
      <c r="H390" s="189"/>
      <c r="I390" s="189"/>
      <c r="J390" s="189"/>
      <c r="K390" s="189"/>
      <c r="L390" s="190"/>
      <c r="M390" s="190"/>
      <c r="N390" s="190"/>
      <c r="O390" s="190"/>
      <c r="P390" s="190"/>
      <c r="Q390" s="190"/>
      <c r="R390" s="190"/>
      <c r="S390" s="190"/>
      <c r="T390" s="190"/>
      <c r="U390" s="190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8"/>
      <c r="C391" s="188"/>
      <c r="D391" s="188"/>
      <c r="E391" s="102"/>
      <c r="F391" s="102"/>
      <c r="G391" s="102"/>
      <c r="H391" s="189"/>
      <c r="I391" s="189"/>
      <c r="J391" s="189"/>
      <c r="K391" s="189"/>
      <c r="L391" s="190"/>
      <c r="M391" s="190"/>
      <c r="N391" s="190"/>
      <c r="O391" s="190"/>
      <c r="P391" s="190"/>
      <c r="Q391" s="190"/>
      <c r="R391" s="190"/>
      <c r="S391" s="190"/>
      <c r="T391" s="190"/>
      <c r="U391" s="190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8"/>
      <c r="C392" s="188"/>
      <c r="D392" s="188"/>
      <c r="E392" s="102"/>
      <c r="F392" s="102"/>
      <c r="G392" s="102"/>
      <c r="H392" s="189"/>
      <c r="I392" s="189"/>
      <c r="J392" s="189"/>
      <c r="K392" s="189"/>
      <c r="L392" s="190"/>
      <c r="M392" s="190"/>
      <c r="N392" s="190"/>
      <c r="O392" s="190"/>
      <c r="P392" s="190"/>
      <c r="Q392" s="190"/>
      <c r="R392" s="190"/>
      <c r="S392" s="190"/>
      <c r="T392" s="190"/>
      <c r="U392" s="190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8"/>
      <c r="C393" s="188"/>
      <c r="D393" s="188"/>
      <c r="E393" s="102"/>
      <c r="F393" s="102"/>
      <c r="G393" s="102"/>
      <c r="H393" s="189"/>
      <c r="I393" s="189"/>
      <c r="J393" s="189"/>
      <c r="K393" s="189"/>
      <c r="L393" s="190"/>
      <c r="M393" s="190"/>
      <c r="N393" s="190"/>
      <c r="O393" s="190"/>
      <c r="P393" s="190"/>
      <c r="Q393" s="190"/>
      <c r="R393" s="190"/>
      <c r="S393" s="190"/>
      <c r="T393" s="190"/>
      <c r="U393" s="190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5"/>
      <c r="C396" s="186"/>
      <c r="D396" s="186"/>
      <c r="E396" s="187"/>
      <c r="F396" s="187"/>
      <c r="G396" s="187"/>
      <c r="H396" s="187"/>
      <c r="I396" s="187"/>
      <c r="J396" s="187"/>
      <c r="K396" s="187"/>
      <c r="L396" s="187"/>
      <c r="M396" s="187"/>
      <c r="N396" s="134"/>
      <c r="O396" s="134"/>
      <c r="P396" s="134"/>
      <c r="Q396" s="185"/>
      <c r="R396" s="185"/>
      <c r="S396" s="185"/>
      <c r="T396" s="185"/>
      <c r="U396" s="185"/>
      <c r="V396" s="185"/>
      <c r="W396" s="134"/>
      <c r="X396" s="134"/>
      <c r="Y396" s="134"/>
      <c r="Z396" s="134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84"/>
      <c r="C397" s="184"/>
      <c r="D397" s="184"/>
      <c r="E397" s="184"/>
      <c r="F397" s="184"/>
      <c r="G397" s="184"/>
      <c r="H397" s="184"/>
      <c r="I397" s="184"/>
      <c r="J397" s="184"/>
      <c r="K397" s="184"/>
      <c r="L397" s="184"/>
      <c r="M397" s="184"/>
      <c r="N397" s="98"/>
      <c r="O397" s="133"/>
      <c r="P397" s="133"/>
      <c r="Q397" s="184"/>
      <c r="R397" s="184"/>
      <c r="S397" s="184"/>
      <c r="T397" s="184"/>
      <c r="U397" s="184"/>
      <c r="V397" s="184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84"/>
      <c r="C398" s="184"/>
      <c r="D398" s="184"/>
      <c r="E398" s="184"/>
      <c r="F398" s="184"/>
      <c r="G398" s="184"/>
      <c r="H398" s="184"/>
      <c r="I398" s="184"/>
      <c r="J398" s="184"/>
      <c r="K398" s="184"/>
      <c r="L398" s="184"/>
      <c r="M398" s="184"/>
      <c r="N398" s="98"/>
      <c r="O398" s="133"/>
      <c r="P398" s="133"/>
      <c r="Q398" s="184"/>
      <c r="R398" s="184"/>
      <c r="S398" s="184"/>
      <c r="T398" s="184"/>
      <c r="U398" s="184"/>
      <c r="V398" s="184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84"/>
      <c r="C399" s="184"/>
      <c r="D399" s="184"/>
      <c r="E399" s="184"/>
      <c r="F399" s="184"/>
      <c r="G399" s="184"/>
      <c r="H399" s="184"/>
      <c r="I399" s="184"/>
      <c r="J399" s="184"/>
      <c r="K399" s="184"/>
      <c r="L399" s="184"/>
      <c r="M399" s="184"/>
      <c r="N399" s="98"/>
      <c r="O399" s="133"/>
      <c r="P399" s="133"/>
      <c r="Q399" s="184"/>
      <c r="R399" s="184"/>
      <c r="S399" s="184"/>
      <c r="T399" s="184"/>
      <c r="U399" s="184"/>
      <c r="V399" s="184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84"/>
      <c r="C400" s="184"/>
      <c r="D400" s="184"/>
      <c r="E400" s="184"/>
      <c r="F400" s="184"/>
      <c r="G400" s="184"/>
      <c r="H400" s="184"/>
      <c r="I400" s="184"/>
      <c r="J400" s="184"/>
      <c r="K400" s="184"/>
      <c r="L400" s="184"/>
      <c r="M400" s="184"/>
      <c r="N400" s="98"/>
      <c r="O400" s="133"/>
      <c r="P400" s="133"/>
      <c r="Q400" s="184"/>
      <c r="R400" s="184"/>
      <c r="S400" s="184"/>
      <c r="T400" s="184"/>
      <c r="U400" s="184"/>
      <c r="V400" s="184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84"/>
      <c r="C401" s="184"/>
      <c r="D401" s="184"/>
      <c r="E401" s="184"/>
      <c r="F401" s="184"/>
      <c r="G401" s="184"/>
      <c r="H401" s="184"/>
      <c r="I401" s="184"/>
      <c r="J401" s="184"/>
      <c r="K401" s="184"/>
      <c r="L401" s="184"/>
      <c r="M401" s="184"/>
      <c r="N401" s="98"/>
      <c r="O401" s="133"/>
      <c r="P401" s="133"/>
      <c r="Q401" s="184"/>
      <c r="R401" s="184"/>
      <c r="S401" s="184"/>
      <c r="T401" s="184"/>
      <c r="U401" s="184"/>
      <c r="V401" s="184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84"/>
      <c r="C402" s="184"/>
      <c r="D402" s="184"/>
      <c r="E402" s="184"/>
      <c r="F402" s="184"/>
      <c r="G402" s="184"/>
      <c r="H402" s="184"/>
      <c r="I402" s="184"/>
      <c r="J402" s="184"/>
      <c r="K402" s="184"/>
      <c r="L402" s="184"/>
      <c r="M402" s="184"/>
      <c r="N402" s="98"/>
      <c r="O402" s="133"/>
      <c r="P402" s="133"/>
      <c r="Q402" s="184"/>
      <c r="R402" s="184"/>
      <c r="S402" s="184"/>
      <c r="T402" s="184"/>
      <c r="U402" s="184"/>
      <c r="V402" s="184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84"/>
      <c r="C403" s="184"/>
      <c r="D403" s="184"/>
      <c r="E403" s="184"/>
      <c r="F403" s="184"/>
      <c r="G403" s="184"/>
      <c r="H403" s="184"/>
      <c r="I403" s="184"/>
      <c r="J403" s="184"/>
      <c r="K403" s="184"/>
      <c r="L403" s="184"/>
      <c r="M403" s="184"/>
      <c r="N403" s="98"/>
      <c r="O403" s="133"/>
      <c r="P403" s="133"/>
      <c r="Q403" s="184"/>
      <c r="R403" s="184"/>
      <c r="S403" s="184"/>
      <c r="T403" s="184"/>
      <c r="U403" s="184"/>
      <c r="V403" s="184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84"/>
      <c r="C404" s="184"/>
      <c r="D404" s="184"/>
      <c r="E404" s="184"/>
      <c r="F404" s="184"/>
      <c r="G404" s="184"/>
      <c r="H404" s="184"/>
      <c r="I404" s="184"/>
      <c r="J404" s="184"/>
      <c r="K404" s="184"/>
      <c r="L404" s="184"/>
      <c r="M404" s="184"/>
      <c r="N404" s="98"/>
      <c r="O404" s="133"/>
      <c r="P404" s="133"/>
      <c r="Q404" s="184"/>
      <c r="R404" s="184"/>
      <c r="S404" s="184"/>
      <c r="T404" s="184"/>
      <c r="U404" s="184"/>
      <c r="V404" s="184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84"/>
      <c r="C405" s="184"/>
      <c r="D405" s="184"/>
      <c r="E405" s="184"/>
      <c r="F405" s="184"/>
      <c r="G405" s="184"/>
      <c r="H405" s="184"/>
      <c r="I405" s="184"/>
      <c r="J405" s="184"/>
      <c r="K405" s="184"/>
      <c r="L405" s="184"/>
      <c r="M405" s="184"/>
      <c r="N405" s="98"/>
      <c r="O405" s="133"/>
      <c r="P405" s="133"/>
      <c r="Q405" s="184"/>
      <c r="R405" s="184"/>
      <c r="S405" s="184"/>
      <c r="T405" s="184"/>
      <c r="U405" s="184"/>
      <c r="V405" s="184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84"/>
      <c r="C406" s="184"/>
      <c r="D406" s="184"/>
      <c r="E406" s="184"/>
      <c r="F406" s="184"/>
      <c r="G406" s="184"/>
      <c r="H406" s="184"/>
      <c r="I406" s="184"/>
      <c r="J406" s="184"/>
      <c r="K406" s="184"/>
      <c r="L406" s="184"/>
      <c r="M406" s="184"/>
      <c r="N406" s="98"/>
      <c r="O406" s="133"/>
      <c r="P406" s="133"/>
      <c r="Q406" s="184"/>
      <c r="R406" s="184"/>
      <c r="S406" s="184"/>
      <c r="T406" s="184"/>
      <c r="U406" s="184"/>
      <c r="V406" s="184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84"/>
      <c r="C407" s="184"/>
      <c r="D407" s="184"/>
      <c r="E407" s="184"/>
      <c r="F407" s="184"/>
      <c r="G407" s="184"/>
      <c r="H407" s="184"/>
      <c r="I407" s="184"/>
      <c r="J407" s="184"/>
      <c r="K407" s="184"/>
      <c r="L407" s="184"/>
      <c r="M407" s="184"/>
      <c r="N407" s="98"/>
      <c r="O407" s="133"/>
      <c r="P407" s="133"/>
      <c r="Q407" s="184"/>
      <c r="R407" s="184"/>
      <c r="S407" s="184"/>
      <c r="T407" s="184"/>
      <c r="U407" s="184"/>
      <c r="V407" s="184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84"/>
      <c r="C408" s="184"/>
      <c r="D408" s="184"/>
      <c r="E408" s="184"/>
      <c r="F408" s="184"/>
      <c r="G408" s="184"/>
      <c r="H408" s="184"/>
      <c r="I408" s="184"/>
      <c r="J408" s="184"/>
      <c r="K408" s="184"/>
      <c r="L408" s="184"/>
      <c r="M408" s="184"/>
      <c r="N408" s="98"/>
      <c r="O408" s="133"/>
      <c r="P408" s="133"/>
      <c r="Q408" s="184"/>
      <c r="R408" s="184"/>
      <c r="S408" s="184"/>
      <c r="T408" s="184"/>
      <c r="U408" s="184"/>
      <c r="V408" s="184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84"/>
      <c r="C409" s="184"/>
      <c r="D409" s="184"/>
      <c r="E409" s="184"/>
      <c r="F409" s="184"/>
      <c r="G409" s="184"/>
      <c r="H409" s="184"/>
      <c r="I409" s="184"/>
      <c r="J409" s="184"/>
      <c r="K409" s="184"/>
      <c r="L409" s="184"/>
      <c r="M409" s="184"/>
      <c r="N409" s="98"/>
      <c r="O409" s="133"/>
      <c r="P409" s="133"/>
      <c r="Q409" s="184"/>
      <c r="R409" s="184"/>
      <c r="S409" s="184"/>
      <c r="T409" s="184"/>
      <c r="U409" s="184"/>
      <c r="V409" s="184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84"/>
      <c r="C410" s="184"/>
      <c r="D410" s="184"/>
      <c r="E410" s="184"/>
      <c r="F410" s="184"/>
      <c r="G410" s="184"/>
      <c r="H410" s="184"/>
      <c r="I410" s="184"/>
      <c r="J410" s="184"/>
      <c r="K410" s="184"/>
      <c r="L410" s="184"/>
      <c r="M410" s="184"/>
      <c r="N410" s="98"/>
      <c r="O410" s="133"/>
      <c r="P410" s="133"/>
      <c r="Q410" s="184"/>
      <c r="R410" s="184"/>
      <c r="S410" s="184"/>
      <c r="T410" s="184"/>
      <c r="U410" s="184"/>
      <c r="V410" s="184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84"/>
      <c r="C411" s="184"/>
      <c r="D411" s="184"/>
      <c r="E411" s="184"/>
      <c r="F411" s="184"/>
      <c r="G411" s="184"/>
      <c r="H411" s="184"/>
      <c r="I411" s="184"/>
      <c r="J411" s="184"/>
      <c r="K411" s="184"/>
      <c r="L411" s="184"/>
      <c r="M411" s="184"/>
      <c r="N411" s="98"/>
      <c r="O411" s="133"/>
      <c r="P411" s="133"/>
      <c r="Q411" s="184"/>
      <c r="R411" s="184"/>
      <c r="S411" s="184"/>
      <c r="T411" s="184"/>
      <c r="U411" s="184"/>
      <c r="V411" s="184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84"/>
      <c r="C412" s="184"/>
      <c r="D412" s="184"/>
      <c r="E412" s="184"/>
      <c r="F412" s="184"/>
      <c r="G412" s="184"/>
      <c r="H412" s="184"/>
      <c r="I412" s="184"/>
      <c r="J412" s="184"/>
      <c r="K412" s="184"/>
      <c r="L412" s="184"/>
      <c r="M412" s="184"/>
      <c r="N412" s="98"/>
      <c r="O412" s="133"/>
      <c r="P412" s="133"/>
      <c r="Q412" s="184"/>
      <c r="R412" s="184"/>
      <c r="S412" s="184"/>
      <c r="T412" s="184"/>
      <c r="U412" s="184"/>
      <c r="V412" s="184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84"/>
      <c r="C413" s="184"/>
      <c r="D413" s="184"/>
      <c r="E413" s="184"/>
      <c r="F413" s="184"/>
      <c r="G413" s="184"/>
      <c r="H413" s="184"/>
      <c r="I413" s="184"/>
      <c r="J413" s="184"/>
      <c r="K413" s="184"/>
      <c r="L413" s="184"/>
      <c r="M413" s="184"/>
      <c r="N413" s="98"/>
      <c r="O413" s="133"/>
      <c r="P413" s="133"/>
      <c r="Q413" s="184"/>
      <c r="R413" s="184"/>
      <c r="S413" s="184"/>
      <c r="T413" s="184"/>
      <c r="U413" s="184"/>
      <c r="V413" s="184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84"/>
      <c r="C414" s="184"/>
      <c r="D414" s="184"/>
      <c r="E414" s="184"/>
      <c r="F414" s="184"/>
      <c r="G414" s="184"/>
      <c r="H414" s="184"/>
      <c r="I414" s="184"/>
      <c r="J414" s="184"/>
      <c r="K414" s="184"/>
      <c r="L414" s="184"/>
      <c r="M414" s="184"/>
      <c r="N414" s="98"/>
      <c r="O414" s="133"/>
      <c r="P414" s="133"/>
      <c r="Q414" s="184"/>
      <c r="R414" s="184"/>
      <c r="S414" s="184"/>
      <c r="T414" s="184"/>
      <c r="U414" s="184"/>
      <c r="V414" s="184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84"/>
      <c r="C415" s="184"/>
      <c r="D415" s="184"/>
      <c r="E415" s="184"/>
      <c r="F415" s="184"/>
      <c r="G415" s="184"/>
      <c r="H415" s="184"/>
      <c r="I415" s="184"/>
      <c r="J415" s="184"/>
      <c r="K415" s="184"/>
      <c r="L415" s="184"/>
      <c r="M415" s="184"/>
      <c r="N415" s="98"/>
      <c r="O415" s="133"/>
      <c r="P415" s="133"/>
      <c r="Q415" s="184"/>
      <c r="R415" s="184"/>
      <c r="S415" s="184"/>
      <c r="T415" s="184"/>
      <c r="U415" s="184"/>
      <c r="V415" s="184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84"/>
      <c r="C416" s="184"/>
      <c r="D416" s="184"/>
      <c r="E416" s="184"/>
      <c r="F416" s="184"/>
      <c r="G416" s="184"/>
      <c r="H416" s="184"/>
      <c r="I416" s="184"/>
      <c r="J416" s="184"/>
      <c r="K416" s="184"/>
      <c r="L416" s="184"/>
      <c r="M416" s="184"/>
      <c r="N416" s="98"/>
      <c r="O416" s="133"/>
      <c r="P416" s="133"/>
      <c r="Q416" s="184"/>
      <c r="R416" s="184"/>
      <c r="S416" s="184"/>
      <c r="T416" s="184"/>
      <c r="U416" s="184"/>
      <c r="V416" s="184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84"/>
      <c r="C417" s="184"/>
      <c r="D417" s="184"/>
      <c r="E417" s="184"/>
      <c r="F417" s="184"/>
      <c r="G417" s="184"/>
      <c r="H417" s="184"/>
      <c r="I417" s="184"/>
      <c r="J417" s="184"/>
      <c r="K417" s="184"/>
      <c r="L417" s="184"/>
      <c r="M417" s="184"/>
      <c r="N417" s="98"/>
      <c r="O417" s="133"/>
      <c r="P417" s="133"/>
      <c r="Q417" s="184"/>
      <c r="R417" s="184"/>
      <c r="S417" s="184"/>
      <c r="T417" s="184"/>
      <c r="U417" s="184"/>
      <c r="V417" s="184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84"/>
      <c r="C418" s="184"/>
      <c r="D418" s="184"/>
      <c r="E418" s="184"/>
      <c r="F418" s="184"/>
      <c r="G418" s="184"/>
      <c r="H418" s="184"/>
      <c r="I418" s="184"/>
      <c r="J418" s="184"/>
      <c r="K418" s="184"/>
      <c r="L418" s="184"/>
      <c r="M418" s="184"/>
      <c r="N418" s="98"/>
      <c r="O418" s="133"/>
      <c r="P418" s="133"/>
      <c r="Q418" s="184"/>
      <c r="R418" s="184"/>
      <c r="S418" s="184"/>
      <c r="T418" s="184"/>
      <c r="U418" s="184"/>
      <c r="V418" s="184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84"/>
      <c r="C419" s="184"/>
      <c r="D419" s="184"/>
      <c r="E419" s="184"/>
      <c r="F419" s="184"/>
      <c r="G419" s="184"/>
      <c r="H419" s="184"/>
      <c r="I419" s="184"/>
      <c r="J419" s="184"/>
      <c r="K419" s="184"/>
      <c r="L419" s="184"/>
      <c r="M419" s="184"/>
      <c r="N419" s="98"/>
      <c r="O419" s="133"/>
      <c r="P419" s="133"/>
      <c r="Q419" s="184"/>
      <c r="R419" s="184"/>
      <c r="S419" s="184"/>
      <c r="T419" s="184"/>
      <c r="U419" s="184"/>
      <c r="V419" s="184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84"/>
      <c r="C420" s="184"/>
      <c r="D420" s="184"/>
      <c r="E420" s="184"/>
      <c r="F420" s="184"/>
      <c r="G420" s="184"/>
      <c r="H420" s="184"/>
      <c r="I420" s="184"/>
      <c r="J420" s="184"/>
      <c r="K420" s="184"/>
      <c r="L420" s="184"/>
      <c r="M420" s="184"/>
      <c r="N420" s="98"/>
      <c r="O420" s="133"/>
      <c r="P420" s="133"/>
      <c r="Q420" s="184"/>
      <c r="R420" s="184"/>
      <c r="S420" s="184"/>
      <c r="T420" s="184"/>
      <c r="U420" s="184"/>
      <c r="V420" s="184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84"/>
      <c r="C421" s="184"/>
      <c r="D421" s="184"/>
      <c r="E421" s="184"/>
      <c r="F421" s="184"/>
      <c r="G421" s="184"/>
      <c r="H421" s="184"/>
      <c r="I421" s="184"/>
      <c r="J421" s="184"/>
      <c r="K421" s="184"/>
      <c r="L421" s="184"/>
      <c r="M421" s="184"/>
      <c r="N421" s="98"/>
      <c r="O421" s="133"/>
      <c r="P421" s="133"/>
      <c r="Q421" s="184"/>
      <c r="R421" s="184"/>
      <c r="S421" s="184"/>
      <c r="T421" s="184"/>
      <c r="U421" s="184"/>
      <c r="V421" s="184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84"/>
      <c r="C422" s="184"/>
      <c r="D422" s="184"/>
      <c r="E422" s="184"/>
      <c r="F422" s="184"/>
      <c r="G422" s="184"/>
      <c r="H422" s="184"/>
      <c r="I422" s="184"/>
      <c r="J422" s="184"/>
      <c r="K422" s="184"/>
      <c r="L422" s="184"/>
      <c r="M422" s="184"/>
      <c r="N422" s="98"/>
      <c r="O422" s="133"/>
      <c r="P422" s="133"/>
      <c r="Q422" s="184"/>
      <c r="R422" s="184"/>
      <c r="S422" s="184"/>
      <c r="T422" s="184"/>
      <c r="U422" s="184"/>
      <c r="V422" s="184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84"/>
      <c r="C423" s="184"/>
      <c r="D423" s="184"/>
      <c r="E423" s="184"/>
      <c r="F423" s="184"/>
      <c r="G423" s="184"/>
      <c r="H423" s="184"/>
      <c r="I423" s="184"/>
      <c r="J423" s="184"/>
      <c r="K423" s="184"/>
      <c r="L423" s="184"/>
      <c r="M423" s="184"/>
      <c r="N423" s="98"/>
      <c r="O423" s="133"/>
      <c r="P423" s="133"/>
      <c r="Q423" s="184"/>
      <c r="R423" s="184"/>
      <c r="S423" s="184"/>
      <c r="T423" s="184"/>
      <c r="U423" s="184"/>
      <c r="V423" s="184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84"/>
      <c r="C424" s="184"/>
      <c r="D424" s="184"/>
      <c r="E424" s="184"/>
      <c r="F424" s="184"/>
      <c r="G424" s="184"/>
      <c r="H424" s="184"/>
      <c r="I424" s="184"/>
      <c r="J424" s="184"/>
      <c r="K424" s="184"/>
      <c r="L424" s="184"/>
      <c r="M424" s="184"/>
      <c r="N424" s="98"/>
      <c r="O424" s="133"/>
      <c r="P424" s="133"/>
      <c r="Q424" s="184"/>
      <c r="R424" s="184"/>
      <c r="S424" s="184"/>
      <c r="T424" s="184"/>
      <c r="U424" s="184"/>
      <c r="V424" s="184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84"/>
      <c r="C425" s="184"/>
      <c r="D425" s="184"/>
      <c r="E425" s="184"/>
      <c r="F425" s="184"/>
      <c r="G425" s="184"/>
      <c r="H425" s="184"/>
      <c r="I425" s="184"/>
      <c r="J425" s="184"/>
      <c r="K425" s="184"/>
      <c r="L425" s="184"/>
      <c r="M425" s="184"/>
      <c r="N425" s="98"/>
      <c r="O425" s="133"/>
      <c r="P425" s="133"/>
      <c r="Q425" s="184"/>
      <c r="R425" s="184"/>
      <c r="S425" s="184"/>
      <c r="T425" s="184"/>
      <c r="U425" s="184"/>
      <c r="V425" s="184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84"/>
      <c r="C426" s="184"/>
      <c r="D426" s="184"/>
      <c r="E426" s="184"/>
      <c r="F426" s="184"/>
      <c r="G426" s="184"/>
      <c r="H426" s="184"/>
      <c r="I426" s="184"/>
      <c r="J426" s="184"/>
      <c r="K426" s="184"/>
      <c r="L426" s="184"/>
      <c r="M426" s="184"/>
      <c r="N426" s="98"/>
      <c r="O426" s="133"/>
      <c r="P426" s="133"/>
      <c r="Q426" s="184"/>
      <c r="R426" s="184"/>
      <c r="S426" s="184"/>
      <c r="T426" s="184"/>
      <c r="U426" s="184"/>
      <c r="V426" s="184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84"/>
      <c r="C427" s="184"/>
      <c r="D427" s="184"/>
      <c r="E427" s="184"/>
      <c r="F427" s="184"/>
      <c r="G427" s="184"/>
      <c r="H427" s="184"/>
      <c r="I427" s="184"/>
      <c r="J427" s="184"/>
      <c r="K427" s="184"/>
      <c r="L427" s="184"/>
      <c r="M427" s="184"/>
      <c r="N427" s="98"/>
      <c r="O427" s="133"/>
      <c r="P427" s="133"/>
      <c r="Q427" s="184"/>
      <c r="R427" s="184"/>
      <c r="S427" s="184"/>
      <c r="T427" s="184"/>
      <c r="U427" s="184"/>
      <c r="V427" s="184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84"/>
      <c r="C428" s="184"/>
      <c r="D428" s="184"/>
      <c r="E428" s="184"/>
      <c r="F428" s="184"/>
      <c r="G428" s="184"/>
      <c r="H428" s="184"/>
      <c r="I428" s="184"/>
      <c r="J428" s="184"/>
      <c r="K428" s="184"/>
      <c r="L428" s="184"/>
      <c r="M428" s="184"/>
      <c r="N428" s="98"/>
      <c r="O428" s="133"/>
      <c r="P428" s="133"/>
      <c r="Q428" s="184"/>
      <c r="R428" s="184"/>
      <c r="S428" s="184"/>
      <c r="T428" s="184"/>
      <c r="U428" s="184"/>
      <c r="V428" s="184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84"/>
      <c r="C429" s="184"/>
      <c r="D429" s="184"/>
      <c r="E429" s="184"/>
      <c r="F429" s="184"/>
      <c r="G429" s="184"/>
      <c r="H429" s="184"/>
      <c r="I429" s="184"/>
      <c r="J429" s="184"/>
      <c r="K429" s="184"/>
      <c r="L429" s="184"/>
      <c r="M429" s="184"/>
      <c r="N429" s="98"/>
      <c r="O429" s="133"/>
      <c r="P429" s="133"/>
      <c r="Q429" s="184"/>
      <c r="R429" s="184"/>
      <c r="S429" s="184"/>
      <c r="T429" s="184"/>
      <c r="U429" s="184"/>
      <c r="V429" s="184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84"/>
      <c r="C430" s="184"/>
      <c r="D430" s="184"/>
      <c r="E430" s="184"/>
      <c r="F430" s="184"/>
      <c r="G430" s="184"/>
      <c r="H430" s="184"/>
      <c r="I430" s="184"/>
      <c r="J430" s="184"/>
      <c r="K430" s="184"/>
      <c r="L430" s="184"/>
      <c r="M430" s="184"/>
      <c r="N430" s="98"/>
      <c r="O430" s="133"/>
      <c r="P430" s="133"/>
      <c r="Q430" s="184"/>
      <c r="R430" s="184"/>
      <c r="S430" s="184"/>
      <c r="T430" s="184"/>
      <c r="U430" s="184"/>
      <c r="V430" s="184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84"/>
      <c r="C431" s="184"/>
      <c r="D431" s="184"/>
      <c r="E431" s="184"/>
      <c r="F431" s="184"/>
      <c r="G431" s="184"/>
      <c r="H431" s="184"/>
      <c r="I431" s="184"/>
      <c r="J431" s="184"/>
      <c r="K431" s="184"/>
      <c r="L431" s="184"/>
      <c r="M431" s="184"/>
      <c r="N431" s="98"/>
      <c r="O431" s="133"/>
      <c r="P431" s="133"/>
      <c r="Q431" s="184"/>
      <c r="R431" s="184"/>
      <c r="S431" s="184"/>
      <c r="T431" s="184"/>
      <c r="U431" s="184"/>
      <c r="V431" s="184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84"/>
      <c r="C432" s="184"/>
      <c r="D432" s="184"/>
      <c r="E432" s="184"/>
      <c r="F432" s="184"/>
      <c r="G432" s="184"/>
      <c r="H432" s="184"/>
      <c r="I432" s="184"/>
      <c r="J432" s="184"/>
      <c r="K432" s="184"/>
      <c r="L432" s="184"/>
      <c r="M432" s="184"/>
      <c r="N432" s="98"/>
      <c r="O432" s="133"/>
      <c r="P432" s="133"/>
      <c r="Q432" s="184"/>
      <c r="R432" s="184"/>
      <c r="S432" s="184"/>
      <c r="T432" s="184"/>
      <c r="U432" s="184"/>
      <c r="V432" s="184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84"/>
      <c r="C433" s="184"/>
      <c r="D433" s="184"/>
      <c r="E433" s="184"/>
      <c r="F433" s="184"/>
      <c r="G433" s="184"/>
      <c r="H433" s="184"/>
      <c r="I433" s="184"/>
      <c r="J433" s="184"/>
      <c r="K433" s="184"/>
      <c r="L433" s="184"/>
      <c r="M433" s="184"/>
      <c r="N433" s="98"/>
      <c r="O433" s="133"/>
      <c r="P433" s="133"/>
      <c r="Q433" s="184"/>
      <c r="R433" s="184"/>
      <c r="S433" s="184"/>
      <c r="T433" s="184"/>
      <c r="U433" s="184"/>
      <c r="V433" s="184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84"/>
      <c r="C434" s="184"/>
      <c r="D434" s="184"/>
      <c r="E434" s="184"/>
      <c r="F434" s="184"/>
      <c r="G434" s="184"/>
      <c r="H434" s="184"/>
      <c r="I434" s="184"/>
      <c r="J434" s="184"/>
      <c r="K434" s="184"/>
      <c r="L434" s="184"/>
      <c r="M434" s="184"/>
      <c r="N434" s="98"/>
      <c r="O434" s="133"/>
      <c r="P434" s="133"/>
      <c r="Q434" s="184"/>
      <c r="R434" s="184"/>
      <c r="S434" s="184"/>
      <c r="T434" s="184"/>
      <c r="U434" s="184"/>
      <c r="V434" s="184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84"/>
      <c r="C435" s="184"/>
      <c r="D435" s="184"/>
      <c r="E435" s="184"/>
      <c r="F435" s="184"/>
      <c r="G435" s="184"/>
      <c r="H435" s="184"/>
      <c r="I435" s="184"/>
      <c r="J435" s="184"/>
      <c r="K435" s="184"/>
      <c r="L435" s="184"/>
      <c r="M435" s="184"/>
      <c r="N435" s="98"/>
      <c r="O435" s="133"/>
      <c r="P435" s="133"/>
      <c r="Q435" s="184"/>
      <c r="R435" s="184"/>
      <c r="S435" s="184"/>
      <c r="T435" s="184"/>
      <c r="U435" s="184"/>
      <c r="V435" s="184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84"/>
      <c r="C436" s="184"/>
      <c r="D436" s="184"/>
      <c r="E436" s="184"/>
      <c r="F436" s="184"/>
      <c r="G436" s="184"/>
      <c r="H436" s="184"/>
      <c r="I436" s="184"/>
      <c r="J436" s="184"/>
      <c r="K436" s="184"/>
      <c r="L436" s="184"/>
      <c r="M436" s="184"/>
      <c r="N436" s="98"/>
      <c r="O436" s="133"/>
      <c r="P436" s="133"/>
      <c r="Q436" s="184"/>
      <c r="R436" s="184"/>
      <c r="S436" s="184"/>
      <c r="T436" s="184"/>
      <c r="U436" s="184"/>
      <c r="V436" s="184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84"/>
      <c r="C437" s="184"/>
      <c r="D437" s="184"/>
      <c r="E437" s="184"/>
      <c r="F437" s="184"/>
      <c r="G437" s="184"/>
      <c r="H437" s="184"/>
      <c r="I437" s="184"/>
      <c r="J437" s="184"/>
      <c r="K437" s="184"/>
      <c r="L437" s="184"/>
      <c r="M437" s="184"/>
      <c r="N437" s="98"/>
      <c r="O437" s="133"/>
      <c r="P437" s="133"/>
      <c r="Q437" s="184"/>
      <c r="R437" s="184"/>
      <c r="S437" s="184"/>
      <c r="T437" s="184"/>
      <c r="U437" s="184"/>
      <c r="V437" s="184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84"/>
      <c r="C438" s="184"/>
      <c r="D438" s="184"/>
      <c r="E438" s="184"/>
      <c r="F438" s="184"/>
      <c r="G438" s="184"/>
      <c r="H438" s="184"/>
      <c r="I438" s="184"/>
      <c r="J438" s="184"/>
      <c r="K438" s="184"/>
      <c r="L438" s="184"/>
      <c r="M438" s="184"/>
      <c r="N438" s="98"/>
      <c r="O438" s="133"/>
      <c r="P438" s="133"/>
      <c r="Q438" s="184"/>
      <c r="R438" s="184"/>
      <c r="S438" s="184"/>
      <c r="T438" s="184"/>
      <c r="U438" s="184"/>
      <c r="V438" s="184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84"/>
      <c r="C439" s="184"/>
      <c r="D439" s="184"/>
      <c r="E439" s="184"/>
      <c r="F439" s="184"/>
      <c r="G439" s="184"/>
      <c r="H439" s="184"/>
      <c r="I439" s="184"/>
      <c r="J439" s="184"/>
      <c r="K439" s="184"/>
      <c r="L439" s="184"/>
      <c r="M439" s="184"/>
      <c r="N439" s="98"/>
      <c r="O439" s="133"/>
      <c r="P439" s="133"/>
      <c r="Q439" s="184"/>
      <c r="R439" s="184"/>
      <c r="S439" s="184"/>
      <c r="T439" s="184"/>
      <c r="U439" s="184"/>
      <c r="V439" s="184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84"/>
      <c r="C440" s="184"/>
      <c r="D440" s="184"/>
      <c r="E440" s="184"/>
      <c r="F440" s="184"/>
      <c r="G440" s="184"/>
      <c r="H440" s="184"/>
      <c r="I440" s="184"/>
      <c r="J440" s="184"/>
      <c r="K440" s="184"/>
      <c r="L440" s="184"/>
      <c r="M440" s="184"/>
      <c r="N440" s="98"/>
      <c r="O440" s="133"/>
      <c r="P440" s="133"/>
      <c r="Q440" s="184"/>
      <c r="R440" s="184"/>
      <c r="S440" s="184"/>
      <c r="T440" s="184"/>
      <c r="U440" s="184"/>
      <c r="V440" s="184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84"/>
      <c r="C441" s="184"/>
      <c r="D441" s="184"/>
      <c r="E441" s="184"/>
      <c r="F441" s="184"/>
      <c r="G441" s="184"/>
      <c r="H441" s="184"/>
      <c r="I441" s="184"/>
      <c r="J441" s="184"/>
      <c r="K441" s="184"/>
      <c r="L441" s="184"/>
      <c r="M441" s="184"/>
      <c r="N441" s="98"/>
      <c r="O441" s="133"/>
      <c r="P441" s="133"/>
      <c r="Q441" s="184"/>
      <c r="R441" s="184"/>
      <c r="S441" s="184"/>
      <c r="T441" s="184"/>
      <c r="U441" s="184"/>
      <c r="V441" s="184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84"/>
      <c r="C442" s="184"/>
      <c r="D442" s="184"/>
      <c r="E442" s="184"/>
      <c r="F442" s="184"/>
      <c r="G442" s="184"/>
      <c r="H442" s="184"/>
      <c r="I442" s="184"/>
      <c r="J442" s="184"/>
      <c r="K442" s="184"/>
      <c r="L442" s="184"/>
      <c r="M442" s="184"/>
      <c r="N442" s="98"/>
      <c r="O442" s="133"/>
      <c r="P442" s="133"/>
      <c r="Q442" s="184"/>
      <c r="R442" s="184"/>
      <c r="S442" s="184"/>
      <c r="T442" s="184"/>
      <c r="U442" s="184"/>
      <c r="V442" s="184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84"/>
      <c r="C443" s="184"/>
      <c r="D443" s="184"/>
      <c r="E443" s="184"/>
      <c r="F443" s="184"/>
      <c r="G443" s="184"/>
      <c r="H443" s="184"/>
      <c r="I443" s="184"/>
      <c r="J443" s="184"/>
      <c r="K443" s="184"/>
      <c r="L443" s="184"/>
      <c r="M443" s="184"/>
      <c r="N443" s="98"/>
      <c r="O443" s="133"/>
      <c r="P443" s="133"/>
      <c r="Q443" s="184"/>
      <c r="R443" s="184"/>
      <c r="S443" s="184"/>
      <c r="T443" s="184"/>
      <c r="U443" s="184"/>
      <c r="V443" s="184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84"/>
      <c r="C444" s="184"/>
      <c r="D444" s="184"/>
      <c r="E444" s="184"/>
      <c r="F444" s="184"/>
      <c r="G444" s="184"/>
      <c r="H444" s="184"/>
      <c r="I444" s="184"/>
      <c r="J444" s="184"/>
      <c r="K444" s="184"/>
      <c r="L444" s="184"/>
      <c r="M444" s="184"/>
      <c r="N444" s="98"/>
      <c r="O444" s="133"/>
      <c r="P444" s="133"/>
      <c r="Q444" s="184"/>
      <c r="R444" s="184"/>
      <c r="S444" s="184"/>
      <c r="T444" s="184"/>
      <c r="U444" s="184"/>
      <c r="V444" s="184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84"/>
      <c r="C445" s="184"/>
      <c r="D445" s="184"/>
      <c r="E445" s="184"/>
      <c r="F445" s="184"/>
      <c r="G445" s="184"/>
      <c r="H445" s="184"/>
      <c r="I445" s="184"/>
      <c r="J445" s="184"/>
      <c r="K445" s="184"/>
      <c r="L445" s="184"/>
      <c r="M445" s="184"/>
      <c r="N445" s="98"/>
      <c r="O445" s="133"/>
      <c r="P445" s="133"/>
      <c r="Q445" s="184"/>
      <c r="R445" s="184"/>
      <c r="S445" s="184"/>
      <c r="T445" s="184"/>
      <c r="U445" s="184"/>
      <c r="V445" s="184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84"/>
      <c r="C446" s="184"/>
      <c r="D446" s="184"/>
      <c r="E446" s="184"/>
      <c r="F446" s="184"/>
      <c r="G446" s="184"/>
      <c r="H446" s="184"/>
      <c r="I446" s="184"/>
      <c r="J446" s="184"/>
      <c r="K446" s="184"/>
      <c r="L446" s="184"/>
      <c r="M446" s="184"/>
      <c r="N446" s="98"/>
      <c r="O446" s="133"/>
      <c r="P446" s="133"/>
      <c r="Q446" s="184"/>
      <c r="R446" s="184"/>
      <c r="S446" s="184"/>
      <c r="T446" s="184"/>
      <c r="U446" s="184"/>
      <c r="V446" s="184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84"/>
      <c r="C447" s="184"/>
      <c r="D447" s="184"/>
      <c r="E447" s="184"/>
      <c r="F447" s="184"/>
      <c r="G447" s="184"/>
      <c r="H447" s="184"/>
      <c r="I447" s="184"/>
      <c r="J447" s="184"/>
      <c r="K447" s="184"/>
      <c r="L447" s="184"/>
      <c r="M447" s="184"/>
      <c r="N447" s="98"/>
      <c r="O447" s="133"/>
      <c r="P447" s="133"/>
      <c r="Q447" s="184"/>
      <c r="R447" s="184"/>
      <c r="S447" s="184"/>
      <c r="T447" s="184"/>
      <c r="U447" s="184"/>
      <c r="V447" s="184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84"/>
      <c r="C448" s="184"/>
      <c r="D448" s="184"/>
      <c r="E448" s="184"/>
      <c r="F448" s="184"/>
      <c r="G448" s="184"/>
      <c r="H448" s="184"/>
      <c r="I448" s="184"/>
      <c r="J448" s="184"/>
      <c r="K448" s="184"/>
      <c r="L448" s="184"/>
      <c r="M448" s="184"/>
      <c r="N448" s="98"/>
      <c r="O448" s="133"/>
      <c r="P448" s="133"/>
      <c r="Q448" s="184"/>
      <c r="R448" s="184"/>
      <c r="S448" s="184"/>
      <c r="T448" s="184"/>
      <c r="U448" s="184"/>
      <c r="V448" s="184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84"/>
      <c r="C449" s="184"/>
      <c r="D449" s="184"/>
      <c r="E449" s="184"/>
      <c r="F449" s="184"/>
      <c r="G449" s="184"/>
      <c r="H449" s="184"/>
      <c r="I449" s="184"/>
      <c r="J449" s="184"/>
      <c r="K449" s="184"/>
      <c r="L449" s="184"/>
      <c r="M449" s="184"/>
      <c r="N449" s="98"/>
      <c r="O449" s="133"/>
      <c r="P449" s="133"/>
      <c r="Q449" s="184"/>
      <c r="R449" s="184"/>
      <c r="S449" s="184"/>
      <c r="T449" s="184"/>
      <c r="U449" s="184"/>
      <c r="V449" s="184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84"/>
      <c r="C450" s="184"/>
      <c r="D450" s="184"/>
      <c r="E450" s="184"/>
      <c r="F450" s="184"/>
      <c r="G450" s="184"/>
      <c r="H450" s="184"/>
      <c r="I450" s="184"/>
      <c r="J450" s="184"/>
      <c r="K450" s="184"/>
      <c r="L450" s="184"/>
      <c r="M450" s="184"/>
      <c r="N450" s="98"/>
      <c r="O450" s="133"/>
      <c r="P450" s="133"/>
      <c r="Q450" s="184"/>
      <c r="R450" s="184"/>
      <c r="S450" s="184"/>
      <c r="T450" s="184"/>
      <c r="U450" s="184"/>
      <c r="V450" s="184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84"/>
      <c r="C451" s="184"/>
      <c r="D451" s="184"/>
      <c r="E451" s="184"/>
      <c r="F451" s="184"/>
      <c r="G451" s="184"/>
      <c r="H451" s="184"/>
      <c r="I451" s="184"/>
      <c r="J451" s="184"/>
      <c r="K451" s="184"/>
      <c r="L451" s="184"/>
      <c r="M451" s="184"/>
      <c r="N451" s="98"/>
      <c r="O451" s="133"/>
      <c r="P451" s="133"/>
      <c r="Q451" s="184"/>
      <c r="R451" s="184"/>
      <c r="S451" s="184"/>
      <c r="T451" s="184"/>
      <c r="U451" s="184"/>
      <c r="V451" s="184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84"/>
      <c r="C452" s="184"/>
      <c r="D452" s="184"/>
      <c r="E452" s="184"/>
      <c r="F452" s="184"/>
      <c r="G452" s="184"/>
      <c r="H452" s="184"/>
      <c r="I452" s="184"/>
      <c r="J452" s="184"/>
      <c r="K452" s="184"/>
      <c r="L452" s="184"/>
      <c r="M452" s="184"/>
      <c r="N452" s="98"/>
      <c r="O452" s="133"/>
      <c r="P452" s="133"/>
      <c r="Q452" s="184"/>
      <c r="R452" s="184"/>
      <c r="S452" s="184"/>
      <c r="T452" s="184"/>
      <c r="U452" s="184"/>
      <c r="V452" s="184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84"/>
      <c r="C453" s="184"/>
      <c r="D453" s="184"/>
      <c r="E453" s="184"/>
      <c r="F453" s="184"/>
      <c r="G453" s="184"/>
      <c r="H453" s="184"/>
      <c r="I453" s="184"/>
      <c r="J453" s="184"/>
      <c r="K453" s="184"/>
      <c r="L453" s="184"/>
      <c r="M453" s="184"/>
      <c r="N453" s="98"/>
      <c r="O453" s="133"/>
      <c r="P453" s="133"/>
      <c r="Q453" s="184"/>
      <c r="R453" s="184"/>
      <c r="S453" s="184"/>
      <c r="T453" s="184"/>
      <c r="U453" s="184"/>
      <c r="V453" s="184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84"/>
      <c r="C454" s="184"/>
      <c r="D454" s="184"/>
      <c r="E454" s="184"/>
      <c r="F454" s="184"/>
      <c r="G454" s="184"/>
      <c r="H454" s="184"/>
      <c r="I454" s="184"/>
      <c r="J454" s="184"/>
      <c r="K454" s="184"/>
      <c r="L454" s="184"/>
      <c r="M454" s="184"/>
      <c r="N454" s="98"/>
      <c r="O454" s="133"/>
      <c r="P454" s="133"/>
      <c r="Q454" s="184"/>
      <c r="R454" s="184"/>
      <c r="S454" s="184"/>
      <c r="T454" s="184"/>
      <c r="U454" s="184"/>
      <c r="V454" s="184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84"/>
      <c r="C455" s="184"/>
      <c r="D455" s="184"/>
      <c r="E455" s="184"/>
      <c r="F455" s="184"/>
      <c r="G455" s="184"/>
      <c r="H455" s="184"/>
      <c r="I455" s="184"/>
      <c r="J455" s="184"/>
      <c r="K455" s="184"/>
      <c r="L455" s="184"/>
      <c r="M455" s="184"/>
      <c r="N455" s="98"/>
      <c r="O455" s="133"/>
      <c r="P455" s="133"/>
      <c r="Q455" s="184"/>
      <c r="R455" s="184"/>
      <c r="S455" s="184"/>
      <c r="T455" s="184"/>
      <c r="U455" s="184"/>
      <c r="V455" s="184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84"/>
      <c r="C456" s="184"/>
      <c r="D456" s="184"/>
      <c r="E456" s="184"/>
      <c r="F456" s="184"/>
      <c r="G456" s="184"/>
      <c r="H456" s="184"/>
      <c r="I456" s="184"/>
      <c r="J456" s="184"/>
      <c r="K456" s="184"/>
      <c r="L456" s="184"/>
      <c r="M456" s="184"/>
      <c r="N456" s="98"/>
      <c r="O456" s="133"/>
      <c r="P456" s="133"/>
      <c r="Q456" s="184"/>
      <c r="R456" s="184"/>
      <c r="S456" s="184"/>
      <c r="T456" s="184"/>
      <c r="U456" s="184"/>
      <c r="V456" s="184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84"/>
      <c r="C457" s="184"/>
      <c r="D457" s="184"/>
      <c r="E457" s="184"/>
      <c r="F457" s="184"/>
      <c r="G457" s="184"/>
      <c r="H457" s="184"/>
      <c r="I457" s="184"/>
      <c r="J457" s="184"/>
      <c r="K457" s="184"/>
      <c r="L457" s="184"/>
      <c r="M457" s="184"/>
      <c r="N457" s="98"/>
      <c r="O457" s="133"/>
      <c r="P457" s="133"/>
      <c r="Q457" s="184"/>
      <c r="R457" s="184"/>
      <c r="S457" s="184"/>
      <c r="T457" s="184"/>
      <c r="U457" s="184"/>
      <c r="V457" s="184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84"/>
      <c r="C458" s="184"/>
      <c r="D458" s="184"/>
      <c r="E458" s="184"/>
      <c r="F458" s="184"/>
      <c r="G458" s="184"/>
      <c r="H458" s="184"/>
      <c r="I458" s="184"/>
      <c r="J458" s="184"/>
      <c r="K458" s="184"/>
      <c r="L458" s="184"/>
      <c r="M458" s="184"/>
      <c r="N458" s="98"/>
      <c r="O458" s="133"/>
      <c r="P458" s="133"/>
      <c r="Q458" s="184"/>
      <c r="R458" s="184"/>
      <c r="S458" s="184"/>
      <c r="T458" s="184"/>
      <c r="U458" s="184"/>
      <c r="V458" s="184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84"/>
      <c r="C459" s="184"/>
      <c r="D459" s="184"/>
      <c r="E459" s="184"/>
      <c r="F459" s="184"/>
      <c r="G459" s="184"/>
      <c r="H459" s="184"/>
      <c r="I459" s="184"/>
      <c r="J459" s="184"/>
      <c r="K459" s="184"/>
      <c r="L459" s="184"/>
      <c r="M459" s="184"/>
      <c r="N459" s="98"/>
      <c r="O459" s="133"/>
      <c r="P459" s="133"/>
      <c r="Q459" s="184"/>
      <c r="R459" s="184"/>
      <c r="S459" s="184"/>
      <c r="T459" s="184"/>
      <c r="U459" s="184"/>
      <c r="V459" s="184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84"/>
      <c r="C460" s="184"/>
      <c r="D460" s="184"/>
      <c r="E460" s="184"/>
      <c r="F460" s="184"/>
      <c r="G460" s="184"/>
      <c r="H460" s="184"/>
      <c r="I460" s="184"/>
      <c r="J460" s="184"/>
      <c r="K460" s="184"/>
      <c r="L460" s="184"/>
      <c r="M460" s="184"/>
      <c r="N460" s="98"/>
      <c r="O460" s="133"/>
      <c r="P460" s="133"/>
      <c r="Q460" s="184"/>
      <c r="R460" s="184"/>
      <c r="S460" s="184"/>
      <c r="T460" s="184"/>
      <c r="U460" s="184"/>
      <c r="V460" s="184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84"/>
      <c r="C461" s="184"/>
      <c r="D461" s="184"/>
      <c r="E461" s="184"/>
      <c r="F461" s="184"/>
      <c r="G461" s="184"/>
      <c r="H461" s="184"/>
      <c r="I461" s="184"/>
      <c r="J461" s="184"/>
      <c r="K461" s="184"/>
      <c r="L461" s="184"/>
      <c r="M461" s="184"/>
      <c r="N461" s="98"/>
      <c r="O461" s="133"/>
      <c r="P461" s="133"/>
      <c r="Q461" s="184"/>
      <c r="R461" s="184"/>
      <c r="S461" s="184"/>
      <c r="T461" s="184"/>
      <c r="U461" s="184"/>
      <c r="V461" s="184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84"/>
      <c r="C462" s="184"/>
      <c r="D462" s="184"/>
      <c r="E462" s="184"/>
      <c r="F462" s="184"/>
      <c r="G462" s="184"/>
      <c r="H462" s="184"/>
      <c r="I462" s="184"/>
      <c r="J462" s="184"/>
      <c r="K462" s="184"/>
      <c r="L462" s="184"/>
      <c r="M462" s="184"/>
      <c r="N462" s="98"/>
      <c r="O462" s="133"/>
      <c r="P462" s="133"/>
      <c r="Q462" s="184"/>
      <c r="R462" s="184"/>
      <c r="S462" s="184"/>
      <c r="T462" s="184"/>
      <c r="U462" s="184"/>
      <c r="V462" s="184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84"/>
      <c r="C463" s="184"/>
      <c r="D463" s="184"/>
      <c r="E463" s="184"/>
      <c r="F463" s="184"/>
      <c r="G463" s="184"/>
      <c r="H463" s="184"/>
      <c r="I463" s="184"/>
      <c r="J463" s="184"/>
      <c r="K463" s="184"/>
      <c r="L463" s="184"/>
      <c r="M463" s="184"/>
      <c r="N463" s="98"/>
      <c r="O463" s="133"/>
      <c r="P463" s="133"/>
      <c r="Q463" s="184"/>
      <c r="R463" s="184"/>
      <c r="S463" s="184"/>
      <c r="T463" s="184"/>
      <c r="U463" s="184"/>
      <c r="V463" s="184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84"/>
      <c r="C464" s="184"/>
      <c r="D464" s="184"/>
      <c r="E464" s="184"/>
      <c r="F464" s="184"/>
      <c r="G464" s="184"/>
      <c r="H464" s="184"/>
      <c r="I464" s="184"/>
      <c r="J464" s="184"/>
      <c r="K464" s="184"/>
      <c r="L464" s="184"/>
      <c r="M464" s="184"/>
      <c r="N464" s="98"/>
      <c r="O464" s="133"/>
      <c r="P464" s="133"/>
      <c r="Q464" s="184"/>
      <c r="R464" s="184"/>
      <c r="S464" s="184"/>
      <c r="T464" s="184"/>
      <c r="U464" s="184"/>
      <c r="V464" s="184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84"/>
      <c r="C465" s="184"/>
      <c r="D465" s="184"/>
      <c r="E465" s="184"/>
      <c r="F465" s="184"/>
      <c r="G465" s="184"/>
      <c r="H465" s="184"/>
      <c r="I465" s="184"/>
      <c r="J465" s="184"/>
      <c r="K465" s="184"/>
      <c r="L465" s="184"/>
      <c r="M465" s="184"/>
      <c r="N465" s="98"/>
      <c r="O465" s="133"/>
      <c r="P465" s="133"/>
      <c r="Q465" s="184"/>
      <c r="R465" s="184"/>
      <c r="S465" s="184"/>
      <c r="T465" s="184"/>
      <c r="U465" s="184"/>
      <c r="V465" s="184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84"/>
      <c r="C466" s="184"/>
      <c r="D466" s="184"/>
      <c r="E466" s="184"/>
      <c r="F466" s="184"/>
      <c r="G466" s="184"/>
      <c r="H466" s="184"/>
      <c r="I466" s="184"/>
      <c r="J466" s="184"/>
      <c r="K466" s="184"/>
      <c r="L466" s="184"/>
      <c r="M466" s="184"/>
      <c r="N466" s="98"/>
      <c r="O466" s="133"/>
      <c r="P466" s="133"/>
      <c r="Q466" s="184"/>
      <c r="R466" s="184"/>
      <c r="S466" s="184"/>
      <c r="T466" s="184"/>
      <c r="U466" s="184"/>
      <c r="V466" s="184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84"/>
      <c r="C467" s="184"/>
      <c r="D467" s="184"/>
      <c r="E467" s="184"/>
      <c r="F467" s="184"/>
      <c r="G467" s="184"/>
      <c r="H467" s="184"/>
      <c r="I467" s="184"/>
      <c r="J467" s="184"/>
      <c r="K467" s="184"/>
      <c r="L467" s="184"/>
      <c r="M467" s="184"/>
      <c r="N467" s="98"/>
      <c r="O467" s="133"/>
      <c r="P467" s="133"/>
      <c r="Q467" s="184"/>
      <c r="R467" s="184"/>
      <c r="S467" s="184"/>
      <c r="T467" s="184"/>
      <c r="U467" s="184"/>
      <c r="V467" s="184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84"/>
      <c r="C468" s="184"/>
      <c r="D468" s="184"/>
      <c r="E468" s="184"/>
      <c r="F468" s="184"/>
      <c r="G468" s="184"/>
      <c r="H468" s="184"/>
      <c r="I468" s="184"/>
      <c r="J468" s="184"/>
      <c r="K468" s="184"/>
      <c r="L468" s="184"/>
      <c r="M468" s="184"/>
      <c r="N468" s="98"/>
      <c r="O468" s="133"/>
      <c r="P468" s="133"/>
      <c r="Q468" s="184"/>
      <c r="R468" s="184"/>
      <c r="S468" s="184"/>
      <c r="T468" s="184"/>
      <c r="U468" s="184"/>
      <c r="V468" s="184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84"/>
      <c r="C469" s="184"/>
      <c r="D469" s="184"/>
      <c r="E469" s="184"/>
      <c r="F469" s="184"/>
      <c r="G469" s="184"/>
      <c r="H469" s="184"/>
      <c r="I469" s="184"/>
      <c r="J469" s="184"/>
      <c r="K469" s="184"/>
      <c r="L469" s="184"/>
      <c r="M469" s="184"/>
      <c r="N469" s="98"/>
      <c r="O469" s="133"/>
      <c r="P469" s="133"/>
      <c r="Q469" s="184"/>
      <c r="R469" s="184"/>
      <c r="S469" s="184"/>
      <c r="T469" s="184"/>
      <c r="U469" s="184"/>
      <c r="V469" s="184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84"/>
      <c r="C470" s="184"/>
      <c r="D470" s="184"/>
      <c r="E470" s="184"/>
      <c r="F470" s="184"/>
      <c r="G470" s="184"/>
      <c r="H470" s="184"/>
      <c r="I470" s="184"/>
      <c r="J470" s="184"/>
      <c r="K470" s="184"/>
      <c r="L470" s="184"/>
      <c r="M470" s="184"/>
      <c r="N470" s="98"/>
      <c r="O470" s="133"/>
      <c r="P470" s="133"/>
      <c r="Q470" s="184"/>
      <c r="R470" s="184"/>
      <c r="S470" s="184"/>
      <c r="T470" s="184"/>
      <c r="U470" s="184"/>
      <c r="V470" s="184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84"/>
      <c r="C471" s="184"/>
      <c r="D471" s="184"/>
      <c r="E471" s="184"/>
      <c r="F471" s="184"/>
      <c r="G471" s="184"/>
      <c r="H471" s="184"/>
      <c r="I471" s="184"/>
      <c r="J471" s="184"/>
      <c r="K471" s="184"/>
      <c r="L471" s="184"/>
      <c r="M471" s="184"/>
      <c r="N471" s="98"/>
      <c r="O471" s="133"/>
      <c r="P471" s="133"/>
      <c r="Q471" s="184"/>
      <c r="R471" s="184"/>
      <c r="S471" s="184"/>
      <c r="T471" s="184"/>
      <c r="U471" s="184"/>
      <c r="V471" s="184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84"/>
      <c r="C472" s="184"/>
      <c r="D472" s="184"/>
      <c r="E472" s="184"/>
      <c r="F472" s="184"/>
      <c r="G472" s="184"/>
      <c r="H472" s="184"/>
      <c r="I472" s="184"/>
      <c r="J472" s="184"/>
      <c r="K472" s="184"/>
      <c r="L472" s="184"/>
      <c r="M472" s="184"/>
      <c r="N472" s="98"/>
      <c r="O472" s="133"/>
      <c r="P472" s="133"/>
      <c r="Q472" s="184"/>
      <c r="R472" s="184"/>
      <c r="S472" s="184"/>
      <c r="T472" s="184"/>
      <c r="U472" s="184"/>
      <c r="V472" s="184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84"/>
      <c r="C473" s="184"/>
      <c r="D473" s="184"/>
      <c r="E473" s="184"/>
      <c r="F473" s="184"/>
      <c r="G473" s="184"/>
      <c r="H473" s="184"/>
      <c r="I473" s="184"/>
      <c r="J473" s="184"/>
      <c r="K473" s="184"/>
      <c r="L473" s="184"/>
      <c r="M473" s="184"/>
      <c r="N473" s="98"/>
      <c r="O473" s="133"/>
      <c r="P473" s="133"/>
      <c r="Q473" s="184"/>
      <c r="R473" s="184"/>
      <c r="S473" s="184"/>
      <c r="T473" s="184"/>
      <c r="U473" s="184"/>
      <c r="V473" s="184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84"/>
      <c r="C474" s="184"/>
      <c r="D474" s="184"/>
      <c r="E474" s="184"/>
      <c r="F474" s="184"/>
      <c r="G474" s="184"/>
      <c r="H474" s="184"/>
      <c r="I474" s="184"/>
      <c r="J474" s="184"/>
      <c r="K474" s="184"/>
      <c r="L474" s="184"/>
      <c r="M474" s="184"/>
      <c r="N474" s="98"/>
      <c r="O474" s="133"/>
      <c r="P474" s="133"/>
      <c r="Q474" s="184"/>
      <c r="R474" s="184"/>
      <c r="S474" s="184"/>
      <c r="T474" s="184"/>
      <c r="U474" s="184"/>
      <c r="V474" s="184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84"/>
      <c r="C475" s="184"/>
      <c r="D475" s="184"/>
      <c r="E475" s="184"/>
      <c r="F475" s="184"/>
      <c r="G475" s="184"/>
      <c r="H475" s="184"/>
      <c r="I475" s="184"/>
      <c r="J475" s="184"/>
      <c r="K475" s="184"/>
      <c r="L475" s="184"/>
      <c r="M475" s="184"/>
      <c r="N475" s="98"/>
      <c r="O475" s="133"/>
      <c r="P475" s="133"/>
      <c r="Q475" s="184"/>
      <c r="R475" s="184"/>
      <c r="S475" s="184"/>
      <c r="T475" s="184"/>
      <c r="U475" s="184"/>
      <c r="V475" s="184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84"/>
      <c r="C476" s="184"/>
      <c r="D476" s="184"/>
      <c r="E476" s="184"/>
      <c r="F476" s="184"/>
      <c r="G476" s="184"/>
      <c r="H476" s="184"/>
      <c r="I476" s="184"/>
      <c r="J476" s="184"/>
      <c r="K476" s="184"/>
      <c r="L476" s="184"/>
      <c r="M476" s="184"/>
      <c r="N476" s="98"/>
      <c r="O476" s="133"/>
      <c r="P476" s="133"/>
      <c r="Q476" s="184"/>
      <c r="R476" s="184"/>
      <c r="S476" s="184"/>
      <c r="T476" s="184"/>
      <c r="U476" s="184"/>
      <c r="V476" s="184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84"/>
      <c r="C477" s="184"/>
      <c r="D477" s="184"/>
      <c r="E477" s="184"/>
      <c r="F477" s="184"/>
      <c r="G477" s="184"/>
      <c r="H477" s="184"/>
      <c r="I477" s="184"/>
      <c r="J477" s="184"/>
      <c r="K477" s="184"/>
      <c r="L477" s="184"/>
      <c r="M477" s="184"/>
      <c r="N477" s="98"/>
      <c r="O477" s="133"/>
      <c r="P477" s="133"/>
      <c r="Q477" s="184"/>
      <c r="R477" s="184"/>
      <c r="S477" s="184"/>
      <c r="T477" s="184"/>
      <c r="U477" s="184"/>
      <c r="V477" s="184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84"/>
      <c r="C478" s="184"/>
      <c r="D478" s="184"/>
      <c r="E478" s="184"/>
      <c r="F478" s="184"/>
      <c r="G478" s="184"/>
      <c r="H478" s="184"/>
      <c r="I478" s="184"/>
      <c r="J478" s="184"/>
      <c r="K478" s="184"/>
      <c r="L478" s="184"/>
      <c r="M478" s="184"/>
      <c r="N478" s="98"/>
      <c r="O478" s="133"/>
      <c r="P478" s="133"/>
      <c r="Q478" s="184"/>
      <c r="R478" s="184"/>
      <c r="S478" s="184"/>
      <c r="T478" s="184"/>
      <c r="U478" s="184"/>
      <c r="V478" s="184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84"/>
      <c r="C479" s="184"/>
      <c r="D479" s="184"/>
      <c r="E479" s="184"/>
      <c r="F479" s="184"/>
      <c r="G479" s="184"/>
      <c r="H479" s="184"/>
      <c r="I479" s="184"/>
      <c r="J479" s="184"/>
      <c r="K479" s="184"/>
      <c r="L479" s="184"/>
      <c r="M479" s="184"/>
      <c r="N479" s="98"/>
      <c r="O479" s="133"/>
      <c r="P479" s="133"/>
      <c r="Q479" s="184"/>
      <c r="R479" s="184"/>
      <c r="S479" s="184"/>
      <c r="T479" s="184"/>
      <c r="U479" s="184"/>
      <c r="V479" s="184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84"/>
      <c r="C480" s="184"/>
      <c r="D480" s="184"/>
      <c r="E480" s="184"/>
      <c r="F480" s="184"/>
      <c r="G480" s="184"/>
      <c r="H480" s="184"/>
      <c r="I480" s="184"/>
      <c r="J480" s="184"/>
      <c r="K480" s="184"/>
      <c r="L480" s="184"/>
      <c r="M480" s="184"/>
      <c r="N480" s="98"/>
      <c r="O480" s="133"/>
      <c r="P480" s="133"/>
      <c r="Q480" s="184"/>
      <c r="R480" s="184"/>
      <c r="S480" s="184"/>
      <c r="T480" s="184"/>
      <c r="U480" s="184"/>
      <c r="V480" s="184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84"/>
      <c r="C481" s="184"/>
      <c r="D481" s="184"/>
      <c r="E481" s="184"/>
      <c r="F481" s="184"/>
      <c r="G481" s="184"/>
      <c r="H481" s="184"/>
      <c r="I481" s="184"/>
      <c r="J481" s="184"/>
      <c r="K481" s="184"/>
      <c r="L481" s="184"/>
      <c r="M481" s="184"/>
      <c r="N481" s="98"/>
      <c r="O481" s="133"/>
      <c r="P481" s="133"/>
      <c r="Q481" s="184"/>
      <c r="R481" s="184"/>
      <c r="S481" s="184"/>
      <c r="T481" s="184"/>
      <c r="U481" s="184"/>
      <c r="V481" s="184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84"/>
      <c r="C482" s="184"/>
      <c r="D482" s="184"/>
      <c r="E482" s="184"/>
      <c r="F482" s="184"/>
      <c r="G482" s="184"/>
      <c r="H482" s="184"/>
      <c r="I482" s="184"/>
      <c r="J482" s="184"/>
      <c r="K482" s="184"/>
      <c r="L482" s="184"/>
      <c r="M482" s="184"/>
      <c r="N482" s="98"/>
      <c r="O482" s="133"/>
      <c r="P482" s="133"/>
      <c r="Q482" s="184"/>
      <c r="R482" s="184"/>
      <c r="S482" s="184"/>
      <c r="T482" s="184"/>
      <c r="U482" s="184"/>
      <c r="V482" s="184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84"/>
      <c r="C483" s="184"/>
      <c r="D483" s="184"/>
      <c r="E483" s="184"/>
      <c r="F483" s="184"/>
      <c r="G483" s="184"/>
      <c r="H483" s="184"/>
      <c r="I483" s="184"/>
      <c r="J483" s="184"/>
      <c r="K483" s="184"/>
      <c r="L483" s="184"/>
      <c r="M483" s="184"/>
      <c r="N483" s="98"/>
      <c r="O483" s="133"/>
      <c r="P483" s="133"/>
      <c r="Q483" s="184"/>
      <c r="R483" s="184"/>
      <c r="S483" s="184"/>
      <c r="T483" s="184"/>
      <c r="U483" s="184"/>
      <c r="V483" s="184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84"/>
      <c r="C484" s="184"/>
      <c r="D484" s="184"/>
      <c r="E484" s="184"/>
      <c r="F484" s="184"/>
      <c r="G484" s="184"/>
      <c r="H484" s="184"/>
      <c r="I484" s="184"/>
      <c r="J484" s="184"/>
      <c r="K484" s="184"/>
      <c r="L484" s="184"/>
      <c r="M484" s="184"/>
      <c r="N484" s="98"/>
      <c r="O484" s="133"/>
      <c r="P484" s="133"/>
      <c r="Q484" s="184"/>
      <c r="R484" s="184"/>
      <c r="S484" s="184"/>
      <c r="T484" s="184"/>
      <c r="U484" s="184"/>
      <c r="V484" s="184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84"/>
      <c r="C485" s="184"/>
      <c r="D485" s="184"/>
      <c r="E485" s="184"/>
      <c r="F485" s="184"/>
      <c r="G485" s="184"/>
      <c r="H485" s="184"/>
      <c r="I485" s="184"/>
      <c r="J485" s="184"/>
      <c r="K485" s="184"/>
      <c r="L485" s="184"/>
      <c r="M485" s="184"/>
      <c r="N485" s="98"/>
      <c r="O485" s="133"/>
      <c r="P485" s="133"/>
      <c r="Q485" s="184"/>
      <c r="R485" s="184"/>
      <c r="S485" s="184"/>
      <c r="T485" s="184"/>
      <c r="U485" s="184"/>
      <c r="V485" s="184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84"/>
      <c r="C486" s="184"/>
      <c r="D486" s="184"/>
      <c r="E486" s="184"/>
      <c r="F486" s="184"/>
      <c r="G486" s="184"/>
      <c r="H486" s="184"/>
      <c r="I486" s="184"/>
      <c r="J486" s="184"/>
      <c r="K486" s="184"/>
      <c r="L486" s="184"/>
      <c r="M486" s="184"/>
      <c r="N486" s="98"/>
      <c r="O486" s="133"/>
      <c r="P486" s="133"/>
      <c r="Q486" s="184"/>
      <c r="R486" s="184"/>
      <c r="S486" s="184"/>
      <c r="T486" s="184"/>
      <c r="U486" s="184"/>
      <c r="V486" s="184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84"/>
      <c r="C487" s="184"/>
      <c r="D487" s="184"/>
      <c r="E487" s="184"/>
      <c r="F487" s="184"/>
      <c r="G487" s="184"/>
      <c r="H487" s="184"/>
      <c r="I487" s="184"/>
      <c r="J487" s="184"/>
      <c r="K487" s="184"/>
      <c r="L487" s="184"/>
      <c r="M487" s="184"/>
      <c r="N487" s="98"/>
      <c r="O487" s="133"/>
      <c r="P487" s="133"/>
      <c r="Q487" s="184"/>
      <c r="R487" s="184"/>
      <c r="S487" s="184"/>
      <c r="T487" s="184"/>
      <c r="U487" s="184"/>
      <c r="V487" s="184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84"/>
      <c r="C488" s="184"/>
      <c r="D488" s="184"/>
      <c r="E488" s="184"/>
      <c r="F488" s="184"/>
      <c r="G488" s="184"/>
      <c r="H488" s="184"/>
      <c r="I488" s="184"/>
      <c r="J488" s="184"/>
      <c r="K488" s="184"/>
      <c r="L488" s="184"/>
      <c r="M488" s="184"/>
      <c r="N488" s="98"/>
      <c r="O488" s="133"/>
      <c r="P488" s="133"/>
      <c r="Q488" s="184"/>
      <c r="R488" s="184"/>
      <c r="S488" s="184"/>
      <c r="T488" s="184"/>
      <c r="U488" s="184"/>
      <c r="V488" s="184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84"/>
      <c r="C489" s="184"/>
      <c r="D489" s="184"/>
      <c r="E489" s="184"/>
      <c r="F489" s="184"/>
      <c r="G489" s="184"/>
      <c r="H489" s="184"/>
      <c r="I489" s="184"/>
      <c r="J489" s="184"/>
      <c r="K489" s="184"/>
      <c r="L489" s="184"/>
      <c r="M489" s="184"/>
      <c r="N489" s="98"/>
      <c r="O489" s="133"/>
      <c r="P489" s="133"/>
      <c r="Q489" s="184"/>
      <c r="R489" s="184"/>
      <c r="S489" s="184"/>
      <c r="T489" s="184"/>
      <c r="U489" s="184"/>
      <c r="V489" s="184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84"/>
      <c r="C490" s="184"/>
      <c r="D490" s="184"/>
      <c r="E490" s="184"/>
      <c r="F490" s="184"/>
      <c r="G490" s="184"/>
      <c r="H490" s="184"/>
      <c r="I490" s="184"/>
      <c r="J490" s="184"/>
      <c r="K490" s="184"/>
      <c r="L490" s="184"/>
      <c r="M490" s="184"/>
      <c r="N490" s="98"/>
      <c r="O490" s="133"/>
      <c r="P490" s="133"/>
      <c r="Q490" s="184"/>
      <c r="R490" s="184"/>
      <c r="S490" s="184"/>
      <c r="T490" s="184"/>
      <c r="U490" s="184"/>
      <c r="V490" s="184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84"/>
      <c r="C491" s="184"/>
      <c r="D491" s="184"/>
      <c r="E491" s="184"/>
      <c r="F491" s="184"/>
      <c r="G491" s="184"/>
      <c r="H491" s="184"/>
      <c r="I491" s="184"/>
      <c r="J491" s="184"/>
      <c r="K491" s="184"/>
      <c r="L491" s="184"/>
      <c r="M491" s="184"/>
      <c r="N491" s="98"/>
      <c r="O491" s="133"/>
      <c r="P491" s="133"/>
      <c r="Q491" s="184"/>
      <c r="R491" s="184"/>
      <c r="S491" s="184"/>
      <c r="T491" s="184"/>
      <c r="U491" s="184"/>
      <c r="V491" s="184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84"/>
      <c r="C492" s="184"/>
      <c r="D492" s="184"/>
      <c r="E492" s="184"/>
      <c r="F492" s="184"/>
      <c r="G492" s="184"/>
      <c r="H492" s="184"/>
      <c r="I492" s="184"/>
      <c r="J492" s="184"/>
      <c r="K492" s="184"/>
      <c r="L492" s="184"/>
      <c r="M492" s="184"/>
      <c r="N492" s="98"/>
      <c r="O492" s="133"/>
      <c r="P492" s="133"/>
      <c r="Q492" s="184"/>
      <c r="R492" s="184"/>
      <c r="S492" s="184"/>
      <c r="T492" s="184"/>
      <c r="U492" s="184"/>
      <c r="V492" s="184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84"/>
      <c r="C493" s="184"/>
      <c r="D493" s="184"/>
      <c r="E493" s="184"/>
      <c r="F493" s="184"/>
      <c r="G493" s="184"/>
      <c r="H493" s="184"/>
      <c r="I493" s="184"/>
      <c r="J493" s="184"/>
      <c r="K493" s="184"/>
      <c r="L493" s="184"/>
      <c r="M493" s="184"/>
      <c r="N493" s="98"/>
      <c r="O493" s="133"/>
      <c r="P493" s="133"/>
      <c r="Q493" s="184"/>
      <c r="R493" s="184"/>
      <c r="S493" s="184"/>
      <c r="T493" s="184"/>
      <c r="U493" s="184"/>
      <c r="V493" s="184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84"/>
      <c r="C494" s="184"/>
      <c r="D494" s="184"/>
      <c r="E494" s="184"/>
      <c r="F494" s="184"/>
      <c r="G494" s="184"/>
      <c r="H494" s="184"/>
      <c r="I494" s="184"/>
      <c r="J494" s="184"/>
      <c r="K494" s="184"/>
      <c r="L494" s="184"/>
      <c r="M494" s="184"/>
      <c r="N494" s="98"/>
      <c r="O494" s="133"/>
      <c r="P494" s="133"/>
      <c r="Q494" s="184"/>
      <c r="R494" s="184"/>
      <c r="S494" s="184"/>
      <c r="T494" s="184"/>
      <c r="U494" s="184"/>
      <c r="V494" s="184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84"/>
      <c r="C495" s="184"/>
      <c r="D495" s="184"/>
      <c r="E495" s="184"/>
      <c r="F495" s="184"/>
      <c r="G495" s="184"/>
      <c r="H495" s="184"/>
      <c r="I495" s="184"/>
      <c r="J495" s="184"/>
      <c r="K495" s="184"/>
      <c r="L495" s="184"/>
      <c r="M495" s="184"/>
      <c r="N495" s="98"/>
      <c r="O495" s="133"/>
      <c r="P495" s="133"/>
      <c r="Q495" s="184"/>
      <c r="R495" s="184"/>
      <c r="S495" s="184"/>
      <c r="T495" s="184"/>
      <c r="U495" s="184"/>
      <c r="V495" s="184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84"/>
      <c r="C496" s="184"/>
      <c r="D496" s="184"/>
      <c r="E496" s="184"/>
      <c r="F496" s="184"/>
      <c r="G496" s="184"/>
      <c r="H496" s="184"/>
      <c r="I496" s="184"/>
      <c r="J496" s="184"/>
      <c r="K496" s="184"/>
      <c r="L496" s="184"/>
      <c r="M496" s="184"/>
      <c r="N496" s="98"/>
      <c r="O496" s="133"/>
      <c r="P496" s="133"/>
      <c r="Q496" s="184"/>
      <c r="R496" s="184"/>
      <c r="S496" s="184"/>
      <c r="T496" s="184"/>
      <c r="U496" s="184"/>
      <c r="V496" s="184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84"/>
      <c r="C497" s="184"/>
      <c r="D497" s="184"/>
      <c r="E497" s="184"/>
      <c r="F497" s="184"/>
      <c r="G497" s="184"/>
      <c r="H497" s="184"/>
      <c r="I497" s="184"/>
      <c r="J497" s="184"/>
      <c r="K497" s="184"/>
      <c r="L497" s="184"/>
      <c r="M497" s="184"/>
      <c r="N497" s="98"/>
      <c r="O497" s="133"/>
      <c r="P497" s="133"/>
      <c r="Q497" s="184"/>
      <c r="R497" s="184"/>
      <c r="S497" s="184"/>
      <c r="T497" s="184"/>
      <c r="U497" s="184"/>
      <c r="V497" s="184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84"/>
      <c r="C498" s="184"/>
      <c r="D498" s="184"/>
      <c r="E498" s="184"/>
      <c r="F498" s="184"/>
      <c r="G498" s="184"/>
      <c r="H498" s="184"/>
      <c r="I498" s="184"/>
      <c r="J498" s="184"/>
      <c r="K498" s="184"/>
      <c r="L498" s="184"/>
      <c r="M498" s="184"/>
      <c r="N498" s="98"/>
      <c r="O498" s="133"/>
      <c r="P498" s="133"/>
      <c r="Q498" s="184"/>
      <c r="R498" s="184"/>
      <c r="S498" s="184"/>
      <c r="T498" s="184"/>
      <c r="U498" s="184"/>
      <c r="V498" s="184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84"/>
      <c r="C499" s="184"/>
      <c r="D499" s="184"/>
      <c r="E499" s="184"/>
      <c r="F499" s="184"/>
      <c r="G499" s="184"/>
      <c r="H499" s="184"/>
      <c r="I499" s="184"/>
      <c r="J499" s="184"/>
      <c r="K499" s="184"/>
      <c r="L499" s="184"/>
      <c r="M499" s="184"/>
      <c r="N499" s="98"/>
      <c r="O499" s="133"/>
      <c r="P499" s="133"/>
      <c r="Q499" s="184"/>
      <c r="R499" s="184"/>
      <c r="S499" s="184"/>
      <c r="T499" s="184"/>
      <c r="U499" s="184"/>
      <c r="V499" s="184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84"/>
      <c r="C500" s="184"/>
      <c r="D500" s="184"/>
      <c r="E500" s="184"/>
      <c r="F500" s="184"/>
      <c r="G500" s="184"/>
      <c r="H500" s="184"/>
      <c r="I500" s="184"/>
      <c r="J500" s="184"/>
      <c r="K500" s="184"/>
      <c r="L500" s="184"/>
      <c r="M500" s="184"/>
      <c r="N500" s="98"/>
      <c r="O500" s="133"/>
      <c r="P500" s="133"/>
      <c r="Q500" s="184"/>
      <c r="R500" s="184"/>
      <c r="S500" s="184"/>
      <c r="T500" s="184"/>
      <c r="U500" s="184"/>
      <c r="V500" s="184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84"/>
      <c r="C501" s="184"/>
      <c r="D501" s="184"/>
      <c r="E501" s="184"/>
      <c r="F501" s="184"/>
      <c r="G501" s="184"/>
      <c r="H501" s="184"/>
      <c r="I501" s="184"/>
      <c r="J501" s="184"/>
      <c r="K501" s="184"/>
      <c r="L501" s="184"/>
      <c r="M501" s="184"/>
      <c r="N501" s="98"/>
      <c r="O501" s="133"/>
      <c r="P501" s="133"/>
      <c r="Q501" s="184"/>
      <c r="R501" s="184"/>
      <c r="S501" s="184"/>
      <c r="T501" s="184"/>
      <c r="U501" s="184"/>
      <c r="V501" s="184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84"/>
      <c r="C502" s="184"/>
      <c r="D502" s="184"/>
      <c r="E502" s="184"/>
      <c r="F502" s="184"/>
      <c r="G502" s="184"/>
      <c r="H502" s="184"/>
      <c r="I502" s="184"/>
      <c r="J502" s="184"/>
      <c r="K502" s="184"/>
      <c r="L502" s="184"/>
      <c r="M502" s="184"/>
      <c r="N502" s="98"/>
      <c r="O502" s="133"/>
      <c r="P502" s="133"/>
      <c r="Q502" s="184"/>
      <c r="R502" s="184"/>
      <c r="S502" s="184"/>
      <c r="T502" s="184"/>
      <c r="U502" s="184"/>
      <c r="V502" s="184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84"/>
      <c r="C503" s="184"/>
      <c r="D503" s="184"/>
      <c r="E503" s="184"/>
      <c r="F503" s="184"/>
      <c r="G503" s="184"/>
      <c r="H503" s="184"/>
      <c r="I503" s="184"/>
      <c r="J503" s="184"/>
      <c r="K503" s="184"/>
      <c r="L503" s="184"/>
      <c r="M503" s="184"/>
      <c r="N503" s="98"/>
      <c r="O503" s="133"/>
      <c r="P503" s="133"/>
      <c r="Q503" s="184"/>
      <c r="R503" s="184"/>
      <c r="S503" s="184"/>
      <c r="T503" s="184"/>
      <c r="U503" s="184"/>
      <c r="V503" s="184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84"/>
      <c r="C504" s="184"/>
      <c r="D504" s="184"/>
      <c r="E504" s="184"/>
      <c r="F504" s="184"/>
      <c r="G504" s="184"/>
      <c r="H504" s="184"/>
      <c r="I504" s="184"/>
      <c r="J504" s="184"/>
      <c r="K504" s="184"/>
      <c r="L504" s="184"/>
      <c r="M504" s="184"/>
      <c r="N504" s="98"/>
      <c r="O504" s="133"/>
      <c r="P504" s="133"/>
      <c r="Q504" s="184"/>
      <c r="R504" s="184"/>
      <c r="S504" s="184"/>
      <c r="T504" s="184"/>
      <c r="U504" s="184"/>
      <c r="V504" s="184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84"/>
      <c r="C505" s="184"/>
      <c r="D505" s="184"/>
      <c r="E505" s="184"/>
      <c r="F505" s="184"/>
      <c r="G505" s="184"/>
      <c r="H505" s="184"/>
      <c r="I505" s="184"/>
      <c r="J505" s="184"/>
      <c r="K505" s="184"/>
      <c r="L505" s="184"/>
      <c r="M505" s="184"/>
      <c r="N505" s="98"/>
      <c r="O505" s="133"/>
      <c r="P505" s="133"/>
      <c r="Q505" s="184"/>
      <c r="R505" s="184"/>
      <c r="S505" s="184"/>
      <c r="T505" s="184"/>
      <c r="U505" s="184"/>
      <c r="V505" s="184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84"/>
      <c r="C506" s="184"/>
      <c r="D506" s="184"/>
      <c r="E506" s="184"/>
      <c r="F506" s="184"/>
      <c r="G506" s="184"/>
      <c r="H506" s="184"/>
      <c r="I506" s="184"/>
      <c r="J506" s="184"/>
      <c r="K506" s="184"/>
      <c r="L506" s="184"/>
      <c r="M506" s="184"/>
      <c r="N506" s="98"/>
      <c r="O506" s="133"/>
      <c r="P506" s="133"/>
      <c r="Q506" s="184"/>
      <c r="R506" s="184"/>
      <c r="S506" s="184"/>
      <c r="T506" s="184"/>
      <c r="U506" s="184"/>
      <c r="V506" s="184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84"/>
      <c r="C507" s="184"/>
      <c r="D507" s="184"/>
      <c r="E507" s="184"/>
      <c r="F507" s="184"/>
      <c r="G507" s="184"/>
      <c r="H507" s="184"/>
      <c r="I507" s="184"/>
      <c r="J507" s="184"/>
      <c r="K507" s="184"/>
      <c r="L507" s="184"/>
      <c r="M507" s="184"/>
      <c r="N507" s="98"/>
      <c r="O507" s="133"/>
      <c r="P507" s="133"/>
      <c r="Q507" s="184"/>
      <c r="R507" s="184"/>
      <c r="S507" s="184"/>
      <c r="T507" s="184"/>
      <c r="U507" s="184"/>
      <c r="V507" s="184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84"/>
      <c r="C508" s="184"/>
      <c r="D508" s="184"/>
      <c r="E508" s="184"/>
      <c r="F508" s="184"/>
      <c r="G508" s="184"/>
      <c r="H508" s="184"/>
      <c r="I508" s="184"/>
      <c r="J508" s="184"/>
      <c r="K508" s="184"/>
      <c r="L508" s="184"/>
      <c r="M508" s="184"/>
      <c r="N508" s="98"/>
      <c r="O508" s="133"/>
      <c r="P508" s="133"/>
      <c r="Q508" s="184"/>
      <c r="R508" s="184"/>
      <c r="S508" s="184"/>
      <c r="T508" s="184"/>
      <c r="U508" s="184"/>
      <c r="V508" s="184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84"/>
      <c r="C509" s="184"/>
      <c r="D509" s="184"/>
      <c r="E509" s="184"/>
      <c r="F509" s="184"/>
      <c r="G509" s="184"/>
      <c r="H509" s="184"/>
      <c r="I509" s="184"/>
      <c r="J509" s="184"/>
      <c r="K509" s="184"/>
      <c r="L509" s="184"/>
      <c r="M509" s="184"/>
      <c r="N509" s="98"/>
      <c r="O509" s="133"/>
      <c r="P509" s="133"/>
      <c r="Q509" s="184"/>
      <c r="R509" s="184"/>
      <c r="S509" s="184"/>
      <c r="T509" s="184"/>
      <c r="U509" s="184"/>
      <c r="V509" s="184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84"/>
      <c r="C510" s="184"/>
      <c r="D510" s="184"/>
      <c r="E510" s="184"/>
      <c r="F510" s="184"/>
      <c r="G510" s="184"/>
      <c r="H510" s="184"/>
      <c r="I510" s="184"/>
      <c r="J510" s="184"/>
      <c r="K510" s="184"/>
      <c r="L510" s="184"/>
      <c r="M510" s="184"/>
      <c r="N510" s="98"/>
      <c r="O510" s="133"/>
      <c r="P510" s="133"/>
      <c r="Q510" s="184"/>
      <c r="R510" s="184"/>
      <c r="S510" s="184"/>
      <c r="T510" s="184"/>
      <c r="U510" s="184"/>
      <c r="V510" s="184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84"/>
      <c r="C511" s="184"/>
      <c r="D511" s="184"/>
      <c r="E511" s="184"/>
      <c r="F511" s="184"/>
      <c r="G511" s="184"/>
      <c r="H511" s="184"/>
      <c r="I511" s="184"/>
      <c r="J511" s="184"/>
      <c r="K511" s="184"/>
      <c r="L511" s="184"/>
      <c r="M511" s="184"/>
      <c r="N511" s="98"/>
      <c r="O511" s="133"/>
      <c r="P511" s="133"/>
      <c r="Q511" s="184"/>
      <c r="R511" s="184"/>
      <c r="S511" s="184"/>
      <c r="T511" s="184"/>
      <c r="U511" s="184"/>
      <c r="V511" s="184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84"/>
      <c r="C512" s="184"/>
      <c r="D512" s="184"/>
      <c r="E512" s="184"/>
      <c r="F512" s="184"/>
      <c r="G512" s="184"/>
      <c r="H512" s="184"/>
      <c r="I512" s="184"/>
      <c r="J512" s="184"/>
      <c r="K512" s="184"/>
      <c r="L512" s="184"/>
      <c r="M512" s="184"/>
      <c r="N512" s="98"/>
      <c r="O512" s="133"/>
      <c r="P512" s="133"/>
      <c r="Q512" s="184"/>
      <c r="R512" s="184"/>
      <c r="S512" s="184"/>
      <c r="T512" s="184"/>
      <c r="U512" s="184"/>
      <c r="V512" s="184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84"/>
      <c r="C513" s="184"/>
      <c r="D513" s="184"/>
      <c r="E513" s="184"/>
      <c r="F513" s="184"/>
      <c r="G513" s="184"/>
      <c r="H513" s="184"/>
      <c r="I513" s="184"/>
      <c r="J513" s="184"/>
      <c r="K513" s="184"/>
      <c r="L513" s="184"/>
      <c r="M513" s="184"/>
      <c r="N513" s="98"/>
      <c r="O513" s="133"/>
      <c r="P513" s="133"/>
      <c r="Q513" s="184"/>
      <c r="R513" s="184"/>
      <c r="S513" s="184"/>
      <c r="T513" s="184"/>
      <c r="U513" s="184"/>
      <c r="V513" s="184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84"/>
      <c r="C514" s="184"/>
      <c r="D514" s="184"/>
      <c r="E514" s="184"/>
      <c r="F514" s="184"/>
      <c r="G514" s="184"/>
      <c r="H514" s="184"/>
      <c r="I514" s="184"/>
      <c r="J514" s="184"/>
      <c r="K514" s="184"/>
      <c r="L514" s="184"/>
      <c r="M514" s="184"/>
      <c r="N514" s="98"/>
      <c r="O514" s="133"/>
      <c r="P514" s="133"/>
      <c r="Q514" s="184"/>
      <c r="R514" s="184"/>
      <c r="S514" s="184"/>
      <c r="T514" s="184"/>
      <c r="U514" s="184"/>
      <c r="V514" s="184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84"/>
      <c r="C515" s="184"/>
      <c r="D515" s="184"/>
      <c r="E515" s="184"/>
      <c r="F515" s="184"/>
      <c r="G515" s="184"/>
      <c r="H515" s="184"/>
      <c r="I515" s="184"/>
      <c r="J515" s="184"/>
      <c r="K515" s="184"/>
      <c r="L515" s="184"/>
      <c r="M515" s="184"/>
      <c r="N515" s="98"/>
      <c r="O515" s="133"/>
      <c r="P515" s="133"/>
      <c r="Q515" s="184"/>
      <c r="R515" s="184"/>
      <c r="S515" s="184"/>
      <c r="T515" s="184"/>
      <c r="U515" s="184"/>
      <c r="V515" s="184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84"/>
      <c r="C516" s="184"/>
      <c r="D516" s="184"/>
      <c r="E516" s="184"/>
      <c r="F516" s="184"/>
      <c r="G516" s="184"/>
      <c r="H516" s="184"/>
      <c r="I516" s="184"/>
      <c r="J516" s="184"/>
      <c r="K516" s="184"/>
      <c r="L516" s="184"/>
      <c r="M516" s="184"/>
      <c r="N516" s="98"/>
      <c r="O516" s="133"/>
      <c r="P516" s="133"/>
      <c r="Q516" s="184"/>
      <c r="R516" s="184"/>
      <c r="S516" s="184"/>
      <c r="T516" s="184"/>
      <c r="U516" s="184"/>
      <c r="V516" s="184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84"/>
      <c r="C517" s="184"/>
      <c r="D517" s="184"/>
      <c r="E517" s="184"/>
      <c r="F517" s="184"/>
      <c r="G517" s="184"/>
      <c r="H517" s="184"/>
      <c r="I517" s="184"/>
      <c r="J517" s="184"/>
      <c r="K517" s="184"/>
      <c r="L517" s="184"/>
      <c r="M517" s="184"/>
      <c r="N517" s="98"/>
      <c r="O517" s="133"/>
      <c r="P517" s="133"/>
      <c r="Q517" s="184"/>
      <c r="R517" s="184"/>
      <c r="S517" s="184"/>
      <c r="T517" s="184"/>
      <c r="U517" s="184"/>
      <c r="V517" s="184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84"/>
      <c r="C518" s="184"/>
      <c r="D518" s="184"/>
      <c r="E518" s="184"/>
      <c r="F518" s="184"/>
      <c r="G518" s="184"/>
      <c r="H518" s="184"/>
      <c r="I518" s="184"/>
      <c r="J518" s="184"/>
      <c r="K518" s="184"/>
      <c r="L518" s="184"/>
      <c r="M518" s="184"/>
      <c r="N518" s="98"/>
      <c r="O518" s="133"/>
      <c r="P518" s="133"/>
      <c r="Q518" s="184"/>
      <c r="R518" s="184"/>
      <c r="S518" s="184"/>
      <c r="T518" s="184"/>
      <c r="U518" s="184"/>
      <c r="V518" s="184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84"/>
      <c r="C519" s="184"/>
      <c r="D519" s="184"/>
      <c r="E519" s="184"/>
      <c r="F519" s="184"/>
      <c r="G519" s="184"/>
      <c r="H519" s="184"/>
      <c r="I519" s="184"/>
      <c r="J519" s="184"/>
      <c r="K519" s="184"/>
      <c r="L519" s="184"/>
      <c r="M519" s="184"/>
      <c r="N519" s="98"/>
      <c r="O519" s="133"/>
      <c r="P519" s="133"/>
      <c r="Q519" s="184"/>
      <c r="R519" s="184"/>
      <c r="S519" s="184"/>
      <c r="T519" s="184"/>
      <c r="U519" s="184"/>
      <c r="V519" s="184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84"/>
      <c r="C520" s="184"/>
      <c r="D520" s="184"/>
      <c r="E520" s="184"/>
      <c r="F520" s="184"/>
      <c r="G520" s="184"/>
      <c r="H520" s="184"/>
      <c r="I520" s="184"/>
      <c r="J520" s="184"/>
      <c r="K520" s="184"/>
      <c r="L520" s="184"/>
      <c r="M520" s="184"/>
      <c r="N520" s="98"/>
      <c r="O520" s="133"/>
      <c r="P520" s="133"/>
      <c r="Q520" s="184"/>
      <c r="R520" s="184"/>
      <c r="S520" s="184"/>
      <c r="T520" s="184"/>
      <c r="U520" s="184"/>
      <c r="V520" s="184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84"/>
      <c r="C521" s="184"/>
      <c r="D521" s="184"/>
      <c r="E521" s="184"/>
      <c r="F521" s="184"/>
      <c r="G521" s="184"/>
      <c r="H521" s="184"/>
      <c r="I521" s="184"/>
      <c r="J521" s="184"/>
      <c r="K521" s="184"/>
      <c r="L521" s="184"/>
      <c r="M521" s="184"/>
      <c r="N521" s="98"/>
      <c r="O521" s="133"/>
      <c r="P521" s="133"/>
      <c r="Q521" s="184"/>
      <c r="R521" s="184"/>
      <c r="S521" s="184"/>
      <c r="T521" s="184"/>
      <c r="U521" s="184"/>
      <c r="V521" s="184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84"/>
      <c r="C522" s="184"/>
      <c r="D522" s="184"/>
      <c r="E522" s="184"/>
      <c r="F522" s="184"/>
      <c r="G522" s="184"/>
      <c r="H522" s="184"/>
      <c r="I522" s="184"/>
      <c r="J522" s="184"/>
      <c r="K522" s="184"/>
      <c r="L522" s="184"/>
      <c r="M522" s="184"/>
      <c r="N522" s="98"/>
      <c r="O522" s="133"/>
      <c r="P522" s="133"/>
      <c r="Q522" s="184"/>
      <c r="R522" s="184"/>
      <c r="S522" s="184"/>
      <c r="T522" s="184"/>
      <c r="U522" s="184"/>
      <c r="V522" s="184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84"/>
      <c r="C523" s="184"/>
      <c r="D523" s="184"/>
      <c r="E523" s="184"/>
      <c r="F523" s="184"/>
      <c r="G523" s="184"/>
      <c r="H523" s="184"/>
      <c r="I523" s="184"/>
      <c r="J523" s="184"/>
      <c r="K523" s="184"/>
      <c r="L523" s="184"/>
      <c r="M523" s="184"/>
      <c r="N523" s="98"/>
      <c r="O523" s="133"/>
      <c r="P523" s="133"/>
      <c r="Q523" s="184"/>
      <c r="R523" s="184"/>
      <c r="S523" s="184"/>
      <c r="T523" s="184"/>
      <c r="U523" s="184"/>
      <c r="V523" s="184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84"/>
      <c r="C524" s="184"/>
      <c r="D524" s="184"/>
      <c r="E524" s="184"/>
      <c r="F524" s="184"/>
      <c r="G524" s="184"/>
      <c r="H524" s="184"/>
      <c r="I524" s="184"/>
      <c r="J524" s="184"/>
      <c r="K524" s="184"/>
      <c r="L524" s="184"/>
      <c r="M524" s="184"/>
      <c r="N524" s="98"/>
      <c r="O524" s="133"/>
      <c r="P524" s="133"/>
      <c r="Q524" s="184"/>
      <c r="R524" s="184"/>
      <c r="S524" s="184"/>
      <c r="T524" s="184"/>
      <c r="U524" s="184"/>
      <c r="V524" s="184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84"/>
      <c r="C525" s="184"/>
      <c r="D525" s="184"/>
      <c r="E525" s="184"/>
      <c r="F525" s="184"/>
      <c r="G525" s="184"/>
      <c r="H525" s="184"/>
      <c r="I525" s="184"/>
      <c r="J525" s="184"/>
      <c r="K525" s="184"/>
      <c r="L525" s="184"/>
      <c r="M525" s="184"/>
      <c r="N525" s="98"/>
      <c r="O525" s="133"/>
      <c r="P525" s="133"/>
      <c r="Q525" s="184"/>
      <c r="R525" s="184"/>
      <c r="S525" s="184"/>
      <c r="T525" s="184"/>
      <c r="U525" s="184"/>
      <c r="V525" s="184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84"/>
      <c r="C526" s="184"/>
      <c r="D526" s="184"/>
      <c r="E526" s="184"/>
      <c r="F526" s="184"/>
      <c r="G526" s="184"/>
      <c r="H526" s="184"/>
      <c r="I526" s="184"/>
      <c r="J526" s="184"/>
      <c r="K526" s="184"/>
      <c r="L526" s="184"/>
      <c r="M526" s="184"/>
      <c r="N526" s="98"/>
      <c r="O526" s="133"/>
      <c r="P526" s="133"/>
      <c r="Q526" s="184"/>
      <c r="R526" s="184"/>
      <c r="S526" s="184"/>
      <c r="T526" s="184"/>
      <c r="U526" s="184"/>
      <c r="V526" s="184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84"/>
      <c r="C527" s="184"/>
      <c r="D527" s="184"/>
      <c r="E527" s="184"/>
      <c r="F527" s="184"/>
      <c r="G527" s="184"/>
      <c r="H527" s="184"/>
      <c r="I527" s="184"/>
      <c r="J527" s="184"/>
      <c r="K527" s="184"/>
      <c r="L527" s="184"/>
      <c r="M527" s="184"/>
      <c r="N527" s="98"/>
      <c r="O527" s="133"/>
      <c r="P527" s="133"/>
      <c r="Q527" s="184"/>
      <c r="R527" s="184"/>
      <c r="S527" s="184"/>
      <c r="T527" s="184"/>
      <c r="U527" s="184"/>
      <c r="V527" s="184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84"/>
      <c r="C528" s="184"/>
      <c r="D528" s="184"/>
      <c r="E528" s="184"/>
      <c r="F528" s="184"/>
      <c r="G528" s="184"/>
      <c r="H528" s="184"/>
      <c r="I528" s="184"/>
      <c r="J528" s="184"/>
      <c r="K528" s="184"/>
      <c r="L528" s="184"/>
      <c r="M528" s="184"/>
      <c r="N528" s="98"/>
      <c r="O528" s="133"/>
      <c r="P528" s="133"/>
      <c r="Q528" s="184"/>
      <c r="R528" s="184"/>
      <c r="S528" s="184"/>
      <c r="T528" s="184"/>
      <c r="U528" s="184"/>
      <c r="V528" s="184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84"/>
      <c r="C529" s="184"/>
      <c r="D529" s="184"/>
      <c r="E529" s="184"/>
      <c r="F529" s="184"/>
      <c r="G529" s="184"/>
      <c r="H529" s="184"/>
      <c r="I529" s="184"/>
      <c r="J529" s="184"/>
      <c r="K529" s="184"/>
      <c r="L529" s="184"/>
      <c r="M529" s="184"/>
      <c r="N529" s="98"/>
      <c r="O529" s="133"/>
      <c r="P529" s="133"/>
      <c r="Q529" s="184"/>
      <c r="R529" s="184"/>
      <c r="S529" s="184"/>
      <c r="T529" s="184"/>
      <c r="U529" s="184"/>
      <c r="V529" s="184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84"/>
      <c r="C530" s="184"/>
      <c r="D530" s="184"/>
      <c r="E530" s="184"/>
      <c r="F530" s="184"/>
      <c r="G530" s="184"/>
      <c r="H530" s="184"/>
      <c r="I530" s="184"/>
      <c r="J530" s="184"/>
      <c r="K530" s="184"/>
      <c r="L530" s="184"/>
      <c r="M530" s="184"/>
      <c r="N530" s="98"/>
      <c r="O530" s="133"/>
      <c r="P530" s="133"/>
      <c r="Q530" s="184"/>
      <c r="R530" s="184"/>
      <c r="S530" s="184"/>
      <c r="T530" s="184"/>
      <c r="U530" s="184"/>
      <c r="V530" s="184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84"/>
      <c r="C531" s="184"/>
      <c r="D531" s="184"/>
      <c r="E531" s="184"/>
      <c r="F531" s="184"/>
      <c r="G531" s="184"/>
      <c r="H531" s="184"/>
      <c r="I531" s="184"/>
      <c r="J531" s="184"/>
      <c r="K531" s="184"/>
      <c r="L531" s="184"/>
      <c r="M531" s="184"/>
      <c r="N531" s="98"/>
      <c r="O531" s="133"/>
      <c r="P531" s="133"/>
      <c r="Q531" s="184"/>
      <c r="R531" s="184"/>
      <c r="S531" s="184"/>
      <c r="T531" s="184"/>
      <c r="U531" s="184"/>
      <c r="V531" s="184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84"/>
      <c r="C532" s="184"/>
      <c r="D532" s="184"/>
      <c r="E532" s="184"/>
      <c r="F532" s="184"/>
      <c r="G532" s="184"/>
      <c r="H532" s="184"/>
      <c r="I532" s="184"/>
      <c r="J532" s="184"/>
      <c r="K532" s="184"/>
      <c r="L532" s="184"/>
      <c r="M532" s="184"/>
      <c r="N532" s="98"/>
      <c r="O532" s="133"/>
      <c r="P532" s="133"/>
      <c r="Q532" s="184"/>
      <c r="R532" s="184"/>
      <c r="S532" s="184"/>
      <c r="T532" s="184"/>
      <c r="U532" s="184"/>
      <c r="V532" s="184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84"/>
      <c r="C533" s="184"/>
      <c r="D533" s="184"/>
      <c r="E533" s="184"/>
      <c r="F533" s="184"/>
      <c r="G533" s="184"/>
      <c r="H533" s="184"/>
      <c r="I533" s="184"/>
      <c r="J533" s="184"/>
      <c r="K533" s="184"/>
      <c r="L533" s="184"/>
      <c r="M533" s="184"/>
      <c r="N533" s="98"/>
      <c r="O533" s="133"/>
      <c r="P533" s="133"/>
      <c r="Q533" s="184"/>
      <c r="R533" s="184"/>
      <c r="S533" s="184"/>
      <c r="T533" s="184"/>
      <c r="U533" s="184"/>
      <c r="V533" s="184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84"/>
      <c r="C534" s="184"/>
      <c r="D534" s="184"/>
      <c r="E534" s="184"/>
      <c r="F534" s="184"/>
      <c r="G534" s="184"/>
      <c r="H534" s="184"/>
      <c r="I534" s="184"/>
      <c r="J534" s="184"/>
      <c r="K534" s="184"/>
      <c r="L534" s="184"/>
      <c r="M534" s="184"/>
      <c r="N534" s="98"/>
      <c r="O534" s="133"/>
      <c r="P534" s="133"/>
      <c r="Q534" s="184"/>
      <c r="R534" s="184"/>
      <c r="S534" s="184"/>
      <c r="T534" s="184"/>
      <c r="U534" s="184"/>
      <c r="V534" s="184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84"/>
      <c r="C535" s="184"/>
      <c r="D535" s="184"/>
      <c r="E535" s="184"/>
      <c r="F535" s="184"/>
      <c r="G535" s="184"/>
      <c r="H535" s="184"/>
      <c r="I535" s="184"/>
      <c r="J535" s="184"/>
      <c r="K535" s="184"/>
      <c r="L535" s="184"/>
      <c r="M535" s="184"/>
      <c r="N535" s="98"/>
      <c r="O535" s="133"/>
      <c r="P535" s="133"/>
      <c r="Q535" s="184"/>
      <c r="R535" s="184"/>
      <c r="S535" s="184"/>
      <c r="T535" s="184"/>
      <c r="U535" s="184"/>
      <c r="V535" s="184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84"/>
      <c r="C536" s="184"/>
      <c r="D536" s="184"/>
      <c r="E536" s="184"/>
      <c r="F536" s="184"/>
      <c r="G536" s="184"/>
      <c r="H536" s="184"/>
      <c r="I536" s="184"/>
      <c r="J536" s="184"/>
      <c r="K536" s="184"/>
      <c r="L536" s="184"/>
      <c r="M536" s="184"/>
      <c r="N536" s="98"/>
      <c r="O536" s="133"/>
      <c r="P536" s="133"/>
      <c r="Q536" s="184"/>
      <c r="R536" s="184"/>
      <c r="S536" s="184"/>
      <c r="T536" s="184"/>
      <c r="U536" s="184"/>
      <c r="V536" s="184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84"/>
      <c r="C537" s="184"/>
      <c r="D537" s="184"/>
      <c r="E537" s="184"/>
      <c r="F537" s="184"/>
      <c r="G537" s="184"/>
      <c r="H537" s="184"/>
      <c r="I537" s="184"/>
      <c r="J537" s="184"/>
      <c r="K537" s="184"/>
      <c r="L537" s="184"/>
      <c r="M537" s="184"/>
      <c r="N537" s="98"/>
      <c r="O537" s="133"/>
      <c r="P537" s="133"/>
      <c r="Q537" s="184"/>
      <c r="R537" s="184"/>
      <c r="S537" s="184"/>
      <c r="T537" s="184"/>
      <c r="U537" s="184"/>
      <c r="V537" s="184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84"/>
      <c r="C538" s="184"/>
      <c r="D538" s="184"/>
      <c r="E538" s="184"/>
      <c r="F538" s="184"/>
      <c r="G538" s="184"/>
      <c r="H538" s="184"/>
      <c r="I538" s="184"/>
      <c r="J538" s="184"/>
      <c r="K538" s="184"/>
      <c r="L538" s="184"/>
      <c r="M538" s="184"/>
      <c r="N538" s="98"/>
      <c r="O538" s="133"/>
      <c r="P538" s="133"/>
      <c r="Q538" s="184"/>
      <c r="R538" s="184"/>
      <c r="S538" s="184"/>
      <c r="T538" s="184"/>
      <c r="U538" s="184"/>
      <c r="V538" s="184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84"/>
      <c r="C539" s="184"/>
      <c r="D539" s="184"/>
      <c r="E539" s="184"/>
      <c r="F539" s="184"/>
      <c r="G539" s="184"/>
      <c r="H539" s="184"/>
      <c r="I539" s="184"/>
      <c r="J539" s="184"/>
      <c r="K539" s="184"/>
      <c r="L539" s="184"/>
      <c r="M539" s="184"/>
      <c r="N539" s="98"/>
      <c r="O539" s="133"/>
      <c r="P539" s="133"/>
      <c r="Q539" s="184"/>
      <c r="R539" s="184"/>
      <c r="S539" s="184"/>
      <c r="T539" s="184"/>
      <c r="U539" s="184"/>
      <c r="V539" s="184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84"/>
      <c r="C540" s="184"/>
      <c r="D540" s="184"/>
      <c r="E540" s="184"/>
      <c r="F540" s="184"/>
      <c r="G540" s="184"/>
      <c r="H540" s="184"/>
      <c r="I540" s="184"/>
      <c r="J540" s="184"/>
      <c r="K540" s="184"/>
      <c r="L540" s="184"/>
      <c r="M540" s="184"/>
      <c r="N540" s="98"/>
      <c r="O540" s="133"/>
      <c r="P540" s="133"/>
      <c r="Q540" s="184"/>
      <c r="R540" s="184"/>
      <c r="S540" s="184"/>
      <c r="T540" s="184"/>
      <c r="U540" s="184"/>
      <c r="V540" s="184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84"/>
      <c r="C541" s="184"/>
      <c r="D541" s="184"/>
      <c r="E541" s="184"/>
      <c r="F541" s="184"/>
      <c r="G541" s="184"/>
      <c r="H541" s="184"/>
      <c r="I541" s="184"/>
      <c r="J541" s="184"/>
      <c r="K541" s="184"/>
      <c r="L541" s="184"/>
      <c r="M541" s="184"/>
      <c r="N541" s="98"/>
      <c r="O541" s="133"/>
      <c r="P541" s="133"/>
      <c r="Q541" s="184"/>
      <c r="R541" s="184"/>
      <c r="S541" s="184"/>
      <c r="T541" s="184"/>
      <c r="U541" s="184"/>
      <c r="V541" s="184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84"/>
      <c r="C542" s="184"/>
      <c r="D542" s="184"/>
      <c r="E542" s="184"/>
      <c r="F542" s="184"/>
      <c r="G542" s="184"/>
      <c r="H542" s="184"/>
      <c r="I542" s="184"/>
      <c r="J542" s="184"/>
      <c r="K542" s="184"/>
      <c r="L542" s="184"/>
      <c r="M542" s="184"/>
      <c r="N542" s="98"/>
      <c r="O542" s="133"/>
      <c r="P542" s="133"/>
      <c r="Q542" s="184"/>
      <c r="R542" s="184"/>
      <c r="S542" s="184"/>
      <c r="T542" s="184"/>
      <c r="U542" s="184"/>
      <c r="V542" s="184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84"/>
      <c r="C543" s="184"/>
      <c r="D543" s="184"/>
      <c r="E543" s="184"/>
      <c r="F543" s="184"/>
      <c r="G543" s="184"/>
      <c r="H543" s="184"/>
      <c r="I543" s="184"/>
      <c r="J543" s="184"/>
      <c r="K543" s="184"/>
      <c r="L543" s="184"/>
      <c r="M543" s="184"/>
      <c r="N543" s="98"/>
      <c r="O543" s="133"/>
      <c r="P543" s="133"/>
      <c r="Q543" s="184"/>
      <c r="R543" s="184"/>
      <c r="S543" s="184"/>
      <c r="T543" s="184"/>
      <c r="U543" s="184"/>
      <c r="V543" s="184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84"/>
      <c r="C544" s="184"/>
      <c r="D544" s="184"/>
      <c r="E544" s="184"/>
      <c r="F544" s="184"/>
      <c r="G544" s="184"/>
      <c r="H544" s="184"/>
      <c r="I544" s="184"/>
      <c r="J544" s="184"/>
      <c r="K544" s="184"/>
      <c r="L544" s="184"/>
      <c r="M544" s="184"/>
      <c r="N544" s="98"/>
      <c r="O544" s="133"/>
      <c r="P544" s="133"/>
      <c r="Q544" s="184"/>
      <c r="R544" s="184"/>
      <c r="S544" s="184"/>
      <c r="T544" s="184"/>
      <c r="U544" s="184"/>
      <c r="V544" s="184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84"/>
      <c r="C545" s="184"/>
      <c r="D545" s="184"/>
      <c r="E545" s="184"/>
      <c r="F545" s="184"/>
      <c r="G545" s="184"/>
      <c r="H545" s="184"/>
      <c r="I545" s="184"/>
      <c r="J545" s="184"/>
      <c r="K545" s="184"/>
      <c r="L545" s="184"/>
      <c r="M545" s="184"/>
      <c r="N545" s="98"/>
      <c r="O545" s="133"/>
      <c r="P545" s="133"/>
      <c r="Q545" s="184"/>
      <c r="R545" s="184"/>
      <c r="S545" s="184"/>
      <c r="T545" s="184"/>
      <c r="U545" s="184"/>
      <c r="V545" s="184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84"/>
      <c r="C546" s="184"/>
      <c r="D546" s="184"/>
      <c r="E546" s="184"/>
      <c r="F546" s="184"/>
      <c r="G546" s="184"/>
      <c r="H546" s="184"/>
      <c r="I546" s="184"/>
      <c r="J546" s="184"/>
      <c r="K546" s="184"/>
      <c r="L546" s="184"/>
      <c r="M546" s="184"/>
      <c r="N546" s="98"/>
      <c r="O546" s="133"/>
      <c r="P546" s="133"/>
      <c r="Q546" s="184"/>
      <c r="R546" s="184"/>
      <c r="S546" s="184"/>
      <c r="T546" s="184"/>
      <c r="U546" s="184"/>
      <c r="V546" s="184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84"/>
      <c r="C547" s="184"/>
      <c r="D547" s="184"/>
      <c r="E547" s="184"/>
      <c r="F547" s="184"/>
      <c r="G547" s="184"/>
      <c r="H547" s="184"/>
      <c r="I547" s="184"/>
      <c r="J547" s="184"/>
      <c r="K547" s="184"/>
      <c r="L547" s="184"/>
      <c r="M547" s="184"/>
      <c r="N547" s="98"/>
      <c r="O547" s="133"/>
      <c r="P547" s="133"/>
      <c r="Q547" s="184"/>
      <c r="R547" s="184"/>
      <c r="S547" s="184"/>
      <c r="T547" s="184"/>
      <c r="U547" s="184"/>
      <c r="V547" s="184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84"/>
      <c r="C548" s="184"/>
      <c r="D548" s="184"/>
      <c r="E548" s="184"/>
      <c r="F548" s="184"/>
      <c r="G548" s="184"/>
      <c r="H548" s="184"/>
      <c r="I548" s="184"/>
      <c r="J548" s="184"/>
      <c r="K548" s="184"/>
      <c r="L548" s="184"/>
      <c r="M548" s="184"/>
      <c r="N548" s="98"/>
      <c r="O548" s="133"/>
      <c r="P548" s="133"/>
      <c r="Q548" s="184"/>
      <c r="R548" s="184"/>
      <c r="S548" s="184"/>
      <c r="T548" s="184"/>
      <c r="U548" s="184"/>
      <c r="V548" s="184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84"/>
      <c r="C549" s="184"/>
      <c r="D549" s="184"/>
      <c r="E549" s="184"/>
      <c r="F549" s="184"/>
      <c r="G549" s="184"/>
      <c r="H549" s="184"/>
      <c r="I549" s="184"/>
      <c r="J549" s="184"/>
      <c r="K549" s="184"/>
      <c r="L549" s="184"/>
      <c r="M549" s="184"/>
      <c r="N549" s="98"/>
      <c r="O549" s="133"/>
      <c r="P549" s="133"/>
      <c r="Q549" s="184"/>
      <c r="R549" s="184"/>
      <c r="S549" s="184"/>
      <c r="T549" s="184"/>
      <c r="U549" s="184"/>
      <c r="V549" s="184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84"/>
      <c r="C550" s="184"/>
      <c r="D550" s="184"/>
      <c r="E550" s="184"/>
      <c r="F550" s="184"/>
      <c r="G550" s="184"/>
      <c r="H550" s="184"/>
      <c r="I550" s="184"/>
      <c r="J550" s="184"/>
      <c r="K550" s="184"/>
      <c r="L550" s="184"/>
      <c r="M550" s="184"/>
      <c r="N550" s="98"/>
      <c r="O550" s="133"/>
      <c r="P550" s="133"/>
      <c r="Q550" s="184"/>
      <c r="R550" s="184"/>
      <c r="S550" s="184"/>
      <c r="T550" s="184"/>
      <c r="U550" s="184"/>
      <c r="V550" s="184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84"/>
      <c r="C551" s="184"/>
      <c r="D551" s="184"/>
      <c r="E551" s="184"/>
      <c r="F551" s="184"/>
      <c r="G551" s="184"/>
      <c r="H551" s="184"/>
      <c r="I551" s="184"/>
      <c r="J551" s="184"/>
      <c r="K551" s="184"/>
      <c r="L551" s="184"/>
      <c r="M551" s="184"/>
      <c r="N551" s="98"/>
      <c r="O551" s="133"/>
      <c r="P551" s="133"/>
      <c r="Q551" s="184"/>
      <c r="R551" s="184"/>
      <c r="S551" s="184"/>
      <c r="T551" s="184"/>
      <c r="U551" s="184"/>
      <c r="V551" s="184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84"/>
      <c r="C552" s="184"/>
      <c r="D552" s="184"/>
      <c r="E552" s="184"/>
      <c r="F552" s="184"/>
      <c r="G552" s="184"/>
      <c r="H552" s="184"/>
      <c r="I552" s="184"/>
      <c r="J552" s="184"/>
      <c r="K552" s="184"/>
      <c r="L552" s="184"/>
      <c r="M552" s="184"/>
      <c r="N552" s="98"/>
      <c r="O552" s="133"/>
      <c r="P552" s="133"/>
      <c r="Q552" s="184"/>
      <c r="R552" s="184"/>
      <c r="S552" s="184"/>
      <c r="T552" s="184"/>
      <c r="U552" s="184"/>
      <c r="V552" s="184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84"/>
      <c r="C553" s="184"/>
      <c r="D553" s="184"/>
      <c r="E553" s="184"/>
      <c r="F553" s="184"/>
      <c r="G553" s="184"/>
      <c r="H553" s="184"/>
      <c r="I553" s="184"/>
      <c r="J553" s="184"/>
      <c r="K553" s="184"/>
      <c r="L553" s="184"/>
      <c r="M553" s="184"/>
      <c r="N553" s="98"/>
      <c r="O553" s="133"/>
      <c r="P553" s="133"/>
      <c r="Q553" s="184"/>
      <c r="R553" s="184"/>
      <c r="S553" s="184"/>
      <c r="T553" s="184"/>
      <c r="U553" s="184"/>
      <c r="V553" s="184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84"/>
      <c r="C554" s="184"/>
      <c r="D554" s="184"/>
      <c r="E554" s="184"/>
      <c r="F554" s="184"/>
      <c r="G554" s="184"/>
      <c r="H554" s="184"/>
      <c r="I554" s="184"/>
      <c r="J554" s="184"/>
      <c r="K554" s="184"/>
      <c r="L554" s="184"/>
      <c r="M554" s="184"/>
      <c r="N554" s="98"/>
      <c r="O554" s="133"/>
      <c r="P554" s="133"/>
      <c r="Q554" s="184"/>
      <c r="R554" s="184"/>
      <c r="S554" s="184"/>
      <c r="T554" s="184"/>
      <c r="U554" s="184"/>
      <c r="V554" s="184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84"/>
      <c r="C555" s="184"/>
      <c r="D555" s="184"/>
      <c r="E555" s="184"/>
      <c r="F555" s="184"/>
      <c r="G555" s="184"/>
      <c r="H555" s="184"/>
      <c r="I555" s="184"/>
      <c r="J555" s="184"/>
      <c r="K555" s="184"/>
      <c r="L555" s="184"/>
      <c r="M555" s="184"/>
      <c r="N555" s="98"/>
      <c r="O555" s="133"/>
      <c r="P555" s="133"/>
      <c r="Q555" s="184"/>
      <c r="R555" s="184"/>
      <c r="S555" s="184"/>
      <c r="T555" s="184"/>
      <c r="U555" s="184"/>
      <c r="V555" s="184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84"/>
      <c r="C556" s="184"/>
      <c r="D556" s="184"/>
      <c r="E556" s="184"/>
      <c r="F556" s="184"/>
      <c r="G556" s="184"/>
      <c r="H556" s="184"/>
      <c r="I556" s="184"/>
      <c r="J556" s="184"/>
      <c r="K556" s="184"/>
      <c r="L556" s="184"/>
      <c r="M556" s="184"/>
      <c r="N556" s="98"/>
      <c r="O556" s="133"/>
      <c r="P556" s="133"/>
      <c r="Q556" s="184"/>
      <c r="R556" s="184"/>
      <c r="S556" s="184"/>
      <c r="T556" s="184"/>
      <c r="U556" s="184"/>
      <c r="V556" s="184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84"/>
      <c r="C557" s="184"/>
      <c r="D557" s="184"/>
      <c r="E557" s="184"/>
      <c r="F557" s="184"/>
      <c r="G557" s="184"/>
      <c r="H557" s="184"/>
      <c r="I557" s="184"/>
      <c r="J557" s="184"/>
      <c r="K557" s="184"/>
      <c r="L557" s="184"/>
      <c r="M557" s="184"/>
      <c r="N557" s="98"/>
      <c r="O557" s="133"/>
      <c r="P557" s="133"/>
      <c r="Q557" s="184"/>
      <c r="R557" s="184"/>
      <c r="S557" s="184"/>
      <c r="T557" s="184"/>
      <c r="U557" s="184"/>
      <c r="V557" s="184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84"/>
      <c r="C558" s="184"/>
      <c r="D558" s="184"/>
      <c r="E558" s="184"/>
      <c r="F558" s="184"/>
      <c r="G558" s="184"/>
      <c r="H558" s="184"/>
      <c r="I558" s="184"/>
      <c r="J558" s="184"/>
      <c r="K558" s="184"/>
      <c r="L558" s="184"/>
      <c r="M558" s="184"/>
      <c r="N558" s="98"/>
      <c r="O558" s="133"/>
      <c r="P558" s="133"/>
      <c r="Q558" s="184"/>
      <c r="R558" s="184"/>
      <c r="S558" s="184"/>
      <c r="T558" s="184"/>
      <c r="U558" s="184"/>
      <c r="V558" s="184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84"/>
      <c r="C559" s="184"/>
      <c r="D559" s="184"/>
      <c r="E559" s="184"/>
      <c r="F559" s="184"/>
      <c r="G559" s="184"/>
      <c r="H559" s="184"/>
      <c r="I559" s="184"/>
      <c r="J559" s="184"/>
      <c r="K559" s="184"/>
      <c r="L559" s="184"/>
      <c r="M559" s="184"/>
      <c r="N559" s="98"/>
      <c r="O559" s="133"/>
      <c r="P559" s="133"/>
      <c r="Q559" s="184"/>
      <c r="R559" s="184"/>
      <c r="S559" s="184"/>
      <c r="T559" s="184"/>
      <c r="U559" s="184"/>
      <c r="V559" s="184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84"/>
      <c r="C560" s="184"/>
      <c r="D560" s="184"/>
      <c r="E560" s="184"/>
      <c r="F560" s="184"/>
      <c r="G560" s="184"/>
      <c r="H560" s="184"/>
      <c r="I560" s="184"/>
      <c r="J560" s="184"/>
      <c r="K560" s="184"/>
      <c r="L560" s="184"/>
      <c r="M560" s="184"/>
      <c r="N560" s="98"/>
      <c r="O560" s="133"/>
      <c r="P560" s="133"/>
      <c r="Q560" s="184"/>
      <c r="R560" s="184"/>
      <c r="S560" s="184"/>
      <c r="T560" s="184"/>
      <c r="U560" s="184"/>
      <c r="V560" s="184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84"/>
      <c r="C561" s="184"/>
      <c r="D561" s="184"/>
      <c r="E561" s="184"/>
      <c r="F561" s="184"/>
      <c r="G561" s="184"/>
      <c r="H561" s="184"/>
      <c r="I561" s="184"/>
      <c r="J561" s="184"/>
      <c r="K561" s="184"/>
      <c r="L561" s="184"/>
      <c r="M561" s="184"/>
      <c r="N561" s="98"/>
      <c r="O561" s="133"/>
      <c r="P561" s="133"/>
      <c r="Q561" s="184"/>
      <c r="R561" s="184"/>
      <c r="S561" s="184"/>
      <c r="T561" s="184"/>
      <c r="U561" s="184"/>
      <c r="V561" s="184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84"/>
      <c r="C562" s="184"/>
      <c r="D562" s="184"/>
      <c r="E562" s="184"/>
      <c r="F562" s="184"/>
      <c r="G562" s="184"/>
      <c r="H562" s="184"/>
      <c r="I562" s="184"/>
      <c r="J562" s="184"/>
      <c r="K562" s="184"/>
      <c r="L562" s="184"/>
      <c r="M562" s="184"/>
      <c r="N562" s="98"/>
      <c r="O562" s="133"/>
      <c r="P562" s="133"/>
      <c r="Q562" s="184"/>
      <c r="R562" s="184"/>
      <c r="S562" s="184"/>
      <c r="T562" s="184"/>
      <c r="U562" s="184"/>
      <c r="V562" s="184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84"/>
      <c r="C563" s="184"/>
      <c r="D563" s="184"/>
      <c r="E563" s="184"/>
      <c r="F563" s="184"/>
      <c r="G563" s="184"/>
      <c r="H563" s="184"/>
      <c r="I563" s="184"/>
      <c r="J563" s="184"/>
      <c r="K563" s="184"/>
      <c r="L563" s="184"/>
      <c r="M563" s="184"/>
      <c r="N563" s="98"/>
      <c r="O563" s="133"/>
      <c r="P563" s="133"/>
      <c r="Q563" s="184"/>
      <c r="R563" s="184"/>
      <c r="S563" s="184"/>
      <c r="T563" s="184"/>
      <c r="U563" s="184"/>
      <c r="V563" s="184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5"/>
      <c r="C568" s="186"/>
      <c r="D568" s="186"/>
      <c r="E568" s="134"/>
      <c r="F568" s="134"/>
      <c r="G568" s="134"/>
      <c r="H568" s="185"/>
      <c r="I568" s="185"/>
      <c r="J568" s="185"/>
      <c r="K568" s="185"/>
      <c r="L568" s="185"/>
      <c r="M568" s="185"/>
      <c r="N568" s="185"/>
      <c r="O568" s="185"/>
      <c r="P568" s="185"/>
      <c r="Q568" s="134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8"/>
      <c r="C569" s="188"/>
      <c r="D569" s="188"/>
      <c r="E569" s="102"/>
      <c r="F569" s="102"/>
      <c r="G569" s="102"/>
      <c r="H569" s="189"/>
      <c r="I569" s="189"/>
      <c r="J569" s="189"/>
      <c r="K569" s="189"/>
      <c r="L569" s="190"/>
      <c r="M569" s="190"/>
      <c r="N569" s="190"/>
      <c r="O569" s="190"/>
      <c r="P569" s="190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8"/>
      <c r="C570" s="188"/>
      <c r="D570" s="188"/>
      <c r="E570" s="102"/>
      <c r="F570" s="102"/>
      <c r="G570" s="102"/>
      <c r="H570" s="189"/>
      <c r="I570" s="189"/>
      <c r="J570" s="189"/>
      <c r="K570" s="189"/>
      <c r="L570" s="190"/>
      <c r="M570" s="190"/>
      <c r="N570" s="190"/>
      <c r="O570" s="190"/>
      <c r="P570" s="190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8"/>
      <c r="C571" s="188"/>
      <c r="D571" s="188"/>
      <c r="E571" s="102"/>
      <c r="F571" s="102"/>
      <c r="G571" s="102"/>
      <c r="H571" s="189"/>
      <c r="I571" s="189"/>
      <c r="J571" s="189"/>
      <c r="K571" s="189"/>
      <c r="L571" s="190"/>
      <c r="M571" s="190"/>
      <c r="N571" s="190"/>
      <c r="O571" s="190"/>
      <c r="P571" s="190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8"/>
      <c r="C572" s="188"/>
      <c r="D572" s="188"/>
      <c r="E572" s="102"/>
      <c r="F572" s="102"/>
      <c r="G572" s="102"/>
      <c r="H572" s="189"/>
      <c r="I572" s="189"/>
      <c r="J572" s="189"/>
      <c r="K572" s="189"/>
      <c r="L572" s="190"/>
      <c r="M572" s="190"/>
      <c r="N572" s="190"/>
      <c r="O572" s="190"/>
      <c r="P572" s="190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8"/>
      <c r="C573" s="188"/>
      <c r="D573" s="188"/>
      <c r="E573" s="102"/>
      <c r="F573" s="102"/>
      <c r="G573" s="102"/>
      <c r="H573" s="189"/>
      <c r="I573" s="189"/>
      <c r="J573" s="189"/>
      <c r="K573" s="189"/>
      <c r="L573" s="190"/>
      <c r="M573" s="190"/>
      <c r="N573" s="190"/>
      <c r="O573" s="190"/>
      <c r="P573" s="190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8"/>
      <c r="C574" s="188"/>
      <c r="D574" s="188"/>
      <c r="E574" s="102"/>
      <c r="F574" s="102"/>
      <c r="G574" s="102"/>
      <c r="H574" s="189"/>
      <c r="I574" s="189"/>
      <c r="J574" s="189"/>
      <c r="K574" s="189"/>
      <c r="L574" s="190"/>
      <c r="M574" s="190"/>
      <c r="N574" s="190"/>
      <c r="O574" s="190"/>
      <c r="P574" s="190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8"/>
      <c r="C575" s="188"/>
      <c r="D575" s="188"/>
      <c r="E575" s="102"/>
      <c r="F575" s="102"/>
      <c r="G575" s="102"/>
      <c r="H575" s="189"/>
      <c r="I575" s="189"/>
      <c r="J575" s="189"/>
      <c r="K575" s="189"/>
      <c r="L575" s="190"/>
      <c r="M575" s="190"/>
      <c r="N575" s="190"/>
      <c r="O575" s="190"/>
      <c r="P575" s="190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8"/>
      <c r="C576" s="188"/>
      <c r="D576" s="188"/>
      <c r="E576" s="102"/>
      <c r="F576" s="102"/>
      <c r="G576" s="102"/>
      <c r="H576" s="189"/>
      <c r="I576" s="189"/>
      <c r="J576" s="189"/>
      <c r="K576" s="189"/>
      <c r="L576" s="190"/>
      <c r="M576" s="190"/>
      <c r="N576" s="190"/>
      <c r="O576" s="190"/>
      <c r="P576" s="190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8"/>
      <c r="C577" s="188"/>
      <c r="D577" s="188"/>
      <c r="E577" s="102"/>
      <c r="F577" s="102"/>
      <c r="G577" s="102"/>
      <c r="H577" s="189"/>
      <c r="I577" s="189"/>
      <c r="J577" s="189"/>
      <c r="K577" s="189"/>
      <c r="L577" s="190"/>
      <c r="M577" s="190"/>
      <c r="N577" s="190"/>
      <c r="O577" s="190"/>
      <c r="P577" s="190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8"/>
      <c r="C578" s="188"/>
      <c r="D578" s="188"/>
      <c r="E578" s="102"/>
      <c r="F578" s="102"/>
      <c r="G578" s="102"/>
      <c r="H578" s="189"/>
      <c r="I578" s="189"/>
      <c r="J578" s="189"/>
      <c r="K578" s="189"/>
      <c r="L578" s="190"/>
      <c r="M578" s="190"/>
      <c r="N578" s="190"/>
      <c r="O578" s="190"/>
      <c r="P578" s="190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8"/>
      <c r="C579" s="188"/>
      <c r="D579" s="188"/>
      <c r="E579" s="102"/>
      <c r="F579" s="102"/>
      <c r="G579" s="102"/>
      <c r="H579" s="189"/>
      <c r="I579" s="189"/>
      <c r="J579" s="189"/>
      <c r="K579" s="189"/>
      <c r="L579" s="190"/>
      <c r="M579" s="190"/>
      <c r="N579" s="190"/>
      <c r="O579" s="190"/>
      <c r="P579" s="190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8"/>
      <c r="C580" s="188"/>
      <c r="D580" s="188"/>
      <c r="E580" s="102"/>
      <c r="F580" s="102"/>
      <c r="G580" s="102"/>
      <c r="H580" s="189"/>
      <c r="I580" s="189"/>
      <c r="J580" s="189"/>
      <c r="K580" s="189"/>
      <c r="L580" s="190"/>
      <c r="M580" s="190"/>
      <c r="N580" s="190"/>
      <c r="O580" s="190"/>
      <c r="P580" s="190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8"/>
      <c r="C581" s="188"/>
      <c r="D581" s="188"/>
      <c r="E581" s="102"/>
      <c r="F581" s="102"/>
      <c r="G581" s="102"/>
      <c r="H581" s="189"/>
      <c r="I581" s="189"/>
      <c r="J581" s="189"/>
      <c r="K581" s="189"/>
      <c r="L581" s="190"/>
      <c r="M581" s="190"/>
      <c r="N581" s="190"/>
      <c r="O581" s="190"/>
      <c r="P581" s="190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8"/>
      <c r="C582" s="188"/>
      <c r="D582" s="188"/>
      <c r="E582" s="102"/>
      <c r="F582" s="102"/>
      <c r="G582" s="102"/>
      <c r="H582" s="189"/>
      <c r="I582" s="189"/>
      <c r="J582" s="189"/>
      <c r="K582" s="189"/>
      <c r="L582" s="190"/>
      <c r="M582" s="190"/>
      <c r="N582" s="190"/>
      <c r="O582" s="190"/>
      <c r="P582" s="190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8"/>
      <c r="C583" s="188"/>
      <c r="D583" s="188"/>
      <c r="E583" s="102"/>
      <c r="F583" s="102"/>
      <c r="G583" s="102"/>
      <c r="H583" s="189"/>
      <c r="I583" s="189"/>
      <c r="J583" s="189"/>
      <c r="K583" s="189"/>
      <c r="L583" s="190"/>
      <c r="M583" s="190"/>
      <c r="N583" s="190"/>
      <c r="O583" s="190"/>
      <c r="P583" s="190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8"/>
      <c r="C584" s="188"/>
      <c r="D584" s="188"/>
      <c r="E584" s="102"/>
      <c r="F584" s="102"/>
      <c r="G584" s="102"/>
      <c r="H584" s="189"/>
      <c r="I584" s="189"/>
      <c r="J584" s="189"/>
      <c r="K584" s="189"/>
      <c r="L584" s="190"/>
      <c r="M584" s="190"/>
      <c r="N584" s="190"/>
      <c r="O584" s="190"/>
      <c r="P584" s="190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8"/>
      <c r="C585" s="188"/>
      <c r="D585" s="188"/>
      <c r="E585" s="102"/>
      <c r="F585" s="102"/>
      <c r="G585" s="102"/>
      <c r="H585" s="189"/>
      <c r="I585" s="189"/>
      <c r="J585" s="189"/>
      <c r="K585" s="189"/>
      <c r="L585" s="190"/>
      <c r="M585" s="190"/>
      <c r="N585" s="190"/>
      <c r="O585" s="190"/>
      <c r="P585" s="190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8"/>
      <c r="C586" s="188"/>
      <c r="D586" s="188"/>
      <c r="E586" s="102"/>
      <c r="F586" s="102"/>
      <c r="G586" s="102"/>
      <c r="H586" s="189"/>
      <c r="I586" s="189"/>
      <c r="J586" s="189"/>
      <c r="K586" s="189"/>
      <c r="L586" s="190"/>
      <c r="M586" s="190"/>
      <c r="N586" s="190"/>
      <c r="O586" s="190"/>
      <c r="P586" s="190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8"/>
      <c r="C587" s="188"/>
      <c r="D587" s="188"/>
      <c r="E587" s="102"/>
      <c r="F587" s="102"/>
      <c r="G587" s="102"/>
      <c r="H587" s="189"/>
      <c r="I587" s="189"/>
      <c r="J587" s="189"/>
      <c r="K587" s="189"/>
      <c r="L587" s="190"/>
      <c r="M587" s="190"/>
      <c r="N587" s="190"/>
      <c r="O587" s="190"/>
      <c r="P587" s="190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5"/>
      <c r="C590" s="186"/>
      <c r="D590" s="186"/>
      <c r="E590" s="187"/>
      <c r="F590" s="187"/>
      <c r="G590" s="187"/>
      <c r="H590" s="187"/>
      <c r="I590" s="187"/>
      <c r="J590" s="187"/>
      <c r="K590" s="187"/>
      <c r="L590" s="187"/>
      <c r="M590" s="187"/>
      <c r="N590" s="134"/>
      <c r="O590" s="134"/>
      <c r="P590" s="185"/>
      <c r="Q590" s="185"/>
      <c r="R590" s="185"/>
      <c r="S590" s="185"/>
      <c r="T590" s="185"/>
      <c r="U590" s="185"/>
      <c r="V590" s="134"/>
      <c r="W590" s="134"/>
      <c r="X590" s="134"/>
      <c r="Y590" s="134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84"/>
      <c r="C591" s="184"/>
      <c r="D591" s="184"/>
      <c r="E591" s="184"/>
      <c r="F591" s="184"/>
      <c r="G591" s="184"/>
      <c r="H591" s="184"/>
      <c r="I591" s="184"/>
      <c r="J591" s="184"/>
      <c r="K591" s="184"/>
      <c r="L591" s="184"/>
      <c r="M591" s="184"/>
      <c r="N591" s="98"/>
      <c r="O591" s="133"/>
      <c r="P591" s="184"/>
      <c r="Q591" s="184"/>
      <c r="R591" s="184"/>
      <c r="S591" s="184"/>
      <c r="T591" s="184"/>
      <c r="U591" s="184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84"/>
      <c r="C592" s="184"/>
      <c r="D592" s="184"/>
      <c r="E592" s="184"/>
      <c r="F592" s="184"/>
      <c r="G592" s="184"/>
      <c r="H592" s="184"/>
      <c r="I592" s="184"/>
      <c r="J592" s="184"/>
      <c r="K592" s="184"/>
      <c r="L592" s="184"/>
      <c r="M592" s="184"/>
      <c r="N592" s="98"/>
      <c r="O592" s="133"/>
      <c r="P592" s="184"/>
      <c r="Q592" s="184"/>
      <c r="R592" s="184"/>
      <c r="S592" s="184"/>
      <c r="T592" s="184"/>
      <c r="U592" s="184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84"/>
      <c r="C593" s="184"/>
      <c r="D593" s="184"/>
      <c r="E593" s="184"/>
      <c r="F593" s="184"/>
      <c r="G593" s="184"/>
      <c r="H593" s="184"/>
      <c r="I593" s="184"/>
      <c r="J593" s="184"/>
      <c r="K593" s="184"/>
      <c r="L593" s="184"/>
      <c r="M593" s="184"/>
      <c r="N593" s="98"/>
      <c r="O593" s="133"/>
      <c r="P593" s="184"/>
      <c r="Q593" s="184"/>
      <c r="R593" s="184"/>
      <c r="S593" s="184"/>
      <c r="T593" s="184"/>
      <c r="U593" s="184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84"/>
      <c r="C594" s="184"/>
      <c r="D594" s="184"/>
      <c r="E594" s="184"/>
      <c r="F594" s="184"/>
      <c r="G594" s="184"/>
      <c r="H594" s="184"/>
      <c r="I594" s="184"/>
      <c r="J594" s="184"/>
      <c r="K594" s="184"/>
      <c r="L594" s="184"/>
      <c r="M594" s="184"/>
      <c r="N594" s="98"/>
      <c r="O594" s="133"/>
      <c r="P594" s="184"/>
      <c r="Q594" s="184"/>
      <c r="R594" s="184"/>
      <c r="S594" s="184"/>
      <c r="T594" s="184"/>
      <c r="U594" s="184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84"/>
      <c r="C595" s="184"/>
      <c r="D595" s="184"/>
      <c r="E595" s="184"/>
      <c r="F595" s="184"/>
      <c r="G595" s="184"/>
      <c r="H595" s="184"/>
      <c r="I595" s="184"/>
      <c r="J595" s="184"/>
      <c r="K595" s="184"/>
      <c r="L595" s="184"/>
      <c r="M595" s="184"/>
      <c r="N595" s="98"/>
      <c r="O595" s="133"/>
      <c r="P595" s="184"/>
      <c r="Q595" s="184"/>
      <c r="R595" s="184"/>
      <c r="S595" s="184"/>
      <c r="T595" s="184"/>
      <c r="U595" s="184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84"/>
      <c r="C596" s="184"/>
      <c r="D596" s="184"/>
      <c r="E596" s="184"/>
      <c r="F596" s="184"/>
      <c r="G596" s="184"/>
      <c r="H596" s="184"/>
      <c r="I596" s="184"/>
      <c r="J596" s="184"/>
      <c r="K596" s="184"/>
      <c r="L596" s="184"/>
      <c r="M596" s="184"/>
      <c r="N596" s="98"/>
      <c r="O596" s="133"/>
      <c r="P596" s="184"/>
      <c r="Q596" s="184"/>
      <c r="R596" s="184"/>
      <c r="S596" s="184"/>
      <c r="T596" s="184"/>
      <c r="U596" s="184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84"/>
      <c r="C597" s="184"/>
      <c r="D597" s="184"/>
      <c r="E597" s="184"/>
      <c r="F597" s="184"/>
      <c r="G597" s="184"/>
      <c r="H597" s="184"/>
      <c r="I597" s="184"/>
      <c r="J597" s="184"/>
      <c r="K597" s="184"/>
      <c r="L597" s="184"/>
      <c r="M597" s="184"/>
      <c r="N597" s="98"/>
      <c r="O597" s="133"/>
      <c r="P597" s="184"/>
      <c r="Q597" s="184"/>
      <c r="R597" s="184"/>
      <c r="S597" s="184"/>
      <c r="T597" s="184"/>
      <c r="U597" s="184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84"/>
      <c r="C598" s="184"/>
      <c r="D598" s="184"/>
      <c r="E598" s="184"/>
      <c r="F598" s="184"/>
      <c r="G598" s="184"/>
      <c r="H598" s="184"/>
      <c r="I598" s="184"/>
      <c r="J598" s="184"/>
      <c r="K598" s="184"/>
      <c r="L598" s="184"/>
      <c r="M598" s="184"/>
      <c r="N598" s="98"/>
      <c r="O598" s="133"/>
      <c r="P598" s="184"/>
      <c r="Q598" s="184"/>
      <c r="R598" s="184"/>
      <c r="S598" s="184"/>
      <c r="T598" s="184"/>
      <c r="U598" s="184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84"/>
      <c r="C599" s="184"/>
      <c r="D599" s="184"/>
      <c r="E599" s="184"/>
      <c r="F599" s="184"/>
      <c r="G599" s="184"/>
      <c r="H599" s="184"/>
      <c r="I599" s="184"/>
      <c r="J599" s="184"/>
      <c r="K599" s="184"/>
      <c r="L599" s="184"/>
      <c r="M599" s="184"/>
      <c r="N599" s="98"/>
      <c r="O599" s="133"/>
      <c r="P599" s="184"/>
      <c r="Q599" s="184"/>
      <c r="R599" s="184"/>
      <c r="S599" s="184"/>
      <c r="T599" s="184"/>
      <c r="U599" s="184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84"/>
      <c r="C600" s="184"/>
      <c r="D600" s="184"/>
      <c r="E600" s="184"/>
      <c r="F600" s="184"/>
      <c r="G600" s="184"/>
      <c r="H600" s="184"/>
      <c r="I600" s="184"/>
      <c r="J600" s="184"/>
      <c r="K600" s="184"/>
      <c r="L600" s="184"/>
      <c r="M600" s="184"/>
      <c r="N600" s="98"/>
      <c r="O600" s="133"/>
      <c r="P600" s="184"/>
      <c r="Q600" s="184"/>
      <c r="R600" s="184"/>
      <c r="S600" s="184"/>
      <c r="T600" s="184"/>
      <c r="U600" s="184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84"/>
      <c r="C601" s="184"/>
      <c r="D601" s="184"/>
      <c r="E601" s="184"/>
      <c r="F601" s="184"/>
      <c r="G601" s="184"/>
      <c r="H601" s="184"/>
      <c r="I601" s="184"/>
      <c r="J601" s="184"/>
      <c r="K601" s="184"/>
      <c r="L601" s="184"/>
      <c r="M601" s="184"/>
      <c r="N601" s="98"/>
      <c r="O601" s="133"/>
      <c r="P601" s="184"/>
      <c r="Q601" s="184"/>
      <c r="R601" s="184"/>
      <c r="S601" s="184"/>
      <c r="T601" s="184"/>
      <c r="U601" s="184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84"/>
      <c r="C602" s="184"/>
      <c r="D602" s="184"/>
      <c r="E602" s="184"/>
      <c r="F602" s="184"/>
      <c r="G602" s="184"/>
      <c r="H602" s="184"/>
      <c r="I602" s="184"/>
      <c r="J602" s="184"/>
      <c r="K602" s="184"/>
      <c r="L602" s="184"/>
      <c r="M602" s="184"/>
      <c r="N602" s="98"/>
      <c r="O602" s="133"/>
      <c r="P602" s="184"/>
      <c r="Q602" s="184"/>
      <c r="R602" s="184"/>
      <c r="S602" s="184"/>
      <c r="T602" s="184"/>
      <c r="U602" s="184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84"/>
      <c r="C603" s="184"/>
      <c r="D603" s="184"/>
      <c r="E603" s="184"/>
      <c r="F603" s="184"/>
      <c r="G603" s="184"/>
      <c r="H603" s="184"/>
      <c r="I603" s="184"/>
      <c r="J603" s="184"/>
      <c r="K603" s="184"/>
      <c r="L603" s="184"/>
      <c r="M603" s="184"/>
      <c r="N603" s="98"/>
      <c r="O603" s="133"/>
      <c r="P603" s="184"/>
      <c r="Q603" s="184"/>
      <c r="R603" s="184"/>
      <c r="S603" s="184"/>
      <c r="T603" s="184"/>
      <c r="U603" s="184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84"/>
      <c r="C604" s="184"/>
      <c r="D604" s="184"/>
      <c r="E604" s="184"/>
      <c r="F604" s="184"/>
      <c r="G604" s="184"/>
      <c r="H604" s="184"/>
      <c r="I604" s="184"/>
      <c r="J604" s="184"/>
      <c r="K604" s="184"/>
      <c r="L604" s="184"/>
      <c r="M604" s="184"/>
      <c r="N604" s="98"/>
      <c r="O604" s="133"/>
      <c r="P604" s="184"/>
      <c r="Q604" s="184"/>
      <c r="R604" s="184"/>
      <c r="S604" s="184"/>
      <c r="T604" s="184"/>
      <c r="U604" s="184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84"/>
      <c r="C605" s="184"/>
      <c r="D605" s="184"/>
      <c r="E605" s="184"/>
      <c r="F605" s="184"/>
      <c r="G605" s="184"/>
      <c r="H605" s="184"/>
      <c r="I605" s="184"/>
      <c r="J605" s="184"/>
      <c r="K605" s="184"/>
      <c r="L605" s="184"/>
      <c r="M605" s="184"/>
      <c r="N605" s="98"/>
      <c r="O605" s="133"/>
      <c r="P605" s="184"/>
      <c r="Q605" s="184"/>
      <c r="R605" s="184"/>
      <c r="S605" s="184"/>
      <c r="T605" s="184"/>
      <c r="U605" s="184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84"/>
      <c r="C606" s="184"/>
      <c r="D606" s="184"/>
      <c r="E606" s="184"/>
      <c r="F606" s="184"/>
      <c r="G606" s="184"/>
      <c r="H606" s="184"/>
      <c r="I606" s="184"/>
      <c r="J606" s="184"/>
      <c r="K606" s="184"/>
      <c r="L606" s="184"/>
      <c r="M606" s="184"/>
      <c r="N606" s="98"/>
      <c r="O606" s="133"/>
      <c r="P606" s="184"/>
      <c r="Q606" s="184"/>
      <c r="R606" s="184"/>
      <c r="S606" s="184"/>
      <c r="T606" s="184"/>
      <c r="U606" s="184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84"/>
      <c r="C607" s="184"/>
      <c r="D607" s="184"/>
      <c r="E607" s="184"/>
      <c r="F607" s="184"/>
      <c r="G607" s="184"/>
      <c r="H607" s="184"/>
      <c r="I607" s="184"/>
      <c r="J607" s="184"/>
      <c r="K607" s="184"/>
      <c r="L607" s="184"/>
      <c r="M607" s="184"/>
      <c r="N607" s="98"/>
      <c r="O607" s="133"/>
      <c r="P607" s="184"/>
      <c r="Q607" s="184"/>
      <c r="R607" s="184"/>
      <c r="S607" s="184"/>
      <c r="T607" s="184"/>
      <c r="U607" s="184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84"/>
      <c r="C608" s="184"/>
      <c r="D608" s="184"/>
      <c r="E608" s="184"/>
      <c r="F608" s="184"/>
      <c r="G608" s="184"/>
      <c r="H608" s="184"/>
      <c r="I608" s="184"/>
      <c r="J608" s="184"/>
      <c r="K608" s="184"/>
      <c r="L608" s="184"/>
      <c r="M608" s="184"/>
      <c r="N608" s="98"/>
      <c r="O608" s="133"/>
      <c r="P608" s="184"/>
      <c r="Q608" s="184"/>
      <c r="R608" s="184"/>
      <c r="S608" s="184"/>
      <c r="T608" s="184"/>
      <c r="U608" s="184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84"/>
      <c r="C609" s="184"/>
      <c r="D609" s="184"/>
      <c r="E609" s="184"/>
      <c r="F609" s="184"/>
      <c r="G609" s="184"/>
      <c r="H609" s="184"/>
      <c r="I609" s="184"/>
      <c r="J609" s="184"/>
      <c r="K609" s="184"/>
      <c r="L609" s="184"/>
      <c r="M609" s="184"/>
      <c r="N609" s="98"/>
      <c r="O609" s="133"/>
      <c r="P609" s="184"/>
      <c r="Q609" s="184"/>
      <c r="R609" s="184"/>
      <c r="S609" s="184"/>
      <c r="T609" s="184"/>
      <c r="U609" s="184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84"/>
      <c r="C610" s="184"/>
      <c r="D610" s="184"/>
      <c r="E610" s="184"/>
      <c r="F610" s="184"/>
      <c r="G610" s="184"/>
      <c r="H610" s="184"/>
      <c r="I610" s="184"/>
      <c r="J610" s="184"/>
      <c r="K610" s="184"/>
      <c r="L610" s="184"/>
      <c r="M610" s="184"/>
      <c r="N610" s="98"/>
      <c r="O610" s="133"/>
      <c r="P610" s="184"/>
      <c r="Q610" s="184"/>
      <c r="R610" s="184"/>
      <c r="S610" s="184"/>
      <c r="T610" s="184"/>
      <c r="U610" s="184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84"/>
      <c r="C611" s="184"/>
      <c r="D611" s="184"/>
      <c r="E611" s="184"/>
      <c r="F611" s="184"/>
      <c r="G611" s="184"/>
      <c r="H611" s="184"/>
      <c r="I611" s="184"/>
      <c r="J611" s="184"/>
      <c r="K611" s="184"/>
      <c r="L611" s="184"/>
      <c r="M611" s="184"/>
      <c r="N611" s="98"/>
      <c r="O611" s="133"/>
      <c r="P611" s="184"/>
      <c r="Q611" s="184"/>
      <c r="R611" s="184"/>
      <c r="S611" s="184"/>
      <c r="T611" s="184"/>
      <c r="U611" s="184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84"/>
      <c r="C612" s="184"/>
      <c r="D612" s="184"/>
      <c r="E612" s="184"/>
      <c r="F612" s="184"/>
      <c r="G612" s="184"/>
      <c r="H612" s="184"/>
      <c r="I612" s="184"/>
      <c r="J612" s="184"/>
      <c r="K612" s="184"/>
      <c r="L612" s="184"/>
      <c r="M612" s="184"/>
      <c r="N612" s="98"/>
      <c r="O612" s="133"/>
      <c r="P612" s="184"/>
      <c r="Q612" s="184"/>
      <c r="R612" s="184"/>
      <c r="S612" s="184"/>
      <c r="T612" s="184"/>
      <c r="U612" s="184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84"/>
      <c r="C613" s="184"/>
      <c r="D613" s="184"/>
      <c r="E613" s="184"/>
      <c r="F613" s="184"/>
      <c r="G613" s="184"/>
      <c r="H613" s="184"/>
      <c r="I613" s="184"/>
      <c r="J613" s="184"/>
      <c r="K613" s="184"/>
      <c r="L613" s="184"/>
      <c r="M613" s="184"/>
      <c r="N613" s="98"/>
      <c r="O613" s="133"/>
      <c r="P613" s="184"/>
      <c r="Q613" s="184"/>
      <c r="R613" s="184"/>
      <c r="S613" s="184"/>
      <c r="T613" s="184"/>
      <c r="U613" s="184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84"/>
      <c r="C614" s="184"/>
      <c r="D614" s="184"/>
      <c r="E614" s="184"/>
      <c r="F614" s="184"/>
      <c r="G614" s="184"/>
      <c r="H614" s="184"/>
      <c r="I614" s="184"/>
      <c r="J614" s="184"/>
      <c r="K614" s="184"/>
      <c r="L614" s="184"/>
      <c r="M614" s="184"/>
      <c r="N614" s="98"/>
      <c r="O614" s="133"/>
      <c r="P614" s="184"/>
      <c r="Q614" s="184"/>
      <c r="R614" s="184"/>
      <c r="S614" s="184"/>
      <c r="T614" s="184"/>
      <c r="U614" s="184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84"/>
      <c r="C615" s="184"/>
      <c r="D615" s="184"/>
      <c r="E615" s="184"/>
      <c r="F615" s="184"/>
      <c r="G615" s="184"/>
      <c r="H615" s="184"/>
      <c r="I615" s="184"/>
      <c r="J615" s="184"/>
      <c r="K615" s="184"/>
      <c r="L615" s="184"/>
      <c r="M615" s="184"/>
      <c r="N615" s="98"/>
      <c r="O615" s="133"/>
      <c r="P615" s="184"/>
      <c r="Q615" s="184"/>
      <c r="R615" s="184"/>
      <c r="S615" s="184"/>
      <c r="T615" s="184"/>
      <c r="U615" s="184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84"/>
      <c r="C616" s="184"/>
      <c r="D616" s="184"/>
      <c r="E616" s="184"/>
      <c r="F616" s="184"/>
      <c r="G616" s="184"/>
      <c r="H616" s="184"/>
      <c r="I616" s="184"/>
      <c r="J616" s="184"/>
      <c r="K616" s="184"/>
      <c r="L616" s="184"/>
      <c r="M616" s="184"/>
      <c r="N616" s="98"/>
      <c r="O616" s="133"/>
      <c r="P616" s="184"/>
      <c r="Q616" s="184"/>
      <c r="R616" s="184"/>
      <c r="S616" s="184"/>
      <c r="T616" s="184"/>
      <c r="U616" s="184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84"/>
      <c r="C617" s="184"/>
      <c r="D617" s="184"/>
      <c r="E617" s="184"/>
      <c r="F617" s="184"/>
      <c r="G617" s="184"/>
      <c r="H617" s="184"/>
      <c r="I617" s="184"/>
      <c r="J617" s="184"/>
      <c r="K617" s="184"/>
      <c r="L617" s="184"/>
      <c r="M617" s="184"/>
      <c r="N617" s="98"/>
      <c r="O617" s="133"/>
      <c r="P617" s="184"/>
      <c r="Q617" s="184"/>
      <c r="R617" s="184"/>
      <c r="S617" s="184"/>
      <c r="T617" s="184"/>
      <c r="U617" s="184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84"/>
      <c r="C618" s="184"/>
      <c r="D618" s="184"/>
      <c r="E618" s="184"/>
      <c r="F618" s="184"/>
      <c r="G618" s="184"/>
      <c r="H618" s="184"/>
      <c r="I618" s="184"/>
      <c r="J618" s="184"/>
      <c r="K618" s="184"/>
      <c r="L618" s="184"/>
      <c r="M618" s="184"/>
      <c r="N618" s="98"/>
      <c r="O618" s="133"/>
      <c r="P618" s="184"/>
      <c r="Q618" s="184"/>
      <c r="R618" s="184"/>
      <c r="S618" s="184"/>
      <c r="T618" s="184"/>
      <c r="U618" s="184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84"/>
      <c r="C619" s="184"/>
      <c r="D619" s="184"/>
      <c r="E619" s="184"/>
      <c r="F619" s="184"/>
      <c r="G619" s="184"/>
      <c r="H619" s="184"/>
      <c r="I619" s="184"/>
      <c r="J619" s="184"/>
      <c r="K619" s="184"/>
      <c r="L619" s="184"/>
      <c r="M619" s="184"/>
      <c r="N619" s="98"/>
      <c r="O619" s="133"/>
      <c r="P619" s="184"/>
      <c r="Q619" s="184"/>
      <c r="R619" s="184"/>
      <c r="S619" s="184"/>
      <c r="T619" s="184"/>
      <c r="U619" s="184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84"/>
      <c r="C620" s="184"/>
      <c r="D620" s="184"/>
      <c r="E620" s="184"/>
      <c r="F620" s="184"/>
      <c r="G620" s="184"/>
      <c r="H620" s="184"/>
      <c r="I620" s="184"/>
      <c r="J620" s="184"/>
      <c r="K620" s="184"/>
      <c r="L620" s="184"/>
      <c r="M620" s="184"/>
      <c r="N620" s="98"/>
      <c r="O620" s="133"/>
      <c r="P620" s="184"/>
      <c r="Q620" s="184"/>
      <c r="R620" s="184"/>
      <c r="S620" s="184"/>
      <c r="T620" s="184"/>
      <c r="U620" s="184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84"/>
      <c r="C621" s="184"/>
      <c r="D621" s="184"/>
      <c r="E621" s="184"/>
      <c r="F621" s="184"/>
      <c r="G621" s="184"/>
      <c r="H621" s="184"/>
      <c r="I621" s="184"/>
      <c r="J621" s="184"/>
      <c r="K621" s="184"/>
      <c r="L621" s="184"/>
      <c r="M621" s="184"/>
      <c r="N621" s="98"/>
      <c r="O621" s="133"/>
      <c r="P621" s="184"/>
      <c r="Q621" s="184"/>
      <c r="R621" s="184"/>
      <c r="S621" s="184"/>
      <c r="T621" s="184"/>
      <c r="U621" s="184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84"/>
      <c r="C622" s="184"/>
      <c r="D622" s="184"/>
      <c r="E622" s="184"/>
      <c r="F622" s="184"/>
      <c r="G622" s="184"/>
      <c r="H622" s="184"/>
      <c r="I622" s="184"/>
      <c r="J622" s="184"/>
      <c r="K622" s="184"/>
      <c r="L622" s="184"/>
      <c r="M622" s="184"/>
      <c r="N622" s="98"/>
      <c r="O622" s="133"/>
      <c r="P622" s="184"/>
      <c r="Q622" s="184"/>
      <c r="R622" s="184"/>
      <c r="S622" s="184"/>
      <c r="T622" s="184"/>
      <c r="U622" s="184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84"/>
      <c r="C623" s="184"/>
      <c r="D623" s="184"/>
      <c r="E623" s="184"/>
      <c r="F623" s="184"/>
      <c r="G623" s="184"/>
      <c r="H623" s="184"/>
      <c r="I623" s="184"/>
      <c r="J623" s="184"/>
      <c r="K623" s="184"/>
      <c r="L623" s="184"/>
      <c r="M623" s="184"/>
      <c r="N623" s="98"/>
      <c r="O623" s="133"/>
      <c r="P623" s="184"/>
      <c r="Q623" s="184"/>
      <c r="R623" s="184"/>
      <c r="S623" s="184"/>
      <c r="T623" s="184"/>
      <c r="U623" s="184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84"/>
      <c r="C624" s="184"/>
      <c r="D624" s="184"/>
      <c r="E624" s="184"/>
      <c r="F624" s="184"/>
      <c r="G624" s="184"/>
      <c r="H624" s="184"/>
      <c r="I624" s="184"/>
      <c r="J624" s="184"/>
      <c r="K624" s="184"/>
      <c r="L624" s="184"/>
      <c r="M624" s="184"/>
      <c r="N624" s="98"/>
      <c r="O624" s="133"/>
      <c r="P624" s="184"/>
      <c r="Q624" s="184"/>
      <c r="R624" s="184"/>
      <c r="S624" s="184"/>
      <c r="T624" s="184"/>
      <c r="U624" s="184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84"/>
      <c r="C625" s="184"/>
      <c r="D625" s="184"/>
      <c r="E625" s="184"/>
      <c r="F625" s="184"/>
      <c r="G625" s="184"/>
      <c r="H625" s="184"/>
      <c r="I625" s="184"/>
      <c r="J625" s="184"/>
      <c r="K625" s="184"/>
      <c r="L625" s="184"/>
      <c r="M625" s="184"/>
      <c r="N625" s="98"/>
      <c r="O625" s="133"/>
      <c r="P625" s="184"/>
      <c r="Q625" s="184"/>
      <c r="R625" s="184"/>
      <c r="S625" s="184"/>
      <c r="T625" s="184"/>
      <c r="U625" s="184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84"/>
      <c r="C626" s="184"/>
      <c r="D626" s="184"/>
      <c r="E626" s="184"/>
      <c r="F626" s="184"/>
      <c r="G626" s="184"/>
      <c r="H626" s="184"/>
      <c r="I626" s="184"/>
      <c r="J626" s="184"/>
      <c r="K626" s="184"/>
      <c r="L626" s="184"/>
      <c r="M626" s="184"/>
      <c r="N626" s="98"/>
      <c r="O626" s="133"/>
      <c r="P626" s="184"/>
      <c r="Q626" s="184"/>
      <c r="R626" s="184"/>
      <c r="S626" s="184"/>
      <c r="T626" s="184"/>
      <c r="U626" s="184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84"/>
      <c r="C627" s="184"/>
      <c r="D627" s="184"/>
      <c r="E627" s="184"/>
      <c r="F627" s="184"/>
      <c r="G627" s="184"/>
      <c r="H627" s="184"/>
      <c r="I627" s="184"/>
      <c r="J627" s="184"/>
      <c r="K627" s="184"/>
      <c r="L627" s="184"/>
      <c r="M627" s="184"/>
      <c r="N627" s="98"/>
      <c r="O627" s="133"/>
      <c r="P627" s="184"/>
      <c r="Q627" s="184"/>
      <c r="R627" s="184"/>
      <c r="S627" s="184"/>
      <c r="T627" s="184"/>
      <c r="U627" s="184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84"/>
      <c r="C628" s="184"/>
      <c r="D628" s="184"/>
      <c r="E628" s="184"/>
      <c r="F628" s="184"/>
      <c r="G628" s="184"/>
      <c r="H628" s="184"/>
      <c r="I628" s="184"/>
      <c r="J628" s="184"/>
      <c r="K628" s="184"/>
      <c r="L628" s="184"/>
      <c r="M628" s="184"/>
      <c r="N628" s="98"/>
      <c r="O628" s="133"/>
      <c r="P628" s="184"/>
      <c r="Q628" s="184"/>
      <c r="R628" s="184"/>
      <c r="S628" s="184"/>
      <c r="T628" s="184"/>
      <c r="U628" s="184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84"/>
      <c r="C629" s="184"/>
      <c r="D629" s="184"/>
      <c r="E629" s="184"/>
      <c r="F629" s="184"/>
      <c r="G629" s="184"/>
      <c r="H629" s="184"/>
      <c r="I629" s="184"/>
      <c r="J629" s="184"/>
      <c r="K629" s="184"/>
      <c r="L629" s="184"/>
      <c r="M629" s="184"/>
      <c r="N629" s="98"/>
      <c r="O629" s="133"/>
      <c r="P629" s="184"/>
      <c r="Q629" s="184"/>
      <c r="R629" s="184"/>
      <c r="S629" s="184"/>
      <c r="T629" s="184"/>
      <c r="U629" s="184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84"/>
      <c r="C630" s="184"/>
      <c r="D630" s="184"/>
      <c r="E630" s="184"/>
      <c r="F630" s="184"/>
      <c r="G630" s="184"/>
      <c r="H630" s="184"/>
      <c r="I630" s="184"/>
      <c r="J630" s="184"/>
      <c r="K630" s="184"/>
      <c r="L630" s="184"/>
      <c r="M630" s="184"/>
      <c r="N630" s="98"/>
      <c r="O630" s="133"/>
      <c r="P630" s="184"/>
      <c r="Q630" s="184"/>
      <c r="R630" s="184"/>
      <c r="S630" s="184"/>
      <c r="T630" s="184"/>
      <c r="U630" s="184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84"/>
      <c r="C631" s="184"/>
      <c r="D631" s="184"/>
      <c r="E631" s="184"/>
      <c r="F631" s="184"/>
      <c r="G631" s="184"/>
      <c r="H631" s="184"/>
      <c r="I631" s="184"/>
      <c r="J631" s="184"/>
      <c r="K631" s="184"/>
      <c r="L631" s="184"/>
      <c r="M631" s="184"/>
      <c r="N631" s="98"/>
      <c r="O631" s="133"/>
      <c r="P631" s="184"/>
      <c r="Q631" s="184"/>
      <c r="R631" s="184"/>
      <c r="S631" s="184"/>
      <c r="T631" s="184"/>
      <c r="U631" s="184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84"/>
      <c r="C632" s="184"/>
      <c r="D632" s="184"/>
      <c r="E632" s="184"/>
      <c r="F632" s="184"/>
      <c r="G632" s="184"/>
      <c r="H632" s="184"/>
      <c r="I632" s="184"/>
      <c r="J632" s="184"/>
      <c r="K632" s="184"/>
      <c r="L632" s="184"/>
      <c r="M632" s="184"/>
      <c r="N632" s="98"/>
      <c r="O632" s="133"/>
      <c r="P632" s="184"/>
      <c r="Q632" s="184"/>
      <c r="R632" s="184"/>
      <c r="S632" s="184"/>
      <c r="T632" s="184"/>
      <c r="U632" s="184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84"/>
      <c r="C633" s="184"/>
      <c r="D633" s="184"/>
      <c r="E633" s="184"/>
      <c r="F633" s="184"/>
      <c r="G633" s="184"/>
      <c r="H633" s="184"/>
      <c r="I633" s="184"/>
      <c r="J633" s="184"/>
      <c r="K633" s="184"/>
      <c r="L633" s="184"/>
      <c r="M633" s="184"/>
      <c r="N633" s="98"/>
      <c r="O633" s="133"/>
      <c r="P633" s="184"/>
      <c r="Q633" s="184"/>
      <c r="R633" s="184"/>
      <c r="S633" s="184"/>
      <c r="T633" s="184"/>
      <c r="U633" s="184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84"/>
      <c r="C634" s="184"/>
      <c r="D634" s="184"/>
      <c r="E634" s="184"/>
      <c r="F634" s="184"/>
      <c r="G634" s="184"/>
      <c r="H634" s="184"/>
      <c r="I634" s="184"/>
      <c r="J634" s="184"/>
      <c r="K634" s="184"/>
      <c r="L634" s="184"/>
      <c r="M634" s="184"/>
      <c r="N634" s="98"/>
      <c r="O634" s="133"/>
      <c r="P634" s="184"/>
      <c r="Q634" s="184"/>
      <c r="R634" s="184"/>
      <c r="S634" s="184"/>
      <c r="T634" s="184"/>
      <c r="U634" s="184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84"/>
      <c r="C635" s="184"/>
      <c r="D635" s="184"/>
      <c r="E635" s="184"/>
      <c r="F635" s="184"/>
      <c r="G635" s="184"/>
      <c r="H635" s="184"/>
      <c r="I635" s="184"/>
      <c r="J635" s="184"/>
      <c r="K635" s="184"/>
      <c r="L635" s="184"/>
      <c r="M635" s="184"/>
      <c r="N635" s="98"/>
      <c r="O635" s="133"/>
      <c r="P635" s="184"/>
      <c r="Q635" s="184"/>
      <c r="R635" s="184"/>
      <c r="S635" s="184"/>
      <c r="T635" s="184"/>
      <c r="U635" s="184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84"/>
      <c r="C636" s="184"/>
      <c r="D636" s="184"/>
      <c r="E636" s="184"/>
      <c r="F636" s="184"/>
      <c r="G636" s="184"/>
      <c r="H636" s="184"/>
      <c r="I636" s="184"/>
      <c r="J636" s="184"/>
      <c r="K636" s="184"/>
      <c r="L636" s="184"/>
      <c r="M636" s="184"/>
      <c r="N636" s="98"/>
      <c r="O636" s="133"/>
      <c r="P636" s="184"/>
      <c r="Q636" s="184"/>
      <c r="R636" s="184"/>
      <c r="S636" s="184"/>
      <c r="T636" s="184"/>
      <c r="U636" s="184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84"/>
      <c r="C637" s="184"/>
      <c r="D637" s="184"/>
      <c r="E637" s="184"/>
      <c r="F637" s="184"/>
      <c r="G637" s="184"/>
      <c r="H637" s="184"/>
      <c r="I637" s="184"/>
      <c r="J637" s="184"/>
      <c r="K637" s="184"/>
      <c r="L637" s="184"/>
      <c r="M637" s="184"/>
      <c r="N637" s="98"/>
      <c r="O637" s="133"/>
      <c r="P637" s="184"/>
      <c r="Q637" s="184"/>
      <c r="R637" s="184"/>
      <c r="S637" s="184"/>
      <c r="T637" s="184"/>
      <c r="U637" s="184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84"/>
      <c r="C638" s="184"/>
      <c r="D638" s="184"/>
      <c r="E638" s="184"/>
      <c r="F638" s="184"/>
      <c r="G638" s="184"/>
      <c r="H638" s="184"/>
      <c r="I638" s="184"/>
      <c r="J638" s="184"/>
      <c r="K638" s="184"/>
      <c r="L638" s="184"/>
      <c r="M638" s="184"/>
      <c r="N638" s="98"/>
      <c r="O638" s="133"/>
      <c r="P638" s="184"/>
      <c r="Q638" s="184"/>
      <c r="R638" s="184"/>
      <c r="S638" s="184"/>
      <c r="T638" s="184"/>
      <c r="U638" s="184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84"/>
      <c r="C639" s="184"/>
      <c r="D639" s="184"/>
      <c r="E639" s="184"/>
      <c r="F639" s="184"/>
      <c r="G639" s="184"/>
      <c r="H639" s="184"/>
      <c r="I639" s="184"/>
      <c r="J639" s="184"/>
      <c r="K639" s="184"/>
      <c r="L639" s="184"/>
      <c r="M639" s="184"/>
      <c r="N639" s="98"/>
      <c r="O639" s="133"/>
      <c r="P639" s="184"/>
      <c r="Q639" s="184"/>
      <c r="R639" s="184"/>
      <c r="S639" s="184"/>
      <c r="T639" s="184"/>
      <c r="U639" s="184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84"/>
      <c r="C640" s="184"/>
      <c r="D640" s="184"/>
      <c r="E640" s="184"/>
      <c r="F640" s="184"/>
      <c r="G640" s="184"/>
      <c r="H640" s="184"/>
      <c r="I640" s="184"/>
      <c r="J640" s="184"/>
      <c r="K640" s="184"/>
      <c r="L640" s="184"/>
      <c r="M640" s="184"/>
      <c r="N640" s="98"/>
      <c r="O640" s="133"/>
      <c r="P640" s="184"/>
      <c r="Q640" s="184"/>
      <c r="R640" s="184"/>
      <c r="S640" s="184"/>
      <c r="T640" s="184"/>
      <c r="U640" s="184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84"/>
      <c r="C641" s="184"/>
      <c r="D641" s="184"/>
      <c r="E641" s="184"/>
      <c r="F641" s="184"/>
      <c r="G641" s="184"/>
      <c r="H641" s="184"/>
      <c r="I641" s="184"/>
      <c r="J641" s="184"/>
      <c r="K641" s="184"/>
      <c r="L641" s="184"/>
      <c r="M641" s="184"/>
      <c r="N641" s="98"/>
      <c r="O641" s="133"/>
      <c r="P641" s="184"/>
      <c r="Q641" s="184"/>
      <c r="R641" s="184"/>
      <c r="S641" s="184"/>
      <c r="T641" s="184"/>
      <c r="U641" s="184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84"/>
      <c r="C642" s="184"/>
      <c r="D642" s="184"/>
      <c r="E642" s="184"/>
      <c r="F642" s="184"/>
      <c r="G642" s="184"/>
      <c r="H642" s="184"/>
      <c r="I642" s="184"/>
      <c r="J642" s="184"/>
      <c r="K642" s="184"/>
      <c r="L642" s="184"/>
      <c r="M642" s="184"/>
      <c r="N642" s="98"/>
      <c r="O642" s="133"/>
      <c r="P642" s="184"/>
      <c r="Q642" s="184"/>
      <c r="R642" s="184"/>
      <c r="S642" s="184"/>
      <c r="T642" s="184"/>
      <c r="U642" s="184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84"/>
      <c r="C643" s="184"/>
      <c r="D643" s="184"/>
      <c r="E643" s="184"/>
      <c r="F643" s="184"/>
      <c r="G643" s="184"/>
      <c r="H643" s="184"/>
      <c r="I643" s="184"/>
      <c r="J643" s="184"/>
      <c r="K643" s="184"/>
      <c r="L643" s="184"/>
      <c r="M643" s="184"/>
      <c r="N643" s="98"/>
      <c r="O643" s="133"/>
      <c r="P643" s="184"/>
      <c r="Q643" s="184"/>
      <c r="R643" s="184"/>
      <c r="S643" s="184"/>
      <c r="T643" s="184"/>
      <c r="U643" s="184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84"/>
      <c r="C644" s="184"/>
      <c r="D644" s="184"/>
      <c r="E644" s="184"/>
      <c r="F644" s="184"/>
      <c r="G644" s="184"/>
      <c r="H644" s="184"/>
      <c r="I644" s="184"/>
      <c r="J644" s="184"/>
      <c r="K644" s="184"/>
      <c r="L644" s="184"/>
      <c r="M644" s="184"/>
      <c r="N644" s="98"/>
      <c r="O644" s="133"/>
      <c r="P644" s="184"/>
      <c r="Q644" s="184"/>
      <c r="R644" s="184"/>
      <c r="S644" s="184"/>
      <c r="T644" s="184"/>
      <c r="U644" s="184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84"/>
      <c r="C645" s="184"/>
      <c r="D645" s="184"/>
      <c r="E645" s="184"/>
      <c r="F645" s="184"/>
      <c r="G645" s="184"/>
      <c r="H645" s="184"/>
      <c r="I645" s="184"/>
      <c r="J645" s="184"/>
      <c r="K645" s="184"/>
      <c r="L645" s="184"/>
      <c r="M645" s="184"/>
      <c r="N645" s="98"/>
      <c r="O645" s="133"/>
      <c r="P645" s="184"/>
      <c r="Q645" s="184"/>
      <c r="R645" s="184"/>
      <c r="S645" s="184"/>
      <c r="T645" s="184"/>
      <c r="U645" s="184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84"/>
      <c r="C646" s="184"/>
      <c r="D646" s="184"/>
      <c r="E646" s="184"/>
      <c r="F646" s="184"/>
      <c r="G646" s="184"/>
      <c r="H646" s="184"/>
      <c r="I646" s="184"/>
      <c r="J646" s="184"/>
      <c r="K646" s="184"/>
      <c r="L646" s="184"/>
      <c r="M646" s="184"/>
      <c r="N646" s="98"/>
      <c r="O646" s="133"/>
      <c r="P646" s="184"/>
      <c r="Q646" s="184"/>
      <c r="R646" s="184"/>
      <c r="S646" s="184"/>
      <c r="T646" s="184"/>
      <c r="U646" s="184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84"/>
      <c r="C647" s="184"/>
      <c r="D647" s="184"/>
      <c r="E647" s="184"/>
      <c r="F647" s="184"/>
      <c r="G647" s="184"/>
      <c r="H647" s="184"/>
      <c r="I647" s="184"/>
      <c r="J647" s="184"/>
      <c r="K647" s="184"/>
      <c r="L647" s="184"/>
      <c r="M647" s="184"/>
      <c r="N647" s="98"/>
      <c r="O647" s="133"/>
      <c r="P647" s="184"/>
      <c r="Q647" s="184"/>
      <c r="R647" s="184"/>
      <c r="S647" s="184"/>
      <c r="T647" s="184"/>
      <c r="U647" s="184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84"/>
      <c r="C648" s="184"/>
      <c r="D648" s="184"/>
      <c r="E648" s="184"/>
      <c r="F648" s="184"/>
      <c r="G648" s="184"/>
      <c r="H648" s="184"/>
      <c r="I648" s="184"/>
      <c r="J648" s="184"/>
      <c r="K648" s="184"/>
      <c r="L648" s="184"/>
      <c r="M648" s="184"/>
      <c r="N648" s="98"/>
      <c r="O648" s="133"/>
      <c r="P648" s="184"/>
      <c r="Q648" s="184"/>
      <c r="R648" s="184"/>
      <c r="S648" s="184"/>
      <c r="T648" s="184"/>
      <c r="U648" s="184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84"/>
      <c r="C649" s="184"/>
      <c r="D649" s="184"/>
      <c r="E649" s="184"/>
      <c r="F649" s="184"/>
      <c r="G649" s="184"/>
      <c r="H649" s="184"/>
      <c r="I649" s="184"/>
      <c r="J649" s="184"/>
      <c r="K649" s="184"/>
      <c r="L649" s="184"/>
      <c r="M649" s="184"/>
      <c r="N649" s="98"/>
      <c r="O649" s="133"/>
      <c r="P649" s="184"/>
      <c r="Q649" s="184"/>
      <c r="R649" s="184"/>
      <c r="S649" s="184"/>
      <c r="T649" s="184"/>
      <c r="U649" s="184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84"/>
      <c r="C650" s="184"/>
      <c r="D650" s="184"/>
      <c r="E650" s="184"/>
      <c r="F650" s="184"/>
      <c r="G650" s="184"/>
      <c r="H650" s="184"/>
      <c r="I650" s="184"/>
      <c r="J650" s="184"/>
      <c r="K650" s="184"/>
      <c r="L650" s="184"/>
      <c r="M650" s="184"/>
      <c r="N650" s="98"/>
      <c r="O650" s="133"/>
      <c r="P650" s="184"/>
      <c r="Q650" s="184"/>
      <c r="R650" s="184"/>
      <c r="S650" s="184"/>
      <c r="T650" s="184"/>
      <c r="U650" s="184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84"/>
      <c r="C651" s="184"/>
      <c r="D651" s="184"/>
      <c r="E651" s="184"/>
      <c r="F651" s="184"/>
      <c r="G651" s="184"/>
      <c r="H651" s="184"/>
      <c r="I651" s="184"/>
      <c r="J651" s="184"/>
      <c r="K651" s="184"/>
      <c r="L651" s="184"/>
      <c r="M651" s="184"/>
      <c r="N651" s="98"/>
      <c r="O651" s="133"/>
      <c r="P651" s="184"/>
      <c r="Q651" s="184"/>
      <c r="R651" s="184"/>
      <c r="S651" s="184"/>
      <c r="T651" s="184"/>
      <c r="U651" s="184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84"/>
      <c r="C652" s="184"/>
      <c r="D652" s="184"/>
      <c r="E652" s="184"/>
      <c r="F652" s="184"/>
      <c r="G652" s="184"/>
      <c r="H652" s="184"/>
      <c r="I652" s="184"/>
      <c r="J652" s="184"/>
      <c r="K652" s="184"/>
      <c r="L652" s="184"/>
      <c r="M652" s="184"/>
      <c r="N652" s="98"/>
      <c r="O652" s="133"/>
      <c r="P652" s="184"/>
      <c r="Q652" s="184"/>
      <c r="R652" s="184"/>
      <c r="S652" s="184"/>
      <c r="T652" s="184"/>
      <c r="U652" s="184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84"/>
      <c r="C653" s="184"/>
      <c r="D653" s="184"/>
      <c r="E653" s="184"/>
      <c r="F653" s="184"/>
      <c r="G653" s="184"/>
      <c r="H653" s="184"/>
      <c r="I653" s="184"/>
      <c r="J653" s="184"/>
      <c r="K653" s="184"/>
      <c r="L653" s="184"/>
      <c r="M653" s="184"/>
      <c r="N653" s="98"/>
      <c r="O653" s="133"/>
      <c r="P653" s="184"/>
      <c r="Q653" s="184"/>
      <c r="R653" s="184"/>
      <c r="S653" s="184"/>
      <c r="T653" s="184"/>
      <c r="U653" s="184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84"/>
      <c r="C654" s="184"/>
      <c r="D654" s="184"/>
      <c r="E654" s="184"/>
      <c r="F654" s="184"/>
      <c r="G654" s="184"/>
      <c r="H654" s="184"/>
      <c r="I654" s="184"/>
      <c r="J654" s="184"/>
      <c r="K654" s="184"/>
      <c r="L654" s="184"/>
      <c r="M654" s="184"/>
      <c r="N654" s="98"/>
      <c r="O654" s="133"/>
      <c r="P654" s="184"/>
      <c r="Q654" s="184"/>
      <c r="R654" s="184"/>
      <c r="S654" s="184"/>
      <c r="T654" s="184"/>
      <c r="U654" s="184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84"/>
      <c r="C655" s="184"/>
      <c r="D655" s="184"/>
      <c r="E655" s="184"/>
      <c r="F655" s="184"/>
      <c r="G655" s="184"/>
      <c r="H655" s="184"/>
      <c r="I655" s="184"/>
      <c r="J655" s="184"/>
      <c r="K655" s="184"/>
      <c r="L655" s="184"/>
      <c r="M655" s="184"/>
      <c r="N655" s="98"/>
      <c r="O655" s="133"/>
      <c r="P655" s="184"/>
      <c r="Q655" s="184"/>
      <c r="R655" s="184"/>
      <c r="S655" s="184"/>
      <c r="T655" s="184"/>
      <c r="U655" s="184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84"/>
      <c r="C656" s="184"/>
      <c r="D656" s="184"/>
      <c r="E656" s="184"/>
      <c r="F656" s="184"/>
      <c r="G656" s="184"/>
      <c r="H656" s="184"/>
      <c r="I656" s="184"/>
      <c r="J656" s="184"/>
      <c r="K656" s="184"/>
      <c r="L656" s="184"/>
      <c r="M656" s="184"/>
      <c r="N656" s="98"/>
      <c r="O656" s="133"/>
      <c r="P656" s="184"/>
      <c r="Q656" s="184"/>
      <c r="R656" s="184"/>
      <c r="S656" s="184"/>
      <c r="T656" s="184"/>
      <c r="U656" s="184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84"/>
      <c r="C657" s="184"/>
      <c r="D657" s="184"/>
      <c r="E657" s="184"/>
      <c r="F657" s="184"/>
      <c r="G657" s="184"/>
      <c r="H657" s="184"/>
      <c r="I657" s="184"/>
      <c r="J657" s="184"/>
      <c r="K657" s="184"/>
      <c r="L657" s="184"/>
      <c r="M657" s="184"/>
      <c r="N657" s="98"/>
      <c r="O657" s="133"/>
      <c r="P657" s="184"/>
      <c r="Q657" s="184"/>
      <c r="R657" s="184"/>
      <c r="S657" s="184"/>
      <c r="T657" s="184"/>
      <c r="U657" s="184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84"/>
      <c r="C658" s="184"/>
      <c r="D658" s="184"/>
      <c r="E658" s="184"/>
      <c r="F658" s="184"/>
      <c r="G658" s="184"/>
      <c r="H658" s="184"/>
      <c r="I658" s="184"/>
      <c r="J658" s="184"/>
      <c r="K658" s="184"/>
      <c r="L658" s="184"/>
      <c r="M658" s="184"/>
      <c r="N658" s="98"/>
      <c r="O658" s="133"/>
      <c r="P658" s="184"/>
      <c r="Q658" s="184"/>
      <c r="R658" s="184"/>
      <c r="S658" s="184"/>
      <c r="T658" s="184"/>
      <c r="U658" s="184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84"/>
      <c r="C659" s="184"/>
      <c r="D659" s="184"/>
      <c r="E659" s="184"/>
      <c r="F659" s="184"/>
      <c r="G659" s="184"/>
      <c r="H659" s="184"/>
      <c r="I659" s="184"/>
      <c r="J659" s="184"/>
      <c r="K659" s="184"/>
      <c r="L659" s="184"/>
      <c r="M659" s="184"/>
      <c r="N659" s="98"/>
      <c r="O659" s="133"/>
      <c r="P659" s="184"/>
      <c r="Q659" s="184"/>
      <c r="R659" s="184"/>
      <c r="S659" s="184"/>
      <c r="T659" s="184"/>
      <c r="U659" s="184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84"/>
      <c r="C660" s="184"/>
      <c r="D660" s="184"/>
      <c r="E660" s="184"/>
      <c r="F660" s="184"/>
      <c r="G660" s="184"/>
      <c r="H660" s="184"/>
      <c r="I660" s="184"/>
      <c r="J660" s="184"/>
      <c r="K660" s="184"/>
      <c r="L660" s="184"/>
      <c r="M660" s="184"/>
      <c r="N660" s="98"/>
      <c r="O660" s="133"/>
      <c r="P660" s="184"/>
      <c r="Q660" s="184"/>
      <c r="R660" s="184"/>
      <c r="S660" s="184"/>
      <c r="T660" s="184"/>
      <c r="U660" s="184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84"/>
      <c r="C661" s="184"/>
      <c r="D661" s="184"/>
      <c r="E661" s="184"/>
      <c r="F661" s="184"/>
      <c r="G661" s="184"/>
      <c r="H661" s="184"/>
      <c r="I661" s="184"/>
      <c r="J661" s="184"/>
      <c r="K661" s="184"/>
      <c r="L661" s="184"/>
      <c r="M661" s="184"/>
      <c r="N661" s="98"/>
      <c r="O661" s="133"/>
      <c r="P661" s="184"/>
      <c r="Q661" s="184"/>
      <c r="R661" s="184"/>
      <c r="S661" s="184"/>
      <c r="T661" s="184"/>
      <c r="U661" s="184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84"/>
      <c r="C662" s="184"/>
      <c r="D662" s="184"/>
      <c r="E662" s="184"/>
      <c r="F662" s="184"/>
      <c r="G662" s="184"/>
      <c r="H662" s="184"/>
      <c r="I662" s="184"/>
      <c r="J662" s="184"/>
      <c r="K662" s="184"/>
      <c r="L662" s="184"/>
      <c r="M662" s="184"/>
      <c r="N662" s="98"/>
      <c r="O662" s="133"/>
      <c r="P662" s="184"/>
      <c r="Q662" s="184"/>
      <c r="R662" s="184"/>
      <c r="S662" s="184"/>
      <c r="T662" s="184"/>
      <c r="U662" s="184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84"/>
      <c r="C663" s="184"/>
      <c r="D663" s="184"/>
      <c r="E663" s="184"/>
      <c r="F663" s="184"/>
      <c r="G663" s="184"/>
      <c r="H663" s="184"/>
      <c r="I663" s="184"/>
      <c r="J663" s="184"/>
      <c r="K663" s="184"/>
      <c r="L663" s="184"/>
      <c r="M663" s="184"/>
      <c r="N663" s="98"/>
      <c r="O663" s="133"/>
      <c r="P663" s="184"/>
      <c r="Q663" s="184"/>
      <c r="R663" s="184"/>
      <c r="S663" s="184"/>
      <c r="T663" s="184"/>
      <c r="U663" s="184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84"/>
      <c r="C664" s="184"/>
      <c r="D664" s="184"/>
      <c r="E664" s="184"/>
      <c r="F664" s="184"/>
      <c r="G664" s="184"/>
      <c r="H664" s="184"/>
      <c r="I664" s="184"/>
      <c r="J664" s="184"/>
      <c r="K664" s="184"/>
      <c r="L664" s="184"/>
      <c r="M664" s="184"/>
      <c r="N664" s="98"/>
      <c r="O664" s="133"/>
      <c r="P664" s="184"/>
      <c r="Q664" s="184"/>
      <c r="R664" s="184"/>
      <c r="S664" s="184"/>
      <c r="T664" s="184"/>
      <c r="U664" s="184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84"/>
      <c r="C665" s="184"/>
      <c r="D665" s="184"/>
      <c r="E665" s="184"/>
      <c r="F665" s="184"/>
      <c r="G665" s="184"/>
      <c r="H665" s="184"/>
      <c r="I665" s="184"/>
      <c r="J665" s="184"/>
      <c r="K665" s="184"/>
      <c r="L665" s="184"/>
      <c r="M665" s="184"/>
      <c r="N665" s="98"/>
      <c r="O665" s="133"/>
      <c r="P665" s="184"/>
      <c r="Q665" s="184"/>
      <c r="R665" s="184"/>
      <c r="S665" s="184"/>
      <c r="T665" s="184"/>
      <c r="U665" s="184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84"/>
      <c r="C666" s="184"/>
      <c r="D666" s="184"/>
      <c r="E666" s="184"/>
      <c r="F666" s="184"/>
      <c r="G666" s="184"/>
      <c r="H666" s="184"/>
      <c r="I666" s="184"/>
      <c r="J666" s="184"/>
      <c r="K666" s="184"/>
      <c r="L666" s="184"/>
      <c r="M666" s="184"/>
      <c r="N666" s="98"/>
      <c r="O666" s="133"/>
      <c r="P666" s="184"/>
      <c r="Q666" s="184"/>
      <c r="R666" s="184"/>
      <c r="S666" s="184"/>
      <c r="T666" s="184"/>
      <c r="U666" s="184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84"/>
      <c r="C667" s="184"/>
      <c r="D667" s="184"/>
      <c r="E667" s="184"/>
      <c r="F667" s="184"/>
      <c r="G667" s="184"/>
      <c r="H667" s="184"/>
      <c r="I667" s="184"/>
      <c r="J667" s="184"/>
      <c r="K667" s="184"/>
      <c r="L667" s="184"/>
      <c r="M667" s="184"/>
      <c r="N667" s="98"/>
      <c r="O667" s="133"/>
      <c r="P667" s="184"/>
      <c r="Q667" s="184"/>
      <c r="R667" s="184"/>
      <c r="S667" s="184"/>
      <c r="T667" s="184"/>
      <c r="U667" s="184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84"/>
      <c r="C668" s="184"/>
      <c r="D668" s="184"/>
      <c r="E668" s="184"/>
      <c r="F668" s="184"/>
      <c r="G668" s="184"/>
      <c r="H668" s="184"/>
      <c r="I668" s="184"/>
      <c r="J668" s="184"/>
      <c r="K668" s="184"/>
      <c r="L668" s="184"/>
      <c r="M668" s="184"/>
      <c r="N668" s="98"/>
      <c r="O668" s="133"/>
      <c r="P668" s="184"/>
      <c r="Q668" s="184"/>
      <c r="R668" s="184"/>
      <c r="S668" s="184"/>
      <c r="T668" s="184"/>
      <c r="U668" s="184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84"/>
      <c r="C669" s="184"/>
      <c r="D669" s="184"/>
      <c r="E669" s="184"/>
      <c r="F669" s="184"/>
      <c r="G669" s="184"/>
      <c r="H669" s="184"/>
      <c r="I669" s="184"/>
      <c r="J669" s="184"/>
      <c r="K669" s="184"/>
      <c r="L669" s="184"/>
      <c r="M669" s="184"/>
      <c r="N669" s="98"/>
      <c r="O669" s="133"/>
      <c r="P669" s="184"/>
      <c r="Q669" s="184"/>
      <c r="R669" s="184"/>
      <c r="S669" s="184"/>
      <c r="T669" s="184"/>
      <c r="U669" s="184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84"/>
      <c r="C670" s="184"/>
      <c r="D670" s="184"/>
      <c r="E670" s="184"/>
      <c r="F670" s="184"/>
      <c r="G670" s="184"/>
      <c r="H670" s="184"/>
      <c r="I670" s="184"/>
      <c r="J670" s="184"/>
      <c r="K670" s="184"/>
      <c r="L670" s="184"/>
      <c r="M670" s="184"/>
      <c r="N670" s="98"/>
      <c r="O670" s="133"/>
      <c r="P670" s="184"/>
      <c r="Q670" s="184"/>
      <c r="R670" s="184"/>
      <c r="S670" s="184"/>
      <c r="T670" s="184"/>
      <c r="U670" s="184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84"/>
      <c r="C671" s="184"/>
      <c r="D671" s="184"/>
      <c r="E671" s="184"/>
      <c r="F671" s="184"/>
      <c r="G671" s="184"/>
      <c r="H671" s="184"/>
      <c r="I671" s="184"/>
      <c r="J671" s="184"/>
      <c r="K671" s="184"/>
      <c r="L671" s="184"/>
      <c r="M671" s="184"/>
      <c r="N671" s="98"/>
      <c r="O671" s="133"/>
      <c r="P671" s="184"/>
      <c r="Q671" s="184"/>
      <c r="R671" s="184"/>
      <c r="S671" s="184"/>
      <c r="T671" s="184"/>
      <c r="U671" s="184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84"/>
      <c r="C672" s="184"/>
      <c r="D672" s="184"/>
      <c r="E672" s="184"/>
      <c r="F672" s="184"/>
      <c r="G672" s="184"/>
      <c r="H672" s="184"/>
      <c r="I672" s="184"/>
      <c r="J672" s="184"/>
      <c r="K672" s="184"/>
      <c r="L672" s="184"/>
      <c r="M672" s="184"/>
      <c r="N672" s="98"/>
      <c r="O672" s="133"/>
      <c r="P672" s="184"/>
      <c r="Q672" s="184"/>
      <c r="R672" s="184"/>
      <c r="S672" s="184"/>
      <c r="T672" s="184"/>
      <c r="U672" s="184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84"/>
      <c r="C673" s="184"/>
      <c r="D673" s="184"/>
      <c r="E673" s="184"/>
      <c r="F673" s="184"/>
      <c r="G673" s="184"/>
      <c r="H673" s="184"/>
      <c r="I673" s="184"/>
      <c r="J673" s="184"/>
      <c r="K673" s="184"/>
      <c r="L673" s="184"/>
      <c r="M673" s="184"/>
      <c r="N673" s="98"/>
      <c r="O673" s="133"/>
      <c r="P673" s="184"/>
      <c r="Q673" s="184"/>
      <c r="R673" s="184"/>
      <c r="S673" s="184"/>
      <c r="T673" s="184"/>
      <c r="U673" s="184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84"/>
      <c r="C674" s="184"/>
      <c r="D674" s="184"/>
      <c r="E674" s="184"/>
      <c r="F674" s="184"/>
      <c r="G674" s="184"/>
      <c r="H674" s="184"/>
      <c r="I674" s="184"/>
      <c r="J674" s="184"/>
      <c r="K674" s="184"/>
      <c r="L674" s="184"/>
      <c r="M674" s="184"/>
      <c r="N674" s="98"/>
      <c r="O674" s="133"/>
      <c r="P674" s="184"/>
      <c r="Q674" s="184"/>
      <c r="R674" s="184"/>
      <c r="S674" s="184"/>
      <c r="T674" s="184"/>
      <c r="U674" s="184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84"/>
      <c r="C675" s="184"/>
      <c r="D675" s="184"/>
      <c r="E675" s="184"/>
      <c r="F675" s="184"/>
      <c r="G675" s="184"/>
      <c r="H675" s="184"/>
      <c r="I675" s="184"/>
      <c r="J675" s="184"/>
      <c r="K675" s="184"/>
      <c r="L675" s="184"/>
      <c r="M675" s="184"/>
      <c r="N675" s="98"/>
      <c r="O675" s="133"/>
      <c r="P675" s="184"/>
      <c r="Q675" s="184"/>
      <c r="R675" s="184"/>
      <c r="S675" s="184"/>
      <c r="T675" s="184"/>
      <c r="U675" s="184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84"/>
      <c r="C676" s="184"/>
      <c r="D676" s="184"/>
      <c r="E676" s="184"/>
      <c r="F676" s="184"/>
      <c r="G676" s="184"/>
      <c r="H676" s="184"/>
      <c r="I676" s="184"/>
      <c r="J676" s="184"/>
      <c r="K676" s="184"/>
      <c r="L676" s="184"/>
      <c r="M676" s="184"/>
      <c r="N676" s="98"/>
      <c r="O676" s="133"/>
      <c r="P676" s="184"/>
      <c r="Q676" s="184"/>
      <c r="R676" s="184"/>
      <c r="S676" s="184"/>
      <c r="T676" s="184"/>
      <c r="U676" s="184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84"/>
      <c r="C677" s="184"/>
      <c r="D677" s="184"/>
      <c r="E677" s="184"/>
      <c r="F677" s="184"/>
      <c r="G677" s="184"/>
      <c r="H677" s="184"/>
      <c r="I677" s="184"/>
      <c r="J677" s="184"/>
      <c r="K677" s="184"/>
      <c r="L677" s="184"/>
      <c r="M677" s="184"/>
      <c r="N677" s="98"/>
      <c r="O677" s="133"/>
      <c r="P677" s="184"/>
      <c r="Q677" s="184"/>
      <c r="R677" s="184"/>
      <c r="S677" s="184"/>
      <c r="T677" s="184"/>
      <c r="U677" s="184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84"/>
      <c r="C678" s="184"/>
      <c r="D678" s="184"/>
      <c r="E678" s="184"/>
      <c r="F678" s="184"/>
      <c r="G678" s="184"/>
      <c r="H678" s="184"/>
      <c r="I678" s="184"/>
      <c r="J678" s="184"/>
      <c r="K678" s="184"/>
      <c r="L678" s="184"/>
      <c r="M678" s="184"/>
      <c r="N678" s="98"/>
      <c r="O678" s="133"/>
      <c r="P678" s="184"/>
      <c r="Q678" s="184"/>
      <c r="R678" s="184"/>
      <c r="S678" s="184"/>
      <c r="T678" s="184"/>
      <c r="U678" s="184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84"/>
      <c r="C679" s="184"/>
      <c r="D679" s="184"/>
      <c r="E679" s="184"/>
      <c r="F679" s="184"/>
      <c r="G679" s="184"/>
      <c r="H679" s="184"/>
      <c r="I679" s="184"/>
      <c r="J679" s="184"/>
      <c r="K679" s="184"/>
      <c r="L679" s="184"/>
      <c r="M679" s="184"/>
      <c r="N679" s="98"/>
      <c r="O679" s="133"/>
      <c r="P679" s="184"/>
      <c r="Q679" s="184"/>
      <c r="R679" s="184"/>
      <c r="S679" s="184"/>
      <c r="T679" s="184"/>
      <c r="U679" s="184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84"/>
      <c r="C680" s="184"/>
      <c r="D680" s="184"/>
      <c r="E680" s="184"/>
      <c r="F680" s="184"/>
      <c r="G680" s="184"/>
      <c r="H680" s="184"/>
      <c r="I680" s="184"/>
      <c r="J680" s="184"/>
      <c r="K680" s="184"/>
      <c r="L680" s="184"/>
      <c r="M680" s="184"/>
      <c r="N680" s="98"/>
      <c r="O680" s="133"/>
      <c r="P680" s="184"/>
      <c r="Q680" s="184"/>
      <c r="R680" s="184"/>
      <c r="S680" s="184"/>
      <c r="T680" s="184"/>
      <c r="U680" s="184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84"/>
      <c r="C681" s="184"/>
      <c r="D681" s="184"/>
      <c r="E681" s="184"/>
      <c r="F681" s="184"/>
      <c r="G681" s="184"/>
      <c r="H681" s="184"/>
      <c r="I681" s="184"/>
      <c r="J681" s="184"/>
      <c r="K681" s="184"/>
      <c r="L681" s="184"/>
      <c r="M681" s="184"/>
      <c r="N681" s="98"/>
      <c r="O681" s="133"/>
      <c r="P681" s="184"/>
      <c r="Q681" s="184"/>
      <c r="R681" s="184"/>
      <c r="S681" s="184"/>
      <c r="T681" s="184"/>
      <c r="U681" s="184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84"/>
      <c r="C682" s="184"/>
      <c r="D682" s="184"/>
      <c r="E682" s="184"/>
      <c r="F682" s="184"/>
      <c r="G682" s="184"/>
      <c r="H682" s="184"/>
      <c r="I682" s="184"/>
      <c r="J682" s="184"/>
      <c r="K682" s="184"/>
      <c r="L682" s="184"/>
      <c r="M682" s="184"/>
      <c r="N682" s="98"/>
      <c r="O682" s="133"/>
      <c r="P682" s="184"/>
      <c r="Q682" s="184"/>
      <c r="R682" s="184"/>
      <c r="S682" s="184"/>
      <c r="T682" s="184"/>
      <c r="U682" s="184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84"/>
      <c r="C683" s="184"/>
      <c r="D683" s="184"/>
      <c r="E683" s="184"/>
      <c r="F683" s="184"/>
      <c r="G683" s="184"/>
      <c r="H683" s="184"/>
      <c r="I683" s="184"/>
      <c r="J683" s="184"/>
      <c r="K683" s="184"/>
      <c r="L683" s="184"/>
      <c r="M683" s="184"/>
      <c r="N683" s="98"/>
      <c r="O683" s="133"/>
      <c r="P683" s="184"/>
      <c r="Q683" s="184"/>
      <c r="R683" s="184"/>
      <c r="S683" s="184"/>
      <c r="T683" s="184"/>
      <c r="U683" s="184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84"/>
      <c r="C684" s="184"/>
      <c r="D684" s="184"/>
      <c r="E684" s="184"/>
      <c r="F684" s="184"/>
      <c r="G684" s="184"/>
      <c r="H684" s="184"/>
      <c r="I684" s="184"/>
      <c r="J684" s="184"/>
      <c r="K684" s="184"/>
      <c r="L684" s="184"/>
      <c r="M684" s="184"/>
      <c r="N684" s="98"/>
      <c r="O684" s="133"/>
      <c r="P684" s="184"/>
      <c r="Q684" s="184"/>
      <c r="R684" s="184"/>
      <c r="S684" s="184"/>
      <c r="T684" s="184"/>
      <c r="U684" s="184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84"/>
      <c r="C685" s="184"/>
      <c r="D685" s="184"/>
      <c r="E685" s="184"/>
      <c r="F685" s="184"/>
      <c r="G685" s="184"/>
      <c r="H685" s="184"/>
      <c r="I685" s="184"/>
      <c r="J685" s="184"/>
      <c r="K685" s="184"/>
      <c r="L685" s="184"/>
      <c r="M685" s="184"/>
      <c r="N685" s="98"/>
      <c r="O685" s="133"/>
      <c r="P685" s="184"/>
      <c r="Q685" s="184"/>
      <c r="R685" s="184"/>
      <c r="S685" s="184"/>
      <c r="T685" s="184"/>
      <c r="U685" s="184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84"/>
      <c r="C686" s="184"/>
      <c r="D686" s="184"/>
      <c r="E686" s="184"/>
      <c r="F686" s="184"/>
      <c r="G686" s="184"/>
      <c r="H686" s="184"/>
      <c r="I686" s="184"/>
      <c r="J686" s="184"/>
      <c r="K686" s="184"/>
      <c r="L686" s="184"/>
      <c r="M686" s="184"/>
      <c r="N686" s="98"/>
      <c r="O686" s="133"/>
      <c r="P686" s="184"/>
      <c r="Q686" s="184"/>
      <c r="R686" s="184"/>
      <c r="S686" s="184"/>
      <c r="T686" s="184"/>
      <c r="U686" s="184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84"/>
      <c r="C687" s="184"/>
      <c r="D687" s="184"/>
      <c r="E687" s="184"/>
      <c r="F687" s="184"/>
      <c r="G687" s="184"/>
      <c r="H687" s="184"/>
      <c r="I687" s="184"/>
      <c r="J687" s="184"/>
      <c r="K687" s="184"/>
      <c r="L687" s="184"/>
      <c r="M687" s="184"/>
      <c r="N687" s="98"/>
      <c r="O687" s="133"/>
      <c r="P687" s="184"/>
      <c r="Q687" s="184"/>
      <c r="R687" s="184"/>
      <c r="S687" s="184"/>
      <c r="T687" s="184"/>
      <c r="U687" s="184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84"/>
      <c r="C688" s="184"/>
      <c r="D688" s="184"/>
      <c r="E688" s="184"/>
      <c r="F688" s="184"/>
      <c r="G688" s="184"/>
      <c r="H688" s="184"/>
      <c r="I688" s="184"/>
      <c r="J688" s="184"/>
      <c r="K688" s="184"/>
      <c r="L688" s="184"/>
      <c r="M688" s="184"/>
      <c r="N688" s="98"/>
      <c r="O688" s="133"/>
      <c r="P688" s="184"/>
      <c r="Q688" s="184"/>
      <c r="R688" s="184"/>
      <c r="S688" s="184"/>
      <c r="T688" s="184"/>
      <c r="U688" s="184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84"/>
      <c r="C689" s="184"/>
      <c r="D689" s="184"/>
      <c r="E689" s="184"/>
      <c r="F689" s="184"/>
      <c r="G689" s="184"/>
      <c r="H689" s="184"/>
      <c r="I689" s="184"/>
      <c r="J689" s="184"/>
      <c r="K689" s="184"/>
      <c r="L689" s="184"/>
      <c r="M689" s="184"/>
      <c r="N689" s="98"/>
      <c r="O689" s="133"/>
      <c r="P689" s="184"/>
      <c r="Q689" s="184"/>
      <c r="R689" s="184"/>
      <c r="S689" s="184"/>
      <c r="T689" s="184"/>
      <c r="U689" s="184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84"/>
      <c r="C690" s="184"/>
      <c r="D690" s="184"/>
      <c r="E690" s="184"/>
      <c r="F690" s="184"/>
      <c r="G690" s="184"/>
      <c r="H690" s="184"/>
      <c r="I690" s="184"/>
      <c r="J690" s="184"/>
      <c r="K690" s="184"/>
      <c r="L690" s="184"/>
      <c r="M690" s="184"/>
      <c r="N690" s="98"/>
      <c r="O690" s="133"/>
      <c r="P690" s="184"/>
      <c r="Q690" s="184"/>
      <c r="R690" s="184"/>
      <c r="S690" s="184"/>
      <c r="T690" s="184"/>
      <c r="U690" s="184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84"/>
      <c r="C691" s="184"/>
      <c r="D691" s="184"/>
      <c r="E691" s="184"/>
      <c r="F691" s="184"/>
      <c r="G691" s="184"/>
      <c r="H691" s="184"/>
      <c r="I691" s="184"/>
      <c r="J691" s="184"/>
      <c r="K691" s="184"/>
      <c r="L691" s="184"/>
      <c r="M691" s="184"/>
      <c r="N691" s="98"/>
      <c r="O691" s="133"/>
      <c r="P691" s="184"/>
      <c r="Q691" s="184"/>
      <c r="R691" s="184"/>
      <c r="S691" s="184"/>
      <c r="T691" s="184"/>
      <c r="U691" s="184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84"/>
      <c r="C692" s="184"/>
      <c r="D692" s="184"/>
      <c r="E692" s="184"/>
      <c r="F692" s="184"/>
      <c r="G692" s="184"/>
      <c r="H692" s="184"/>
      <c r="I692" s="184"/>
      <c r="J692" s="184"/>
      <c r="K692" s="184"/>
      <c r="L692" s="184"/>
      <c r="M692" s="184"/>
      <c r="N692" s="98"/>
      <c r="O692" s="133"/>
      <c r="P692" s="184"/>
      <c r="Q692" s="184"/>
      <c r="R692" s="184"/>
      <c r="S692" s="184"/>
      <c r="T692" s="184"/>
      <c r="U692" s="184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84"/>
      <c r="C693" s="184"/>
      <c r="D693" s="184"/>
      <c r="E693" s="184"/>
      <c r="F693" s="184"/>
      <c r="G693" s="184"/>
      <c r="H693" s="184"/>
      <c r="I693" s="184"/>
      <c r="J693" s="184"/>
      <c r="K693" s="184"/>
      <c r="L693" s="184"/>
      <c r="M693" s="184"/>
      <c r="N693" s="98"/>
      <c r="O693" s="133"/>
      <c r="P693" s="184"/>
      <c r="Q693" s="184"/>
      <c r="R693" s="184"/>
      <c r="S693" s="184"/>
      <c r="T693" s="184"/>
      <c r="U693" s="184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84"/>
      <c r="C694" s="184"/>
      <c r="D694" s="184"/>
      <c r="E694" s="184"/>
      <c r="F694" s="184"/>
      <c r="G694" s="184"/>
      <c r="H694" s="184"/>
      <c r="I694" s="184"/>
      <c r="J694" s="184"/>
      <c r="K694" s="184"/>
      <c r="L694" s="184"/>
      <c r="M694" s="184"/>
      <c r="N694" s="98"/>
      <c r="O694" s="133"/>
      <c r="P694" s="184"/>
      <c r="Q694" s="184"/>
      <c r="R694" s="184"/>
      <c r="S694" s="184"/>
      <c r="T694" s="184"/>
      <c r="U694" s="184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84"/>
      <c r="C695" s="184"/>
      <c r="D695" s="184"/>
      <c r="E695" s="184"/>
      <c r="F695" s="184"/>
      <c r="G695" s="184"/>
      <c r="H695" s="184"/>
      <c r="I695" s="184"/>
      <c r="J695" s="184"/>
      <c r="K695" s="184"/>
      <c r="L695" s="184"/>
      <c r="M695" s="184"/>
      <c r="N695" s="98"/>
      <c r="O695" s="133"/>
      <c r="P695" s="184"/>
      <c r="Q695" s="184"/>
      <c r="R695" s="184"/>
      <c r="S695" s="184"/>
      <c r="T695" s="184"/>
      <c r="U695" s="184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84"/>
      <c r="C696" s="184"/>
      <c r="D696" s="184"/>
      <c r="E696" s="184"/>
      <c r="F696" s="184"/>
      <c r="G696" s="184"/>
      <c r="H696" s="184"/>
      <c r="I696" s="184"/>
      <c r="J696" s="184"/>
      <c r="K696" s="184"/>
      <c r="L696" s="184"/>
      <c r="M696" s="184"/>
      <c r="N696" s="98"/>
      <c r="O696" s="133"/>
      <c r="P696" s="184"/>
      <c r="Q696" s="184"/>
      <c r="R696" s="184"/>
      <c r="S696" s="184"/>
      <c r="T696" s="184"/>
      <c r="U696" s="184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84"/>
      <c r="C697" s="184"/>
      <c r="D697" s="184"/>
      <c r="E697" s="184"/>
      <c r="F697" s="184"/>
      <c r="G697" s="184"/>
      <c r="H697" s="184"/>
      <c r="I697" s="184"/>
      <c r="J697" s="184"/>
      <c r="K697" s="184"/>
      <c r="L697" s="184"/>
      <c r="M697" s="184"/>
      <c r="N697" s="98"/>
      <c r="O697" s="133"/>
      <c r="P697" s="184"/>
      <c r="Q697" s="184"/>
      <c r="R697" s="184"/>
      <c r="S697" s="184"/>
      <c r="T697" s="184"/>
      <c r="U697" s="184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84"/>
      <c r="C698" s="184"/>
      <c r="D698" s="184"/>
      <c r="E698" s="184"/>
      <c r="F698" s="184"/>
      <c r="G698" s="184"/>
      <c r="H698" s="184"/>
      <c r="I698" s="184"/>
      <c r="J698" s="184"/>
      <c r="K698" s="184"/>
      <c r="L698" s="184"/>
      <c r="M698" s="184"/>
      <c r="N698" s="98"/>
      <c r="O698" s="133"/>
      <c r="P698" s="184"/>
      <c r="Q698" s="184"/>
      <c r="R698" s="184"/>
      <c r="S698" s="184"/>
      <c r="T698" s="184"/>
      <c r="U698" s="184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84"/>
      <c r="C699" s="184"/>
      <c r="D699" s="184"/>
      <c r="E699" s="184"/>
      <c r="F699" s="184"/>
      <c r="G699" s="184"/>
      <c r="H699" s="184"/>
      <c r="I699" s="184"/>
      <c r="J699" s="184"/>
      <c r="K699" s="184"/>
      <c r="L699" s="184"/>
      <c r="M699" s="184"/>
      <c r="N699" s="98"/>
      <c r="O699" s="133"/>
      <c r="P699" s="184"/>
      <c r="Q699" s="184"/>
      <c r="R699" s="184"/>
      <c r="S699" s="184"/>
      <c r="T699" s="184"/>
      <c r="U699" s="184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84"/>
      <c r="C700" s="184"/>
      <c r="D700" s="184"/>
      <c r="E700" s="184"/>
      <c r="F700" s="184"/>
      <c r="G700" s="184"/>
      <c r="H700" s="184"/>
      <c r="I700" s="184"/>
      <c r="J700" s="184"/>
      <c r="K700" s="184"/>
      <c r="L700" s="184"/>
      <c r="M700" s="184"/>
      <c r="N700" s="98"/>
      <c r="O700" s="133"/>
      <c r="P700" s="184"/>
      <c r="Q700" s="184"/>
      <c r="R700" s="184"/>
      <c r="S700" s="184"/>
      <c r="T700" s="184"/>
      <c r="U700" s="184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84"/>
      <c r="C701" s="184"/>
      <c r="D701" s="184"/>
      <c r="E701" s="184"/>
      <c r="F701" s="184"/>
      <c r="G701" s="184"/>
      <c r="H701" s="184"/>
      <c r="I701" s="184"/>
      <c r="J701" s="184"/>
      <c r="K701" s="184"/>
      <c r="L701" s="184"/>
      <c r="M701" s="184"/>
      <c r="N701" s="98"/>
      <c r="O701" s="133"/>
      <c r="P701" s="184"/>
      <c r="Q701" s="184"/>
      <c r="R701" s="184"/>
      <c r="S701" s="184"/>
      <c r="T701" s="184"/>
      <c r="U701" s="184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84"/>
      <c r="C702" s="184"/>
      <c r="D702" s="184"/>
      <c r="E702" s="184"/>
      <c r="F702" s="184"/>
      <c r="G702" s="184"/>
      <c r="H702" s="184"/>
      <c r="I702" s="184"/>
      <c r="J702" s="184"/>
      <c r="K702" s="184"/>
      <c r="L702" s="184"/>
      <c r="M702" s="184"/>
      <c r="N702" s="98"/>
      <c r="O702" s="133"/>
      <c r="P702" s="184"/>
      <c r="Q702" s="184"/>
      <c r="R702" s="184"/>
      <c r="S702" s="184"/>
      <c r="T702" s="184"/>
      <c r="U702" s="184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84"/>
      <c r="C703" s="184"/>
      <c r="D703" s="184"/>
      <c r="E703" s="184"/>
      <c r="F703" s="184"/>
      <c r="G703" s="184"/>
      <c r="H703" s="184"/>
      <c r="I703" s="184"/>
      <c r="J703" s="184"/>
      <c r="K703" s="184"/>
      <c r="L703" s="184"/>
      <c r="M703" s="184"/>
      <c r="N703" s="98"/>
      <c r="O703" s="133"/>
      <c r="P703" s="184"/>
      <c r="Q703" s="184"/>
      <c r="R703" s="184"/>
      <c r="S703" s="184"/>
      <c r="T703" s="184"/>
      <c r="U703" s="184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84"/>
      <c r="C704" s="184"/>
      <c r="D704" s="184"/>
      <c r="E704" s="184"/>
      <c r="F704" s="184"/>
      <c r="G704" s="184"/>
      <c r="H704" s="184"/>
      <c r="I704" s="184"/>
      <c r="J704" s="184"/>
      <c r="K704" s="184"/>
      <c r="L704" s="184"/>
      <c r="M704" s="184"/>
      <c r="N704" s="98"/>
      <c r="O704" s="133"/>
      <c r="P704" s="184"/>
      <c r="Q704" s="184"/>
      <c r="R704" s="184"/>
      <c r="S704" s="184"/>
      <c r="T704" s="184"/>
      <c r="U704" s="184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84"/>
      <c r="C705" s="184"/>
      <c r="D705" s="184"/>
      <c r="E705" s="184"/>
      <c r="F705" s="184"/>
      <c r="G705" s="184"/>
      <c r="H705" s="184"/>
      <c r="I705" s="184"/>
      <c r="J705" s="184"/>
      <c r="K705" s="184"/>
      <c r="L705" s="184"/>
      <c r="M705" s="184"/>
      <c r="N705" s="98"/>
      <c r="O705" s="133"/>
      <c r="P705" s="184"/>
      <c r="Q705" s="184"/>
      <c r="R705" s="184"/>
      <c r="S705" s="184"/>
      <c r="T705" s="184"/>
      <c r="U705" s="184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84"/>
      <c r="C706" s="184"/>
      <c r="D706" s="184"/>
      <c r="E706" s="184"/>
      <c r="F706" s="184"/>
      <c r="G706" s="184"/>
      <c r="H706" s="184"/>
      <c r="I706" s="184"/>
      <c r="J706" s="184"/>
      <c r="K706" s="184"/>
      <c r="L706" s="184"/>
      <c r="M706" s="184"/>
      <c r="N706" s="98"/>
      <c r="O706" s="133"/>
      <c r="P706" s="184"/>
      <c r="Q706" s="184"/>
      <c r="R706" s="184"/>
      <c r="S706" s="184"/>
      <c r="T706" s="184"/>
      <c r="U706" s="184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84"/>
      <c r="C707" s="184"/>
      <c r="D707" s="184"/>
      <c r="E707" s="184"/>
      <c r="F707" s="184"/>
      <c r="G707" s="184"/>
      <c r="H707" s="184"/>
      <c r="I707" s="184"/>
      <c r="J707" s="184"/>
      <c r="K707" s="184"/>
      <c r="L707" s="184"/>
      <c r="M707" s="184"/>
      <c r="N707" s="98"/>
      <c r="O707" s="133"/>
      <c r="P707" s="184"/>
      <c r="Q707" s="184"/>
      <c r="R707" s="184"/>
      <c r="S707" s="184"/>
      <c r="T707" s="184"/>
      <c r="U707" s="184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84"/>
      <c r="C708" s="184"/>
      <c r="D708" s="184"/>
      <c r="E708" s="184"/>
      <c r="F708" s="184"/>
      <c r="G708" s="184"/>
      <c r="H708" s="184"/>
      <c r="I708" s="184"/>
      <c r="J708" s="184"/>
      <c r="K708" s="184"/>
      <c r="L708" s="184"/>
      <c r="M708" s="184"/>
      <c r="N708" s="98"/>
      <c r="O708" s="133"/>
      <c r="P708" s="184"/>
      <c r="Q708" s="184"/>
      <c r="R708" s="184"/>
      <c r="S708" s="184"/>
      <c r="T708" s="184"/>
      <c r="U708" s="184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84"/>
      <c r="C709" s="184"/>
      <c r="D709" s="184"/>
      <c r="E709" s="184"/>
      <c r="F709" s="184"/>
      <c r="G709" s="184"/>
      <c r="H709" s="184"/>
      <c r="I709" s="184"/>
      <c r="J709" s="184"/>
      <c r="K709" s="184"/>
      <c r="L709" s="184"/>
      <c r="M709" s="184"/>
      <c r="N709" s="98"/>
      <c r="O709" s="133"/>
      <c r="P709" s="184"/>
      <c r="Q709" s="184"/>
      <c r="R709" s="184"/>
      <c r="S709" s="184"/>
      <c r="T709" s="184"/>
      <c r="U709" s="184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84"/>
      <c r="C710" s="184"/>
      <c r="D710" s="184"/>
      <c r="E710" s="184"/>
      <c r="F710" s="184"/>
      <c r="G710" s="184"/>
      <c r="H710" s="184"/>
      <c r="I710" s="184"/>
      <c r="J710" s="184"/>
      <c r="K710" s="184"/>
      <c r="L710" s="184"/>
      <c r="M710" s="184"/>
      <c r="N710" s="98"/>
      <c r="O710" s="133"/>
      <c r="P710" s="184"/>
      <c r="Q710" s="184"/>
      <c r="R710" s="184"/>
      <c r="S710" s="184"/>
      <c r="T710" s="184"/>
      <c r="U710" s="184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84"/>
      <c r="C711" s="184"/>
      <c r="D711" s="184"/>
      <c r="E711" s="184"/>
      <c r="F711" s="184"/>
      <c r="G711" s="184"/>
      <c r="H711" s="184"/>
      <c r="I711" s="184"/>
      <c r="J711" s="184"/>
      <c r="K711" s="184"/>
      <c r="L711" s="184"/>
      <c r="M711" s="184"/>
      <c r="N711" s="98"/>
      <c r="O711" s="133"/>
      <c r="P711" s="184"/>
      <c r="Q711" s="184"/>
      <c r="R711" s="184"/>
      <c r="S711" s="184"/>
      <c r="T711" s="184"/>
      <c r="U711" s="184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84"/>
      <c r="C712" s="184"/>
      <c r="D712" s="184"/>
      <c r="E712" s="184"/>
      <c r="F712" s="184"/>
      <c r="G712" s="184"/>
      <c r="H712" s="184"/>
      <c r="I712" s="184"/>
      <c r="J712" s="184"/>
      <c r="K712" s="184"/>
      <c r="L712" s="184"/>
      <c r="M712" s="184"/>
      <c r="N712" s="98"/>
      <c r="O712" s="133"/>
      <c r="P712" s="184"/>
      <c r="Q712" s="184"/>
      <c r="R712" s="184"/>
      <c r="S712" s="184"/>
      <c r="T712" s="184"/>
      <c r="U712" s="184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84"/>
      <c r="C713" s="184"/>
      <c r="D713" s="184"/>
      <c r="E713" s="184"/>
      <c r="F713" s="184"/>
      <c r="G713" s="184"/>
      <c r="H713" s="184"/>
      <c r="I713" s="184"/>
      <c r="J713" s="184"/>
      <c r="K713" s="184"/>
      <c r="L713" s="184"/>
      <c r="M713" s="184"/>
      <c r="N713" s="98"/>
      <c r="O713" s="133"/>
      <c r="P713" s="184"/>
      <c r="Q713" s="184"/>
      <c r="R713" s="184"/>
      <c r="S713" s="184"/>
      <c r="T713" s="184"/>
      <c r="U713" s="184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84"/>
      <c r="C714" s="184"/>
      <c r="D714" s="184"/>
      <c r="E714" s="184"/>
      <c r="F714" s="184"/>
      <c r="G714" s="184"/>
      <c r="H714" s="184"/>
      <c r="I714" s="184"/>
      <c r="J714" s="184"/>
      <c r="K714" s="184"/>
      <c r="L714" s="184"/>
      <c r="M714" s="184"/>
      <c r="N714" s="98"/>
      <c r="O714" s="133"/>
      <c r="P714" s="184"/>
      <c r="Q714" s="184"/>
      <c r="R714" s="184"/>
      <c r="S714" s="184"/>
      <c r="T714" s="184"/>
      <c r="U714" s="184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84"/>
      <c r="C715" s="184"/>
      <c r="D715" s="184"/>
      <c r="E715" s="184"/>
      <c r="F715" s="184"/>
      <c r="G715" s="184"/>
      <c r="H715" s="184"/>
      <c r="I715" s="184"/>
      <c r="J715" s="184"/>
      <c r="K715" s="184"/>
      <c r="L715" s="184"/>
      <c r="M715" s="184"/>
      <c r="N715" s="98"/>
      <c r="O715" s="133"/>
      <c r="P715" s="184"/>
      <c r="Q715" s="184"/>
      <c r="R715" s="184"/>
      <c r="S715" s="184"/>
      <c r="T715" s="184"/>
      <c r="U715" s="184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84"/>
      <c r="C716" s="184"/>
      <c r="D716" s="184"/>
      <c r="E716" s="184"/>
      <c r="F716" s="184"/>
      <c r="G716" s="184"/>
      <c r="H716" s="184"/>
      <c r="I716" s="184"/>
      <c r="J716" s="184"/>
      <c r="K716" s="184"/>
      <c r="L716" s="184"/>
      <c r="M716" s="184"/>
      <c r="N716" s="98"/>
      <c r="O716" s="133"/>
      <c r="P716" s="184"/>
      <c r="Q716" s="184"/>
      <c r="R716" s="184"/>
      <c r="S716" s="184"/>
      <c r="T716" s="184"/>
      <c r="U716" s="184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84"/>
      <c r="C717" s="184"/>
      <c r="D717" s="184"/>
      <c r="E717" s="184"/>
      <c r="F717" s="184"/>
      <c r="G717" s="184"/>
      <c r="H717" s="184"/>
      <c r="I717" s="184"/>
      <c r="J717" s="184"/>
      <c r="K717" s="184"/>
      <c r="L717" s="184"/>
      <c r="M717" s="184"/>
      <c r="N717" s="98"/>
      <c r="O717" s="133"/>
      <c r="P717" s="184"/>
      <c r="Q717" s="184"/>
      <c r="R717" s="184"/>
      <c r="S717" s="184"/>
      <c r="T717" s="184"/>
      <c r="U717" s="184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84"/>
      <c r="C718" s="184"/>
      <c r="D718" s="184"/>
      <c r="E718" s="184"/>
      <c r="F718" s="184"/>
      <c r="G718" s="184"/>
      <c r="H718" s="184"/>
      <c r="I718" s="184"/>
      <c r="J718" s="184"/>
      <c r="K718" s="184"/>
      <c r="L718" s="184"/>
      <c r="M718" s="184"/>
      <c r="N718" s="98"/>
      <c r="O718" s="133"/>
      <c r="P718" s="184"/>
      <c r="Q718" s="184"/>
      <c r="R718" s="184"/>
      <c r="S718" s="184"/>
      <c r="T718" s="184"/>
      <c r="U718" s="184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84"/>
      <c r="C719" s="184"/>
      <c r="D719" s="184"/>
      <c r="E719" s="184"/>
      <c r="F719" s="184"/>
      <c r="G719" s="184"/>
      <c r="H719" s="184"/>
      <c r="I719" s="184"/>
      <c r="J719" s="184"/>
      <c r="K719" s="184"/>
      <c r="L719" s="184"/>
      <c r="M719" s="184"/>
      <c r="N719" s="98"/>
      <c r="O719" s="133"/>
      <c r="P719" s="184"/>
      <c r="Q719" s="184"/>
      <c r="R719" s="184"/>
      <c r="S719" s="184"/>
      <c r="T719" s="184"/>
      <c r="U719" s="184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84"/>
      <c r="C720" s="184"/>
      <c r="D720" s="184"/>
      <c r="E720" s="184"/>
      <c r="F720" s="184"/>
      <c r="G720" s="184"/>
      <c r="H720" s="184"/>
      <c r="I720" s="184"/>
      <c r="J720" s="184"/>
      <c r="K720" s="184"/>
      <c r="L720" s="184"/>
      <c r="M720" s="184"/>
      <c r="N720" s="98"/>
      <c r="O720" s="133"/>
      <c r="P720" s="184"/>
      <c r="Q720" s="184"/>
      <c r="R720" s="184"/>
      <c r="S720" s="184"/>
      <c r="T720" s="184"/>
      <c r="U720" s="184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84"/>
      <c r="C721" s="184"/>
      <c r="D721" s="184"/>
      <c r="E721" s="184"/>
      <c r="F721" s="184"/>
      <c r="G721" s="184"/>
      <c r="H721" s="184"/>
      <c r="I721" s="184"/>
      <c r="J721" s="184"/>
      <c r="K721" s="184"/>
      <c r="L721" s="184"/>
      <c r="M721" s="184"/>
      <c r="N721" s="98"/>
      <c r="O721" s="133"/>
      <c r="P721" s="184"/>
      <c r="Q721" s="184"/>
      <c r="R721" s="184"/>
      <c r="S721" s="184"/>
      <c r="T721" s="184"/>
      <c r="U721" s="184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84"/>
      <c r="C722" s="184"/>
      <c r="D722" s="184"/>
      <c r="E722" s="184"/>
      <c r="F722" s="184"/>
      <c r="G722" s="184"/>
      <c r="H722" s="184"/>
      <c r="I722" s="184"/>
      <c r="J722" s="184"/>
      <c r="K722" s="184"/>
      <c r="L722" s="184"/>
      <c r="M722" s="184"/>
      <c r="N722" s="98"/>
      <c r="O722" s="133"/>
      <c r="P722" s="184"/>
      <c r="Q722" s="184"/>
      <c r="R722" s="184"/>
      <c r="S722" s="184"/>
      <c r="T722" s="184"/>
      <c r="U722" s="184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84"/>
      <c r="C723" s="184"/>
      <c r="D723" s="184"/>
      <c r="E723" s="184"/>
      <c r="F723" s="184"/>
      <c r="G723" s="184"/>
      <c r="H723" s="184"/>
      <c r="I723" s="184"/>
      <c r="J723" s="184"/>
      <c r="K723" s="184"/>
      <c r="L723" s="184"/>
      <c r="M723" s="184"/>
      <c r="N723" s="98"/>
      <c r="O723" s="133"/>
      <c r="P723" s="184"/>
      <c r="Q723" s="184"/>
      <c r="R723" s="184"/>
      <c r="S723" s="184"/>
      <c r="T723" s="184"/>
      <c r="U723" s="184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84"/>
      <c r="C724" s="184"/>
      <c r="D724" s="184"/>
      <c r="E724" s="184"/>
      <c r="F724" s="184"/>
      <c r="G724" s="184"/>
      <c r="H724" s="184"/>
      <c r="I724" s="184"/>
      <c r="J724" s="184"/>
      <c r="K724" s="184"/>
      <c r="L724" s="184"/>
      <c r="M724" s="184"/>
      <c r="N724" s="98"/>
      <c r="O724" s="133"/>
      <c r="P724" s="184"/>
      <c r="Q724" s="184"/>
      <c r="R724" s="184"/>
      <c r="S724" s="184"/>
      <c r="T724" s="184"/>
      <c r="U724" s="184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84"/>
      <c r="C725" s="184"/>
      <c r="D725" s="184"/>
      <c r="E725" s="184"/>
      <c r="F725" s="184"/>
      <c r="G725" s="184"/>
      <c r="H725" s="184"/>
      <c r="I725" s="184"/>
      <c r="J725" s="184"/>
      <c r="K725" s="184"/>
      <c r="L725" s="184"/>
      <c r="M725" s="184"/>
      <c r="N725" s="98"/>
      <c r="O725" s="133"/>
      <c r="P725" s="184"/>
      <c r="Q725" s="184"/>
      <c r="R725" s="184"/>
      <c r="S725" s="184"/>
      <c r="T725" s="184"/>
      <c r="U725" s="184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84"/>
      <c r="C726" s="184"/>
      <c r="D726" s="184"/>
      <c r="E726" s="184"/>
      <c r="F726" s="184"/>
      <c r="G726" s="184"/>
      <c r="H726" s="184"/>
      <c r="I726" s="184"/>
      <c r="J726" s="184"/>
      <c r="K726" s="184"/>
      <c r="L726" s="184"/>
      <c r="M726" s="184"/>
      <c r="N726" s="98"/>
      <c r="O726" s="133"/>
      <c r="P726" s="184"/>
      <c r="Q726" s="184"/>
      <c r="R726" s="184"/>
      <c r="S726" s="184"/>
      <c r="T726" s="184"/>
      <c r="U726" s="184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84"/>
      <c r="C727" s="184"/>
      <c r="D727" s="184"/>
      <c r="E727" s="184"/>
      <c r="F727" s="184"/>
      <c r="G727" s="184"/>
      <c r="H727" s="184"/>
      <c r="I727" s="184"/>
      <c r="J727" s="184"/>
      <c r="K727" s="184"/>
      <c r="L727" s="184"/>
      <c r="M727" s="184"/>
      <c r="N727" s="98"/>
      <c r="O727" s="133"/>
      <c r="P727" s="184"/>
      <c r="Q727" s="184"/>
      <c r="R727" s="184"/>
      <c r="S727" s="184"/>
      <c r="T727" s="184"/>
      <c r="U727" s="184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84"/>
      <c r="C728" s="184"/>
      <c r="D728" s="184"/>
      <c r="E728" s="184"/>
      <c r="F728" s="184"/>
      <c r="G728" s="184"/>
      <c r="H728" s="184"/>
      <c r="I728" s="184"/>
      <c r="J728" s="184"/>
      <c r="K728" s="184"/>
      <c r="L728" s="184"/>
      <c r="M728" s="184"/>
      <c r="N728" s="98"/>
      <c r="O728" s="133"/>
      <c r="P728" s="184"/>
      <c r="Q728" s="184"/>
      <c r="R728" s="184"/>
      <c r="S728" s="184"/>
      <c r="T728" s="184"/>
      <c r="U728" s="184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84"/>
      <c r="C729" s="184"/>
      <c r="D729" s="184"/>
      <c r="E729" s="184"/>
      <c r="F729" s="184"/>
      <c r="G729" s="184"/>
      <c r="H729" s="184"/>
      <c r="I729" s="184"/>
      <c r="J729" s="184"/>
      <c r="K729" s="184"/>
      <c r="L729" s="184"/>
      <c r="M729" s="184"/>
      <c r="N729" s="98"/>
      <c r="O729" s="133"/>
      <c r="P729" s="184"/>
      <c r="Q729" s="184"/>
      <c r="R729" s="184"/>
      <c r="S729" s="184"/>
      <c r="T729" s="184"/>
      <c r="U729" s="184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84"/>
      <c r="C730" s="184"/>
      <c r="D730" s="184"/>
      <c r="E730" s="184"/>
      <c r="F730" s="184"/>
      <c r="G730" s="184"/>
      <c r="H730" s="184"/>
      <c r="I730" s="184"/>
      <c r="J730" s="184"/>
      <c r="K730" s="184"/>
      <c r="L730" s="184"/>
      <c r="M730" s="184"/>
      <c r="N730" s="98"/>
      <c r="O730" s="133"/>
      <c r="P730" s="184"/>
      <c r="Q730" s="184"/>
      <c r="R730" s="184"/>
      <c r="S730" s="184"/>
      <c r="T730" s="184"/>
      <c r="U730" s="184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84"/>
      <c r="C731" s="184"/>
      <c r="D731" s="184"/>
      <c r="E731" s="184"/>
      <c r="F731" s="184"/>
      <c r="G731" s="184"/>
      <c r="H731" s="184"/>
      <c r="I731" s="184"/>
      <c r="J731" s="184"/>
      <c r="K731" s="184"/>
      <c r="L731" s="184"/>
      <c r="M731" s="184"/>
      <c r="N731" s="98"/>
      <c r="O731" s="133"/>
      <c r="P731" s="184"/>
      <c r="Q731" s="184"/>
      <c r="R731" s="184"/>
      <c r="S731" s="184"/>
      <c r="T731" s="184"/>
      <c r="U731" s="184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84"/>
      <c r="C732" s="184"/>
      <c r="D732" s="184"/>
      <c r="E732" s="184"/>
      <c r="F732" s="184"/>
      <c r="G732" s="184"/>
      <c r="H732" s="184"/>
      <c r="I732" s="184"/>
      <c r="J732" s="184"/>
      <c r="K732" s="184"/>
      <c r="L732" s="184"/>
      <c r="M732" s="184"/>
      <c r="N732" s="98"/>
      <c r="O732" s="133"/>
      <c r="P732" s="184"/>
      <c r="Q732" s="184"/>
      <c r="R732" s="184"/>
      <c r="S732" s="184"/>
      <c r="T732" s="184"/>
      <c r="U732" s="184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84"/>
      <c r="C733" s="184"/>
      <c r="D733" s="184"/>
      <c r="E733" s="184"/>
      <c r="F733" s="184"/>
      <c r="G733" s="184"/>
      <c r="H733" s="184"/>
      <c r="I733" s="184"/>
      <c r="J733" s="184"/>
      <c r="K733" s="184"/>
      <c r="L733" s="184"/>
      <c r="M733" s="184"/>
      <c r="N733" s="98"/>
      <c r="O733" s="133"/>
      <c r="P733" s="184"/>
      <c r="Q733" s="184"/>
      <c r="R733" s="184"/>
      <c r="S733" s="184"/>
      <c r="T733" s="184"/>
      <c r="U733" s="184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84"/>
      <c r="C734" s="184"/>
      <c r="D734" s="184"/>
      <c r="E734" s="184"/>
      <c r="F734" s="184"/>
      <c r="G734" s="184"/>
      <c r="H734" s="184"/>
      <c r="I734" s="184"/>
      <c r="J734" s="184"/>
      <c r="K734" s="184"/>
      <c r="L734" s="184"/>
      <c r="M734" s="184"/>
      <c r="N734" s="98"/>
      <c r="O734" s="133"/>
      <c r="P734" s="184"/>
      <c r="Q734" s="184"/>
      <c r="R734" s="184"/>
      <c r="S734" s="184"/>
      <c r="T734" s="184"/>
      <c r="U734" s="184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84"/>
      <c r="C735" s="184"/>
      <c r="D735" s="184"/>
      <c r="E735" s="184"/>
      <c r="F735" s="184"/>
      <c r="G735" s="184"/>
      <c r="H735" s="184"/>
      <c r="I735" s="184"/>
      <c r="J735" s="184"/>
      <c r="K735" s="184"/>
      <c r="L735" s="184"/>
      <c r="M735" s="184"/>
      <c r="N735" s="98"/>
      <c r="O735" s="133"/>
      <c r="P735" s="184"/>
      <c r="Q735" s="184"/>
      <c r="R735" s="184"/>
      <c r="S735" s="184"/>
      <c r="T735" s="184"/>
      <c r="U735" s="184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84"/>
      <c r="C736" s="184"/>
      <c r="D736" s="184"/>
      <c r="E736" s="184"/>
      <c r="F736" s="184"/>
      <c r="G736" s="184"/>
      <c r="H736" s="184"/>
      <c r="I736" s="184"/>
      <c r="J736" s="184"/>
      <c r="K736" s="184"/>
      <c r="L736" s="184"/>
      <c r="M736" s="184"/>
      <c r="N736" s="98"/>
      <c r="O736" s="133"/>
      <c r="P736" s="184"/>
      <c r="Q736" s="184"/>
      <c r="R736" s="184"/>
      <c r="S736" s="184"/>
      <c r="T736" s="184"/>
      <c r="U736" s="184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84"/>
      <c r="C737" s="184"/>
      <c r="D737" s="184"/>
      <c r="E737" s="184"/>
      <c r="F737" s="184"/>
      <c r="G737" s="184"/>
      <c r="H737" s="184"/>
      <c r="I737" s="184"/>
      <c r="J737" s="184"/>
      <c r="K737" s="184"/>
      <c r="L737" s="184"/>
      <c r="M737" s="184"/>
      <c r="N737" s="98"/>
      <c r="O737" s="133"/>
      <c r="P737" s="184"/>
      <c r="Q737" s="184"/>
      <c r="R737" s="184"/>
      <c r="S737" s="184"/>
      <c r="T737" s="184"/>
      <c r="U737" s="184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84"/>
      <c r="C738" s="184"/>
      <c r="D738" s="184"/>
      <c r="E738" s="184"/>
      <c r="F738" s="184"/>
      <c r="G738" s="184"/>
      <c r="H738" s="184"/>
      <c r="I738" s="184"/>
      <c r="J738" s="184"/>
      <c r="K738" s="184"/>
      <c r="L738" s="184"/>
      <c r="M738" s="184"/>
      <c r="N738" s="98"/>
      <c r="O738" s="133"/>
      <c r="P738" s="184"/>
      <c r="Q738" s="184"/>
      <c r="R738" s="184"/>
      <c r="S738" s="184"/>
      <c r="T738" s="184"/>
      <c r="U738" s="184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84"/>
      <c r="C739" s="184"/>
      <c r="D739" s="184"/>
      <c r="E739" s="184"/>
      <c r="F739" s="184"/>
      <c r="G739" s="184"/>
      <c r="H739" s="184"/>
      <c r="I739" s="184"/>
      <c r="J739" s="184"/>
      <c r="K739" s="184"/>
      <c r="L739" s="184"/>
      <c r="M739" s="184"/>
      <c r="N739" s="98"/>
      <c r="O739" s="133"/>
      <c r="P739" s="184"/>
      <c r="Q739" s="184"/>
      <c r="R739" s="184"/>
      <c r="S739" s="184"/>
      <c r="T739" s="184"/>
      <c r="U739" s="184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84"/>
      <c r="C740" s="184"/>
      <c r="D740" s="184"/>
      <c r="E740" s="184"/>
      <c r="F740" s="184"/>
      <c r="G740" s="184"/>
      <c r="H740" s="184"/>
      <c r="I740" s="184"/>
      <c r="J740" s="184"/>
      <c r="K740" s="184"/>
      <c r="L740" s="184"/>
      <c r="M740" s="184"/>
      <c r="N740" s="98"/>
      <c r="O740" s="133"/>
      <c r="P740" s="184"/>
      <c r="Q740" s="184"/>
      <c r="R740" s="184"/>
      <c r="S740" s="184"/>
      <c r="T740" s="184"/>
      <c r="U740" s="184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84"/>
      <c r="C741" s="184"/>
      <c r="D741" s="184"/>
      <c r="E741" s="184"/>
      <c r="F741" s="184"/>
      <c r="G741" s="184"/>
      <c r="H741" s="184"/>
      <c r="I741" s="184"/>
      <c r="J741" s="184"/>
      <c r="K741" s="184"/>
      <c r="L741" s="184"/>
      <c r="M741" s="184"/>
      <c r="N741" s="98"/>
      <c r="O741" s="133"/>
      <c r="P741" s="184"/>
      <c r="Q741" s="184"/>
      <c r="R741" s="184"/>
      <c r="S741" s="184"/>
      <c r="T741" s="184"/>
      <c r="U741" s="184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84"/>
      <c r="C742" s="184"/>
      <c r="D742" s="184"/>
      <c r="E742" s="184"/>
      <c r="F742" s="184"/>
      <c r="G742" s="184"/>
      <c r="H742" s="184"/>
      <c r="I742" s="184"/>
      <c r="J742" s="184"/>
      <c r="K742" s="184"/>
      <c r="L742" s="184"/>
      <c r="M742" s="184"/>
      <c r="N742" s="98"/>
      <c r="O742" s="133"/>
      <c r="P742" s="184"/>
      <c r="Q742" s="184"/>
      <c r="R742" s="184"/>
      <c r="S742" s="184"/>
      <c r="T742" s="184"/>
      <c r="U742" s="184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84"/>
      <c r="C743" s="184"/>
      <c r="D743" s="184"/>
      <c r="E743" s="184"/>
      <c r="F743" s="184"/>
      <c r="G743" s="184"/>
      <c r="H743" s="184"/>
      <c r="I743" s="184"/>
      <c r="J743" s="184"/>
      <c r="K743" s="184"/>
      <c r="L743" s="184"/>
      <c r="M743" s="184"/>
      <c r="N743" s="98"/>
      <c r="O743" s="133"/>
      <c r="P743" s="184"/>
      <c r="Q743" s="184"/>
      <c r="R743" s="184"/>
      <c r="S743" s="184"/>
      <c r="T743" s="184"/>
      <c r="U743" s="184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84"/>
      <c r="C744" s="184"/>
      <c r="D744" s="184"/>
      <c r="E744" s="184"/>
      <c r="F744" s="184"/>
      <c r="G744" s="184"/>
      <c r="H744" s="184"/>
      <c r="I744" s="184"/>
      <c r="J744" s="184"/>
      <c r="K744" s="184"/>
      <c r="L744" s="184"/>
      <c r="M744" s="184"/>
      <c r="N744" s="98"/>
      <c r="O744" s="133"/>
      <c r="P744" s="184"/>
      <c r="Q744" s="184"/>
      <c r="R744" s="184"/>
      <c r="S744" s="184"/>
      <c r="T744" s="184"/>
      <c r="U744" s="184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84"/>
      <c r="C745" s="184"/>
      <c r="D745" s="184"/>
      <c r="E745" s="184"/>
      <c r="F745" s="184"/>
      <c r="G745" s="184"/>
      <c r="H745" s="184"/>
      <c r="I745" s="184"/>
      <c r="J745" s="184"/>
      <c r="K745" s="184"/>
      <c r="L745" s="184"/>
      <c r="M745" s="184"/>
      <c r="N745" s="98"/>
      <c r="O745" s="133"/>
      <c r="P745" s="184"/>
      <c r="Q745" s="184"/>
      <c r="R745" s="184"/>
      <c r="S745" s="184"/>
      <c r="T745" s="184"/>
      <c r="U745" s="184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84"/>
      <c r="C746" s="184"/>
      <c r="D746" s="184"/>
      <c r="E746" s="184"/>
      <c r="F746" s="184"/>
      <c r="G746" s="184"/>
      <c r="H746" s="184"/>
      <c r="I746" s="184"/>
      <c r="J746" s="184"/>
      <c r="K746" s="184"/>
      <c r="L746" s="184"/>
      <c r="M746" s="184"/>
      <c r="N746" s="98"/>
      <c r="O746" s="133"/>
      <c r="P746" s="184"/>
      <c r="Q746" s="184"/>
      <c r="R746" s="184"/>
      <c r="S746" s="184"/>
      <c r="T746" s="184"/>
      <c r="U746" s="184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84"/>
      <c r="C747" s="184"/>
      <c r="D747" s="184"/>
      <c r="E747" s="184"/>
      <c r="F747" s="184"/>
      <c r="G747" s="184"/>
      <c r="H747" s="184"/>
      <c r="I747" s="184"/>
      <c r="J747" s="184"/>
      <c r="K747" s="184"/>
      <c r="L747" s="184"/>
      <c r="M747" s="184"/>
      <c r="N747" s="98"/>
      <c r="O747" s="133"/>
      <c r="P747" s="184"/>
      <c r="Q747" s="184"/>
      <c r="R747" s="184"/>
      <c r="S747" s="184"/>
      <c r="T747" s="184"/>
      <c r="U747" s="184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84"/>
      <c r="C748" s="184"/>
      <c r="D748" s="184"/>
      <c r="E748" s="184"/>
      <c r="F748" s="184"/>
      <c r="G748" s="184"/>
      <c r="H748" s="184"/>
      <c r="I748" s="184"/>
      <c r="J748" s="184"/>
      <c r="K748" s="184"/>
      <c r="L748" s="184"/>
      <c r="M748" s="184"/>
      <c r="N748" s="98"/>
      <c r="O748" s="133"/>
      <c r="P748" s="184"/>
      <c r="Q748" s="184"/>
      <c r="R748" s="184"/>
      <c r="S748" s="184"/>
      <c r="T748" s="184"/>
      <c r="U748" s="184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84"/>
      <c r="C749" s="184"/>
      <c r="D749" s="184"/>
      <c r="E749" s="184"/>
      <c r="F749" s="184"/>
      <c r="G749" s="184"/>
      <c r="H749" s="184"/>
      <c r="I749" s="184"/>
      <c r="J749" s="184"/>
      <c r="K749" s="184"/>
      <c r="L749" s="184"/>
      <c r="M749" s="184"/>
      <c r="N749" s="98"/>
      <c r="O749" s="133"/>
      <c r="P749" s="184"/>
      <c r="Q749" s="184"/>
      <c r="R749" s="184"/>
      <c r="S749" s="184"/>
      <c r="T749" s="184"/>
      <c r="U749" s="184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84"/>
      <c r="C750" s="184"/>
      <c r="D750" s="184"/>
      <c r="E750" s="184"/>
      <c r="F750" s="184"/>
      <c r="G750" s="184"/>
      <c r="H750" s="184"/>
      <c r="I750" s="184"/>
      <c r="J750" s="184"/>
      <c r="K750" s="184"/>
      <c r="L750" s="184"/>
      <c r="M750" s="184"/>
      <c r="N750" s="98"/>
      <c r="O750" s="133"/>
      <c r="P750" s="184"/>
      <c r="Q750" s="184"/>
      <c r="R750" s="184"/>
      <c r="S750" s="184"/>
      <c r="T750" s="184"/>
      <c r="U750" s="184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84"/>
      <c r="C751" s="184"/>
      <c r="D751" s="184"/>
      <c r="E751" s="184"/>
      <c r="F751" s="184"/>
      <c r="G751" s="184"/>
      <c r="H751" s="184"/>
      <c r="I751" s="184"/>
      <c r="J751" s="184"/>
      <c r="K751" s="184"/>
      <c r="L751" s="184"/>
      <c r="M751" s="184"/>
      <c r="N751" s="98"/>
      <c r="O751" s="133"/>
      <c r="P751" s="184"/>
      <c r="Q751" s="184"/>
      <c r="R751" s="184"/>
      <c r="S751" s="184"/>
      <c r="T751" s="184"/>
      <c r="U751" s="184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84"/>
      <c r="C752" s="184"/>
      <c r="D752" s="184"/>
      <c r="E752" s="184"/>
      <c r="F752" s="184"/>
      <c r="G752" s="184"/>
      <c r="H752" s="184"/>
      <c r="I752" s="184"/>
      <c r="J752" s="184"/>
      <c r="K752" s="184"/>
      <c r="L752" s="184"/>
      <c r="M752" s="184"/>
      <c r="N752" s="98"/>
      <c r="O752" s="133"/>
      <c r="P752" s="184"/>
      <c r="Q752" s="184"/>
      <c r="R752" s="184"/>
      <c r="S752" s="184"/>
      <c r="T752" s="184"/>
      <c r="U752" s="184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84"/>
      <c r="C753" s="184"/>
      <c r="D753" s="184"/>
      <c r="E753" s="184"/>
      <c r="F753" s="184"/>
      <c r="G753" s="184"/>
      <c r="H753" s="184"/>
      <c r="I753" s="184"/>
      <c r="J753" s="184"/>
      <c r="K753" s="184"/>
      <c r="L753" s="184"/>
      <c r="M753" s="184"/>
      <c r="N753" s="98"/>
      <c r="O753" s="133"/>
      <c r="P753" s="184"/>
      <c r="Q753" s="184"/>
      <c r="R753" s="184"/>
      <c r="S753" s="184"/>
      <c r="T753" s="184"/>
      <c r="U753" s="184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84"/>
      <c r="C754" s="184"/>
      <c r="D754" s="184"/>
      <c r="E754" s="184"/>
      <c r="F754" s="184"/>
      <c r="G754" s="184"/>
      <c r="H754" s="184"/>
      <c r="I754" s="184"/>
      <c r="J754" s="184"/>
      <c r="K754" s="184"/>
      <c r="L754" s="184"/>
      <c r="M754" s="184"/>
      <c r="N754" s="98"/>
      <c r="O754" s="133"/>
      <c r="P754" s="184"/>
      <c r="Q754" s="184"/>
      <c r="R754" s="184"/>
      <c r="S754" s="184"/>
      <c r="T754" s="184"/>
      <c r="U754" s="184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84"/>
      <c r="C755" s="184"/>
      <c r="D755" s="184"/>
      <c r="E755" s="184"/>
      <c r="F755" s="184"/>
      <c r="G755" s="184"/>
      <c r="H755" s="184"/>
      <c r="I755" s="184"/>
      <c r="J755" s="184"/>
      <c r="K755" s="184"/>
      <c r="L755" s="184"/>
      <c r="M755" s="184"/>
      <c r="N755" s="98"/>
      <c r="O755" s="133"/>
      <c r="P755" s="184"/>
      <c r="Q755" s="184"/>
      <c r="R755" s="184"/>
      <c r="S755" s="184"/>
      <c r="T755" s="184"/>
      <c r="U755" s="184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84"/>
      <c r="C756" s="184"/>
      <c r="D756" s="184"/>
      <c r="E756" s="184"/>
      <c r="F756" s="184"/>
      <c r="G756" s="184"/>
      <c r="H756" s="184"/>
      <c r="I756" s="184"/>
      <c r="J756" s="184"/>
      <c r="K756" s="184"/>
      <c r="L756" s="184"/>
      <c r="M756" s="184"/>
      <c r="N756" s="98"/>
      <c r="O756" s="133"/>
      <c r="P756" s="184"/>
      <c r="Q756" s="184"/>
      <c r="R756" s="184"/>
      <c r="S756" s="184"/>
      <c r="T756" s="184"/>
      <c r="U756" s="184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84"/>
      <c r="C757" s="184"/>
      <c r="D757" s="184"/>
      <c r="E757" s="184"/>
      <c r="F757" s="184"/>
      <c r="G757" s="184"/>
      <c r="H757" s="184"/>
      <c r="I757" s="184"/>
      <c r="J757" s="184"/>
      <c r="K757" s="184"/>
      <c r="L757" s="184"/>
      <c r="M757" s="184"/>
      <c r="N757" s="98"/>
      <c r="O757" s="133"/>
      <c r="P757" s="184"/>
      <c r="Q757" s="184"/>
      <c r="R757" s="184"/>
      <c r="S757" s="184"/>
      <c r="T757" s="184"/>
      <c r="U757" s="184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519" priority="39" operator="equal">
      <formula>"KO"</formula>
    </cfRule>
    <cfRule type="cellIs" dxfId="518" priority="40" operator="equal">
      <formula>"OK"</formula>
    </cfRule>
  </conditionalFormatting>
  <conditionalFormatting sqref="Z199">
    <cfRule type="cellIs" dxfId="517" priority="37" operator="equal">
      <formula>"KO"</formula>
    </cfRule>
    <cfRule type="cellIs" dxfId="516" priority="38" operator="equal">
      <formula>"OK"</formula>
    </cfRule>
  </conditionalFormatting>
  <conditionalFormatting sqref="Z146">
    <cfRule type="cellIs" dxfId="515" priority="35" operator="equal">
      <formula>"KO"</formula>
    </cfRule>
    <cfRule type="cellIs" dxfId="514" priority="36" operator="equal">
      <formula>"OK"</formula>
    </cfRule>
  </conditionalFormatting>
  <conditionalFormatting sqref="Z318">
    <cfRule type="cellIs" dxfId="513" priority="33" operator="equal">
      <formula>"KO"</formula>
    </cfRule>
    <cfRule type="cellIs" dxfId="512" priority="34" operator="equal">
      <formula>"OK"</formula>
    </cfRule>
  </conditionalFormatting>
  <conditionalFormatting sqref="Z394">
    <cfRule type="cellIs" dxfId="511" priority="31" operator="equal">
      <formula>"KO"</formula>
    </cfRule>
    <cfRule type="cellIs" dxfId="510" priority="32" operator="equal">
      <formula>"OK"</formula>
    </cfRule>
  </conditionalFormatting>
  <conditionalFormatting sqref="AD15:AD34">
    <cfRule type="cellIs" dxfId="509" priority="29" operator="equal">
      <formula>"KO"</formula>
    </cfRule>
    <cfRule type="cellIs" dxfId="508" priority="30" operator="equal">
      <formula>"OK"</formula>
    </cfRule>
  </conditionalFormatting>
  <conditionalFormatting sqref="Q569:Q587">
    <cfRule type="cellIs" dxfId="507" priority="5" operator="equal">
      <formula>"KO"</formula>
    </cfRule>
    <cfRule type="cellIs" dxfId="506" priority="6" operator="equal">
      <formula>"OK"</formula>
    </cfRule>
  </conditionalFormatting>
  <conditionalFormatting sqref="R137:R145">
    <cfRule type="cellIs" dxfId="505" priority="27" operator="equal">
      <formula>"KO"</formula>
    </cfRule>
    <cfRule type="cellIs" dxfId="504" priority="28" operator="equal">
      <formula>"OK"</formula>
    </cfRule>
  </conditionalFormatting>
  <conditionalFormatting sqref="V194:V198">
    <cfRule type="cellIs" dxfId="503" priority="25" operator="equal">
      <formula>"KO"</formula>
    </cfRule>
    <cfRule type="cellIs" dxfId="502" priority="26" operator="equal">
      <formula>"OK"</formula>
    </cfRule>
  </conditionalFormatting>
  <conditionalFormatting sqref="Q247">
    <cfRule type="cellIs" dxfId="501" priority="23" operator="equal">
      <formula>"KO"</formula>
    </cfRule>
    <cfRule type="cellIs" dxfId="500" priority="24" operator="equal">
      <formula>"OK"</formula>
    </cfRule>
  </conditionalFormatting>
  <conditionalFormatting sqref="Q248">
    <cfRule type="cellIs" dxfId="499" priority="21" operator="equal">
      <formula>"KO"</formula>
    </cfRule>
    <cfRule type="cellIs" dxfId="498" priority="22" operator="equal">
      <formula>"OK"</formula>
    </cfRule>
  </conditionalFormatting>
  <conditionalFormatting sqref="Q249">
    <cfRule type="cellIs" dxfId="497" priority="19" operator="equal">
      <formula>"KO"</formula>
    </cfRule>
    <cfRule type="cellIs" dxfId="496" priority="20" operator="equal">
      <formula>"OK"</formula>
    </cfRule>
  </conditionalFormatting>
  <conditionalFormatting sqref="Q250">
    <cfRule type="cellIs" dxfId="495" priority="17" operator="equal">
      <formula>"KO"</formula>
    </cfRule>
    <cfRule type="cellIs" dxfId="494" priority="18" operator="equal">
      <formula>"OK"</formula>
    </cfRule>
  </conditionalFormatting>
  <conditionalFormatting sqref="Q251">
    <cfRule type="cellIs" dxfId="493" priority="15" operator="equal">
      <formula>"KO"</formula>
    </cfRule>
    <cfRule type="cellIs" dxfId="492" priority="16" operator="equal">
      <formula>"OK"</formula>
    </cfRule>
  </conditionalFormatting>
  <conditionalFormatting sqref="Q252">
    <cfRule type="cellIs" dxfId="491" priority="13" operator="equal">
      <formula>"KO"</formula>
    </cfRule>
    <cfRule type="cellIs" dxfId="490" priority="14" operator="equal">
      <formula>"OK"</formula>
    </cfRule>
  </conditionalFormatting>
  <conditionalFormatting sqref="Q253">
    <cfRule type="cellIs" dxfId="489" priority="11" operator="equal">
      <formula>"KO"</formula>
    </cfRule>
    <cfRule type="cellIs" dxfId="488" priority="12" operator="equal">
      <formula>"OK"</formula>
    </cfRule>
  </conditionalFormatting>
  <conditionalFormatting sqref="R312:R317">
    <cfRule type="cellIs" dxfId="487" priority="9" operator="equal">
      <formula>"KO"</formula>
    </cfRule>
    <cfRule type="cellIs" dxfId="486" priority="10" operator="equal">
      <formula>"OK"</formula>
    </cfRule>
  </conditionalFormatting>
  <conditionalFormatting sqref="V376:V393">
    <cfRule type="cellIs" dxfId="485" priority="7" operator="equal">
      <formula>"KO"</formula>
    </cfRule>
    <cfRule type="cellIs" dxfId="484" priority="8" operator="equal">
      <formula>"OK"</formula>
    </cfRule>
  </conditionalFormatting>
  <conditionalFormatting sqref="T146">
    <cfRule type="cellIs" dxfId="483" priority="3" operator="equal">
      <formula>"KO"</formula>
    </cfRule>
    <cfRule type="cellIs" dxfId="482" priority="4" operator="equal">
      <formula>"OK"</formula>
    </cfRule>
  </conditionalFormatting>
  <conditionalFormatting sqref="Z587">
    <cfRule type="cellIs" dxfId="481" priority="1" operator="equal">
      <formula>"KO"</formula>
    </cfRule>
    <cfRule type="cellIs" dxfId="48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M24" sqref="M24:P24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AK1" s="49"/>
    </row>
    <row r="2" spans="1:37" s="47" customFormat="1" ht="30.75" customHeight="1" x14ac:dyDescent="0.25">
      <c r="B2" s="50"/>
      <c r="D2" s="208" t="s">
        <v>26</v>
      </c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9" t="s">
        <v>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AK7" s="49"/>
    </row>
    <row r="8" spans="1:37" s="47" customFormat="1" x14ac:dyDescent="0.25">
      <c r="A8" s="63" t="s">
        <v>39</v>
      </c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5</v>
      </c>
      <c r="B10" s="67" t="str">
        <f>VLOOKUP(A10,EXPERIENCIA_REQUERIDA_PERFIL!A:B,2,FALSE)</f>
        <v>Dissenyador/a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68</v>
      </c>
      <c r="AE11" s="71">
        <f>VLOOKUP($A$10,EXPERIENCIA_REQUERIDA_PERFIL!A:BD,10,FALSE)</f>
        <v>0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69</v>
      </c>
      <c r="AE12" s="71">
        <f>VLOOKUP($A$10,EXPERIENCIA_REQUERIDA_PERFIL!A:BD,11,FALSE)</f>
        <v>0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2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2" t="s">
        <v>66</v>
      </c>
      <c r="AC13" s="145">
        <f>VLOOKUP($A$10,EXPERIENCIA_REQUERIDA_PERFIL!A:BD,31,FALSE)</f>
        <v>0</v>
      </c>
      <c r="AD13" s="125" t="s">
        <v>47</v>
      </c>
      <c r="AE13" s="71">
        <f>VLOOKUP($A$10,EXPERIENCIA_REQUERIDA_PERFIL!A:BD,9,FALSE)</f>
        <v>0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9" t="s">
        <v>15</v>
      </c>
      <c r="C14" s="200"/>
      <c r="D14" s="200"/>
      <c r="E14" s="20" t="s">
        <v>14</v>
      </c>
      <c r="F14" s="20" t="s">
        <v>29</v>
      </c>
      <c r="G14" s="20" t="s">
        <v>25</v>
      </c>
      <c r="H14" s="210" t="s">
        <v>18</v>
      </c>
      <c r="I14" s="211"/>
      <c r="J14" s="211"/>
      <c r="K14" s="211"/>
      <c r="L14" s="20" t="str">
        <f>IF(VLOOKUP($A$10,EXPERIENCIA_REQUERIDA_PERFIL!A:C,3,FALSE)="","",VLOOKUP($A$10,EXPERIENCIA_REQUERIDA_PERFIL!A:C,3,FALSE))</f>
        <v/>
      </c>
      <c r="M14" s="212" t="str">
        <f>IF(VLOOKUP($A$10,EXPERIENCIA_REQUERIDA_PERFIL!A:BD,6,FALSE)="","",VLOOKUP($A$10,EXPERIENCIA_REQUERIDA_PERFIL!A:BD,6,FALSE))</f>
        <v>Disseny gràfic d’aplicacions</v>
      </c>
      <c r="N14" s="213"/>
      <c r="O14" s="213"/>
      <c r="P14" s="214"/>
      <c r="Q14" s="215" t="str">
        <f>IF(VLOOKUP($A$10,EXPERIENCIA_REQUERIDA_PERFIL!A:BD,12,FALSE)="","",VLOOKUP($A$10,EXPERIENCIA_REQUERIDA_PERFIL!A:BD,12,FALSE))</f>
        <v/>
      </c>
      <c r="R14" s="215"/>
      <c r="S14" s="215"/>
      <c r="T14" s="215"/>
      <c r="U14" s="215"/>
      <c r="V14" s="215"/>
      <c r="W14" s="215"/>
      <c r="X14" s="182" t="str">
        <f>IF(VLOOKUP($A$10,EXPERIENCIA_REQUERIDA_PERFIL!A:BD,18,FALSE)="","",VLOOKUP($A$10,EXPERIENCIA_REQUERIDA_PERFIL!A:BD,18,FALSE))</f>
        <v/>
      </c>
      <c r="Y14" s="183"/>
      <c r="Z14" s="182" t="str">
        <f>IF(VLOOKUP($A$10,EXPERIENCIA_REQUERIDA_PERFIL!A:BD,24,FALSE)="","",VLOOKUP($A$10,EXPERIENCIA_REQUERIDA_PERFIL!A:BD,24,FALSE))</f>
        <v/>
      </c>
      <c r="AA14" s="183"/>
      <c r="AB14" s="182" t="str">
        <f>IF(VLOOKUP($A$10,EXPERIENCIA_REQUERIDA_PERFIL!A:BD,30,FALSE)="","",VLOOKUP($A$10,EXPERIENCIA_REQUERIDA_PERFIL!A:BD,30,FALSE))</f>
        <v/>
      </c>
      <c r="AC14" s="183"/>
      <c r="AD14" s="20" t="s">
        <v>54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203" t="str">
        <f t="shared" ref="B15:B34" si="0">$B$10</f>
        <v>Dissenyador/a</v>
      </c>
      <c r="C15" s="203"/>
      <c r="D15" s="203"/>
      <c r="E15" s="81" t="s">
        <v>53</v>
      </c>
      <c r="F15" s="81" t="s">
        <v>67</v>
      </c>
      <c r="G15" s="81">
        <v>100</v>
      </c>
      <c r="H15" s="204">
        <v>5</v>
      </c>
      <c r="I15" s="205"/>
      <c r="J15" s="205"/>
      <c r="K15" s="205"/>
      <c r="L15" s="136" t="s">
        <v>3</v>
      </c>
      <c r="M15" s="180">
        <f>IF($M$14="","",ROUND(SUMIF($AE$39:$AE$103,CONCATENATE(E15,"SI"),$AD$39:$AD$103)/12,2))</f>
        <v>3</v>
      </c>
      <c r="N15" s="206"/>
      <c r="O15" s="206"/>
      <c r="P15" s="181"/>
      <c r="Q15" s="207" t="str">
        <f>IF($Q$14="","",ROUND(SUMIF($AF$39:$AF$78,CONCATENATE(E15,"SI"),$AD$39:$AD$78)/12,2))</f>
        <v/>
      </c>
      <c r="R15" s="207"/>
      <c r="S15" s="207"/>
      <c r="T15" s="207"/>
      <c r="U15" s="207"/>
      <c r="V15" s="207"/>
      <c r="W15" s="207"/>
      <c r="X15" s="180" t="str">
        <f>IF($X$14="","",ROUND(SUMIF($AG$39:$AG$78,CONCATENATE(E15,"SI"),$AD$39:$AD$78)/12,2))</f>
        <v/>
      </c>
      <c r="Y15" s="181"/>
      <c r="Z15" s="180" t="str">
        <f>IF($Z$14="","",ROUND(SUMIF($AH$39:$AH$78,CONCATENATE(E15,"SI"),$AD$39:$AD$78)/12,2))</f>
        <v/>
      </c>
      <c r="AA15" s="181"/>
      <c r="AB15" s="180" t="str">
        <f>IF($AB$14="","",ROUND(SUMIF($AI$39:$AI$78,CONCATENATE(E15,"SI"),$AD$39:$AD$78)/12,2))</f>
        <v/>
      </c>
      <c r="AC15" s="181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 t="str">
        <f>IF(OR($E15="",$M$14="",AE$13=0),"",MAX(TRUNC((M15-$P$13)/AE$11),0))</f>
        <v/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203" t="str">
        <f t="shared" si="0"/>
        <v>Dissenyador/a</v>
      </c>
      <c r="C16" s="203"/>
      <c r="D16" s="203"/>
      <c r="E16" s="81"/>
      <c r="F16" s="81"/>
      <c r="G16" s="81"/>
      <c r="H16" s="204"/>
      <c r="I16" s="205"/>
      <c r="J16" s="205"/>
      <c r="K16" s="205"/>
      <c r="L16" s="136" t="s">
        <v>51</v>
      </c>
      <c r="M16" s="180">
        <f t="shared" ref="M16:M34" si="2">IF($M$14="","",ROUND(SUMIF($AE$39:$AE$103,CONCATENATE(E16,"SI"),$AD$39:$AD$103)/12,2))</f>
        <v>0</v>
      </c>
      <c r="N16" s="206"/>
      <c r="O16" s="206"/>
      <c r="P16" s="181"/>
      <c r="Q16" s="207" t="str">
        <f t="shared" ref="Q16:Q34" si="3">IF($Q$14="","",ROUND(SUMIF($AF$39:$AF$78,CONCATENATE(E16,"SI"),$AD$39:$AD$78)/12,2))</f>
        <v/>
      </c>
      <c r="R16" s="207"/>
      <c r="S16" s="207"/>
      <c r="T16" s="207"/>
      <c r="U16" s="207"/>
      <c r="V16" s="207"/>
      <c r="W16" s="207"/>
      <c r="X16" s="180" t="str">
        <f t="shared" ref="X16:X34" si="4">IF($X$14="","",ROUND(SUMIF($AG$39:$AG$78,CONCATENATE(E16,"SI"),$AD$39:$AD$78)/12,2))</f>
        <v/>
      </c>
      <c r="Y16" s="181"/>
      <c r="Z16" s="180" t="str">
        <f t="shared" ref="Z16:Z34" si="5">IF($Z$14="","",ROUND(SUMIF($AH$39:$AH$78,CONCATENATE(E16,"SI"),$AD$39:$AD$78)/12,2))</f>
        <v/>
      </c>
      <c r="AA16" s="181"/>
      <c r="AB16" s="180" t="str">
        <f t="shared" ref="AB16:AB34" si="6">IF($AB$14="","",ROUND(SUMIF($AI$39:$AI$78,CONCATENATE(E16,"SI"),$AD$39:$AD$78)/12,2))</f>
        <v/>
      </c>
      <c r="AC16" s="181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203" t="str">
        <f t="shared" si="0"/>
        <v>Dissenyador/a</v>
      </c>
      <c r="C17" s="203"/>
      <c r="D17" s="203"/>
      <c r="E17" s="81"/>
      <c r="F17" s="81"/>
      <c r="G17" s="81"/>
      <c r="H17" s="204"/>
      <c r="I17" s="205"/>
      <c r="J17" s="205"/>
      <c r="K17" s="205"/>
      <c r="L17" s="136" t="s">
        <v>51</v>
      </c>
      <c r="M17" s="180">
        <f t="shared" si="2"/>
        <v>0</v>
      </c>
      <c r="N17" s="206"/>
      <c r="O17" s="206"/>
      <c r="P17" s="181"/>
      <c r="Q17" s="207" t="str">
        <f t="shared" si="3"/>
        <v/>
      </c>
      <c r="R17" s="207"/>
      <c r="S17" s="207"/>
      <c r="T17" s="207"/>
      <c r="U17" s="207"/>
      <c r="V17" s="207"/>
      <c r="W17" s="207"/>
      <c r="X17" s="180" t="str">
        <f t="shared" si="4"/>
        <v/>
      </c>
      <c r="Y17" s="181"/>
      <c r="Z17" s="180" t="str">
        <f t="shared" si="5"/>
        <v/>
      </c>
      <c r="AA17" s="181"/>
      <c r="AB17" s="180" t="str">
        <f t="shared" si="6"/>
        <v/>
      </c>
      <c r="AC17" s="181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203" t="str">
        <f t="shared" si="0"/>
        <v>Dissenyador/a</v>
      </c>
      <c r="C18" s="203"/>
      <c r="D18" s="203"/>
      <c r="E18" s="81"/>
      <c r="F18" s="81"/>
      <c r="G18" s="81"/>
      <c r="H18" s="204"/>
      <c r="I18" s="205"/>
      <c r="J18" s="205"/>
      <c r="K18" s="205"/>
      <c r="L18" s="136" t="s">
        <v>51</v>
      </c>
      <c r="M18" s="180">
        <f t="shared" si="2"/>
        <v>0</v>
      </c>
      <c r="N18" s="206"/>
      <c r="O18" s="206"/>
      <c r="P18" s="181"/>
      <c r="Q18" s="207" t="str">
        <f t="shared" si="3"/>
        <v/>
      </c>
      <c r="R18" s="207"/>
      <c r="S18" s="207"/>
      <c r="T18" s="207"/>
      <c r="U18" s="207"/>
      <c r="V18" s="207"/>
      <c r="W18" s="207"/>
      <c r="X18" s="180" t="str">
        <f t="shared" si="4"/>
        <v/>
      </c>
      <c r="Y18" s="181"/>
      <c r="Z18" s="180" t="str">
        <f t="shared" si="5"/>
        <v/>
      </c>
      <c r="AA18" s="181"/>
      <c r="AB18" s="180" t="str">
        <f t="shared" si="6"/>
        <v/>
      </c>
      <c r="AC18" s="181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203" t="str">
        <f t="shared" si="0"/>
        <v>Dissenyador/a</v>
      </c>
      <c r="C19" s="203"/>
      <c r="D19" s="203"/>
      <c r="E19" s="81"/>
      <c r="F19" s="81"/>
      <c r="G19" s="81"/>
      <c r="H19" s="204"/>
      <c r="I19" s="205"/>
      <c r="J19" s="205"/>
      <c r="K19" s="205"/>
      <c r="L19" s="136" t="s">
        <v>51</v>
      </c>
      <c r="M19" s="180">
        <f t="shared" si="2"/>
        <v>0</v>
      </c>
      <c r="N19" s="206"/>
      <c r="O19" s="206"/>
      <c r="P19" s="181"/>
      <c r="Q19" s="207" t="str">
        <f t="shared" si="3"/>
        <v/>
      </c>
      <c r="R19" s="207"/>
      <c r="S19" s="207"/>
      <c r="T19" s="207"/>
      <c r="U19" s="207"/>
      <c r="V19" s="207"/>
      <c r="W19" s="207"/>
      <c r="X19" s="180" t="str">
        <f t="shared" si="4"/>
        <v/>
      </c>
      <c r="Y19" s="181"/>
      <c r="Z19" s="180" t="str">
        <f t="shared" si="5"/>
        <v/>
      </c>
      <c r="AA19" s="181"/>
      <c r="AB19" s="180" t="str">
        <f t="shared" si="6"/>
        <v/>
      </c>
      <c r="AC19" s="181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203" t="str">
        <f t="shared" si="0"/>
        <v>Dissenyador/a</v>
      </c>
      <c r="C20" s="203"/>
      <c r="D20" s="203"/>
      <c r="E20" s="81"/>
      <c r="F20" s="81"/>
      <c r="G20" s="81"/>
      <c r="H20" s="204"/>
      <c r="I20" s="205"/>
      <c r="J20" s="205"/>
      <c r="K20" s="205"/>
      <c r="L20" s="136" t="s">
        <v>51</v>
      </c>
      <c r="M20" s="180">
        <f t="shared" si="2"/>
        <v>0</v>
      </c>
      <c r="N20" s="206"/>
      <c r="O20" s="206"/>
      <c r="P20" s="181"/>
      <c r="Q20" s="207" t="str">
        <f t="shared" si="3"/>
        <v/>
      </c>
      <c r="R20" s="207"/>
      <c r="S20" s="207"/>
      <c r="T20" s="207"/>
      <c r="U20" s="207"/>
      <c r="V20" s="207"/>
      <c r="W20" s="207"/>
      <c r="X20" s="180" t="str">
        <f t="shared" si="4"/>
        <v/>
      </c>
      <c r="Y20" s="181"/>
      <c r="Z20" s="180" t="str">
        <f t="shared" si="5"/>
        <v/>
      </c>
      <c r="AA20" s="181"/>
      <c r="AB20" s="180" t="str">
        <f t="shared" si="6"/>
        <v/>
      </c>
      <c r="AC20" s="181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203" t="str">
        <f t="shared" si="0"/>
        <v>Dissenyador/a</v>
      </c>
      <c r="C21" s="203"/>
      <c r="D21" s="203"/>
      <c r="E21" s="81"/>
      <c r="F21" s="81"/>
      <c r="G21" s="81"/>
      <c r="H21" s="204"/>
      <c r="I21" s="205"/>
      <c r="J21" s="205"/>
      <c r="K21" s="205"/>
      <c r="L21" s="136" t="s">
        <v>51</v>
      </c>
      <c r="M21" s="180">
        <f t="shared" si="2"/>
        <v>0</v>
      </c>
      <c r="N21" s="206"/>
      <c r="O21" s="206"/>
      <c r="P21" s="181"/>
      <c r="Q21" s="207" t="str">
        <f t="shared" si="3"/>
        <v/>
      </c>
      <c r="R21" s="207"/>
      <c r="S21" s="207"/>
      <c r="T21" s="207"/>
      <c r="U21" s="207"/>
      <c r="V21" s="207"/>
      <c r="W21" s="207"/>
      <c r="X21" s="180" t="str">
        <f t="shared" si="4"/>
        <v/>
      </c>
      <c r="Y21" s="181"/>
      <c r="Z21" s="180" t="str">
        <f t="shared" si="5"/>
        <v/>
      </c>
      <c r="AA21" s="181"/>
      <c r="AB21" s="180" t="str">
        <f t="shared" si="6"/>
        <v/>
      </c>
      <c r="AC21" s="181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203" t="str">
        <f t="shared" si="0"/>
        <v>Dissenyador/a</v>
      </c>
      <c r="C22" s="203"/>
      <c r="D22" s="203"/>
      <c r="E22" s="81"/>
      <c r="F22" s="81"/>
      <c r="G22" s="81"/>
      <c r="H22" s="204"/>
      <c r="I22" s="205"/>
      <c r="J22" s="205"/>
      <c r="K22" s="205"/>
      <c r="L22" s="136" t="s">
        <v>51</v>
      </c>
      <c r="M22" s="180">
        <f t="shared" si="2"/>
        <v>0</v>
      </c>
      <c r="N22" s="206"/>
      <c r="O22" s="206"/>
      <c r="P22" s="181"/>
      <c r="Q22" s="207" t="str">
        <f t="shared" si="3"/>
        <v/>
      </c>
      <c r="R22" s="207"/>
      <c r="S22" s="207"/>
      <c r="T22" s="207"/>
      <c r="U22" s="207"/>
      <c r="V22" s="207"/>
      <c r="W22" s="207"/>
      <c r="X22" s="180" t="str">
        <f t="shared" si="4"/>
        <v/>
      </c>
      <c r="Y22" s="181"/>
      <c r="Z22" s="180" t="str">
        <f t="shared" si="5"/>
        <v/>
      </c>
      <c r="AA22" s="181"/>
      <c r="AB22" s="180" t="str">
        <f t="shared" si="6"/>
        <v/>
      </c>
      <c r="AC22" s="181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203" t="str">
        <f t="shared" si="0"/>
        <v>Dissenyador/a</v>
      </c>
      <c r="C23" s="203"/>
      <c r="D23" s="203"/>
      <c r="E23" s="81"/>
      <c r="F23" s="81"/>
      <c r="G23" s="81"/>
      <c r="H23" s="204"/>
      <c r="I23" s="205"/>
      <c r="J23" s="205"/>
      <c r="K23" s="205"/>
      <c r="L23" s="136" t="s">
        <v>51</v>
      </c>
      <c r="M23" s="180">
        <f t="shared" si="2"/>
        <v>0</v>
      </c>
      <c r="N23" s="206"/>
      <c r="O23" s="206"/>
      <c r="P23" s="181"/>
      <c r="Q23" s="207" t="str">
        <f t="shared" si="3"/>
        <v/>
      </c>
      <c r="R23" s="207"/>
      <c r="S23" s="207"/>
      <c r="T23" s="207"/>
      <c r="U23" s="207"/>
      <c r="V23" s="207"/>
      <c r="W23" s="207"/>
      <c r="X23" s="180" t="str">
        <f t="shared" si="4"/>
        <v/>
      </c>
      <c r="Y23" s="181"/>
      <c r="Z23" s="180" t="str">
        <f t="shared" si="5"/>
        <v/>
      </c>
      <c r="AA23" s="181"/>
      <c r="AB23" s="180" t="str">
        <f t="shared" si="6"/>
        <v/>
      </c>
      <c r="AC23" s="181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203" t="str">
        <f t="shared" si="0"/>
        <v>Dissenyador/a</v>
      </c>
      <c r="C24" s="203"/>
      <c r="D24" s="203"/>
      <c r="E24" s="81"/>
      <c r="F24" s="81"/>
      <c r="G24" s="81"/>
      <c r="H24" s="204"/>
      <c r="I24" s="205"/>
      <c r="J24" s="205"/>
      <c r="K24" s="205"/>
      <c r="L24" s="136" t="s">
        <v>51</v>
      </c>
      <c r="M24" s="180">
        <f t="shared" si="2"/>
        <v>0</v>
      </c>
      <c r="N24" s="206"/>
      <c r="O24" s="206"/>
      <c r="P24" s="181"/>
      <c r="Q24" s="207" t="str">
        <f t="shared" si="3"/>
        <v/>
      </c>
      <c r="R24" s="207"/>
      <c r="S24" s="207"/>
      <c r="T24" s="207"/>
      <c r="U24" s="207"/>
      <c r="V24" s="207"/>
      <c r="W24" s="207"/>
      <c r="X24" s="180" t="str">
        <f t="shared" si="4"/>
        <v/>
      </c>
      <c r="Y24" s="181"/>
      <c r="Z24" s="180" t="str">
        <f t="shared" si="5"/>
        <v/>
      </c>
      <c r="AA24" s="181"/>
      <c r="AB24" s="180" t="str">
        <f t="shared" si="6"/>
        <v/>
      </c>
      <c r="AC24" s="181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203" t="str">
        <f t="shared" si="0"/>
        <v>Dissenyador/a</v>
      </c>
      <c r="C25" s="203"/>
      <c r="D25" s="203"/>
      <c r="E25" s="81"/>
      <c r="F25" s="81"/>
      <c r="G25" s="81"/>
      <c r="H25" s="204"/>
      <c r="I25" s="205"/>
      <c r="J25" s="205"/>
      <c r="K25" s="205"/>
      <c r="L25" s="136" t="s">
        <v>51</v>
      </c>
      <c r="M25" s="180">
        <f t="shared" si="2"/>
        <v>0</v>
      </c>
      <c r="N25" s="206"/>
      <c r="O25" s="206"/>
      <c r="P25" s="181"/>
      <c r="Q25" s="207" t="str">
        <f t="shared" si="3"/>
        <v/>
      </c>
      <c r="R25" s="207"/>
      <c r="S25" s="207"/>
      <c r="T25" s="207"/>
      <c r="U25" s="207"/>
      <c r="V25" s="207"/>
      <c r="W25" s="207"/>
      <c r="X25" s="180" t="str">
        <f t="shared" si="4"/>
        <v/>
      </c>
      <c r="Y25" s="181"/>
      <c r="Z25" s="180" t="str">
        <f t="shared" si="5"/>
        <v/>
      </c>
      <c r="AA25" s="181"/>
      <c r="AB25" s="180" t="str">
        <f t="shared" si="6"/>
        <v/>
      </c>
      <c r="AC25" s="181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203" t="str">
        <f t="shared" si="0"/>
        <v>Dissenyador/a</v>
      </c>
      <c r="C26" s="203"/>
      <c r="D26" s="203"/>
      <c r="E26" s="81"/>
      <c r="F26" s="81"/>
      <c r="G26" s="81"/>
      <c r="H26" s="204"/>
      <c r="I26" s="205"/>
      <c r="J26" s="205"/>
      <c r="K26" s="205"/>
      <c r="L26" s="136" t="s">
        <v>51</v>
      </c>
      <c r="M26" s="180">
        <f t="shared" si="2"/>
        <v>0</v>
      </c>
      <c r="N26" s="206"/>
      <c r="O26" s="206"/>
      <c r="P26" s="181"/>
      <c r="Q26" s="207" t="str">
        <f t="shared" si="3"/>
        <v/>
      </c>
      <c r="R26" s="207"/>
      <c r="S26" s="207"/>
      <c r="T26" s="207"/>
      <c r="U26" s="207"/>
      <c r="V26" s="207"/>
      <c r="W26" s="207"/>
      <c r="X26" s="180" t="str">
        <f t="shared" si="4"/>
        <v/>
      </c>
      <c r="Y26" s="181"/>
      <c r="Z26" s="180" t="str">
        <f t="shared" si="5"/>
        <v/>
      </c>
      <c r="AA26" s="181"/>
      <c r="AB26" s="180" t="str">
        <f t="shared" si="6"/>
        <v/>
      </c>
      <c r="AC26" s="181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203" t="str">
        <f t="shared" si="0"/>
        <v>Dissenyador/a</v>
      </c>
      <c r="C27" s="203"/>
      <c r="D27" s="203"/>
      <c r="E27" s="81"/>
      <c r="F27" s="81"/>
      <c r="G27" s="81"/>
      <c r="H27" s="204"/>
      <c r="I27" s="205"/>
      <c r="J27" s="205"/>
      <c r="K27" s="205"/>
      <c r="L27" s="136" t="s">
        <v>51</v>
      </c>
      <c r="M27" s="180">
        <f t="shared" si="2"/>
        <v>0</v>
      </c>
      <c r="N27" s="206"/>
      <c r="O27" s="206"/>
      <c r="P27" s="181"/>
      <c r="Q27" s="207" t="str">
        <f t="shared" si="3"/>
        <v/>
      </c>
      <c r="R27" s="207"/>
      <c r="S27" s="207"/>
      <c r="T27" s="207"/>
      <c r="U27" s="207"/>
      <c r="V27" s="207"/>
      <c r="W27" s="207"/>
      <c r="X27" s="180" t="str">
        <f t="shared" si="4"/>
        <v/>
      </c>
      <c r="Y27" s="181"/>
      <c r="Z27" s="180" t="str">
        <f t="shared" si="5"/>
        <v/>
      </c>
      <c r="AA27" s="181"/>
      <c r="AB27" s="180" t="str">
        <f t="shared" si="6"/>
        <v/>
      </c>
      <c r="AC27" s="181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203" t="str">
        <f t="shared" si="0"/>
        <v>Dissenyador/a</v>
      </c>
      <c r="C28" s="203"/>
      <c r="D28" s="203"/>
      <c r="E28" s="81"/>
      <c r="F28" s="81"/>
      <c r="G28" s="81"/>
      <c r="H28" s="204"/>
      <c r="I28" s="205"/>
      <c r="J28" s="205"/>
      <c r="K28" s="205"/>
      <c r="L28" s="136" t="s">
        <v>51</v>
      </c>
      <c r="M28" s="180">
        <f t="shared" si="2"/>
        <v>0</v>
      </c>
      <c r="N28" s="206"/>
      <c r="O28" s="206"/>
      <c r="P28" s="181"/>
      <c r="Q28" s="207" t="str">
        <f t="shared" si="3"/>
        <v/>
      </c>
      <c r="R28" s="207"/>
      <c r="S28" s="207"/>
      <c r="T28" s="207"/>
      <c r="U28" s="207"/>
      <c r="V28" s="207"/>
      <c r="W28" s="207"/>
      <c r="X28" s="180" t="str">
        <f t="shared" si="4"/>
        <v/>
      </c>
      <c r="Y28" s="181"/>
      <c r="Z28" s="180" t="str">
        <f t="shared" si="5"/>
        <v/>
      </c>
      <c r="AA28" s="181"/>
      <c r="AB28" s="180" t="str">
        <f t="shared" si="6"/>
        <v/>
      </c>
      <c r="AC28" s="181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203" t="str">
        <f t="shared" si="0"/>
        <v>Dissenyador/a</v>
      </c>
      <c r="C29" s="203"/>
      <c r="D29" s="203"/>
      <c r="E29" s="81"/>
      <c r="F29" s="81"/>
      <c r="G29" s="81"/>
      <c r="H29" s="204"/>
      <c r="I29" s="205"/>
      <c r="J29" s="205"/>
      <c r="K29" s="205"/>
      <c r="L29" s="136" t="s">
        <v>51</v>
      </c>
      <c r="M29" s="180">
        <f t="shared" si="2"/>
        <v>0</v>
      </c>
      <c r="N29" s="206"/>
      <c r="O29" s="206"/>
      <c r="P29" s="181"/>
      <c r="Q29" s="207" t="str">
        <f t="shared" si="3"/>
        <v/>
      </c>
      <c r="R29" s="207"/>
      <c r="S29" s="207"/>
      <c r="T29" s="207"/>
      <c r="U29" s="207"/>
      <c r="V29" s="207"/>
      <c r="W29" s="207"/>
      <c r="X29" s="180" t="str">
        <f t="shared" si="4"/>
        <v/>
      </c>
      <c r="Y29" s="181"/>
      <c r="Z29" s="180" t="str">
        <f t="shared" si="5"/>
        <v/>
      </c>
      <c r="AA29" s="181"/>
      <c r="AB29" s="180" t="str">
        <f t="shared" si="6"/>
        <v/>
      </c>
      <c r="AC29" s="181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203" t="str">
        <f t="shared" si="0"/>
        <v>Dissenyador/a</v>
      </c>
      <c r="C30" s="203"/>
      <c r="D30" s="203"/>
      <c r="E30" s="81"/>
      <c r="F30" s="81"/>
      <c r="G30" s="81"/>
      <c r="H30" s="204"/>
      <c r="I30" s="205"/>
      <c r="J30" s="205"/>
      <c r="K30" s="205"/>
      <c r="L30" s="136" t="s">
        <v>51</v>
      </c>
      <c r="M30" s="180">
        <f t="shared" si="2"/>
        <v>0</v>
      </c>
      <c r="N30" s="206"/>
      <c r="O30" s="206"/>
      <c r="P30" s="181"/>
      <c r="Q30" s="207" t="str">
        <f t="shared" si="3"/>
        <v/>
      </c>
      <c r="R30" s="207"/>
      <c r="S30" s="207"/>
      <c r="T30" s="207"/>
      <c r="U30" s="207"/>
      <c r="V30" s="207"/>
      <c r="W30" s="207"/>
      <c r="X30" s="180" t="str">
        <f t="shared" si="4"/>
        <v/>
      </c>
      <c r="Y30" s="181"/>
      <c r="Z30" s="180" t="str">
        <f t="shared" si="5"/>
        <v/>
      </c>
      <c r="AA30" s="181"/>
      <c r="AB30" s="180" t="str">
        <f t="shared" si="6"/>
        <v/>
      </c>
      <c r="AC30" s="181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203" t="str">
        <f t="shared" si="0"/>
        <v>Dissenyador/a</v>
      </c>
      <c r="C31" s="203"/>
      <c r="D31" s="203"/>
      <c r="E31" s="81"/>
      <c r="F31" s="81"/>
      <c r="G31" s="81"/>
      <c r="H31" s="204"/>
      <c r="I31" s="205"/>
      <c r="J31" s="205"/>
      <c r="K31" s="205"/>
      <c r="L31" s="136" t="s">
        <v>51</v>
      </c>
      <c r="M31" s="180">
        <f t="shared" si="2"/>
        <v>0</v>
      </c>
      <c r="N31" s="206"/>
      <c r="O31" s="206"/>
      <c r="P31" s="181"/>
      <c r="Q31" s="207" t="str">
        <f t="shared" si="3"/>
        <v/>
      </c>
      <c r="R31" s="207"/>
      <c r="S31" s="207"/>
      <c r="T31" s="207"/>
      <c r="U31" s="207"/>
      <c r="V31" s="207"/>
      <c r="W31" s="207"/>
      <c r="X31" s="180" t="str">
        <f t="shared" si="4"/>
        <v/>
      </c>
      <c r="Y31" s="181"/>
      <c r="Z31" s="180" t="str">
        <f t="shared" si="5"/>
        <v/>
      </c>
      <c r="AA31" s="181"/>
      <c r="AB31" s="180" t="str">
        <f t="shared" si="6"/>
        <v/>
      </c>
      <c r="AC31" s="181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203" t="str">
        <f t="shared" si="0"/>
        <v>Dissenyador/a</v>
      </c>
      <c r="C32" s="203"/>
      <c r="D32" s="203"/>
      <c r="E32" s="81"/>
      <c r="F32" s="81"/>
      <c r="G32" s="81"/>
      <c r="H32" s="204"/>
      <c r="I32" s="205"/>
      <c r="J32" s="205"/>
      <c r="K32" s="205"/>
      <c r="L32" s="136" t="s">
        <v>51</v>
      </c>
      <c r="M32" s="180">
        <f t="shared" si="2"/>
        <v>0</v>
      </c>
      <c r="N32" s="206"/>
      <c r="O32" s="206"/>
      <c r="P32" s="181"/>
      <c r="Q32" s="207" t="str">
        <f t="shared" si="3"/>
        <v/>
      </c>
      <c r="R32" s="207"/>
      <c r="S32" s="207"/>
      <c r="T32" s="207"/>
      <c r="U32" s="207"/>
      <c r="V32" s="207"/>
      <c r="W32" s="207"/>
      <c r="X32" s="180" t="str">
        <f t="shared" si="4"/>
        <v/>
      </c>
      <c r="Y32" s="181"/>
      <c r="Z32" s="180" t="str">
        <f t="shared" si="5"/>
        <v/>
      </c>
      <c r="AA32" s="181"/>
      <c r="AB32" s="180" t="str">
        <f t="shared" si="6"/>
        <v/>
      </c>
      <c r="AC32" s="181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203" t="str">
        <f t="shared" si="0"/>
        <v>Dissenyador/a</v>
      </c>
      <c r="C33" s="203"/>
      <c r="D33" s="203"/>
      <c r="E33" s="81"/>
      <c r="F33" s="81"/>
      <c r="G33" s="81"/>
      <c r="H33" s="204"/>
      <c r="I33" s="205"/>
      <c r="J33" s="205"/>
      <c r="K33" s="205"/>
      <c r="L33" s="136" t="s">
        <v>51</v>
      </c>
      <c r="M33" s="180">
        <f t="shared" si="2"/>
        <v>0</v>
      </c>
      <c r="N33" s="206"/>
      <c r="O33" s="206"/>
      <c r="P33" s="181"/>
      <c r="Q33" s="207" t="str">
        <f t="shared" si="3"/>
        <v/>
      </c>
      <c r="R33" s="207"/>
      <c r="S33" s="207"/>
      <c r="T33" s="207"/>
      <c r="U33" s="207"/>
      <c r="V33" s="207"/>
      <c r="W33" s="207"/>
      <c r="X33" s="180" t="str">
        <f t="shared" si="4"/>
        <v/>
      </c>
      <c r="Y33" s="181"/>
      <c r="Z33" s="180" t="str">
        <f t="shared" si="5"/>
        <v/>
      </c>
      <c r="AA33" s="181"/>
      <c r="AB33" s="180" t="str">
        <f t="shared" si="6"/>
        <v/>
      </c>
      <c r="AC33" s="181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203" t="str">
        <f t="shared" si="0"/>
        <v>Dissenyador/a</v>
      </c>
      <c r="C34" s="203"/>
      <c r="D34" s="203"/>
      <c r="E34" s="81"/>
      <c r="F34" s="81"/>
      <c r="G34" s="81"/>
      <c r="H34" s="204"/>
      <c r="I34" s="205"/>
      <c r="J34" s="205"/>
      <c r="K34" s="205"/>
      <c r="L34" s="136" t="s">
        <v>51</v>
      </c>
      <c r="M34" s="180">
        <f t="shared" si="2"/>
        <v>0</v>
      </c>
      <c r="N34" s="206"/>
      <c r="O34" s="206"/>
      <c r="P34" s="181"/>
      <c r="Q34" s="207" t="str">
        <f t="shared" si="3"/>
        <v/>
      </c>
      <c r="R34" s="207"/>
      <c r="S34" s="207"/>
      <c r="T34" s="207"/>
      <c r="U34" s="207"/>
      <c r="V34" s="207"/>
      <c r="W34" s="207"/>
      <c r="X34" s="180" t="str">
        <f t="shared" si="4"/>
        <v/>
      </c>
      <c r="Y34" s="181"/>
      <c r="Z34" s="180" t="str">
        <f t="shared" si="5"/>
        <v/>
      </c>
      <c r="AA34" s="181"/>
      <c r="AB34" s="180" t="str">
        <f t="shared" si="6"/>
        <v/>
      </c>
      <c r="AC34" s="181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6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6" t="s">
        <v>72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9" t="s">
        <v>16</v>
      </c>
      <c r="C38" s="200"/>
      <c r="D38" s="200"/>
      <c r="E38" s="201" t="s">
        <v>17</v>
      </c>
      <c r="F38" s="201"/>
      <c r="G38" s="201"/>
      <c r="H38" s="201"/>
      <c r="I38" s="201"/>
      <c r="J38" s="201"/>
      <c r="K38" s="201"/>
      <c r="L38" s="201"/>
      <c r="M38" s="201"/>
      <c r="N38" s="20" t="s">
        <v>19</v>
      </c>
      <c r="O38" s="20" t="s">
        <v>14</v>
      </c>
      <c r="P38" s="20" t="str">
        <f>M14</f>
        <v>Disseny gràfic d’aplicacions</v>
      </c>
      <c r="Q38" s="202" t="str">
        <f>Q14</f>
        <v/>
      </c>
      <c r="R38" s="202"/>
      <c r="S38" s="202"/>
      <c r="T38" s="202"/>
      <c r="U38" s="202"/>
      <c r="V38" s="202"/>
      <c r="W38" s="137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1" t="s">
        <v>55</v>
      </c>
      <c r="C39" s="191"/>
      <c r="D39" s="191"/>
      <c r="E39" s="196" t="s">
        <v>56</v>
      </c>
      <c r="F39" s="197"/>
      <c r="G39" s="197"/>
      <c r="H39" s="197"/>
      <c r="I39" s="197"/>
      <c r="J39" s="197"/>
      <c r="K39" s="197"/>
      <c r="L39" s="197"/>
      <c r="M39" s="198"/>
      <c r="N39" s="87"/>
      <c r="O39" s="87" t="s">
        <v>53</v>
      </c>
      <c r="P39" s="136" t="s">
        <v>3</v>
      </c>
      <c r="Q39" s="191" t="s">
        <v>4</v>
      </c>
      <c r="R39" s="191"/>
      <c r="S39" s="191"/>
      <c r="T39" s="191"/>
      <c r="U39" s="191"/>
      <c r="V39" s="191"/>
      <c r="W39" s="136" t="s">
        <v>4</v>
      </c>
      <c r="X39" s="136" t="s">
        <v>4</v>
      </c>
      <c r="Y39" s="136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91"/>
      <c r="C40" s="191"/>
      <c r="D40" s="191"/>
      <c r="E40" s="196"/>
      <c r="F40" s="197"/>
      <c r="G40" s="197"/>
      <c r="H40" s="197"/>
      <c r="I40" s="197"/>
      <c r="J40" s="197"/>
      <c r="K40" s="197"/>
      <c r="L40" s="197"/>
      <c r="M40" s="198"/>
      <c r="N40" s="87"/>
      <c r="O40" s="87"/>
      <c r="P40" s="136" t="s">
        <v>51</v>
      </c>
      <c r="Q40" s="191" t="s">
        <v>51</v>
      </c>
      <c r="R40" s="191"/>
      <c r="S40" s="191"/>
      <c r="T40" s="191"/>
      <c r="U40" s="191"/>
      <c r="V40" s="191"/>
      <c r="W40" s="136" t="s">
        <v>51</v>
      </c>
      <c r="X40" s="136" t="s">
        <v>51</v>
      </c>
      <c r="Y40" s="136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91"/>
      <c r="C41" s="191"/>
      <c r="D41" s="191"/>
      <c r="E41" s="196"/>
      <c r="F41" s="197"/>
      <c r="G41" s="197"/>
      <c r="H41" s="197"/>
      <c r="I41" s="197"/>
      <c r="J41" s="197"/>
      <c r="K41" s="197"/>
      <c r="L41" s="197"/>
      <c r="M41" s="198"/>
      <c r="N41" s="87"/>
      <c r="O41" s="87"/>
      <c r="P41" s="136" t="s">
        <v>51</v>
      </c>
      <c r="Q41" s="191" t="s">
        <v>51</v>
      </c>
      <c r="R41" s="191"/>
      <c r="S41" s="191"/>
      <c r="T41" s="191"/>
      <c r="U41" s="191"/>
      <c r="V41" s="191"/>
      <c r="W41" s="136" t="s">
        <v>51</v>
      </c>
      <c r="X41" s="136" t="s">
        <v>51</v>
      </c>
      <c r="Y41" s="136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91"/>
      <c r="C42" s="191"/>
      <c r="D42" s="191"/>
      <c r="E42" s="196"/>
      <c r="F42" s="197"/>
      <c r="G42" s="197"/>
      <c r="H42" s="197"/>
      <c r="I42" s="197"/>
      <c r="J42" s="197"/>
      <c r="K42" s="197"/>
      <c r="L42" s="197"/>
      <c r="M42" s="198"/>
      <c r="N42" s="87"/>
      <c r="O42" s="87"/>
      <c r="P42" s="136" t="s">
        <v>51</v>
      </c>
      <c r="Q42" s="191" t="s">
        <v>51</v>
      </c>
      <c r="R42" s="191"/>
      <c r="S42" s="191"/>
      <c r="T42" s="191"/>
      <c r="U42" s="191"/>
      <c r="V42" s="191"/>
      <c r="W42" s="136" t="s">
        <v>51</v>
      </c>
      <c r="X42" s="136" t="s">
        <v>51</v>
      </c>
      <c r="Y42" s="136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91"/>
      <c r="C43" s="191"/>
      <c r="D43" s="191"/>
      <c r="E43" s="196"/>
      <c r="F43" s="197"/>
      <c r="G43" s="197"/>
      <c r="H43" s="197"/>
      <c r="I43" s="197"/>
      <c r="J43" s="197"/>
      <c r="K43" s="197"/>
      <c r="L43" s="197"/>
      <c r="M43" s="198"/>
      <c r="N43" s="87"/>
      <c r="O43" s="87"/>
      <c r="P43" s="136" t="s">
        <v>51</v>
      </c>
      <c r="Q43" s="191" t="s">
        <v>51</v>
      </c>
      <c r="R43" s="191"/>
      <c r="S43" s="191"/>
      <c r="T43" s="191"/>
      <c r="U43" s="191"/>
      <c r="V43" s="191"/>
      <c r="W43" s="136" t="s">
        <v>51</v>
      </c>
      <c r="X43" s="136" t="s">
        <v>51</v>
      </c>
      <c r="Y43" s="136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91"/>
      <c r="C44" s="191"/>
      <c r="D44" s="191"/>
      <c r="E44" s="196"/>
      <c r="F44" s="197"/>
      <c r="G44" s="197"/>
      <c r="H44" s="197"/>
      <c r="I44" s="197"/>
      <c r="J44" s="197"/>
      <c r="K44" s="197"/>
      <c r="L44" s="197"/>
      <c r="M44" s="198"/>
      <c r="N44" s="87"/>
      <c r="O44" s="87"/>
      <c r="P44" s="136" t="s">
        <v>51</v>
      </c>
      <c r="Q44" s="191" t="s">
        <v>51</v>
      </c>
      <c r="R44" s="191"/>
      <c r="S44" s="191"/>
      <c r="T44" s="191"/>
      <c r="U44" s="191"/>
      <c r="V44" s="191"/>
      <c r="W44" s="136" t="s">
        <v>51</v>
      </c>
      <c r="X44" s="136" t="s">
        <v>51</v>
      </c>
      <c r="Y44" s="136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91"/>
      <c r="C45" s="191"/>
      <c r="D45" s="191"/>
      <c r="E45" s="196"/>
      <c r="F45" s="197"/>
      <c r="G45" s="197"/>
      <c r="H45" s="197"/>
      <c r="I45" s="197"/>
      <c r="J45" s="197"/>
      <c r="K45" s="197"/>
      <c r="L45" s="197"/>
      <c r="M45" s="198"/>
      <c r="N45" s="87"/>
      <c r="O45" s="87"/>
      <c r="P45" s="136" t="s">
        <v>51</v>
      </c>
      <c r="Q45" s="191" t="s">
        <v>51</v>
      </c>
      <c r="R45" s="191"/>
      <c r="S45" s="191"/>
      <c r="T45" s="191"/>
      <c r="U45" s="191"/>
      <c r="V45" s="191"/>
      <c r="W45" s="136" t="s">
        <v>51</v>
      </c>
      <c r="X45" s="136" t="s">
        <v>51</v>
      </c>
      <c r="Y45" s="136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91"/>
      <c r="C46" s="191"/>
      <c r="D46" s="191"/>
      <c r="E46" s="196"/>
      <c r="F46" s="197"/>
      <c r="G46" s="197"/>
      <c r="H46" s="197"/>
      <c r="I46" s="197"/>
      <c r="J46" s="197"/>
      <c r="K46" s="197"/>
      <c r="L46" s="197"/>
      <c r="M46" s="198"/>
      <c r="N46" s="87"/>
      <c r="O46" s="87"/>
      <c r="P46" s="136" t="s">
        <v>51</v>
      </c>
      <c r="Q46" s="191" t="s">
        <v>51</v>
      </c>
      <c r="R46" s="191"/>
      <c r="S46" s="191"/>
      <c r="T46" s="191"/>
      <c r="U46" s="191"/>
      <c r="V46" s="191"/>
      <c r="W46" s="136" t="s">
        <v>51</v>
      </c>
      <c r="X46" s="136" t="s">
        <v>51</v>
      </c>
      <c r="Y46" s="136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91"/>
      <c r="C47" s="191"/>
      <c r="D47" s="191"/>
      <c r="E47" s="196"/>
      <c r="F47" s="197"/>
      <c r="G47" s="197"/>
      <c r="H47" s="197"/>
      <c r="I47" s="197"/>
      <c r="J47" s="197"/>
      <c r="K47" s="197"/>
      <c r="L47" s="197"/>
      <c r="M47" s="198"/>
      <c r="N47" s="87"/>
      <c r="O47" s="87"/>
      <c r="P47" s="136" t="s">
        <v>51</v>
      </c>
      <c r="Q47" s="191" t="s">
        <v>51</v>
      </c>
      <c r="R47" s="191"/>
      <c r="S47" s="191"/>
      <c r="T47" s="191"/>
      <c r="U47" s="191"/>
      <c r="V47" s="191"/>
      <c r="W47" s="136" t="s">
        <v>51</v>
      </c>
      <c r="X47" s="136" t="s">
        <v>51</v>
      </c>
      <c r="Y47" s="136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91"/>
      <c r="C48" s="191"/>
      <c r="D48" s="191"/>
      <c r="E48" s="196"/>
      <c r="F48" s="197"/>
      <c r="G48" s="197"/>
      <c r="H48" s="197"/>
      <c r="I48" s="197"/>
      <c r="J48" s="197"/>
      <c r="K48" s="197"/>
      <c r="L48" s="197"/>
      <c r="M48" s="198"/>
      <c r="N48" s="87"/>
      <c r="O48" s="87"/>
      <c r="P48" s="136" t="s">
        <v>51</v>
      </c>
      <c r="Q48" s="191" t="s">
        <v>51</v>
      </c>
      <c r="R48" s="191"/>
      <c r="S48" s="191"/>
      <c r="T48" s="191"/>
      <c r="U48" s="191"/>
      <c r="V48" s="191"/>
      <c r="W48" s="136" t="s">
        <v>51</v>
      </c>
      <c r="X48" s="136" t="s">
        <v>51</v>
      </c>
      <c r="Y48" s="136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91"/>
      <c r="C49" s="191"/>
      <c r="D49" s="191"/>
      <c r="E49" s="196"/>
      <c r="F49" s="197"/>
      <c r="G49" s="197"/>
      <c r="H49" s="197"/>
      <c r="I49" s="197"/>
      <c r="J49" s="197"/>
      <c r="K49" s="197"/>
      <c r="L49" s="197"/>
      <c r="M49" s="198"/>
      <c r="N49" s="87"/>
      <c r="O49" s="87"/>
      <c r="P49" s="136" t="s">
        <v>51</v>
      </c>
      <c r="Q49" s="191" t="s">
        <v>51</v>
      </c>
      <c r="R49" s="191"/>
      <c r="S49" s="191"/>
      <c r="T49" s="191"/>
      <c r="U49" s="191"/>
      <c r="V49" s="191"/>
      <c r="W49" s="136" t="s">
        <v>51</v>
      </c>
      <c r="X49" s="136" t="s">
        <v>51</v>
      </c>
      <c r="Y49" s="136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91"/>
      <c r="C50" s="191"/>
      <c r="D50" s="191"/>
      <c r="E50" s="196"/>
      <c r="F50" s="197"/>
      <c r="G50" s="197"/>
      <c r="H50" s="197"/>
      <c r="I50" s="197"/>
      <c r="J50" s="197"/>
      <c r="K50" s="197"/>
      <c r="L50" s="197"/>
      <c r="M50" s="198"/>
      <c r="N50" s="87"/>
      <c r="O50" s="87"/>
      <c r="P50" s="136" t="s">
        <v>51</v>
      </c>
      <c r="Q50" s="191" t="s">
        <v>51</v>
      </c>
      <c r="R50" s="191"/>
      <c r="S50" s="191"/>
      <c r="T50" s="191"/>
      <c r="U50" s="191"/>
      <c r="V50" s="191"/>
      <c r="W50" s="136" t="s">
        <v>51</v>
      </c>
      <c r="X50" s="136" t="s">
        <v>51</v>
      </c>
      <c r="Y50" s="136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91"/>
      <c r="C51" s="191"/>
      <c r="D51" s="191"/>
      <c r="E51" s="196"/>
      <c r="F51" s="197"/>
      <c r="G51" s="197"/>
      <c r="H51" s="197"/>
      <c r="I51" s="197"/>
      <c r="J51" s="197"/>
      <c r="K51" s="197"/>
      <c r="L51" s="197"/>
      <c r="M51" s="198"/>
      <c r="N51" s="87"/>
      <c r="O51" s="87"/>
      <c r="P51" s="136" t="s">
        <v>51</v>
      </c>
      <c r="Q51" s="191" t="s">
        <v>51</v>
      </c>
      <c r="R51" s="191"/>
      <c r="S51" s="191"/>
      <c r="T51" s="191"/>
      <c r="U51" s="191"/>
      <c r="V51" s="191"/>
      <c r="W51" s="136" t="s">
        <v>51</v>
      </c>
      <c r="X51" s="136" t="s">
        <v>51</v>
      </c>
      <c r="Y51" s="136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91"/>
      <c r="C52" s="191"/>
      <c r="D52" s="191"/>
      <c r="E52" s="196"/>
      <c r="F52" s="197"/>
      <c r="G52" s="197"/>
      <c r="H52" s="197"/>
      <c r="I52" s="197"/>
      <c r="J52" s="197"/>
      <c r="K52" s="197"/>
      <c r="L52" s="197"/>
      <c r="M52" s="198"/>
      <c r="N52" s="87"/>
      <c r="O52" s="87"/>
      <c r="P52" s="136" t="s">
        <v>51</v>
      </c>
      <c r="Q52" s="191" t="s">
        <v>51</v>
      </c>
      <c r="R52" s="191"/>
      <c r="S52" s="191"/>
      <c r="T52" s="191"/>
      <c r="U52" s="191"/>
      <c r="V52" s="191"/>
      <c r="W52" s="136" t="s">
        <v>51</v>
      </c>
      <c r="X52" s="136" t="s">
        <v>51</v>
      </c>
      <c r="Y52" s="136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91"/>
      <c r="C53" s="191"/>
      <c r="D53" s="191"/>
      <c r="E53" s="196"/>
      <c r="F53" s="197"/>
      <c r="G53" s="197"/>
      <c r="H53" s="197"/>
      <c r="I53" s="197"/>
      <c r="J53" s="197"/>
      <c r="K53" s="197"/>
      <c r="L53" s="197"/>
      <c r="M53" s="198"/>
      <c r="N53" s="87"/>
      <c r="O53" s="87"/>
      <c r="P53" s="136" t="s">
        <v>51</v>
      </c>
      <c r="Q53" s="191" t="s">
        <v>51</v>
      </c>
      <c r="R53" s="191"/>
      <c r="S53" s="191"/>
      <c r="T53" s="191"/>
      <c r="U53" s="191"/>
      <c r="V53" s="191"/>
      <c r="W53" s="136" t="s">
        <v>51</v>
      </c>
      <c r="X53" s="136" t="s">
        <v>51</v>
      </c>
      <c r="Y53" s="136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91"/>
      <c r="C54" s="191"/>
      <c r="D54" s="191"/>
      <c r="E54" s="196"/>
      <c r="F54" s="197"/>
      <c r="G54" s="197"/>
      <c r="H54" s="197"/>
      <c r="I54" s="197"/>
      <c r="J54" s="197"/>
      <c r="K54" s="197"/>
      <c r="L54" s="197"/>
      <c r="M54" s="198"/>
      <c r="N54" s="87"/>
      <c r="O54" s="87"/>
      <c r="P54" s="136" t="s">
        <v>51</v>
      </c>
      <c r="Q54" s="191" t="s">
        <v>51</v>
      </c>
      <c r="R54" s="191"/>
      <c r="S54" s="191"/>
      <c r="T54" s="191"/>
      <c r="U54" s="191"/>
      <c r="V54" s="191"/>
      <c r="W54" s="136" t="s">
        <v>51</v>
      </c>
      <c r="X54" s="136" t="s">
        <v>51</v>
      </c>
      <c r="Y54" s="136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91"/>
      <c r="C55" s="191"/>
      <c r="D55" s="191"/>
      <c r="E55" s="196"/>
      <c r="F55" s="197"/>
      <c r="G55" s="197"/>
      <c r="H55" s="197"/>
      <c r="I55" s="197"/>
      <c r="J55" s="197"/>
      <c r="K55" s="197"/>
      <c r="L55" s="197"/>
      <c r="M55" s="198"/>
      <c r="N55" s="87"/>
      <c r="O55" s="87"/>
      <c r="P55" s="136" t="s">
        <v>51</v>
      </c>
      <c r="Q55" s="191" t="s">
        <v>51</v>
      </c>
      <c r="R55" s="191"/>
      <c r="S55" s="191"/>
      <c r="T55" s="191"/>
      <c r="U55" s="191"/>
      <c r="V55" s="191"/>
      <c r="W55" s="136" t="s">
        <v>51</v>
      </c>
      <c r="X55" s="136" t="s">
        <v>51</v>
      </c>
      <c r="Y55" s="136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91"/>
      <c r="C56" s="191"/>
      <c r="D56" s="191"/>
      <c r="E56" s="196"/>
      <c r="F56" s="197"/>
      <c r="G56" s="197"/>
      <c r="H56" s="197"/>
      <c r="I56" s="197"/>
      <c r="J56" s="197"/>
      <c r="K56" s="197"/>
      <c r="L56" s="197"/>
      <c r="M56" s="198"/>
      <c r="N56" s="87"/>
      <c r="O56" s="87"/>
      <c r="P56" s="136" t="s">
        <v>51</v>
      </c>
      <c r="Q56" s="191" t="s">
        <v>51</v>
      </c>
      <c r="R56" s="191"/>
      <c r="S56" s="191"/>
      <c r="T56" s="191"/>
      <c r="U56" s="191"/>
      <c r="V56" s="191"/>
      <c r="W56" s="136" t="s">
        <v>51</v>
      </c>
      <c r="X56" s="136" t="s">
        <v>51</v>
      </c>
      <c r="Y56" s="136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91"/>
      <c r="C57" s="191"/>
      <c r="D57" s="191"/>
      <c r="E57" s="196"/>
      <c r="F57" s="197"/>
      <c r="G57" s="197"/>
      <c r="H57" s="197"/>
      <c r="I57" s="197"/>
      <c r="J57" s="197"/>
      <c r="K57" s="197"/>
      <c r="L57" s="197"/>
      <c r="M57" s="198"/>
      <c r="N57" s="87"/>
      <c r="O57" s="87"/>
      <c r="P57" s="136" t="s">
        <v>51</v>
      </c>
      <c r="Q57" s="191" t="s">
        <v>51</v>
      </c>
      <c r="R57" s="191"/>
      <c r="S57" s="191"/>
      <c r="T57" s="191"/>
      <c r="U57" s="191"/>
      <c r="V57" s="191"/>
      <c r="W57" s="136" t="s">
        <v>51</v>
      </c>
      <c r="X57" s="136" t="s">
        <v>51</v>
      </c>
      <c r="Y57" s="136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91"/>
      <c r="C58" s="191"/>
      <c r="D58" s="191"/>
      <c r="E58" s="196"/>
      <c r="F58" s="197"/>
      <c r="G58" s="197"/>
      <c r="H58" s="197"/>
      <c r="I58" s="197"/>
      <c r="J58" s="197"/>
      <c r="K58" s="197"/>
      <c r="L58" s="197"/>
      <c r="M58" s="198"/>
      <c r="N58" s="87"/>
      <c r="O58" s="87"/>
      <c r="P58" s="136" t="s">
        <v>51</v>
      </c>
      <c r="Q58" s="191" t="s">
        <v>51</v>
      </c>
      <c r="R58" s="191"/>
      <c r="S58" s="191"/>
      <c r="T58" s="191"/>
      <c r="U58" s="191"/>
      <c r="V58" s="191"/>
      <c r="W58" s="136" t="s">
        <v>51</v>
      </c>
      <c r="X58" s="136" t="s">
        <v>51</v>
      </c>
      <c r="Y58" s="136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91"/>
      <c r="C59" s="191"/>
      <c r="D59" s="191"/>
      <c r="E59" s="196"/>
      <c r="F59" s="197"/>
      <c r="G59" s="197"/>
      <c r="H59" s="197"/>
      <c r="I59" s="197"/>
      <c r="J59" s="197"/>
      <c r="K59" s="197"/>
      <c r="L59" s="197"/>
      <c r="M59" s="198"/>
      <c r="N59" s="87"/>
      <c r="O59" s="87"/>
      <c r="P59" s="136" t="s">
        <v>51</v>
      </c>
      <c r="Q59" s="191" t="s">
        <v>51</v>
      </c>
      <c r="R59" s="191"/>
      <c r="S59" s="191"/>
      <c r="T59" s="191"/>
      <c r="U59" s="191"/>
      <c r="V59" s="191"/>
      <c r="W59" s="136" t="s">
        <v>51</v>
      </c>
      <c r="X59" s="136" t="s">
        <v>51</v>
      </c>
      <c r="Y59" s="136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91"/>
      <c r="C60" s="191"/>
      <c r="D60" s="191"/>
      <c r="E60" s="196"/>
      <c r="F60" s="197"/>
      <c r="G60" s="197"/>
      <c r="H60" s="197"/>
      <c r="I60" s="197"/>
      <c r="J60" s="197"/>
      <c r="K60" s="197"/>
      <c r="L60" s="197"/>
      <c r="M60" s="198"/>
      <c r="N60" s="87"/>
      <c r="O60" s="87"/>
      <c r="P60" s="136" t="s">
        <v>51</v>
      </c>
      <c r="Q60" s="191" t="s">
        <v>51</v>
      </c>
      <c r="R60" s="191"/>
      <c r="S60" s="191"/>
      <c r="T60" s="191"/>
      <c r="U60" s="191"/>
      <c r="V60" s="191"/>
      <c r="W60" s="136" t="s">
        <v>51</v>
      </c>
      <c r="X60" s="136" t="s">
        <v>51</v>
      </c>
      <c r="Y60" s="136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91"/>
      <c r="C61" s="191"/>
      <c r="D61" s="191"/>
      <c r="E61" s="196"/>
      <c r="F61" s="197"/>
      <c r="G61" s="197"/>
      <c r="H61" s="197"/>
      <c r="I61" s="197"/>
      <c r="J61" s="197"/>
      <c r="K61" s="197"/>
      <c r="L61" s="197"/>
      <c r="M61" s="198"/>
      <c r="N61" s="87"/>
      <c r="O61" s="87"/>
      <c r="P61" s="136" t="s">
        <v>51</v>
      </c>
      <c r="Q61" s="191" t="s">
        <v>51</v>
      </c>
      <c r="R61" s="191"/>
      <c r="S61" s="191"/>
      <c r="T61" s="191"/>
      <c r="U61" s="191"/>
      <c r="V61" s="191"/>
      <c r="W61" s="136" t="s">
        <v>51</v>
      </c>
      <c r="X61" s="136" t="s">
        <v>51</v>
      </c>
      <c r="Y61" s="136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91"/>
      <c r="C62" s="191"/>
      <c r="D62" s="191"/>
      <c r="E62" s="196"/>
      <c r="F62" s="197"/>
      <c r="G62" s="197"/>
      <c r="H62" s="197"/>
      <c r="I62" s="197"/>
      <c r="J62" s="197"/>
      <c r="K62" s="197"/>
      <c r="L62" s="197"/>
      <c r="M62" s="198"/>
      <c r="N62" s="87"/>
      <c r="O62" s="87"/>
      <c r="P62" s="136" t="s">
        <v>51</v>
      </c>
      <c r="Q62" s="191" t="s">
        <v>51</v>
      </c>
      <c r="R62" s="191"/>
      <c r="S62" s="191"/>
      <c r="T62" s="191"/>
      <c r="U62" s="191"/>
      <c r="V62" s="191"/>
      <c r="W62" s="136" t="s">
        <v>51</v>
      </c>
      <c r="X62" s="136" t="s">
        <v>51</v>
      </c>
      <c r="Y62" s="136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91"/>
      <c r="C63" s="191"/>
      <c r="D63" s="191"/>
      <c r="E63" s="196"/>
      <c r="F63" s="197"/>
      <c r="G63" s="197"/>
      <c r="H63" s="197"/>
      <c r="I63" s="197"/>
      <c r="J63" s="197"/>
      <c r="K63" s="197"/>
      <c r="L63" s="197"/>
      <c r="M63" s="198"/>
      <c r="N63" s="87"/>
      <c r="O63" s="87"/>
      <c r="P63" s="136" t="s">
        <v>51</v>
      </c>
      <c r="Q63" s="191" t="s">
        <v>51</v>
      </c>
      <c r="R63" s="191"/>
      <c r="S63" s="191"/>
      <c r="T63" s="191"/>
      <c r="U63" s="191"/>
      <c r="V63" s="191"/>
      <c r="W63" s="136" t="s">
        <v>51</v>
      </c>
      <c r="X63" s="136" t="s">
        <v>51</v>
      </c>
      <c r="Y63" s="136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91"/>
      <c r="C64" s="191"/>
      <c r="D64" s="191"/>
      <c r="E64" s="196"/>
      <c r="F64" s="197"/>
      <c r="G64" s="197"/>
      <c r="H64" s="197"/>
      <c r="I64" s="197"/>
      <c r="J64" s="197"/>
      <c r="K64" s="197"/>
      <c r="L64" s="197"/>
      <c r="M64" s="198"/>
      <c r="N64" s="87"/>
      <c r="O64" s="87"/>
      <c r="P64" s="136" t="s">
        <v>51</v>
      </c>
      <c r="Q64" s="191" t="s">
        <v>51</v>
      </c>
      <c r="R64" s="191"/>
      <c r="S64" s="191"/>
      <c r="T64" s="191"/>
      <c r="U64" s="191"/>
      <c r="V64" s="191"/>
      <c r="W64" s="136" t="s">
        <v>51</v>
      </c>
      <c r="X64" s="136" t="s">
        <v>51</v>
      </c>
      <c r="Y64" s="136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91"/>
      <c r="C65" s="191"/>
      <c r="D65" s="191"/>
      <c r="E65" s="196"/>
      <c r="F65" s="197"/>
      <c r="G65" s="197"/>
      <c r="H65" s="197"/>
      <c r="I65" s="197"/>
      <c r="J65" s="197"/>
      <c r="K65" s="197"/>
      <c r="L65" s="197"/>
      <c r="M65" s="198"/>
      <c r="N65" s="87"/>
      <c r="O65" s="87"/>
      <c r="P65" s="136" t="s">
        <v>51</v>
      </c>
      <c r="Q65" s="191" t="s">
        <v>51</v>
      </c>
      <c r="R65" s="191"/>
      <c r="S65" s="191"/>
      <c r="T65" s="191"/>
      <c r="U65" s="191"/>
      <c r="V65" s="191"/>
      <c r="W65" s="136" t="s">
        <v>51</v>
      </c>
      <c r="X65" s="136" t="s">
        <v>51</v>
      </c>
      <c r="Y65" s="136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91"/>
      <c r="C66" s="191"/>
      <c r="D66" s="191"/>
      <c r="E66" s="196"/>
      <c r="F66" s="197"/>
      <c r="G66" s="197"/>
      <c r="H66" s="197"/>
      <c r="I66" s="197"/>
      <c r="J66" s="197"/>
      <c r="K66" s="197"/>
      <c r="L66" s="197"/>
      <c r="M66" s="198"/>
      <c r="N66" s="87"/>
      <c r="O66" s="87"/>
      <c r="P66" s="136" t="s">
        <v>51</v>
      </c>
      <c r="Q66" s="191" t="s">
        <v>51</v>
      </c>
      <c r="R66" s="191"/>
      <c r="S66" s="191"/>
      <c r="T66" s="191"/>
      <c r="U66" s="191"/>
      <c r="V66" s="191"/>
      <c r="W66" s="136" t="s">
        <v>51</v>
      </c>
      <c r="X66" s="136" t="s">
        <v>51</v>
      </c>
      <c r="Y66" s="136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91"/>
      <c r="C67" s="191"/>
      <c r="D67" s="191"/>
      <c r="E67" s="196"/>
      <c r="F67" s="197"/>
      <c r="G67" s="197"/>
      <c r="H67" s="197"/>
      <c r="I67" s="197"/>
      <c r="J67" s="197"/>
      <c r="K67" s="197"/>
      <c r="L67" s="197"/>
      <c r="M67" s="198"/>
      <c r="N67" s="87"/>
      <c r="O67" s="87"/>
      <c r="P67" s="136" t="s">
        <v>51</v>
      </c>
      <c r="Q67" s="191" t="s">
        <v>51</v>
      </c>
      <c r="R67" s="191"/>
      <c r="S67" s="191"/>
      <c r="T67" s="191"/>
      <c r="U67" s="191"/>
      <c r="V67" s="191"/>
      <c r="W67" s="136" t="s">
        <v>51</v>
      </c>
      <c r="X67" s="136" t="s">
        <v>51</v>
      </c>
      <c r="Y67" s="136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91"/>
      <c r="C68" s="191"/>
      <c r="D68" s="191"/>
      <c r="E68" s="196"/>
      <c r="F68" s="197"/>
      <c r="G68" s="197"/>
      <c r="H68" s="197"/>
      <c r="I68" s="197"/>
      <c r="J68" s="197"/>
      <c r="K68" s="197"/>
      <c r="L68" s="197"/>
      <c r="M68" s="198"/>
      <c r="N68" s="87"/>
      <c r="O68" s="87"/>
      <c r="P68" s="136" t="s">
        <v>51</v>
      </c>
      <c r="Q68" s="191" t="s">
        <v>51</v>
      </c>
      <c r="R68" s="191"/>
      <c r="S68" s="191"/>
      <c r="T68" s="191"/>
      <c r="U68" s="191"/>
      <c r="V68" s="191"/>
      <c r="W68" s="136" t="s">
        <v>51</v>
      </c>
      <c r="X68" s="136" t="s">
        <v>51</v>
      </c>
      <c r="Y68" s="136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91"/>
      <c r="C69" s="191"/>
      <c r="D69" s="191"/>
      <c r="E69" s="196"/>
      <c r="F69" s="197"/>
      <c r="G69" s="197"/>
      <c r="H69" s="197"/>
      <c r="I69" s="197"/>
      <c r="J69" s="197"/>
      <c r="K69" s="197"/>
      <c r="L69" s="197"/>
      <c r="M69" s="198"/>
      <c r="N69" s="87"/>
      <c r="O69" s="87"/>
      <c r="P69" s="136" t="s">
        <v>51</v>
      </c>
      <c r="Q69" s="191" t="s">
        <v>51</v>
      </c>
      <c r="R69" s="191"/>
      <c r="S69" s="191"/>
      <c r="T69" s="191"/>
      <c r="U69" s="191"/>
      <c r="V69" s="191"/>
      <c r="W69" s="136" t="s">
        <v>51</v>
      </c>
      <c r="X69" s="136" t="s">
        <v>51</v>
      </c>
      <c r="Y69" s="136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91"/>
      <c r="C70" s="191"/>
      <c r="D70" s="191"/>
      <c r="E70" s="196"/>
      <c r="F70" s="197"/>
      <c r="G70" s="197"/>
      <c r="H70" s="197"/>
      <c r="I70" s="197"/>
      <c r="J70" s="197"/>
      <c r="K70" s="197"/>
      <c r="L70" s="197"/>
      <c r="M70" s="198"/>
      <c r="N70" s="87"/>
      <c r="O70" s="87"/>
      <c r="P70" s="136" t="s">
        <v>51</v>
      </c>
      <c r="Q70" s="191" t="s">
        <v>51</v>
      </c>
      <c r="R70" s="191"/>
      <c r="S70" s="191"/>
      <c r="T70" s="191"/>
      <c r="U70" s="191"/>
      <c r="V70" s="191"/>
      <c r="W70" s="136" t="s">
        <v>51</v>
      </c>
      <c r="X70" s="136" t="s">
        <v>51</v>
      </c>
      <c r="Y70" s="136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91"/>
      <c r="C71" s="191"/>
      <c r="D71" s="191"/>
      <c r="E71" s="196"/>
      <c r="F71" s="197"/>
      <c r="G71" s="197"/>
      <c r="H71" s="197"/>
      <c r="I71" s="197"/>
      <c r="J71" s="197"/>
      <c r="K71" s="197"/>
      <c r="L71" s="197"/>
      <c r="M71" s="198"/>
      <c r="N71" s="87"/>
      <c r="O71" s="87"/>
      <c r="P71" s="136" t="s">
        <v>51</v>
      </c>
      <c r="Q71" s="191" t="s">
        <v>51</v>
      </c>
      <c r="R71" s="191"/>
      <c r="S71" s="191"/>
      <c r="T71" s="191"/>
      <c r="U71" s="191"/>
      <c r="V71" s="191"/>
      <c r="W71" s="136" t="s">
        <v>51</v>
      </c>
      <c r="X71" s="136" t="s">
        <v>51</v>
      </c>
      <c r="Y71" s="136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91"/>
      <c r="C72" s="191"/>
      <c r="D72" s="191"/>
      <c r="E72" s="196"/>
      <c r="F72" s="197"/>
      <c r="G72" s="197"/>
      <c r="H72" s="197"/>
      <c r="I72" s="197"/>
      <c r="J72" s="197"/>
      <c r="K72" s="197"/>
      <c r="L72" s="197"/>
      <c r="M72" s="198"/>
      <c r="N72" s="87"/>
      <c r="O72" s="87"/>
      <c r="P72" s="136" t="s">
        <v>51</v>
      </c>
      <c r="Q72" s="191" t="s">
        <v>51</v>
      </c>
      <c r="R72" s="191"/>
      <c r="S72" s="191"/>
      <c r="T72" s="191"/>
      <c r="U72" s="191"/>
      <c r="V72" s="191"/>
      <c r="W72" s="136" t="s">
        <v>51</v>
      </c>
      <c r="X72" s="136" t="s">
        <v>51</v>
      </c>
      <c r="Y72" s="136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91"/>
      <c r="C73" s="191"/>
      <c r="D73" s="191"/>
      <c r="E73" s="196"/>
      <c r="F73" s="197"/>
      <c r="G73" s="197"/>
      <c r="H73" s="197"/>
      <c r="I73" s="197"/>
      <c r="J73" s="197"/>
      <c r="K73" s="197"/>
      <c r="L73" s="197"/>
      <c r="M73" s="198"/>
      <c r="N73" s="87"/>
      <c r="O73" s="87"/>
      <c r="P73" s="136" t="s">
        <v>51</v>
      </c>
      <c r="Q73" s="191" t="s">
        <v>51</v>
      </c>
      <c r="R73" s="191"/>
      <c r="S73" s="191"/>
      <c r="T73" s="191"/>
      <c r="U73" s="191"/>
      <c r="V73" s="191"/>
      <c r="W73" s="136" t="s">
        <v>51</v>
      </c>
      <c r="X73" s="136" t="s">
        <v>51</v>
      </c>
      <c r="Y73" s="136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91"/>
      <c r="C74" s="191"/>
      <c r="D74" s="191"/>
      <c r="E74" s="196"/>
      <c r="F74" s="197"/>
      <c r="G74" s="197"/>
      <c r="H74" s="197"/>
      <c r="I74" s="197"/>
      <c r="J74" s="197"/>
      <c r="K74" s="197"/>
      <c r="L74" s="197"/>
      <c r="M74" s="198"/>
      <c r="N74" s="87"/>
      <c r="O74" s="87"/>
      <c r="P74" s="136" t="s">
        <v>51</v>
      </c>
      <c r="Q74" s="191" t="s">
        <v>51</v>
      </c>
      <c r="R74" s="191"/>
      <c r="S74" s="191"/>
      <c r="T74" s="191"/>
      <c r="U74" s="191"/>
      <c r="V74" s="191"/>
      <c r="W74" s="136" t="s">
        <v>51</v>
      </c>
      <c r="X74" s="136" t="s">
        <v>51</v>
      </c>
      <c r="Y74" s="136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91"/>
      <c r="C75" s="191"/>
      <c r="D75" s="191"/>
      <c r="E75" s="196"/>
      <c r="F75" s="197"/>
      <c r="G75" s="197"/>
      <c r="H75" s="197"/>
      <c r="I75" s="197"/>
      <c r="J75" s="197"/>
      <c r="K75" s="197"/>
      <c r="L75" s="197"/>
      <c r="M75" s="198"/>
      <c r="N75" s="87"/>
      <c r="O75" s="87"/>
      <c r="P75" s="136" t="s">
        <v>51</v>
      </c>
      <c r="Q75" s="191" t="s">
        <v>51</v>
      </c>
      <c r="R75" s="191"/>
      <c r="S75" s="191"/>
      <c r="T75" s="191"/>
      <c r="U75" s="191"/>
      <c r="V75" s="191"/>
      <c r="W75" s="136" t="s">
        <v>51</v>
      </c>
      <c r="X75" s="136" t="s">
        <v>51</v>
      </c>
      <c r="Y75" s="136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91"/>
      <c r="C76" s="191"/>
      <c r="D76" s="191"/>
      <c r="E76" s="196"/>
      <c r="F76" s="197"/>
      <c r="G76" s="197"/>
      <c r="H76" s="197"/>
      <c r="I76" s="197"/>
      <c r="J76" s="197"/>
      <c r="K76" s="197"/>
      <c r="L76" s="197"/>
      <c r="M76" s="198"/>
      <c r="N76" s="87"/>
      <c r="O76" s="87"/>
      <c r="P76" s="136" t="s">
        <v>51</v>
      </c>
      <c r="Q76" s="191" t="s">
        <v>51</v>
      </c>
      <c r="R76" s="191"/>
      <c r="S76" s="191"/>
      <c r="T76" s="191"/>
      <c r="U76" s="191"/>
      <c r="V76" s="191"/>
      <c r="W76" s="136" t="s">
        <v>51</v>
      </c>
      <c r="X76" s="136" t="s">
        <v>51</v>
      </c>
      <c r="Y76" s="136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91"/>
      <c r="C77" s="191"/>
      <c r="D77" s="191"/>
      <c r="E77" s="196"/>
      <c r="F77" s="197"/>
      <c r="G77" s="197"/>
      <c r="H77" s="197"/>
      <c r="I77" s="197"/>
      <c r="J77" s="197"/>
      <c r="K77" s="197"/>
      <c r="L77" s="197"/>
      <c r="M77" s="198"/>
      <c r="N77" s="87"/>
      <c r="O77" s="87"/>
      <c r="P77" s="136" t="s">
        <v>51</v>
      </c>
      <c r="Q77" s="191" t="s">
        <v>51</v>
      </c>
      <c r="R77" s="191"/>
      <c r="S77" s="191"/>
      <c r="T77" s="191"/>
      <c r="U77" s="191"/>
      <c r="V77" s="191"/>
      <c r="W77" s="136" t="s">
        <v>51</v>
      </c>
      <c r="X77" s="136" t="s">
        <v>51</v>
      </c>
      <c r="Y77" s="136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92"/>
      <c r="C78" s="192"/>
      <c r="D78" s="192"/>
      <c r="E78" s="193"/>
      <c r="F78" s="194"/>
      <c r="G78" s="194"/>
      <c r="H78" s="194"/>
      <c r="I78" s="194"/>
      <c r="J78" s="194"/>
      <c r="K78" s="194"/>
      <c r="L78" s="194"/>
      <c r="M78" s="195"/>
      <c r="N78" s="91"/>
      <c r="O78" s="91"/>
      <c r="P78" s="136" t="s">
        <v>51</v>
      </c>
      <c r="Q78" s="191" t="s">
        <v>51</v>
      </c>
      <c r="R78" s="191"/>
      <c r="S78" s="191"/>
      <c r="T78" s="191"/>
      <c r="U78" s="191"/>
      <c r="V78" s="191"/>
      <c r="W78" s="136" t="s">
        <v>51</v>
      </c>
      <c r="X78" s="136" t="s">
        <v>51</v>
      </c>
      <c r="Y78" s="136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92"/>
      <c r="C79" s="192"/>
      <c r="D79" s="192"/>
      <c r="E79" s="193"/>
      <c r="F79" s="194"/>
      <c r="G79" s="194"/>
      <c r="H79" s="194"/>
      <c r="I79" s="194"/>
      <c r="J79" s="194"/>
      <c r="K79" s="194"/>
      <c r="L79" s="194"/>
      <c r="M79" s="195"/>
      <c r="N79" s="91"/>
      <c r="O79" s="91"/>
      <c r="P79" s="136" t="s">
        <v>51</v>
      </c>
      <c r="Q79" s="191" t="s">
        <v>51</v>
      </c>
      <c r="R79" s="191"/>
      <c r="S79" s="191"/>
      <c r="T79" s="191"/>
      <c r="U79" s="191"/>
      <c r="V79" s="191"/>
      <c r="W79" s="136" t="s">
        <v>51</v>
      </c>
      <c r="X79" s="136" t="s">
        <v>51</v>
      </c>
      <c r="Y79" s="136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92"/>
      <c r="C80" s="192"/>
      <c r="D80" s="192"/>
      <c r="E80" s="193"/>
      <c r="F80" s="194"/>
      <c r="G80" s="194"/>
      <c r="H80" s="194"/>
      <c r="I80" s="194"/>
      <c r="J80" s="194"/>
      <c r="K80" s="194"/>
      <c r="L80" s="194"/>
      <c r="M80" s="195"/>
      <c r="N80" s="91"/>
      <c r="O80" s="91"/>
      <c r="P80" s="136" t="s">
        <v>51</v>
      </c>
      <c r="Q80" s="191" t="s">
        <v>51</v>
      </c>
      <c r="R80" s="191"/>
      <c r="S80" s="191"/>
      <c r="T80" s="191"/>
      <c r="U80" s="191"/>
      <c r="V80" s="191"/>
      <c r="W80" s="136" t="s">
        <v>51</v>
      </c>
      <c r="X80" s="136" t="s">
        <v>51</v>
      </c>
      <c r="Y80" s="136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92"/>
      <c r="C81" s="192"/>
      <c r="D81" s="192"/>
      <c r="E81" s="193"/>
      <c r="F81" s="194"/>
      <c r="G81" s="194"/>
      <c r="H81" s="194"/>
      <c r="I81" s="194"/>
      <c r="J81" s="194"/>
      <c r="K81" s="194"/>
      <c r="L81" s="194"/>
      <c r="M81" s="195"/>
      <c r="N81" s="91"/>
      <c r="O81" s="91"/>
      <c r="P81" s="136" t="s">
        <v>51</v>
      </c>
      <c r="Q81" s="191" t="s">
        <v>51</v>
      </c>
      <c r="R81" s="191"/>
      <c r="S81" s="191"/>
      <c r="T81" s="191"/>
      <c r="U81" s="191"/>
      <c r="V81" s="191"/>
      <c r="W81" s="136" t="s">
        <v>51</v>
      </c>
      <c r="X81" s="136" t="s">
        <v>51</v>
      </c>
      <c r="Y81" s="136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92"/>
      <c r="C82" s="192"/>
      <c r="D82" s="192"/>
      <c r="E82" s="193"/>
      <c r="F82" s="194"/>
      <c r="G82" s="194"/>
      <c r="H82" s="194"/>
      <c r="I82" s="194"/>
      <c r="J82" s="194"/>
      <c r="K82" s="194"/>
      <c r="L82" s="194"/>
      <c r="M82" s="195"/>
      <c r="N82" s="91"/>
      <c r="O82" s="91"/>
      <c r="P82" s="136" t="s">
        <v>51</v>
      </c>
      <c r="Q82" s="191" t="s">
        <v>51</v>
      </c>
      <c r="R82" s="191"/>
      <c r="S82" s="191"/>
      <c r="T82" s="191"/>
      <c r="U82" s="191"/>
      <c r="V82" s="191"/>
      <c r="W82" s="136" t="s">
        <v>51</v>
      </c>
      <c r="X82" s="136" t="s">
        <v>51</v>
      </c>
      <c r="Y82" s="136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92"/>
      <c r="C83" s="192"/>
      <c r="D83" s="192"/>
      <c r="E83" s="193"/>
      <c r="F83" s="194"/>
      <c r="G83" s="194"/>
      <c r="H83" s="194"/>
      <c r="I83" s="194"/>
      <c r="J83" s="194"/>
      <c r="K83" s="194"/>
      <c r="L83" s="194"/>
      <c r="M83" s="195"/>
      <c r="N83" s="91"/>
      <c r="O83" s="91"/>
      <c r="P83" s="136" t="s">
        <v>51</v>
      </c>
      <c r="Q83" s="191" t="s">
        <v>51</v>
      </c>
      <c r="R83" s="191"/>
      <c r="S83" s="191"/>
      <c r="T83" s="191"/>
      <c r="U83" s="191"/>
      <c r="V83" s="191"/>
      <c r="W83" s="136" t="s">
        <v>51</v>
      </c>
      <c r="X83" s="136" t="s">
        <v>51</v>
      </c>
      <c r="Y83" s="136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92"/>
      <c r="C84" s="192"/>
      <c r="D84" s="192"/>
      <c r="E84" s="193"/>
      <c r="F84" s="194"/>
      <c r="G84" s="194"/>
      <c r="H84" s="194"/>
      <c r="I84" s="194"/>
      <c r="J84" s="194"/>
      <c r="K84" s="194"/>
      <c r="L84" s="194"/>
      <c r="M84" s="195"/>
      <c r="N84" s="91"/>
      <c r="O84" s="91"/>
      <c r="P84" s="136" t="s">
        <v>51</v>
      </c>
      <c r="Q84" s="191" t="s">
        <v>51</v>
      </c>
      <c r="R84" s="191"/>
      <c r="S84" s="191"/>
      <c r="T84" s="191"/>
      <c r="U84" s="191"/>
      <c r="V84" s="191"/>
      <c r="W84" s="136" t="s">
        <v>51</v>
      </c>
      <c r="X84" s="136" t="s">
        <v>51</v>
      </c>
      <c r="Y84" s="136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92"/>
      <c r="C85" s="192"/>
      <c r="D85" s="192"/>
      <c r="E85" s="193"/>
      <c r="F85" s="194"/>
      <c r="G85" s="194"/>
      <c r="H85" s="194"/>
      <c r="I85" s="194"/>
      <c r="J85" s="194"/>
      <c r="K85" s="194"/>
      <c r="L85" s="194"/>
      <c r="M85" s="195"/>
      <c r="N85" s="91"/>
      <c r="O85" s="91"/>
      <c r="P85" s="136" t="s">
        <v>51</v>
      </c>
      <c r="Q85" s="191" t="s">
        <v>51</v>
      </c>
      <c r="R85" s="191"/>
      <c r="S85" s="191"/>
      <c r="T85" s="191"/>
      <c r="U85" s="191"/>
      <c r="V85" s="191"/>
      <c r="W85" s="136" t="s">
        <v>51</v>
      </c>
      <c r="X85" s="136" t="s">
        <v>51</v>
      </c>
      <c r="Y85" s="136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92"/>
      <c r="C86" s="192"/>
      <c r="D86" s="192"/>
      <c r="E86" s="193"/>
      <c r="F86" s="194"/>
      <c r="G86" s="194"/>
      <c r="H86" s="194"/>
      <c r="I86" s="194"/>
      <c r="J86" s="194"/>
      <c r="K86" s="194"/>
      <c r="L86" s="194"/>
      <c r="M86" s="195"/>
      <c r="N86" s="91"/>
      <c r="O86" s="91"/>
      <c r="P86" s="136" t="s">
        <v>51</v>
      </c>
      <c r="Q86" s="191" t="s">
        <v>51</v>
      </c>
      <c r="R86" s="191"/>
      <c r="S86" s="191"/>
      <c r="T86" s="191"/>
      <c r="U86" s="191"/>
      <c r="V86" s="191"/>
      <c r="W86" s="136" t="s">
        <v>51</v>
      </c>
      <c r="X86" s="136" t="s">
        <v>51</v>
      </c>
      <c r="Y86" s="136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92"/>
      <c r="C87" s="192"/>
      <c r="D87" s="192"/>
      <c r="E87" s="193"/>
      <c r="F87" s="194"/>
      <c r="G87" s="194"/>
      <c r="H87" s="194"/>
      <c r="I87" s="194"/>
      <c r="J87" s="194"/>
      <c r="K87" s="194"/>
      <c r="L87" s="194"/>
      <c r="M87" s="195"/>
      <c r="N87" s="91"/>
      <c r="O87" s="91"/>
      <c r="P87" s="136" t="s">
        <v>51</v>
      </c>
      <c r="Q87" s="191" t="s">
        <v>51</v>
      </c>
      <c r="R87" s="191"/>
      <c r="S87" s="191"/>
      <c r="T87" s="191"/>
      <c r="U87" s="191"/>
      <c r="V87" s="191"/>
      <c r="W87" s="136" t="s">
        <v>51</v>
      </c>
      <c r="X87" s="136" t="s">
        <v>51</v>
      </c>
      <c r="Y87" s="136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92"/>
      <c r="C88" s="192"/>
      <c r="D88" s="192"/>
      <c r="E88" s="193"/>
      <c r="F88" s="194"/>
      <c r="G88" s="194"/>
      <c r="H88" s="194"/>
      <c r="I88" s="194"/>
      <c r="J88" s="194"/>
      <c r="K88" s="194"/>
      <c r="L88" s="194"/>
      <c r="M88" s="195"/>
      <c r="N88" s="91"/>
      <c r="O88" s="91"/>
      <c r="P88" s="136" t="s">
        <v>51</v>
      </c>
      <c r="Q88" s="191" t="s">
        <v>51</v>
      </c>
      <c r="R88" s="191"/>
      <c r="S88" s="191"/>
      <c r="T88" s="191"/>
      <c r="U88" s="191"/>
      <c r="V88" s="191"/>
      <c r="W88" s="136" t="s">
        <v>51</v>
      </c>
      <c r="X88" s="136" t="s">
        <v>51</v>
      </c>
      <c r="Y88" s="136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92"/>
      <c r="C89" s="192"/>
      <c r="D89" s="192"/>
      <c r="E89" s="193"/>
      <c r="F89" s="194"/>
      <c r="G89" s="194"/>
      <c r="H89" s="194"/>
      <c r="I89" s="194"/>
      <c r="J89" s="194"/>
      <c r="K89" s="194"/>
      <c r="L89" s="194"/>
      <c r="M89" s="195"/>
      <c r="N89" s="91"/>
      <c r="O89" s="91"/>
      <c r="P89" s="136" t="s">
        <v>51</v>
      </c>
      <c r="Q89" s="191" t="s">
        <v>51</v>
      </c>
      <c r="R89" s="191"/>
      <c r="S89" s="191"/>
      <c r="T89" s="191"/>
      <c r="U89" s="191"/>
      <c r="V89" s="191"/>
      <c r="W89" s="136" t="s">
        <v>51</v>
      </c>
      <c r="X89" s="136" t="s">
        <v>51</v>
      </c>
      <c r="Y89" s="136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92"/>
      <c r="C90" s="192"/>
      <c r="D90" s="192"/>
      <c r="E90" s="193"/>
      <c r="F90" s="194"/>
      <c r="G90" s="194"/>
      <c r="H90" s="194"/>
      <c r="I90" s="194"/>
      <c r="J90" s="194"/>
      <c r="K90" s="194"/>
      <c r="L90" s="194"/>
      <c r="M90" s="195"/>
      <c r="N90" s="91"/>
      <c r="O90" s="91"/>
      <c r="P90" s="136" t="s">
        <v>51</v>
      </c>
      <c r="Q90" s="191" t="s">
        <v>51</v>
      </c>
      <c r="R90" s="191"/>
      <c r="S90" s="191"/>
      <c r="T90" s="191"/>
      <c r="U90" s="191"/>
      <c r="V90" s="191"/>
      <c r="W90" s="136" t="s">
        <v>51</v>
      </c>
      <c r="X90" s="136" t="s">
        <v>51</v>
      </c>
      <c r="Y90" s="136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92"/>
      <c r="C91" s="192"/>
      <c r="D91" s="192"/>
      <c r="E91" s="193"/>
      <c r="F91" s="194"/>
      <c r="G91" s="194"/>
      <c r="H91" s="194"/>
      <c r="I91" s="194"/>
      <c r="J91" s="194"/>
      <c r="K91" s="194"/>
      <c r="L91" s="194"/>
      <c r="M91" s="195"/>
      <c r="N91" s="91"/>
      <c r="O91" s="91"/>
      <c r="P91" s="136" t="s">
        <v>51</v>
      </c>
      <c r="Q91" s="191" t="s">
        <v>51</v>
      </c>
      <c r="R91" s="191"/>
      <c r="S91" s="191"/>
      <c r="T91" s="191"/>
      <c r="U91" s="191"/>
      <c r="V91" s="191"/>
      <c r="W91" s="136" t="s">
        <v>51</v>
      </c>
      <c r="X91" s="136" t="s">
        <v>51</v>
      </c>
      <c r="Y91" s="136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92"/>
      <c r="C92" s="192"/>
      <c r="D92" s="192"/>
      <c r="E92" s="193"/>
      <c r="F92" s="194"/>
      <c r="G92" s="194"/>
      <c r="H92" s="194"/>
      <c r="I92" s="194"/>
      <c r="J92" s="194"/>
      <c r="K92" s="194"/>
      <c r="L92" s="194"/>
      <c r="M92" s="195"/>
      <c r="N92" s="91"/>
      <c r="O92" s="91"/>
      <c r="P92" s="136" t="s">
        <v>51</v>
      </c>
      <c r="Q92" s="191" t="s">
        <v>51</v>
      </c>
      <c r="R92" s="191"/>
      <c r="S92" s="191"/>
      <c r="T92" s="191"/>
      <c r="U92" s="191"/>
      <c r="V92" s="191"/>
      <c r="W92" s="136" t="s">
        <v>51</v>
      </c>
      <c r="X92" s="136" t="s">
        <v>51</v>
      </c>
      <c r="Y92" s="136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92"/>
      <c r="C93" s="192"/>
      <c r="D93" s="192"/>
      <c r="E93" s="193"/>
      <c r="F93" s="194"/>
      <c r="G93" s="194"/>
      <c r="H93" s="194"/>
      <c r="I93" s="194"/>
      <c r="J93" s="194"/>
      <c r="K93" s="194"/>
      <c r="L93" s="194"/>
      <c r="M93" s="195"/>
      <c r="N93" s="91"/>
      <c r="O93" s="91"/>
      <c r="P93" s="136" t="s">
        <v>51</v>
      </c>
      <c r="Q93" s="191" t="s">
        <v>51</v>
      </c>
      <c r="R93" s="191"/>
      <c r="S93" s="191"/>
      <c r="T93" s="191"/>
      <c r="U93" s="191"/>
      <c r="V93" s="191"/>
      <c r="W93" s="136" t="s">
        <v>51</v>
      </c>
      <c r="X93" s="136" t="s">
        <v>51</v>
      </c>
      <c r="Y93" s="136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1"/>
      <c r="C94" s="191"/>
      <c r="D94" s="191"/>
      <c r="E94" s="191"/>
      <c r="F94" s="191"/>
      <c r="G94" s="191"/>
      <c r="H94" s="191"/>
      <c r="I94" s="191"/>
      <c r="J94" s="191"/>
      <c r="K94" s="191"/>
      <c r="L94" s="191"/>
      <c r="M94" s="191"/>
      <c r="N94" s="87"/>
      <c r="O94" s="87"/>
      <c r="P94" s="136" t="s">
        <v>51</v>
      </c>
      <c r="Q94" s="191" t="s">
        <v>51</v>
      </c>
      <c r="R94" s="191"/>
      <c r="S94" s="191"/>
      <c r="T94" s="191"/>
      <c r="U94" s="191"/>
      <c r="V94" s="191"/>
      <c r="W94" s="136" t="s">
        <v>51</v>
      </c>
      <c r="X94" s="136" t="s">
        <v>51</v>
      </c>
      <c r="Y94" s="136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92"/>
      <c r="C95" s="192"/>
      <c r="D95" s="192"/>
      <c r="E95" s="193"/>
      <c r="F95" s="194"/>
      <c r="G95" s="194"/>
      <c r="H95" s="194"/>
      <c r="I95" s="194"/>
      <c r="J95" s="194"/>
      <c r="K95" s="194"/>
      <c r="L95" s="194"/>
      <c r="M95" s="195"/>
      <c r="N95" s="91"/>
      <c r="O95" s="91"/>
      <c r="P95" s="136" t="s">
        <v>51</v>
      </c>
      <c r="Q95" s="191" t="s">
        <v>51</v>
      </c>
      <c r="R95" s="191"/>
      <c r="S95" s="191"/>
      <c r="T95" s="191"/>
      <c r="U95" s="191"/>
      <c r="V95" s="191"/>
      <c r="W95" s="136" t="s">
        <v>51</v>
      </c>
      <c r="X95" s="136" t="s">
        <v>51</v>
      </c>
      <c r="Y95" s="136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1"/>
      <c r="C96" s="191"/>
      <c r="D96" s="191"/>
      <c r="E96" s="191"/>
      <c r="F96" s="191"/>
      <c r="G96" s="191"/>
      <c r="H96" s="191"/>
      <c r="I96" s="191"/>
      <c r="J96" s="191"/>
      <c r="K96" s="191"/>
      <c r="L96" s="191"/>
      <c r="M96" s="191"/>
      <c r="N96" s="87"/>
      <c r="O96" s="87"/>
      <c r="P96" s="136" t="s">
        <v>51</v>
      </c>
      <c r="Q96" s="191" t="s">
        <v>51</v>
      </c>
      <c r="R96" s="191"/>
      <c r="S96" s="191"/>
      <c r="T96" s="191"/>
      <c r="U96" s="191"/>
      <c r="V96" s="191"/>
      <c r="W96" s="136" t="s">
        <v>51</v>
      </c>
      <c r="X96" s="136" t="s">
        <v>51</v>
      </c>
      <c r="Y96" s="136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92"/>
      <c r="C97" s="192"/>
      <c r="D97" s="192"/>
      <c r="E97" s="193"/>
      <c r="F97" s="194"/>
      <c r="G97" s="194"/>
      <c r="H97" s="194"/>
      <c r="I97" s="194"/>
      <c r="J97" s="194"/>
      <c r="K97" s="194"/>
      <c r="L97" s="194"/>
      <c r="M97" s="195"/>
      <c r="N97" s="91"/>
      <c r="O97" s="91"/>
      <c r="P97" s="136" t="s">
        <v>51</v>
      </c>
      <c r="Q97" s="191" t="s">
        <v>51</v>
      </c>
      <c r="R97" s="191"/>
      <c r="S97" s="191"/>
      <c r="T97" s="191"/>
      <c r="U97" s="191"/>
      <c r="V97" s="191"/>
      <c r="W97" s="136" t="s">
        <v>51</v>
      </c>
      <c r="X97" s="136" t="s">
        <v>51</v>
      </c>
      <c r="Y97" s="136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1"/>
      <c r="C98" s="191"/>
      <c r="D98" s="191"/>
      <c r="E98" s="191"/>
      <c r="F98" s="191"/>
      <c r="G98" s="191"/>
      <c r="H98" s="191"/>
      <c r="I98" s="191"/>
      <c r="J98" s="191"/>
      <c r="K98" s="191"/>
      <c r="L98" s="191"/>
      <c r="M98" s="191"/>
      <c r="N98" s="87"/>
      <c r="O98" s="87"/>
      <c r="P98" s="136" t="s">
        <v>51</v>
      </c>
      <c r="Q98" s="191" t="s">
        <v>51</v>
      </c>
      <c r="R98" s="191"/>
      <c r="S98" s="191"/>
      <c r="T98" s="191"/>
      <c r="U98" s="191"/>
      <c r="V98" s="191"/>
      <c r="W98" s="136" t="s">
        <v>51</v>
      </c>
      <c r="X98" s="136" t="s">
        <v>51</v>
      </c>
      <c r="Y98" s="136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92"/>
      <c r="C99" s="192"/>
      <c r="D99" s="192"/>
      <c r="E99" s="193"/>
      <c r="F99" s="194"/>
      <c r="G99" s="194"/>
      <c r="H99" s="194"/>
      <c r="I99" s="194"/>
      <c r="J99" s="194"/>
      <c r="K99" s="194"/>
      <c r="L99" s="194"/>
      <c r="M99" s="195"/>
      <c r="N99" s="91"/>
      <c r="O99" s="91"/>
      <c r="P99" s="136" t="s">
        <v>51</v>
      </c>
      <c r="Q99" s="191" t="s">
        <v>51</v>
      </c>
      <c r="R99" s="191"/>
      <c r="S99" s="191"/>
      <c r="T99" s="191"/>
      <c r="U99" s="191"/>
      <c r="V99" s="191"/>
      <c r="W99" s="136" t="s">
        <v>51</v>
      </c>
      <c r="X99" s="136" t="s">
        <v>51</v>
      </c>
      <c r="Y99" s="136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1"/>
      <c r="C100" s="191"/>
      <c r="D100" s="191"/>
      <c r="E100" s="191"/>
      <c r="F100" s="191"/>
      <c r="G100" s="191"/>
      <c r="H100" s="191"/>
      <c r="I100" s="191"/>
      <c r="J100" s="191"/>
      <c r="K100" s="191"/>
      <c r="L100" s="191"/>
      <c r="M100" s="191"/>
      <c r="N100" s="87"/>
      <c r="O100" s="87"/>
      <c r="P100" s="136" t="s">
        <v>51</v>
      </c>
      <c r="Q100" s="191" t="s">
        <v>51</v>
      </c>
      <c r="R100" s="191"/>
      <c r="S100" s="191"/>
      <c r="T100" s="191"/>
      <c r="U100" s="191"/>
      <c r="V100" s="191"/>
      <c r="W100" s="136" t="s">
        <v>51</v>
      </c>
      <c r="X100" s="136" t="s">
        <v>51</v>
      </c>
      <c r="Y100" s="136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92"/>
      <c r="C101" s="192"/>
      <c r="D101" s="192"/>
      <c r="E101" s="193"/>
      <c r="F101" s="194"/>
      <c r="G101" s="194"/>
      <c r="H101" s="194"/>
      <c r="I101" s="194"/>
      <c r="J101" s="194"/>
      <c r="K101" s="194"/>
      <c r="L101" s="194"/>
      <c r="M101" s="195"/>
      <c r="N101" s="91"/>
      <c r="O101" s="91"/>
      <c r="P101" s="136" t="s">
        <v>51</v>
      </c>
      <c r="Q101" s="191" t="s">
        <v>51</v>
      </c>
      <c r="R101" s="191"/>
      <c r="S101" s="191"/>
      <c r="T101" s="191"/>
      <c r="U101" s="191"/>
      <c r="V101" s="191"/>
      <c r="W101" s="136" t="s">
        <v>51</v>
      </c>
      <c r="X101" s="136" t="s">
        <v>51</v>
      </c>
      <c r="Y101" s="136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1"/>
      <c r="C102" s="191"/>
      <c r="D102" s="191"/>
      <c r="E102" s="191"/>
      <c r="F102" s="191"/>
      <c r="G102" s="191"/>
      <c r="H102" s="191"/>
      <c r="I102" s="191"/>
      <c r="J102" s="191"/>
      <c r="K102" s="191"/>
      <c r="L102" s="191"/>
      <c r="M102" s="191"/>
      <c r="N102" s="87"/>
      <c r="O102" s="87"/>
      <c r="P102" s="136" t="s">
        <v>51</v>
      </c>
      <c r="Q102" s="191" t="s">
        <v>51</v>
      </c>
      <c r="R102" s="191"/>
      <c r="S102" s="191"/>
      <c r="T102" s="191"/>
      <c r="U102" s="191"/>
      <c r="V102" s="191"/>
      <c r="W102" s="136" t="s">
        <v>51</v>
      </c>
      <c r="X102" s="136" t="s">
        <v>51</v>
      </c>
      <c r="Y102" s="136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1"/>
      <c r="C103" s="191"/>
      <c r="D103" s="191"/>
      <c r="E103" s="191"/>
      <c r="F103" s="191"/>
      <c r="G103" s="191"/>
      <c r="H103" s="191"/>
      <c r="I103" s="191"/>
      <c r="J103" s="191"/>
      <c r="K103" s="191"/>
      <c r="L103" s="191"/>
      <c r="M103" s="191"/>
      <c r="N103" s="87"/>
      <c r="O103" s="87"/>
      <c r="P103" s="136" t="s">
        <v>51</v>
      </c>
      <c r="Q103" s="191" t="s">
        <v>51</v>
      </c>
      <c r="R103" s="191"/>
      <c r="S103" s="191"/>
      <c r="T103" s="191"/>
      <c r="U103" s="191"/>
      <c r="V103" s="191"/>
      <c r="W103" s="136" t="s">
        <v>51</v>
      </c>
      <c r="X103" s="136" t="s">
        <v>51</v>
      </c>
      <c r="Y103" s="136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84"/>
      <c r="C104" s="184"/>
      <c r="D104" s="184"/>
      <c r="E104" s="184"/>
      <c r="F104" s="184"/>
      <c r="G104" s="184"/>
      <c r="H104" s="184"/>
      <c r="I104" s="184"/>
      <c r="J104" s="184"/>
      <c r="K104" s="184"/>
      <c r="L104" s="184"/>
      <c r="M104" s="184"/>
      <c r="N104" s="98"/>
      <c r="O104" s="98"/>
      <c r="P104" s="184"/>
      <c r="Q104" s="184"/>
      <c r="R104" s="184"/>
      <c r="S104" s="184"/>
      <c r="T104" s="184"/>
      <c r="U104" s="184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84"/>
      <c r="C105" s="184"/>
      <c r="D105" s="184"/>
      <c r="E105" s="184"/>
      <c r="F105" s="184"/>
      <c r="G105" s="184"/>
      <c r="H105" s="184"/>
      <c r="I105" s="184"/>
      <c r="J105" s="184"/>
      <c r="K105" s="184"/>
      <c r="L105" s="184"/>
      <c r="M105" s="184"/>
      <c r="N105" s="98"/>
      <c r="O105" s="98"/>
      <c r="P105" s="184"/>
      <c r="Q105" s="184"/>
      <c r="R105" s="184"/>
      <c r="S105" s="184"/>
      <c r="T105" s="184"/>
      <c r="U105" s="184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84"/>
      <c r="C106" s="184"/>
      <c r="D106" s="184"/>
      <c r="E106" s="184"/>
      <c r="F106" s="184"/>
      <c r="G106" s="184"/>
      <c r="H106" s="184"/>
      <c r="I106" s="184"/>
      <c r="J106" s="184"/>
      <c r="K106" s="184"/>
      <c r="L106" s="184"/>
      <c r="M106" s="184"/>
      <c r="N106" s="98"/>
      <c r="O106" s="98"/>
      <c r="P106" s="184"/>
      <c r="Q106" s="184"/>
      <c r="R106" s="184"/>
      <c r="S106" s="184"/>
      <c r="T106" s="184"/>
      <c r="U106" s="184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84"/>
      <c r="C107" s="184"/>
      <c r="D107" s="184"/>
      <c r="E107" s="184"/>
      <c r="F107" s="184"/>
      <c r="G107" s="184"/>
      <c r="H107" s="184"/>
      <c r="I107" s="184"/>
      <c r="J107" s="184"/>
      <c r="K107" s="184"/>
      <c r="L107" s="184"/>
      <c r="M107" s="184"/>
      <c r="N107" s="98"/>
      <c r="O107" s="98"/>
      <c r="P107" s="184"/>
      <c r="Q107" s="184"/>
      <c r="R107" s="184"/>
      <c r="S107" s="184"/>
      <c r="T107" s="184"/>
      <c r="U107" s="184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84"/>
      <c r="C108" s="184"/>
      <c r="D108" s="184"/>
      <c r="E108" s="184"/>
      <c r="F108" s="184"/>
      <c r="G108" s="184"/>
      <c r="H108" s="184"/>
      <c r="I108" s="184"/>
      <c r="J108" s="184"/>
      <c r="K108" s="184"/>
      <c r="L108" s="184"/>
      <c r="M108" s="184"/>
      <c r="N108" s="98"/>
      <c r="O108" s="98"/>
      <c r="P108" s="184"/>
      <c r="Q108" s="184"/>
      <c r="R108" s="184"/>
      <c r="S108" s="184"/>
      <c r="T108" s="184"/>
      <c r="U108" s="184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84"/>
      <c r="C109" s="184"/>
      <c r="D109" s="184"/>
      <c r="E109" s="184"/>
      <c r="F109" s="184"/>
      <c r="G109" s="184"/>
      <c r="H109" s="184"/>
      <c r="I109" s="184"/>
      <c r="J109" s="184"/>
      <c r="K109" s="184"/>
      <c r="L109" s="184"/>
      <c r="M109" s="184"/>
      <c r="N109" s="98"/>
      <c r="O109" s="98"/>
      <c r="P109" s="184"/>
      <c r="Q109" s="184"/>
      <c r="R109" s="184"/>
      <c r="S109" s="184"/>
      <c r="T109" s="184"/>
      <c r="U109" s="184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84"/>
      <c r="C110" s="184"/>
      <c r="D110" s="184"/>
      <c r="E110" s="184"/>
      <c r="F110" s="184"/>
      <c r="G110" s="184"/>
      <c r="H110" s="184"/>
      <c r="I110" s="184"/>
      <c r="J110" s="184"/>
      <c r="K110" s="184"/>
      <c r="L110" s="184"/>
      <c r="M110" s="184"/>
      <c r="N110" s="98"/>
      <c r="O110" s="98"/>
      <c r="P110" s="184"/>
      <c r="Q110" s="184"/>
      <c r="R110" s="184"/>
      <c r="S110" s="184"/>
      <c r="T110" s="184"/>
      <c r="U110" s="184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84"/>
      <c r="C111" s="184"/>
      <c r="D111" s="184"/>
      <c r="E111" s="184"/>
      <c r="F111" s="184"/>
      <c r="G111" s="184"/>
      <c r="H111" s="184"/>
      <c r="I111" s="184"/>
      <c r="J111" s="184"/>
      <c r="K111" s="184"/>
      <c r="L111" s="184"/>
      <c r="M111" s="184"/>
      <c r="N111" s="98"/>
      <c r="O111" s="98"/>
      <c r="P111" s="184"/>
      <c r="Q111" s="184"/>
      <c r="R111" s="184"/>
      <c r="S111" s="184"/>
      <c r="T111" s="184"/>
      <c r="U111" s="184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84"/>
      <c r="C112" s="184"/>
      <c r="D112" s="184"/>
      <c r="E112" s="184"/>
      <c r="F112" s="184"/>
      <c r="G112" s="184"/>
      <c r="H112" s="184"/>
      <c r="I112" s="184"/>
      <c r="J112" s="184"/>
      <c r="K112" s="184"/>
      <c r="L112" s="184"/>
      <c r="M112" s="184"/>
      <c r="N112" s="98"/>
      <c r="O112" s="98"/>
      <c r="P112" s="184"/>
      <c r="Q112" s="184"/>
      <c r="R112" s="184"/>
      <c r="S112" s="184"/>
      <c r="T112" s="184"/>
      <c r="U112" s="184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  <c r="N113" s="98"/>
      <c r="O113" s="98"/>
      <c r="P113" s="184"/>
      <c r="Q113" s="184"/>
      <c r="R113" s="184"/>
      <c r="S113" s="184"/>
      <c r="T113" s="184"/>
      <c r="U113" s="184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84"/>
      <c r="C114" s="184"/>
      <c r="D114" s="184"/>
      <c r="E114" s="184"/>
      <c r="F114" s="184"/>
      <c r="G114" s="184"/>
      <c r="H114" s="184"/>
      <c r="I114" s="184"/>
      <c r="J114" s="184"/>
      <c r="K114" s="184"/>
      <c r="L114" s="184"/>
      <c r="M114" s="184"/>
      <c r="N114" s="98"/>
      <c r="O114" s="98"/>
      <c r="P114" s="184"/>
      <c r="Q114" s="184"/>
      <c r="R114" s="184"/>
      <c r="S114" s="184"/>
      <c r="T114" s="184"/>
      <c r="U114" s="184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84"/>
      <c r="C115" s="184"/>
      <c r="D115" s="184"/>
      <c r="E115" s="184"/>
      <c r="F115" s="184"/>
      <c r="G115" s="184"/>
      <c r="H115" s="184"/>
      <c r="I115" s="184"/>
      <c r="J115" s="184"/>
      <c r="K115" s="184"/>
      <c r="L115" s="184"/>
      <c r="M115" s="184"/>
      <c r="N115" s="98"/>
      <c r="O115" s="98"/>
      <c r="P115" s="184"/>
      <c r="Q115" s="184"/>
      <c r="R115" s="184"/>
      <c r="S115" s="184"/>
      <c r="T115" s="184"/>
      <c r="U115" s="184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84"/>
      <c r="C116" s="184"/>
      <c r="D116" s="184"/>
      <c r="E116" s="184"/>
      <c r="F116" s="184"/>
      <c r="G116" s="184"/>
      <c r="H116" s="184"/>
      <c r="I116" s="184"/>
      <c r="J116" s="184"/>
      <c r="K116" s="184"/>
      <c r="L116" s="184"/>
      <c r="M116" s="184"/>
      <c r="N116" s="98"/>
      <c r="O116" s="98"/>
      <c r="P116" s="184"/>
      <c r="Q116" s="184"/>
      <c r="R116" s="184"/>
      <c r="S116" s="184"/>
      <c r="T116" s="184"/>
      <c r="U116" s="184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84"/>
      <c r="C117" s="184"/>
      <c r="D117" s="184"/>
      <c r="E117" s="184"/>
      <c r="F117" s="184"/>
      <c r="G117" s="184"/>
      <c r="H117" s="184"/>
      <c r="I117" s="184"/>
      <c r="J117" s="184"/>
      <c r="K117" s="184"/>
      <c r="L117" s="184"/>
      <c r="M117" s="184"/>
      <c r="N117" s="98"/>
      <c r="O117" s="98"/>
      <c r="P117" s="184"/>
      <c r="Q117" s="184"/>
      <c r="R117" s="184"/>
      <c r="S117" s="184"/>
      <c r="T117" s="184"/>
      <c r="U117" s="184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84"/>
      <c r="C118" s="184"/>
      <c r="D118" s="184"/>
      <c r="E118" s="184"/>
      <c r="F118" s="184"/>
      <c r="G118" s="184"/>
      <c r="H118" s="184"/>
      <c r="I118" s="184"/>
      <c r="J118" s="184"/>
      <c r="K118" s="184"/>
      <c r="L118" s="184"/>
      <c r="M118" s="184"/>
      <c r="N118" s="98"/>
      <c r="O118" s="98"/>
      <c r="P118" s="184"/>
      <c r="Q118" s="184"/>
      <c r="R118" s="184"/>
      <c r="S118" s="184"/>
      <c r="T118" s="184"/>
      <c r="U118" s="184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84"/>
      <c r="C119" s="184"/>
      <c r="D119" s="184"/>
      <c r="E119" s="184"/>
      <c r="F119" s="184"/>
      <c r="G119" s="184"/>
      <c r="H119" s="184"/>
      <c r="I119" s="184"/>
      <c r="J119" s="184"/>
      <c r="K119" s="184"/>
      <c r="L119" s="184"/>
      <c r="M119" s="184"/>
      <c r="N119" s="98"/>
      <c r="O119" s="98"/>
      <c r="P119" s="184"/>
      <c r="Q119" s="184"/>
      <c r="R119" s="184"/>
      <c r="S119" s="184"/>
      <c r="T119" s="184"/>
      <c r="U119" s="184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  <c r="N120" s="98"/>
      <c r="O120" s="98"/>
      <c r="P120" s="184"/>
      <c r="Q120" s="184"/>
      <c r="R120" s="184"/>
      <c r="S120" s="184"/>
      <c r="T120" s="184"/>
      <c r="U120" s="184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84"/>
      <c r="C121" s="184"/>
      <c r="D121" s="184"/>
      <c r="E121" s="184"/>
      <c r="F121" s="184"/>
      <c r="G121" s="184"/>
      <c r="H121" s="184"/>
      <c r="I121" s="184"/>
      <c r="J121" s="184"/>
      <c r="K121" s="184"/>
      <c r="L121" s="184"/>
      <c r="M121" s="184"/>
      <c r="N121" s="98"/>
      <c r="O121" s="98"/>
      <c r="P121" s="184"/>
      <c r="Q121" s="184"/>
      <c r="R121" s="184"/>
      <c r="S121" s="184"/>
      <c r="T121" s="184"/>
      <c r="U121" s="184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84"/>
      <c r="C122" s="184"/>
      <c r="D122" s="184"/>
      <c r="E122" s="184"/>
      <c r="F122" s="184"/>
      <c r="G122" s="184"/>
      <c r="H122" s="184"/>
      <c r="I122" s="184"/>
      <c r="J122" s="184"/>
      <c r="K122" s="184"/>
      <c r="L122" s="184"/>
      <c r="M122" s="184"/>
      <c r="N122" s="98"/>
      <c r="O122" s="98"/>
      <c r="P122" s="184"/>
      <c r="Q122" s="184"/>
      <c r="R122" s="184"/>
      <c r="S122" s="184"/>
      <c r="T122" s="184"/>
      <c r="U122" s="184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84"/>
      <c r="C123" s="184"/>
      <c r="D123" s="184"/>
      <c r="E123" s="184"/>
      <c r="F123" s="184"/>
      <c r="G123" s="184"/>
      <c r="H123" s="184"/>
      <c r="I123" s="184"/>
      <c r="J123" s="184"/>
      <c r="K123" s="184"/>
      <c r="L123" s="184"/>
      <c r="M123" s="184"/>
      <c r="N123" s="98"/>
      <c r="O123" s="98"/>
      <c r="P123" s="184"/>
      <c r="Q123" s="184"/>
      <c r="R123" s="184"/>
      <c r="S123" s="184"/>
      <c r="T123" s="184"/>
      <c r="U123" s="184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84"/>
      <c r="C124" s="184"/>
      <c r="D124" s="184"/>
      <c r="E124" s="184"/>
      <c r="F124" s="184"/>
      <c r="G124" s="184"/>
      <c r="H124" s="184"/>
      <c r="I124" s="184"/>
      <c r="J124" s="184"/>
      <c r="K124" s="184"/>
      <c r="L124" s="184"/>
      <c r="M124" s="184"/>
      <c r="N124" s="98"/>
      <c r="O124" s="98"/>
      <c r="P124" s="184"/>
      <c r="Q124" s="184"/>
      <c r="R124" s="184"/>
      <c r="S124" s="184"/>
      <c r="T124" s="184"/>
      <c r="U124" s="184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84"/>
      <c r="C125" s="184"/>
      <c r="D125" s="184"/>
      <c r="E125" s="184"/>
      <c r="F125" s="184"/>
      <c r="G125" s="184"/>
      <c r="H125" s="184"/>
      <c r="I125" s="184"/>
      <c r="J125" s="184"/>
      <c r="K125" s="184"/>
      <c r="L125" s="184"/>
      <c r="M125" s="184"/>
      <c r="N125" s="98"/>
      <c r="O125" s="98"/>
      <c r="P125" s="184"/>
      <c r="Q125" s="184"/>
      <c r="R125" s="184"/>
      <c r="S125" s="184"/>
      <c r="T125" s="184"/>
      <c r="U125" s="184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84"/>
      <c r="C126" s="184"/>
      <c r="D126" s="184"/>
      <c r="E126" s="184"/>
      <c r="F126" s="184"/>
      <c r="G126" s="184"/>
      <c r="H126" s="184"/>
      <c r="I126" s="184"/>
      <c r="J126" s="184"/>
      <c r="K126" s="184"/>
      <c r="L126" s="184"/>
      <c r="M126" s="184"/>
      <c r="N126" s="98"/>
      <c r="O126" s="98"/>
      <c r="P126" s="184"/>
      <c r="Q126" s="184"/>
      <c r="R126" s="184"/>
      <c r="S126" s="184"/>
      <c r="T126" s="184"/>
      <c r="U126" s="184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84"/>
      <c r="C127" s="184"/>
      <c r="D127" s="184"/>
      <c r="E127" s="184"/>
      <c r="F127" s="184"/>
      <c r="G127" s="184"/>
      <c r="H127" s="184"/>
      <c r="I127" s="184"/>
      <c r="J127" s="184"/>
      <c r="K127" s="184"/>
      <c r="L127" s="184"/>
      <c r="M127" s="184"/>
      <c r="N127" s="98"/>
      <c r="O127" s="98"/>
      <c r="P127" s="184"/>
      <c r="Q127" s="184"/>
      <c r="R127" s="184"/>
      <c r="S127" s="184"/>
      <c r="T127" s="184"/>
      <c r="U127" s="184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84"/>
      <c r="C128" s="184"/>
      <c r="D128" s="184"/>
      <c r="E128" s="184"/>
      <c r="F128" s="184"/>
      <c r="G128" s="184"/>
      <c r="H128" s="184"/>
      <c r="I128" s="184"/>
      <c r="J128" s="184"/>
      <c r="K128" s="184"/>
      <c r="L128" s="184"/>
      <c r="M128" s="184"/>
      <c r="N128" s="98"/>
      <c r="O128" s="98"/>
      <c r="P128" s="184"/>
      <c r="Q128" s="184"/>
      <c r="R128" s="184"/>
      <c r="S128" s="184"/>
      <c r="T128" s="184"/>
      <c r="U128" s="184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84"/>
      <c r="C129" s="184"/>
      <c r="D129" s="184"/>
      <c r="E129" s="184"/>
      <c r="F129" s="184"/>
      <c r="G129" s="184"/>
      <c r="H129" s="184"/>
      <c r="I129" s="184"/>
      <c r="J129" s="184"/>
      <c r="K129" s="184"/>
      <c r="L129" s="184"/>
      <c r="M129" s="184"/>
      <c r="N129" s="98"/>
      <c r="O129" s="98"/>
      <c r="P129" s="184"/>
      <c r="Q129" s="184"/>
      <c r="R129" s="184"/>
      <c r="S129" s="184"/>
      <c r="T129" s="184"/>
      <c r="U129" s="184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84"/>
      <c r="C130" s="184"/>
      <c r="D130" s="184"/>
      <c r="E130" s="184"/>
      <c r="F130" s="184"/>
      <c r="G130" s="184"/>
      <c r="H130" s="184"/>
      <c r="I130" s="184"/>
      <c r="J130" s="184"/>
      <c r="K130" s="184"/>
      <c r="L130" s="184"/>
      <c r="M130" s="184"/>
      <c r="N130" s="98"/>
      <c r="O130" s="98"/>
      <c r="P130" s="184"/>
      <c r="Q130" s="184"/>
      <c r="R130" s="184"/>
      <c r="S130" s="184"/>
      <c r="T130" s="184"/>
      <c r="U130" s="184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84"/>
      <c r="C131" s="184"/>
      <c r="D131" s="184"/>
      <c r="E131" s="184"/>
      <c r="F131" s="184"/>
      <c r="G131" s="184"/>
      <c r="H131" s="184"/>
      <c r="I131" s="184"/>
      <c r="J131" s="184"/>
      <c r="K131" s="184"/>
      <c r="L131" s="184"/>
      <c r="M131" s="184"/>
      <c r="N131" s="98"/>
      <c r="O131" s="98"/>
      <c r="P131" s="184"/>
      <c r="Q131" s="184"/>
      <c r="R131" s="184"/>
      <c r="S131" s="184"/>
      <c r="T131" s="184"/>
      <c r="U131" s="184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5"/>
      <c r="C136" s="186"/>
      <c r="D136" s="186"/>
      <c r="E136" s="134"/>
      <c r="F136" s="134"/>
      <c r="G136" s="134"/>
      <c r="H136" s="185"/>
      <c r="I136" s="185"/>
      <c r="J136" s="185"/>
      <c r="K136" s="185"/>
      <c r="L136" s="134"/>
      <c r="M136" s="185"/>
      <c r="N136" s="185"/>
      <c r="O136" s="185"/>
      <c r="P136" s="185"/>
      <c r="Q136" s="185"/>
      <c r="R136" s="134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8"/>
      <c r="C137" s="188"/>
      <c r="D137" s="188"/>
      <c r="E137" s="102"/>
      <c r="F137" s="102"/>
      <c r="G137" s="102"/>
      <c r="H137" s="189"/>
      <c r="I137" s="189"/>
      <c r="J137" s="189"/>
      <c r="K137" s="189"/>
      <c r="L137" s="133"/>
      <c r="M137" s="190"/>
      <c r="N137" s="190"/>
      <c r="O137" s="190"/>
      <c r="P137" s="190"/>
      <c r="Q137" s="190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8"/>
      <c r="C138" s="188"/>
      <c r="D138" s="188"/>
      <c r="E138" s="102"/>
      <c r="F138" s="102"/>
      <c r="G138" s="102"/>
      <c r="H138" s="189"/>
      <c r="I138" s="189"/>
      <c r="J138" s="189"/>
      <c r="K138" s="189"/>
      <c r="L138" s="133"/>
      <c r="M138" s="190"/>
      <c r="N138" s="190"/>
      <c r="O138" s="190"/>
      <c r="P138" s="190"/>
      <c r="Q138" s="190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8"/>
      <c r="C139" s="188"/>
      <c r="D139" s="188"/>
      <c r="E139" s="102"/>
      <c r="F139" s="102"/>
      <c r="G139" s="102"/>
      <c r="H139" s="189"/>
      <c r="I139" s="189"/>
      <c r="J139" s="189"/>
      <c r="K139" s="189"/>
      <c r="L139" s="133"/>
      <c r="M139" s="190"/>
      <c r="N139" s="190"/>
      <c r="O139" s="190"/>
      <c r="P139" s="190"/>
      <c r="Q139" s="190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8"/>
      <c r="C140" s="188"/>
      <c r="D140" s="188"/>
      <c r="E140" s="102"/>
      <c r="F140" s="102"/>
      <c r="G140" s="102"/>
      <c r="H140" s="189"/>
      <c r="I140" s="189"/>
      <c r="J140" s="189"/>
      <c r="K140" s="189"/>
      <c r="L140" s="133"/>
      <c r="M140" s="190"/>
      <c r="N140" s="190"/>
      <c r="O140" s="190"/>
      <c r="P140" s="190"/>
      <c r="Q140" s="190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8"/>
      <c r="C141" s="188"/>
      <c r="D141" s="188"/>
      <c r="E141" s="102"/>
      <c r="F141" s="102"/>
      <c r="G141" s="102"/>
      <c r="H141" s="189"/>
      <c r="I141" s="189"/>
      <c r="J141" s="189"/>
      <c r="K141" s="189"/>
      <c r="L141" s="133"/>
      <c r="M141" s="190"/>
      <c r="N141" s="190"/>
      <c r="O141" s="190"/>
      <c r="P141" s="190"/>
      <c r="Q141" s="190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8"/>
      <c r="C142" s="188"/>
      <c r="D142" s="188"/>
      <c r="E142" s="102"/>
      <c r="F142" s="102"/>
      <c r="G142" s="102"/>
      <c r="H142" s="189"/>
      <c r="I142" s="189"/>
      <c r="J142" s="189"/>
      <c r="K142" s="189"/>
      <c r="L142" s="133"/>
      <c r="M142" s="190"/>
      <c r="N142" s="190"/>
      <c r="O142" s="190"/>
      <c r="P142" s="190"/>
      <c r="Q142" s="190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8"/>
      <c r="C143" s="188"/>
      <c r="D143" s="188"/>
      <c r="E143" s="102"/>
      <c r="F143" s="102"/>
      <c r="G143" s="102"/>
      <c r="H143" s="189"/>
      <c r="I143" s="189"/>
      <c r="J143" s="189"/>
      <c r="K143" s="189"/>
      <c r="L143" s="133"/>
      <c r="M143" s="190"/>
      <c r="N143" s="190"/>
      <c r="O143" s="190"/>
      <c r="P143" s="190"/>
      <c r="Q143" s="190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8"/>
      <c r="C144" s="188"/>
      <c r="D144" s="188"/>
      <c r="E144" s="102"/>
      <c r="F144" s="102"/>
      <c r="G144" s="102"/>
      <c r="H144" s="189"/>
      <c r="I144" s="189"/>
      <c r="J144" s="189"/>
      <c r="K144" s="189"/>
      <c r="L144" s="133"/>
      <c r="M144" s="190"/>
      <c r="N144" s="190"/>
      <c r="O144" s="190"/>
      <c r="P144" s="190"/>
      <c r="Q144" s="190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8"/>
      <c r="C145" s="188"/>
      <c r="D145" s="188"/>
      <c r="E145" s="102"/>
      <c r="F145" s="102"/>
      <c r="G145" s="102"/>
      <c r="H145" s="189"/>
      <c r="I145" s="189"/>
      <c r="J145" s="189"/>
      <c r="K145" s="189"/>
      <c r="L145" s="133"/>
      <c r="M145" s="190"/>
      <c r="N145" s="190"/>
      <c r="O145" s="190"/>
      <c r="P145" s="190"/>
      <c r="Q145" s="190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35"/>
      <c r="C146" s="135"/>
      <c r="D146" s="135"/>
      <c r="E146" s="135"/>
      <c r="F146" s="135"/>
      <c r="G146" s="135"/>
      <c r="H146" s="135"/>
      <c r="I146" s="135"/>
      <c r="J146" s="135"/>
      <c r="K146" s="135"/>
      <c r="L146" s="135"/>
      <c r="M146" s="135"/>
      <c r="N146" s="135"/>
      <c r="O146" s="135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5"/>
      <c r="C148" s="186"/>
      <c r="D148" s="186"/>
      <c r="E148" s="187"/>
      <c r="F148" s="187"/>
      <c r="G148" s="187"/>
      <c r="H148" s="187"/>
      <c r="I148" s="187"/>
      <c r="J148" s="187"/>
      <c r="K148" s="187"/>
      <c r="L148" s="187"/>
      <c r="M148" s="187"/>
      <c r="N148" s="134"/>
      <c r="O148" s="134"/>
      <c r="P148" s="185"/>
      <c r="Q148" s="185"/>
      <c r="R148" s="185"/>
      <c r="S148" s="185"/>
      <c r="T148" s="185"/>
      <c r="U148" s="185"/>
      <c r="V148" s="134"/>
      <c r="W148" s="134"/>
      <c r="X148" s="134"/>
      <c r="Y148" s="134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84"/>
      <c r="C149" s="184"/>
      <c r="D149" s="184"/>
      <c r="E149" s="184"/>
      <c r="F149" s="184"/>
      <c r="G149" s="184"/>
      <c r="H149" s="184"/>
      <c r="I149" s="184"/>
      <c r="J149" s="184"/>
      <c r="K149" s="184"/>
      <c r="L149" s="184"/>
      <c r="M149" s="184"/>
      <c r="N149" s="98"/>
      <c r="O149" s="133"/>
      <c r="P149" s="184"/>
      <c r="Q149" s="184"/>
      <c r="R149" s="184"/>
      <c r="S149" s="184"/>
      <c r="T149" s="184"/>
      <c r="U149" s="184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84"/>
      <c r="C150" s="184"/>
      <c r="D150" s="184"/>
      <c r="E150" s="184"/>
      <c r="F150" s="184"/>
      <c r="G150" s="184"/>
      <c r="H150" s="184"/>
      <c r="I150" s="184"/>
      <c r="J150" s="184"/>
      <c r="K150" s="184"/>
      <c r="L150" s="184"/>
      <c r="M150" s="184"/>
      <c r="N150" s="98"/>
      <c r="O150" s="133"/>
      <c r="P150" s="184"/>
      <c r="Q150" s="184"/>
      <c r="R150" s="184"/>
      <c r="S150" s="184"/>
      <c r="T150" s="184"/>
      <c r="U150" s="184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84"/>
      <c r="C151" s="184"/>
      <c r="D151" s="184"/>
      <c r="E151" s="184"/>
      <c r="F151" s="184"/>
      <c r="G151" s="184"/>
      <c r="H151" s="184"/>
      <c r="I151" s="184"/>
      <c r="J151" s="184"/>
      <c r="K151" s="184"/>
      <c r="L151" s="184"/>
      <c r="M151" s="184"/>
      <c r="N151" s="98"/>
      <c r="O151" s="133"/>
      <c r="P151" s="184"/>
      <c r="Q151" s="184"/>
      <c r="R151" s="184"/>
      <c r="S151" s="184"/>
      <c r="T151" s="184"/>
      <c r="U151" s="184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84"/>
      <c r="C152" s="184"/>
      <c r="D152" s="184"/>
      <c r="E152" s="184"/>
      <c r="F152" s="184"/>
      <c r="G152" s="184"/>
      <c r="H152" s="184"/>
      <c r="I152" s="184"/>
      <c r="J152" s="184"/>
      <c r="K152" s="184"/>
      <c r="L152" s="184"/>
      <c r="M152" s="184"/>
      <c r="N152" s="98"/>
      <c r="O152" s="133"/>
      <c r="P152" s="184"/>
      <c r="Q152" s="184"/>
      <c r="R152" s="184"/>
      <c r="S152" s="184"/>
      <c r="T152" s="184"/>
      <c r="U152" s="184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84"/>
      <c r="C153" s="184"/>
      <c r="D153" s="184"/>
      <c r="E153" s="184"/>
      <c r="F153" s="184"/>
      <c r="G153" s="184"/>
      <c r="H153" s="184"/>
      <c r="I153" s="184"/>
      <c r="J153" s="184"/>
      <c r="K153" s="184"/>
      <c r="L153" s="184"/>
      <c r="M153" s="184"/>
      <c r="N153" s="98"/>
      <c r="O153" s="133"/>
      <c r="P153" s="184"/>
      <c r="Q153" s="184"/>
      <c r="R153" s="184"/>
      <c r="S153" s="184"/>
      <c r="T153" s="184"/>
      <c r="U153" s="184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84"/>
      <c r="C154" s="184"/>
      <c r="D154" s="184"/>
      <c r="E154" s="184"/>
      <c r="F154" s="184"/>
      <c r="G154" s="184"/>
      <c r="H154" s="184"/>
      <c r="I154" s="184"/>
      <c r="J154" s="184"/>
      <c r="K154" s="184"/>
      <c r="L154" s="184"/>
      <c r="M154" s="184"/>
      <c r="N154" s="98"/>
      <c r="O154" s="133"/>
      <c r="P154" s="184"/>
      <c r="Q154" s="184"/>
      <c r="R154" s="184"/>
      <c r="S154" s="184"/>
      <c r="T154" s="184"/>
      <c r="U154" s="184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84"/>
      <c r="C155" s="184"/>
      <c r="D155" s="184"/>
      <c r="E155" s="184"/>
      <c r="F155" s="184"/>
      <c r="G155" s="184"/>
      <c r="H155" s="184"/>
      <c r="I155" s="184"/>
      <c r="J155" s="184"/>
      <c r="K155" s="184"/>
      <c r="L155" s="184"/>
      <c r="M155" s="184"/>
      <c r="N155" s="98"/>
      <c r="O155" s="133"/>
      <c r="P155" s="184"/>
      <c r="Q155" s="184"/>
      <c r="R155" s="184"/>
      <c r="S155" s="184"/>
      <c r="T155" s="184"/>
      <c r="U155" s="184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84"/>
      <c r="C156" s="184"/>
      <c r="D156" s="184"/>
      <c r="E156" s="184"/>
      <c r="F156" s="184"/>
      <c r="G156" s="184"/>
      <c r="H156" s="184"/>
      <c r="I156" s="184"/>
      <c r="J156" s="184"/>
      <c r="K156" s="184"/>
      <c r="L156" s="184"/>
      <c r="M156" s="184"/>
      <c r="N156" s="98"/>
      <c r="O156" s="133"/>
      <c r="P156" s="184"/>
      <c r="Q156" s="184"/>
      <c r="R156" s="184"/>
      <c r="S156" s="184"/>
      <c r="T156" s="184"/>
      <c r="U156" s="184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84"/>
      <c r="C157" s="184"/>
      <c r="D157" s="184"/>
      <c r="E157" s="184"/>
      <c r="F157" s="184"/>
      <c r="G157" s="184"/>
      <c r="H157" s="184"/>
      <c r="I157" s="184"/>
      <c r="J157" s="184"/>
      <c r="K157" s="184"/>
      <c r="L157" s="184"/>
      <c r="M157" s="184"/>
      <c r="N157" s="98"/>
      <c r="O157" s="133"/>
      <c r="P157" s="184"/>
      <c r="Q157" s="184"/>
      <c r="R157" s="184"/>
      <c r="S157" s="184"/>
      <c r="T157" s="184"/>
      <c r="U157" s="184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84"/>
      <c r="C158" s="184"/>
      <c r="D158" s="184"/>
      <c r="E158" s="184"/>
      <c r="F158" s="184"/>
      <c r="G158" s="184"/>
      <c r="H158" s="184"/>
      <c r="I158" s="184"/>
      <c r="J158" s="184"/>
      <c r="K158" s="184"/>
      <c r="L158" s="184"/>
      <c r="M158" s="184"/>
      <c r="N158" s="98"/>
      <c r="O158" s="133"/>
      <c r="P158" s="184"/>
      <c r="Q158" s="184"/>
      <c r="R158" s="184"/>
      <c r="S158" s="184"/>
      <c r="T158" s="184"/>
      <c r="U158" s="184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84"/>
      <c r="C159" s="184"/>
      <c r="D159" s="184"/>
      <c r="E159" s="184"/>
      <c r="F159" s="184"/>
      <c r="G159" s="184"/>
      <c r="H159" s="184"/>
      <c r="I159" s="184"/>
      <c r="J159" s="184"/>
      <c r="K159" s="184"/>
      <c r="L159" s="184"/>
      <c r="M159" s="184"/>
      <c r="N159" s="98"/>
      <c r="O159" s="133"/>
      <c r="P159" s="184"/>
      <c r="Q159" s="184"/>
      <c r="R159" s="184"/>
      <c r="S159" s="184"/>
      <c r="T159" s="184"/>
      <c r="U159" s="184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84"/>
      <c r="C160" s="184"/>
      <c r="D160" s="184"/>
      <c r="E160" s="184"/>
      <c r="F160" s="184"/>
      <c r="G160" s="184"/>
      <c r="H160" s="184"/>
      <c r="I160" s="184"/>
      <c r="J160" s="184"/>
      <c r="K160" s="184"/>
      <c r="L160" s="184"/>
      <c r="M160" s="184"/>
      <c r="N160" s="98"/>
      <c r="O160" s="133"/>
      <c r="P160" s="184"/>
      <c r="Q160" s="184"/>
      <c r="R160" s="184"/>
      <c r="S160" s="184"/>
      <c r="T160" s="184"/>
      <c r="U160" s="184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84"/>
      <c r="C161" s="184"/>
      <c r="D161" s="184"/>
      <c r="E161" s="184"/>
      <c r="F161" s="184"/>
      <c r="G161" s="184"/>
      <c r="H161" s="184"/>
      <c r="I161" s="184"/>
      <c r="J161" s="184"/>
      <c r="K161" s="184"/>
      <c r="L161" s="184"/>
      <c r="M161" s="184"/>
      <c r="N161" s="98"/>
      <c r="O161" s="133"/>
      <c r="P161" s="184"/>
      <c r="Q161" s="184"/>
      <c r="R161" s="184"/>
      <c r="S161" s="184"/>
      <c r="T161" s="184"/>
      <c r="U161" s="184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84"/>
      <c r="C162" s="184"/>
      <c r="D162" s="184"/>
      <c r="E162" s="184"/>
      <c r="F162" s="184"/>
      <c r="G162" s="184"/>
      <c r="H162" s="184"/>
      <c r="I162" s="184"/>
      <c r="J162" s="184"/>
      <c r="K162" s="184"/>
      <c r="L162" s="184"/>
      <c r="M162" s="184"/>
      <c r="N162" s="98"/>
      <c r="O162" s="133"/>
      <c r="P162" s="184"/>
      <c r="Q162" s="184"/>
      <c r="R162" s="184"/>
      <c r="S162" s="184"/>
      <c r="T162" s="184"/>
      <c r="U162" s="184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84"/>
      <c r="C163" s="184"/>
      <c r="D163" s="184"/>
      <c r="E163" s="184"/>
      <c r="F163" s="184"/>
      <c r="G163" s="184"/>
      <c r="H163" s="184"/>
      <c r="I163" s="184"/>
      <c r="J163" s="184"/>
      <c r="K163" s="184"/>
      <c r="L163" s="184"/>
      <c r="M163" s="184"/>
      <c r="N163" s="98"/>
      <c r="O163" s="133"/>
      <c r="P163" s="184"/>
      <c r="Q163" s="184"/>
      <c r="R163" s="184"/>
      <c r="S163" s="184"/>
      <c r="T163" s="184"/>
      <c r="U163" s="184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84"/>
      <c r="C164" s="184"/>
      <c r="D164" s="184"/>
      <c r="E164" s="184"/>
      <c r="F164" s="184"/>
      <c r="G164" s="184"/>
      <c r="H164" s="184"/>
      <c r="I164" s="184"/>
      <c r="J164" s="184"/>
      <c r="K164" s="184"/>
      <c r="L164" s="184"/>
      <c r="M164" s="184"/>
      <c r="N164" s="98"/>
      <c r="O164" s="133"/>
      <c r="P164" s="184"/>
      <c r="Q164" s="184"/>
      <c r="R164" s="184"/>
      <c r="S164" s="184"/>
      <c r="T164" s="184"/>
      <c r="U164" s="184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84"/>
      <c r="C165" s="184"/>
      <c r="D165" s="184"/>
      <c r="E165" s="184"/>
      <c r="F165" s="184"/>
      <c r="G165" s="184"/>
      <c r="H165" s="184"/>
      <c r="I165" s="184"/>
      <c r="J165" s="184"/>
      <c r="K165" s="184"/>
      <c r="L165" s="184"/>
      <c r="M165" s="184"/>
      <c r="N165" s="98"/>
      <c r="O165" s="133"/>
      <c r="P165" s="184"/>
      <c r="Q165" s="184"/>
      <c r="R165" s="184"/>
      <c r="S165" s="184"/>
      <c r="T165" s="184"/>
      <c r="U165" s="184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84"/>
      <c r="C166" s="184"/>
      <c r="D166" s="184"/>
      <c r="E166" s="184"/>
      <c r="F166" s="184"/>
      <c r="G166" s="184"/>
      <c r="H166" s="184"/>
      <c r="I166" s="184"/>
      <c r="J166" s="184"/>
      <c r="K166" s="184"/>
      <c r="L166" s="184"/>
      <c r="M166" s="184"/>
      <c r="N166" s="98"/>
      <c r="O166" s="133"/>
      <c r="P166" s="184"/>
      <c r="Q166" s="184"/>
      <c r="R166" s="184"/>
      <c r="S166" s="184"/>
      <c r="T166" s="184"/>
      <c r="U166" s="184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84"/>
      <c r="C167" s="184"/>
      <c r="D167" s="184"/>
      <c r="E167" s="184"/>
      <c r="F167" s="184"/>
      <c r="G167" s="184"/>
      <c r="H167" s="184"/>
      <c r="I167" s="184"/>
      <c r="J167" s="184"/>
      <c r="K167" s="184"/>
      <c r="L167" s="184"/>
      <c r="M167" s="184"/>
      <c r="N167" s="98"/>
      <c r="O167" s="133"/>
      <c r="P167" s="184"/>
      <c r="Q167" s="184"/>
      <c r="R167" s="184"/>
      <c r="S167" s="184"/>
      <c r="T167" s="184"/>
      <c r="U167" s="184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84"/>
      <c r="C168" s="184"/>
      <c r="D168" s="184"/>
      <c r="E168" s="184"/>
      <c r="F168" s="184"/>
      <c r="G168" s="184"/>
      <c r="H168" s="184"/>
      <c r="I168" s="184"/>
      <c r="J168" s="184"/>
      <c r="K168" s="184"/>
      <c r="L168" s="184"/>
      <c r="M168" s="184"/>
      <c r="N168" s="98"/>
      <c r="O168" s="133"/>
      <c r="P168" s="184"/>
      <c r="Q168" s="184"/>
      <c r="R168" s="184"/>
      <c r="S168" s="184"/>
      <c r="T168" s="184"/>
      <c r="U168" s="184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84"/>
      <c r="C169" s="184"/>
      <c r="D169" s="184"/>
      <c r="E169" s="184"/>
      <c r="F169" s="184"/>
      <c r="G169" s="184"/>
      <c r="H169" s="184"/>
      <c r="I169" s="184"/>
      <c r="J169" s="184"/>
      <c r="K169" s="184"/>
      <c r="L169" s="184"/>
      <c r="M169" s="184"/>
      <c r="N169" s="98"/>
      <c r="O169" s="133"/>
      <c r="P169" s="184"/>
      <c r="Q169" s="184"/>
      <c r="R169" s="184"/>
      <c r="S169" s="184"/>
      <c r="T169" s="184"/>
      <c r="U169" s="184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84"/>
      <c r="C170" s="184"/>
      <c r="D170" s="184"/>
      <c r="E170" s="184"/>
      <c r="F170" s="184"/>
      <c r="G170" s="184"/>
      <c r="H170" s="184"/>
      <c r="I170" s="184"/>
      <c r="J170" s="184"/>
      <c r="K170" s="184"/>
      <c r="L170" s="184"/>
      <c r="M170" s="184"/>
      <c r="N170" s="98"/>
      <c r="O170" s="133"/>
      <c r="P170" s="184"/>
      <c r="Q170" s="184"/>
      <c r="R170" s="184"/>
      <c r="S170" s="184"/>
      <c r="T170" s="184"/>
      <c r="U170" s="184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84"/>
      <c r="C171" s="184"/>
      <c r="D171" s="184"/>
      <c r="E171" s="184"/>
      <c r="F171" s="184"/>
      <c r="G171" s="184"/>
      <c r="H171" s="184"/>
      <c r="I171" s="184"/>
      <c r="J171" s="184"/>
      <c r="K171" s="184"/>
      <c r="L171" s="184"/>
      <c r="M171" s="184"/>
      <c r="N171" s="98"/>
      <c r="O171" s="133"/>
      <c r="P171" s="184"/>
      <c r="Q171" s="184"/>
      <c r="R171" s="184"/>
      <c r="S171" s="184"/>
      <c r="T171" s="184"/>
      <c r="U171" s="184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84"/>
      <c r="C172" s="184"/>
      <c r="D172" s="184"/>
      <c r="E172" s="184"/>
      <c r="F172" s="184"/>
      <c r="G172" s="184"/>
      <c r="H172" s="184"/>
      <c r="I172" s="184"/>
      <c r="J172" s="184"/>
      <c r="K172" s="184"/>
      <c r="L172" s="184"/>
      <c r="M172" s="184"/>
      <c r="N172" s="98"/>
      <c r="O172" s="133"/>
      <c r="P172" s="184"/>
      <c r="Q172" s="184"/>
      <c r="R172" s="184"/>
      <c r="S172" s="184"/>
      <c r="T172" s="184"/>
      <c r="U172" s="184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84"/>
      <c r="C173" s="184"/>
      <c r="D173" s="184"/>
      <c r="E173" s="184"/>
      <c r="F173" s="184"/>
      <c r="G173" s="184"/>
      <c r="H173" s="184"/>
      <c r="I173" s="184"/>
      <c r="J173" s="184"/>
      <c r="K173" s="184"/>
      <c r="L173" s="184"/>
      <c r="M173" s="184"/>
      <c r="N173" s="98"/>
      <c r="O173" s="133"/>
      <c r="P173" s="184"/>
      <c r="Q173" s="184"/>
      <c r="R173" s="184"/>
      <c r="S173" s="184"/>
      <c r="T173" s="184"/>
      <c r="U173" s="184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84"/>
      <c r="C174" s="184"/>
      <c r="D174" s="184"/>
      <c r="E174" s="184"/>
      <c r="F174" s="184"/>
      <c r="G174" s="184"/>
      <c r="H174" s="184"/>
      <c r="I174" s="184"/>
      <c r="J174" s="184"/>
      <c r="K174" s="184"/>
      <c r="L174" s="184"/>
      <c r="M174" s="184"/>
      <c r="N174" s="98"/>
      <c r="O174" s="133"/>
      <c r="P174" s="184"/>
      <c r="Q174" s="184"/>
      <c r="R174" s="184"/>
      <c r="S174" s="184"/>
      <c r="T174" s="184"/>
      <c r="U174" s="184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84"/>
      <c r="C175" s="184"/>
      <c r="D175" s="184"/>
      <c r="E175" s="184"/>
      <c r="F175" s="184"/>
      <c r="G175" s="184"/>
      <c r="H175" s="184"/>
      <c r="I175" s="184"/>
      <c r="J175" s="184"/>
      <c r="K175" s="184"/>
      <c r="L175" s="184"/>
      <c r="M175" s="184"/>
      <c r="N175" s="98"/>
      <c r="O175" s="133"/>
      <c r="P175" s="184"/>
      <c r="Q175" s="184"/>
      <c r="R175" s="184"/>
      <c r="S175" s="184"/>
      <c r="T175" s="184"/>
      <c r="U175" s="184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84"/>
      <c r="C176" s="184"/>
      <c r="D176" s="184"/>
      <c r="E176" s="184"/>
      <c r="F176" s="184"/>
      <c r="G176" s="184"/>
      <c r="H176" s="184"/>
      <c r="I176" s="184"/>
      <c r="J176" s="184"/>
      <c r="K176" s="184"/>
      <c r="L176" s="184"/>
      <c r="M176" s="184"/>
      <c r="N176" s="98"/>
      <c r="O176" s="133"/>
      <c r="P176" s="184"/>
      <c r="Q176" s="184"/>
      <c r="R176" s="184"/>
      <c r="S176" s="184"/>
      <c r="T176" s="184"/>
      <c r="U176" s="184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84"/>
      <c r="C177" s="184"/>
      <c r="D177" s="184"/>
      <c r="E177" s="184"/>
      <c r="F177" s="184"/>
      <c r="G177" s="184"/>
      <c r="H177" s="184"/>
      <c r="I177" s="184"/>
      <c r="J177" s="184"/>
      <c r="K177" s="184"/>
      <c r="L177" s="184"/>
      <c r="M177" s="184"/>
      <c r="N177" s="98"/>
      <c r="O177" s="133"/>
      <c r="P177" s="184"/>
      <c r="Q177" s="184"/>
      <c r="R177" s="184"/>
      <c r="S177" s="184"/>
      <c r="T177" s="184"/>
      <c r="U177" s="184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84"/>
      <c r="C178" s="184"/>
      <c r="D178" s="184"/>
      <c r="E178" s="184"/>
      <c r="F178" s="184"/>
      <c r="G178" s="184"/>
      <c r="H178" s="184"/>
      <c r="I178" s="184"/>
      <c r="J178" s="184"/>
      <c r="K178" s="184"/>
      <c r="L178" s="184"/>
      <c r="M178" s="184"/>
      <c r="N178" s="98"/>
      <c r="O178" s="133"/>
      <c r="P178" s="184"/>
      <c r="Q178" s="184"/>
      <c r="R178" s="184"/>
      <c r="S178" s="184"/>
      <c r="T178" s="184"/>
      <c r="U178" s="184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84"/>
      <c r="C179" s="184"/>
      <c r="D179" s="184"/>
      <c r="E179" s="184"/>
      <c r="F179" s="184"/>
      <c r="G179" s="184"/>
      <c r="H179" s="184"/>
      <c r="I179" s="184"/>
      <c r="J179" s="184"/>
      <c r="K179" s="184"/>
      <c r="L179" s="184"/>
      <c r="M179" s="184"/>
      <c r="N179" s="98"/>
      <c r="O179" s="133"/>
      <c r="P179" s="184"/>
      <c r="Q179" s="184"/>
      <c r="R179" s="184"/>
      <c r="S179" s="184"/>
      <c r="T179" s="184"/>
      <c r="U179" s="184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84"/>
      <c r="C180" s="184"/>
      <c r="D180" s="184"/>
      <c r="E180" s="184"/>
      <c r="F180" s="184"/>
      <c r="G180" s="184"/>
      <c r="H180" s="184"/>
      <c r="I180" s="184"/>
      <c r="J180" s="184"/>
      <c r="K180" s="184"/>
      <c r="L180" s="184"/>
      <c r="M180" s="184"/>
      <c r="N180" s="98"/>
      <c r="O180" s="133"/>
      <c r="P180" s="184"/>
      <c r="Q180" s="184"/>
      <c r="R180" s="184"/>
      <c r="S180" s="184"/>
      <c r="T180" s="184"/>
      <c r="U180" s="184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84"/>
      <c r="C181" s="184"/>
      <c r="D181" s="184"/>
      <c r="E181" s="184"/>
      <c r="F181" s="184"/>
      <c r="G181" s="184"/>
      <c r="H181" s="184"/>
      <c r="I181" s="184"/>
      <c r="J181" s="184"/>
      <c r="K181" s="184"/>
      <c r="L181" s="184"/>
      <c r="M181" s="184"/>
      <c r="N181" s="98"/>
      <c r="O181" s="133"/>
      <c r="P181" s="184"/>
      <c r="Q181" s="184"/>
      <c r="R181" s="184"/>
      <c r="S181" s="184"/>
      <c r="T181" s="184"/>
      <c r="U181" s="184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84"/>
      <c r="C182" s="184"/>
      <c r="D182" s="184"/>
      <c r="E182" s="184"/>
      <c r="F182" s="184"/>
      <c r="G182" s="184"/>
      <c r="H182" s="184"/>
      <c r="I182" s="184"/>
      <c r="J182" s="184"/>
      <c r="K182" s="184"/>
      <c r="L182" s="184"/>
      <c r="M182" s="184"/>
      <c r="N182" s="98"/>
      <c r="O182" s="133"/>
      <c r="P182" s="184"/>
      <c r="Q182" s="184"/>
      <c r="R182" s="184"/>
      <c r="S182" s="184"/>
      <c r="T182" s="184"/>
      <c r="U182" s="184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84"/>
      <c r="C183" s="184"/>
      <c r="D183" s="184"/>
      <c r="E183" s="184"/>
      <c r="F183" s="184"/>
      <c r="G183" s="184"/>
      <c r="H183" s="184"/>
      <c r="I183" s="184"/>
      <c r="J183" s="184"/>
      <c r="K183" s="184"/>
      <c r="L183" s="184"/>
      <c r="M183" s="184"/>
      <c r="N183" s="98"/>
      <c r="O183" s="133"/>
      <c r="P183" s="184"/>
      <c r="Q183" s="184"/>
      <c r="R183" s="184"/>
      <c r="S183" s="184"/>
      <c r="T183" s="184"/>
      <c r="U183" s="184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84"/>
      <c r="C184" s="184"/>
      <c r="D184" s="184"/>
      <c r="E184" s="184"/>
      <c r="F184" s="184"/>
      <c r="G184" s="184"/>
      <c r="H184" s="184"/>
      <c r="I184" s="184"/>
      <c r="J184" s="184"/>
      <c r="K184" s="184"/>
      <c r="L184" s="184"/>
      <c r="M184" s="184"/>
      <c r="N184" s="98"/>
      <c r="O184" s="133"/>
      <c r="P184" s="184"/>
      <c r="Q184" s="184"/>
      <c r="R184" s="184"/>
      <c r="S184" s="184"/>
      <c r="T184" s="184"/>
      <c r="U184" s="184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84"/>
      <c r="C185" s="184"/>
      <c r="D185" s="184"/>
      <c r="E185" s="184"/>
      <c r="F185" s="184"/>
      <c r="G185" s="184"/>
      <c r="H185" s="184"/>
      <c r="I185" s="184"/>
      <c r="J185" s="184"/>
      <c r="K185" s="184"/>
      <c r="L185" s="184"/>
      <c r="M185" s="184"/>
      <c r="N185" s="98"/>
      <c r="O185" s="133"/>
      <c r="P185" s="184"/>
      <c r="Q185" s="184"/>
      <c r="R185" s="184"/>
      <c r="S185" s="184"/>
      <c r="T185" s="184"/>
      <c r="U185" s="184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84"/>
      <c r="C186" s="184"/>
      <c r="D186" s="184"/>
      <c r="E186" s="184"/>
      <c r="F186" s="184"/>
      <c r="G186" s="184"/>
      <c r="H186" s="184"/>
      <c r="I186" s="184"/>
      <c r="J186" s="184"/>
      <c r="K186" s="184"/>
      <c r="L186" s="184"/>
      <c r="M186" s="184"/>
      <c r="N186" s="98"/>
      <c r="O186" s="133"/>
      <c r="P186" s="184"/>
      <c r="Q186" s="184"/>
      <c r="R186" s="184"/>
      <c r="S186" s="184"/>
      <c r="T186" s="184"/>
      <c r="U186" s="184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84"/>
      <c r="C187" s="184"/>
      <c r="D187" s="184"/>
      <c r="E187" s="184"/>
      <c r="F187" s="184"/>
      <c r="G187" s="184"/>
      <c r="H187" s="184"/>
      <c r="I187" s="184"/>
      <c r="J187" s="184"/>
      <c r="K187" s="184"/>
      <c r="L187" s="184"/>
      <c r="M187" s="184"/>
      <c r="N187" s="98"/>
      <c r="O187" s="133"/>
      <c r="P187" s="184"/>
      <c r="Q187" s="184"/>
      <c r="R187" s="184"/>
      <c r="S187" s="184"/>
      <c r="T187" s="184"/>
      <c r="U187" s="184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84"/>
      <c r="C188" s="184"/>
      <c r="D188" s="184"/>
      <c r="E188" s="184"/>
      <c r="F188" s="184"/>
      <c r="G188" s="184"/>
      <c r="H188" s="184"/>
      <c r="I188" s="184"/>
      <c r="J188" s="184"/>
      <c r="K188" s="184"/>
      <c r="L188" s="184"/>
      <c r="M188" s="184"/>
      <c r="N188" s="98"/>
      <c r="O188" s="133"/>
      <c r="P188" s="184"/>
      <c r="Q188" s="184"/>
      <c r="R188" s="184"/>
      <c r="S188" s="184"/>
      <c r="T188" s="184"/>
      <c r="U188" s="184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5"/>
      <c r="C193" s="186"/>
      <c r="D193" s="186"/>
      <c r="E193" s="134"/>
      <c r="F193" s="134"/>
      <c r="G193" s="134"/>
      <c r="H193" s="185"/>
      <c r="I193" s="185"/>
      <c r="J193" s="185"/>
      <c r="K193" s="185"/>
      <c r="L193" s="185"/>
      <c r="M193" s="185"/>
      <c r="N193" s="185"/>
      <c r="O193" s="185"/>
      <c r="P193" s="185"/>
      <c r="Q193" s="185"/>
      <c r="R193" s="185"/>
      <c r="S193" s="185"/>
      <c r="T193" s="185"/>
      <c r="U193" s="185"/>
      <c r="V193" s="134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8"/>
      <c r="C194" s="188"/>
      <c r="D194" s="188"/>
      <c r="E194" s="102"/>
      <c r="F194" s="102"/>
      <c r="G194" s="102"/>
      <c r="H194" s="189"/>
      <c r="I194" s="189"/>
      <c r="J194" s="189"/>
      <c r="K194" s="189"/>
      <c r="L194" s="190"/>
      <c r="M194" s="190"/>
      <c r="N194" s="190"/>
      <c r="O194" s="190"/>
      <c r="P194" s="190"/>
      <c r="Q194" s="190"/>
      <c r="R194" s="190"/>
      <c r="S194" s="190"/>
      <c r="T194" s="190"/>
      <c r="U194" s="190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8"/>
      <c r="C195" s="188"/>
      <c r="D195" s="188"/>
      <c r="E195" s="102"/>
      <c r="F195" s="102"/>
      <c r="G195" s="102"/>
      <c r="H195" s="189"/>
      <c r="I195" s="189"/>
      <c r="J195" s="189"/>
      <c r="K195" s="189"/>
      <c r="L195" s="190"/>
      <c r="M195" s="190"/>
      <c r="N195" s="190"/>
      <c r="O195" s="190"/>
      <c r="P195" s="190"/>
      <c r="Q195" s="190"/>
      <c r="R195" s="190"/>
      <c r="S195" s="190"/>
      <c r="T195" s="190"/>
      <c r="U195" s="190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8"/>
      <c r="C196" s="188"/>
      <c r="D196" s="188"/>
      <c r="E196" s="102"/>
      <c r="F196" s="102"/>
      <c r="G196" s="102"/>
      <c r="H196" s="189"/>
      <c r="I196" s="189"/>
      <c r="J196" s="189"/>
      <c r="K196" s="189"/>
      <c r="L196" s="190"/>
      <c r="M196" s="190"/>
      <c r="N196" s="190"/>
      <c r="O196" s="190"/>
      <c r="P196" s="190"/>
      <c r="Q196" s="190"/>
      <c r="R196" s="190"/>
      <c r="S196" s="190"/>
      <c r="T196" s="190"/>
      <c r="U196" s="190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8"/>
      <c r="C197" s="188"/>
      <c r="D197" s="188"/>
      <c r="E197" s="102"/>
      <c r="F197" s="102"/>
      <c r="G197" s="102"/>
      <c r="H197" s="189"/>
      <c r="I197" s="189"/>
      <c r="J197" s="189"/>
      <c r="K197" s="189"/>
      <c r="L197" s="190"/>
      <c r="M197" s="190"/>
      <c r="N197" s="190"/>
      <c r="O197" s="190"/>
      <c r="P197" s="190"/>
      <c r="Q197" s="190"/>
      <c r="R197" s="190"/>
      <c r="S197" s="190"/>
      <c r="T197" s="190"/>
      <c r="U197" s="190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8"/>
      <c r="C198" s="188"/>
      <c r="D198" s="188"/>
      <c r="E198" s="102"/>
      <c r="F198" s="102"/>
      <c r="G198" s="102"/>
      <c r="H198" s="189"/>
      <c r="I198" s="189"/>
      <c r="J198" s="189"/>
      <c r="K198" s="189"/>
      <c r="L198" s="190"/>
      <c r="M198" s="190"/>
      <c r="N198" s="190"/>
      <c r="O198" s="190"/>
      <c r="P198" s="190"/>
      <c r="Q198" s="190"/>
      <c r="R198" s="190"/>
      <c r="S198" s="190"/>
      <c r="T198" s="190"/>
      <c r="U198" s="190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5"/>
      <c r="C201" s="186"/>
      <c r="D201" s="186"/>
      <c r="E201" s="187"/>
      <c r="F201" s="187"/>
      <c r="G201" s="187"/>
      <c r="H201" s="187"/>
      <c r="I201" s="187"/>
      <c r="J201" s="187"/>
      <c r="K201" s="187"/>
      <c r="L201" s="187"/>
      <c r="M201" s="187"/>
      <c r="N201" s="134"/>
      <c r="O201" s="134"/>
      <c r="P201" s="134"/>
      <c r="Q201" s="185"/>
      <c r="R201" s="185"/>
      <c r="S201" s="185"/>
      <c r="T201" s="185"/>
      <c r="U201" s="41"/>
      <c r="V201" s="134"/>
      <c r="W201" s="134"/>
      <c r="X201" s="134"/>
      <c r="Y201" s="134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84"/>
      <c r="C202" s="184"/>
      <c r="D202" s="184"/>
      <c r="E202" s="184"/>
      <c r="F202" s="184"/>
      <c r="G202" s="184"/>
      <c r="H202" s="184"/>
      <c r="I202" s="184"/>
      <c r="J202" s="184"/>
      <c r="K202" s="184"/>
      <c r="L202" s="184"/>
      <c r="M202" s="184"/>
      <c r="N202" s="98"/>
      <c r="O202" s="133"/>
      <c r="P202" s="133"/>
      <c r="Q202" s="184"/>
      <c r="R202" s="184"/>
      <c r="S202" s="184"/>
      <c r="T202" s="184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84"/>
      <c r="C203" s="184"/>
      <c r="D203" s="184"/>
      <c r="E203" s="184"/>
      <c r="F203" s="184"/>
      <c r="G203" s="184"/>
      <c r="H203" s="184"/>
      <c r="I203" s="184"/>
      <c r="J203" s="184"/>
      <c r="K203" s="184"/>
      <c r="L203" s="184"/>
      <c r="M203" s="184"/>
      <c r="N203" s="98"/>
      <c r="O203" s="133"/>
      <c r="P203" s="133"/>
      <c r="Q203" s="184"/>
      <c r="R203" s="184"/>
      <c r="S203" s="184"/>
      <c r="T203" s="184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84"/>
      <c r="C204" s="184"/>
      <c r="D204" s="184"/>
      <c r="E204" s="184"/>
      <c r="F204" s="184"/>
      <c r="G204" s="184"/>
      <c r="H204" s="184"/>
      <c r="I204" s="184"/>
      <c r="J204" s="184"/>
      <c r="K204" s="184"/>
      <c r="L204" s="184"/>
      <c r="M204" s="184"/>
      <c r="N204" s="98"/>
      <c r="O204" s="133"/>
      <c r="P204" s="133"/>
      <c r="Q204" s="184"/>
      <c r="R204" s="184"/>
      <c r="S204" s="184"/>
      <c r="T204" s="184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84"/>
      <c r="C205" s="184"/>
      <c r="D205" s="184"/>
      <c r="E205" s="184"/>
      <c r="F205" s="184"/>
      <c r="G205" s="184"/>
      <c r="H205" s="184"/>
      <c r="I205" s="184"/>
      <c r="J205" s="184"/>
      <c r="K205" s="184"/>
      <c r="L205" s="184"/>
      <c r="M205" s="184"/>
      <c r="N205" s="98"/>
      <c r="O205" s="133"/>
      <c r="P205" s="133"/>
      <c r="Q205" s="184"/>
      <c r="R205" s="184"/>
      <c r="S205" s="184"/>
      <c r="T205" s="184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84"/>
      <c r="C206" s="184"/>
      <c r="D206" s="184"/>
      <c r="E206" s="184"/>
      <c r="F206" s="184"/>
      <c r="G206" s="184"/>
      <c r="H206" s="184"/>
      <c r="I206" s="184"/>
      <c r="J206" s="184"/>
      <c r="K206" s="184"/>
      <c r="L206" s="184"/>
      <c r="M206" s="184"/>
      <c r="N206" s="98"/>
      <c r="O206" s="133"/>
      <c r="P206" s="133"/>
      <c r="Q206" s="184"/>
      <c r="R206" s="184"/>
      <c r="S206" s="184"/>
      <c r="T206" s="184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84"/>
      <c r="C207" s="184"/>
      <c r="D207" s="184"/>
      <c r="E207" s="184"/>
      <c r="F207" s="184"/>
      <c r="G207" s="184"/>
      <c r="H207" s="184"/>
      <c r="I207" s="184"/>
      <c r="J207" s="184"/>
      <c r="K207" s="184"/>
      <c r="L207" s="184"/>
      <c r="M207" s="184"/>
      <c r="N207" s="98"/>
      <c r="O207" s="133"/>
      <c r="P207" s="133"/>
      <c r="Q207" s="184"/>
      <c r="R207" s="184"/>
      <c r="S207" s="184"/>
      <c r="T207" s="184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84"/>
      <c r="C208" s="184"/>
      <c r="D208" s="184"/>
      <c r="E208" s="184"/>
      <c r="F208" s="184"/>
      <c r="G208" s="184"/>
      <c r="H208" s="184"/>
      <c r="I208" s="184"/>
      <c r="J208" s="184"/>
      <c r="K208" s="184"/>
      <c r="L208" s="184"/>
      <c r="M208" s="184"/>
      <c r="N208" s="98"/>
      <c r="O208" s="133"/>
      <c r="P208" s="133"/>
      <c r="Q208" s="184"/>
      <c r="R208" s="184"/>
      <c r="S208" s="184"/>
      <c r="T208" s="184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84"/>
      <c r="C209" s="184"/>
      <c r="D209" s="184"/>
      <c r="E209" s="184"/>
      <c r="F209" s="184"/>
      <c r="G209" s="184"/>
      <c r="H209" s="184"/>
      <c r="I209" s="184"/>
      <c r="J209" s="184"/>
      <c r="K209" s="184"/>
      <c r="L209" s="184"/>
      <c r="M209" s="184"/>
      <c r="N209" s="98"/>
      <c r="O209" s="133"/>
      <c r="P209" s="133"/>
      <c r="Q209" s="184"/>
      <c r="R209" s="184"/>
      <c r="S209" s="184"/>
      <c r="T209" s="184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84"/>
      <c r="C210" s="184"/>
      <c r="D210" s="184"/>
      <c r="E210" s="184"/>
      <c r="F210" s="184"/>
      <c r="G210" s="184"/>
      <c r="H210" s="184"/>
      <c r="I210" s="184"/>
      <c r="J210" s="184"/>
      <c r="K210" s="184"/>
      <c r="L210" s="184"/>
      <c r="M210" s="184"/>
      <c r="N210" s="98"/>
      <c r="O210" s="133"/>
      <c r="P210" s="133"/>
      <c r="Q210" s="184"/>
      <c r="R210" s="184"/>
      <c r="S210" s="184"/>
      <c r="T210" s="184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84"/>
      <c r="C211" s="184"/>
      <c r="D211" s="184"/>
      <c r="E211" s="184"/>
      <c r="F211" s="184"/>
      <c r="G211" s="184"/>
      <c r="H211" s="184"/>
      <c r="I211" s="184"/>
      <c r="J211" s="184"/>
      <c r="K211" s="184"/>
      <c r="L211" s="184"/>
      <c r="M211" s="184"/>
      <c r="N211" s="98"/>
      <c r="O211" s="133"/>
      <c r="P211" s="133"/>
      <c r="Q211" s="184"/>
      <c r="R211" s="184"/>
      <c r="S211" s="184"/>
      <c r="T211" s="184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84"/>
      <c r="C212" s="184"/>
      <c r="D212" s="184"/>
      <c r="E212" s="184"/>
      <c r="F212" s="184"/>
      <c r="G212" s="184"/>
      <c r="H212" s="184"/>
      <c r="I212" s="184"/>
      <c r="J212" s="184"/>
      <c r="K212" s="184"/>
      <c r="L212" s="184"/>
      <c r="M212" s="184"/>
      <c r="N212" s="98"/>
      <c r="O212" s="133"/>
      <c r="P212" s="133"/>
      <c r="Q212" s="184"/>
      <c r="R212" s="184"/>
      <c r="S212" s="184"/>
      <c r="T212" s="184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84"/>
      <c r="C213" s="184"/>
      <c r="D213" s="184"/>
      <c r="E213" s="184"/>
      <c r="F213" s="184"/>
      <c r="G213" s="184"/>
      <c r="H213" s="184"/>
      <c r="I213" s="184"/>
      <c r="J213" s="184"/>
      <c r="K213" s="184"/>
      <c r="L213" s="184"/>
      <c r="M213" s="184"/>
      <c r="N213" s="98"/>
      <c r="O213" s="133"/>
      <c r="P213" s="133"/>
      <c r="Q213" s="184"/>
      <c r="R213" s="184"/>
      <c r="S213" s="184"/>
      <c r="T213" s="184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84"/>
      <c r="C214" s="184"/>
      <c r="D214" s="184"/>
      <c r="E214" s="184"/>
      <c r="F214" s="184"/>
      <c r="G214" s="184"/>
      <c r="H214" s="184"/>
      <c r="I214" s="184"/>
      <c r="J214" s="184"/>
      <c r="K214" s="184"/>
      <c r="L214" s="184"/>
      <c r="M214" s="184"/>
      <c r="N214" s="98"/>
      <c r="O214" s="133"/>
      <c r="P214" s="133"/>
      <c r="Q214" s="184"/>
      <c r="R214" s="184"/>
      <c r="S214" s="184"/>
      <c r="T214" s="184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84"/>
      <c r="C215" s="184"/>
      <c r="D215" s="184"/>
      <c r="E215" s="184"/>
      <c r="F215" s="184"/>
      <c r="G215" s="184"/>
      <c r="H215" s="184"/>
      <c r="I215" s="184"/>
      <c r="J215" s="184"/>
      <c r="K215" s="184"/>
      <c r="L215" s="184"/>
      <c r="M215" s="184"/>
      <c r="N215" s="98"/>
      <c r="O215" s="133"/>
      <c r="P215" s="133"/>
      <c r="Q215" s="184"/>
      <c r="R215" s="184"/>
      <c r="S215" s="184"/>
      <c r="T215" s="184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84"/>
      <c r="C216" s="184"/>
      <c r="D216" s="184"/>
      <c r="E216" s="184"/>
      <c r="F216" s="184"/>
      <c r="G216" s="184"/>
      <c r="H216" s="184"/>
      <c r="I216" s="184"/>
      <c r="J216" s="184"/>
      <c r="K216" s="184"/>
      <c r="L216" s="184"/>
      <c r="M216" s="184"/>
      <c r="N216" s="98"/>
      <c r="O216" s="133"/>
      <c r="P216" s="133"/>
      <c r="Q216" s="184"/>
      <c r="R216" s="184"/>
      <c r="S216" s="184"/>
      <c r="T216" s="184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84"/>
      <c r="C217" s="184"/>
      <c r="D217" s="184"/>
      <c r="E217" s="184"/>
      <c r="F217" s="184"/>
      <c r="G217" s="184"/>
      <c r="H217" s="184"/>
      <c r="I217" s="184"/>
      <c r="J217" s="184"/>
      <c r="K217" s="184"/>
      <c r="L217" s="184"/>
      <c r="M217" s="184"/>
      <c r="N217" s="98"/>
      <c r="O217" s="133"/>
      <c r="P217" s="133"/>
      <c r="Q217" s="184"/>
      <c r="R217" s="184"/>
      <c r="S217" s="184"/>
      <c r="T217" s="184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84"/>
      <c r="C218" s="184"/>
      <c r="D218" s="184"/>
      <c r="E218" s="184"/>
      <c r="F218" s="184"/>
      <c r="G218" s="184"/>
      <c r="H218" s="184"/>
      <c r="I218" s="184"/>
      <c r="J218" s="184"/>
      <c r="K218" s="184"/>
      <c r="L218" s="184"/>
      <c r="M218" s="184"/>
      <c r="N218" s="98"/>
      <c r="O218" s="133"/>
      <c r="P218" s="133"/>
      <c r="Q218" s="184"/>
      <c r="R218" s="184"/>
      <c r="S218" s="184"/>
      <c r="T218" s="184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84"/>
      <c r="C219" s="184"/>
      <c r="D219" s="184"/>
      <c r="E219" s="184"/>
      <c r="F219" s="184"/>
      <c r="G219" s="184"/>
      <c r="H219" s="184"/>
      <c r="I219" s="184"/>
      <c r="J219" s="184"/>
      <c r="K219" s="184"/>
      <c r="L219" s="184"/>
      <c r="M219" s="184"/>
      <c r="N219" s="98"/>
      <c r="O219" s="133"/>
      <c r="P219" s="133"/>
      <c r="Q219" s="184"/>
      <c r="R219" s="184"/>
      <c r="S219" s="184"/>
      <c r="T219" s="184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84"/>
      <c r="C220" s="184"/>
      <c r="D220" s="184"/>
      <c r="E220" s="184"/>
      <c r="F220" s="184"/>
      <c r="G220" s="184"/>
      <c r="H220" s="184"/>
      <c r="I220" s="184"/>
      <c r="J220" s="184"/>
      <c r="K220" s="184"/>
      <c r="L220" s="184"/>
      <c r="M220" s="184"/>
      <c r="N220" s="98"/>
      <c r="O220" s="133"/>
      <c r="P220" s="133"/>
      <c r="Q220" s="184"/>
      <c r="R220" s="184"/>
      <c r="S220" s="184"/>
      <c r="T220" s="184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84"/>
      <c r="C221" s="184"/>
      <c r="D221" s="184"/>
      <c r="E221" s="184"/>
      <c r="F221" s="184"/>
      <c r="G221" s="184"/>
      <c r="H221" s="184"/>
      <c r="I221" s="184"/>
      <c r="J221" s="184"/>
      <c r="K221" s="184"/>
      <c r="L221" s="184"/>
      <c r="M221" s="184"/>
      <c r="N221" s="98"/>
      <c r="O221" s="133"/>
      <c r="P221" s="133"/>
      <c r="Q221" s="184"/>
      <c r="R221" s="184"/>
      <c r="S221" s="184"/>
      <c r="T221" s="184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84"/>
      <c r="C222" s="184"/>
      <c r="D222" s="184"/>
      <c r="E222" s="184"/>
      <c r="F222" s="184"/>
      <c r="G222" s="184"/>
      <c r="H222" s="184"/>
      <c r="I222" s="184"/>
      <c r="J222" s="184"/>
      <c r="K222" s="184"/>
      <c r="L222" s="184"/>
      <c r="M222" s="184"/>
      <c r="N222" s="98"/>
      <c r="O222" s="133"/>
      <c r="P222" s="133"/>
      <c r="Q222" s="184"/>
      <c r="R222" s="184"/>
      <c r="S222" s="184"/>
      <c r="T222" s="184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84"/>
      <c r="C223" s="184"/>
      <c r="D223" s="184"/>
      <c r="E223" s="184"/>
      <c r="F223" s="184"/>
      <c r="G223" s="184"/>
      <c r="H223" s="184"/>
      <c r="I223" s="184"/>
      <c r="J223" s="184"/>
      <c r="K223" s="184"/>
      <c r="L223" s="184"/>
      <c r="M223" s="184"/>
      <c r="N223" s="98"/>
      <c r="O223" s="133"/>
      <c r="P223" s="133"/>
      <c r="Q223" s="184"/>
      <c r="R223" s="184"/>
      <c r="S223" s="184"/>
      <c r="T223" s="184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84"/>
      <c r="C224" s="184"/>
      <c r="D224" s="184"/>
      <c r="E224" s="184"/>
      <c r="F224" s="184"/>
      <c r="G224" s="184"/>
      <c r="H224" s="184"/>
      <c r="I224" s="184"/>
      <c r="J224" s="184"/>
      <c r="K224" s="184"/>
      <c r="L224" s="184"/>
      <c r="M224" s="184"/>
      <c r="N224" s="98"/>
      <c r="O224" s="133"/>
      <c r="P224" s="133"/>
      <c r="Q224" s="184"/>
      <c r="R224" s="184"/>
      <c r="S224" s="184"/>
      <c r="T224" s="184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84"/>
      <c r="C225" s="184"/>
      <c r="D225" s="184"/>
      <c r="E225" s="184"/>
      <c r="F225" s="184"/>
      <c r="G225" s="184"/>
      <c r="H225" s="184"/>
      <c r="I225" s="184"/>
      <c r="J225" s="184"/>
      <c r="K225" s="184"/>
      <c r="L225" s="184"/>
      <c r="M225" s="184"/>
      <c r="N225" s="98"/>
      <c r="O225" s="133"/>
      <c r="P225" s="133"/>
      <c r="Q225" s="184"/>
      <c r="R225" s="184"/>
      <c r="S225" s="184"/>
      <c r="T225" s="184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84"/>
      <c r="C226" s="184"/>
      <c r="D226" s="184"/>
      <c r="E226" s="184"/>
      <c r="F226" s="184"/>
      <c r="G226" s="184"/>
      <c r="H226" s="184"/>
      <c r="I226" s="184"/>
      <c r="J226" s="184"/>
      <c r="K226" s="184"/>
      <c r="L226" s="184"/>
      <c r="M226" s="184"/>
      <c r="N226" s="98"/>
      <c r="O226" s="133"/>
      <c r="P226" s="133"/>
      <c r="Q226" s="184"/>
      <c r="R226" s="184"/>
      <c r="S226" s="184"/>
      <c r="T226" s="184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84"/>
      <c r="C227" s="184"/>
      <c r="D227" s="184"/>
      <c r="E227" s="184"/>
      <c r="F227" s="184"/>
      <c r="G227" s="184"/>
      <c r="H227" s="184"/>
      <c r="I227" s="184"/>
      <c r="J227" s="184"/>
      <c r="K227" s="184"/>
      <c r="L227" s="184"/>
      <c r="M227" s="184"/>
      <c r="N227" s="98"/>
      <c r="O227" s="133"/>
      <c r="P227" s="133"/>
      <c r="Q227" s="184"/>
      <c r="R227" s="184"/>
      <c r="S227" s="184"/>
      <c r="T227" s="184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84"/>
      <c r="C228" s="184"/>
      <c r="D228" s="184"/>
      <c r="E228" s="184"/>
      <c r="F228" s="184"/>
      <c r="G228" s="184"/>
      <c r="H228" s="184"/>
      <c r="I228" s="184"/>
      <c r="J228" s="184"/>
      <c r="K228" s="184"/>
      <c r="L228" s="184"/>
      <c r="M228" s="184"/>
      <c r="N228" s="98"/>
      <c r="O228" s="133"/>
      <c r="P228" s="133"/>
      <c r="Q228" s="184"/>
      <c r="R228" s="184"/>
      <c r="S228" s="184"/>
      <c r="T228" s="184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84"/>
      <c r="C229" s="184"/>
      <c r="D229" s="184"/>
      <c r="E229" s="184"/>
      <c r="F229" s="184"/>
      <c r="G229" s="184"/>
      <c r="H229" s="184"/>
      <c r="I229" s="184"/>
      <c r="J229" s="184"/>
      <c r="K229" s="184"/>
      <c r="L229" s="184"/>
      <c r="M229" s="184"/>
      <c r="N229" s="98"/>
      <c r="O229" s="133"/>
      <c r="P229" s="133"/>
      <c r="Q229" s="184"/>
      <c r="R229" s="184"/>
      <c r="S229" s="184"/>
      <c r="T229" s="184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84"/>
      <c r="C230" s="184"/>
      <c r="D230" s="184"/>
      <c r="E230" s="184"/>
      <c r="F230" s="184"/>
      <c r="G230" s="184"/>
      <c r="H230" s="184"/>
      <c r="I230" s="184"/>
      <c r="J230" s="184"/>
      <c r="K230" s="184"/>
      <c r="L230" s="184"/>
      <c r="M230" s="184"/>
      <c r="N230" s="98"/>
      <c r="O230" s="133"/>
      <c r="P230" s="133"/>
      <c r="Q230" s="184"/>
      <c r="R230" s="184"/>
      <c r="S230" s="184"/>
      <c r="T230" s="184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84"/>
      <c r="C231" s="184"/>
      <c r="D231" s="184"/>
      <c r="E231" s="184"/>
      <c r="F231" s="184"/>
      <c r="G231" s="184"/>
      <c r="H231" s="184"/>
      <c r="I231" s="184"/>
      <c r="J231" s="184"/>
      <c r="K231" s="184"/>
      <c r="L231" s="184"/>
      <c r="M231" s="184"/>
      <c r="N231" s="98"/>
      <c r="O231" s="133"/>
      <c r="P231" s="133"/>
      <c r="Q231" s="184"/>
      <c r="R231" s="184"/>
      <c r="S231" s="184"/>
      <c r="T231" s="184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84"/>
      <c r="C232" s="184"/>
      <c r="D232" s="184"/>
      <c r="E232" s="184"/>
      <c r="F232" s="184"/>
      <c r="G232" s="184"/>
      <c r="H232" s="184"/>
      <c r="I232" s="184"/>
      <c r="J232" s="184"/>
      <c r="K232" s="184"/>
      <c r="L232" s="184"/>
      <c r="M232" s="184"/>
      <c r="N232" s="98"/>
      <c r="O232" s="133"/>
      <c r="P232" s="133"/>
      <c r="Q232" s="184"/>
      <c r="R232" s="184"/>
      <c r="S232" s="184"/>
      <c r="T232" s="184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84"/>
      <c r="C233" s="184"/>
      <c r="D233" s="184"/>
      <c r="E233" s="184"/>
      <c r="F233" s="184"/>
      <c r="G233" s="184"/>
      <c r="H233" s="184"/>
      <c r="I233" s="184"/>
      <c r="J233" s="184"/>
      <c r="K233" s="184"/>
      <c r="L233" s="184"/>
      <c r="M233" s="184"/>
      <c r="N233" s="98"/>
      <c r="O233" s="133"/>
      <c r="P233" s="133"/>
      <c r="Q233" s="184"/>
      <c r="R233" s="184"/>
      <c r="S233" s="184"/>
      <c r="T233" s="184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84"/>
      <c r="C234" s="184"/>
      <c r="D234" s="184"/>
      <c r="E234" s="184"/>
      <c r="F234" s="184"/>
      <c r="G234" s="184"/>
      <c r="H234" s="184"/>
      <c r="I234" s="184"/>
      <c r="J234" s="184"/>
      <c r="K234" s="184"/>
      <c r="L234" s="184"/>
      <c r="M234" s="184"/>
      <c r="N234" s="98"/>
      <c r="O234" s="133"/>
      <c r="P234" s="133"/>
      <c r="Q234" s="184"/>
      <c r="R234" s="184"/>
      <c r="S234" s="184"/>
      <c r="T234" s="184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84"/>
      <c r="C235" s="184"/>
      <c r="D235" s="184"/>
      <c r="E235" s="184"/>
      <c r="F235" s="184"/>
      <c r="G235" s="184"/>
      <c r="H235" s="184"/>
      <c r="I235" s="184"/>
      <c r="J235" s="184"/>
      <c r="K235" s="184"/>
      <c r="L235" s="184"/>
      <c r="M235" s="184"/>
      <c r="N235" s="98"/>
      <c r="O235" s="133"/>
      <c r="P235" s="133"/>
      <c r="Q235" s="184"/>
      <c r="R235" s="184"/>
      <c r="S235" s="184"/>
      <c r="T235" s="184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84"/>
      <c r="C236" s="184"/>
      <c r="D236" s="184"/>
      <c r="E236" s="184"/>
      <c r="F236" s="184"/>
      <c r="G236" s="184"/>
      <c r="H236" s="184"/>
      <c r="I236" s="184"/>
      <c r="J236" s="184"/>
      <c r="K236" s="184"/>
      <c r="L236" s="184"/>
      <c r="M236" s="184"/>
      <c r="N236" s="98"/>
      <c r="O236" s="133"/>
      <c r="P236" s="133"/>
      <c r="Q236" s="184"/>
      <c r="R236" s="184"/>
      <c r="S236" s="184"/>
      <c r="T236" s="184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84"/>
      <c r="C237" s="184"/>
      <c r="D237" s="184"/>
      <c r="E237" s="184"/>
      <c r="F237" s="184"/>
      <c r="G237" s="184"/>
      <c r="H237" s="184"/>
      <c r="I237" s="184"/>
      <c r="J237" s="184"/>
      <c r="K237" s="184"/>
      <c r="L237" s="184"/>
      <c r="M237" s="184"/>
      <c r="N237" s="98"/>
      <c r="O237" s="133"/>
      <c r="P237" s="133"/>
      <c r="Q237" s="184"/>
      <c r="R237" s="184"/>
      <c r="S237" s="184"/>
      <c r="T237" s="184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84"/>
      <c r="C238" s="184"/>
      <c r="D238" s="184"/>
      <c r="E238" s="184"/>
      <c r="F238" s="184"/>
      <c r="G238" s="184"/>
      <c r="H238" s="184"/>
      <c r="I238" s="184"/>
      <c r="J238" s="184"/>
      <c r="K238" s="184"/>
      <c r="L238" s="184"/>
      <c r="M238" s="184"/>
      <c r="N238" s="98"/>
      <c r="O238" s="133"/>
      <c r="P238" s="133"/>
      <c r="Q238" s="184"/>
      <c r="R238" s="184"/>
      <c r="S238" s="184"/>
      <c r="T238" s="184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84"/>
      <c r="C239" s="184"/>
      <c r="D239" s="184"/>
      <c r="E239" s="184"/>
      <c r="F239" s="184"/>
      <c r="G239" s="184"/>
      <c r="H239" s="184"/>
      <c r="I239" s="184"/>
      <c r="J239" s="184"/>
      <c r="K239" s="184"/>
      <c r="L239" s="184"/>
      <c r="M239" s="184"/>
      <c r="N239" s="98"/>
      <c r="O239" s="133"/>
      <c r="P239" s="133"/>
      <c r="Q239" s="184"/>
      <c r="R239" s="184"/>
      <c r="S239" s="184"/>
      <c r="T239" s="184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84"/>
      <c r="C240" s="184"/>
      <c r="D240" s="184"/>
      <c r="E240" s="184"/>
      <c r="F240" s="184"/>
      <c r="G240" s="184"/>
      <c r="H240" s="184"/>
      <c r="I240" s="184"/>
      <c r="J240" s="184"/>
      <c r="K240" s="184"/>
      <c r="L240" s="184"/>
      <c r="M240" s="184"/>
      <c r="N240" s="98"/>
      <c r="O240" s="133"/>
      <c r="P240" s="133"/>
      <c r="Q240" s="184"/>
      <c r="R240" s="184"/>
      <c r="S240" s="184"/>
      <c r="T240" s="184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84"/>
      <c r="C241" s="184"/>
      <c r="D241" s="184"/>
      <c r="E241" s="184"/>
      <c r="F241" s="184"/>
      <c r="G241" s="184"/>
      <c r="H241" s="184"/>
      <c r="I241" s="184"/>
      <c r="J241" s="184"/>
      <c r="K241" s="184"/>
      <c r="L241" s="184"/>
      <c r="M241" s="184"/>
      <c r="N241" s="98"/>
      <c r="O241" s="133"/>
      <c r="P241" s="133"/>
      <c r="Q241" s="184"/>
      <c r="R241" s="184"/>
      <c r="S241" s="184"/>
      <c r="T241" s="184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5"/>
      <c r="C246" s="186"/>
      <c r="D246" s="186"/>
      <c r="E246" s="134"/>
      <c r="F246" s="134"/>
      <c r="G246" s="134"/>
      <c r="H246" s="185"/>
      <c r="I246" s="185"/>
      <c r="J246" s="185"/>
      <c r="K246" s="185"/>
      <c r="L246" s="185"/>
      <c r="M246" s="185"/>
      <c r="N246" s="185"/>
      <c r="O246" s="185"/>
      <c r="P246" s="185"/>
      <c r="Q246" s="134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8"/>
      <c r="C247" s="188"/>
      <c r="D247" s="188"/>
      <c r="E247" s="102"/>
      <c r="F247" s="102"/>
      <c r="G247" s="102"/>
      <c r="H247" s="189"/>
      <c r="I247" s="189"/>
      <c r="J247" s="189"/>
      <c r="K247" s="189"/>
      <c r="L247" s="190"/>
      <c r="M247" s="190"/>
      <c r="N247" s="190"/>
      <c r="O247" s="190"/>
      <c r="P247" s="190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8"/>
      <c r="C248" s="188"/>
      <c r="D248" s="188"/>
      <c r="E248" s="102"/>
      <c r="F248" s="102"/>
      <c r="G248" s="102"/>
      <c r="H248" s="189"/>
      <c r="I248" s="189"/>
      <c r="J248" s="189"/>
      <c r="K248" s="189"/>
      <c r="L248" s="190"/>
      <c r="M248" s="190"/>
      <c r="N248" s="190"/>
      <c r="O248" s="190"/>
      <c r="P248" s="190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8"/>
      <c r="C249" s="188"/>
      <c r="D249" s="188"/>
      <c r="E249" s="102"/>
      <c r="F249" s="102"/>
      <c r="G249" s="102"/>
      <c r="H249" s="189"/>
      <c r="I249" s="189"/>
      <c r="J249" s="189"/>
      <c r="K249" s="189"/>
      <c r="L249" s="190"/>
      <c r="M249" s="190"/>
      <c r="N249" s="190"/>
      <c r="O249" s="190"/>
      <c r="P249" s="190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8"/>
      <c r="C250" s="188"/>
      <c r="D250" s="188"/>
      <c r="E250" s="102"/>
      <c r="F250" s="102"/>
      <c r="G250" s="102"/>
      <c r="H250" s="189"/>
      <c r="I250" s="189"/>
      <c r="J250" s="189"/>
      <c r="K250" s="189"/>
      <c r="L250" s="190"/>
      <c r="M250" s="190"/>
      <c r="N250" s="190"/>
      <c r="O250" s="190"/>
      <c r="P250" s="190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8"/>
      <c r="C251" s="188"/>
      <c r="D251" s="188"/>
      <c r="E251" s="102"/>
      <c r="F251" s="102"/>
      <c r="G251" s="102"/>
      <c r="H251" s="189"/>
      <c r="I251" s="189"/>
      <c r="J251" s="189"/>
      <c r="K251" s="189"/>
      <c r="L251" s="190"/>
      <c r="M251" s="190"/>
      <c r="N251" s="190"/>
      <c r="O251" s="190"/>
      <c r="P251" s="190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8"/>
      <c r="C252" s="188"/>
      <c r="D252" s="188"/>
      <c r="E252" s="102"/>
      <c r="F252" s="102"/>
      <c r="G252" s="102"/>
      <c r="H252" s="189"/>
      <c r="I252" s="189"/>
      <c r="J252" s="189"/>
      <c r="K252" s="189"/>
      <c r="L252" s="190"/>
      <c r="M252" s="190"/>
      <c r="N252" s="190"/>
      <c r="O252" s="190"/>
      <c r="P252" s="190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8"/>
      <c r="C253" s="188"/>
      <c r="D253" s="188"/>
      <c r="E253" s="102"/>
      <c r="F253" s="102"/>
      <c r="G253" s="102"/>
      <c r="H253" s="189"/>
      <c r="I253" s="189"/>
      <c r="J253" s="189"/>
      <c r="K253" s="189"/>
      <c r="L253" s="190"/>
      <c r="M253" s="190"/>
      <c r="N253" s="190"/>
      <c r="O253" s="190"/>
      <c r="P253" s="190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5"/>
      <c r="C256" s="186"/>
      <c r="D256" s="186"/>
      <c r="E256" s="187"/>
      <c r="F256" s="187"/>
      <c r="G256" s="187"/>
      <c r="H256" s="187"/>
      <c r="I256" s="187"/>
      <c r="J256" s="187"/>
      <c r="K256" s="187"/>
      <c r="L256" s="187"/>
      <c r="M256" s="187"/>
      <c r="N256" s="134"/>
      <c r="O256" s="134"/>
      <c r="P256" s="185"/>
      <c r="Q256" s="185"/>
      <c r="R256" s="185"/>
      <c r="S256" s="185"/>
      <c r="T256" s="185"/>
      <c r="U256" s="185"/>
      <c r="V256" s="134"/>
      <c r="W256" s="134"/>
      <c r="X256" s="134"/>
      <c r="Y256" s="134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84"/>
      <c r="C257" s="184"/>
      <c r="D257" s="184"/>
      <c r="E257" s="184"/>
      <c r="F257" s="184"/>
      <c r="G257" s="184"/>
      <c r="H257" s="184"/>
      <c r="I257" s="184"/>
      <c r="J257" s="184"/>
      <c r="K257" s="184"/>
      <c r="L257" s="184"/>
      <c r="M257" s="184"/>
      <c r="N257" s="98"/>
      <c r="O257" s="133"/>
      <c r="P257" s="184"/>
      <c r="Q257" s="184"/>
      <c r="R257" s="184"/>
      <c r="S257" s="184"/>
      <c r="T257" s="184"/>
      <c r="U257" s="184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84"/>
      <c r="C258" s="184"/>
      <c r="D258" s="184"/>
      <c r="E258" s="184"/>
      <c r="F258" s="184"/>
      <c r="G258" s="184"/>
      <c r="H258" s="184"/>
      <c r="I258" s="184"/>
      <c r="J258" s="184"/>
      <c r="K258" s="184"/>
      <c r="L258" s="184"/>
      <c r="M258" s="184"/>
      <c r="N258" s="98"/>
      <c r="O258" s="133"/>
      <c r="P258" s="184"/>
      <c r="Q258" s="184"/>
      <c r="R258" s="184"/>
      <c r="S258" s="184"/>
      <c r="T258" s="184"/>
      <c r="U258" s="184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84"/>
      <c r="C259" s="184"/>
      <c r="D259" s="184"/>
      <c r="E259" s="184"/>
      <c r="F259" s="184"/>
      <c r="G259" s="184"/>
      <c r="H259" s="184"/>
      <c r="I259" s="184"/>
      <c r="J259" s="184"/>
      <c r="K259" s="184"/>
      <c r="L259" s="184"/>
      <c r="M259" s="184"/>
      <c r="N259" s="98"/>
      <c r="O259" s="133"/>
      <c r="P259" s="184"/>
      <c r="Q259" s="184"/>
      <c r="R259" s="184"/>
      <c r="S259" s="184"/>
      <c r="T259" s="184"/>
      <c r="U259" s="184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84"/>
      <c r="C260" s="184"/>
      <c r="D260" s="184"/>
      <c r="E260" s="184"/>
      <c r="F260" s="184"/>
      <c r="G260" s="184"/>
      <c r="H260" s="184"/>
      <c r="I260" s="184"/>
      <c r="J260" s="184"/>
      <c r="K260" s="184"/>
      <c r="L260" s="184"/>
      <c r="M260" s="184"/>
      <c r="N260" s="98"/>
      <c r="O260" s="133"/>
      <c r="P260" s="184"/>
      <c r="Q260" s="184"/>
      <c r="R260" s="184"/>
      <c r="S260" s="184"/>
      <c r="T260" s="184"/>
      <c r="U260" s="184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84"/>
      <c r="C261" s="184"/>
      <c r="D261" s="184"/>
      <c r="E261" s="184"/>
      <c r="F261" s="184"/>
      <c r="G261" s="184"/>
      <c r="H261" s="184"/>
      <c r="I261" s="184"/>
      <c r="J261" s="184"/>
      <c r="K261" s="184"/>
      <c r="L261" s="184"/>
      <c r="M261" s="184"/>
      <c r="N261" s="98"/>
      <c r="O261" s="133"/>
      <c r="P261" s="184"/>
      <c r="Q261" s="184"/>
      <c r="R261" s="184"/>
      <c r="S261" s="184"/>
      <c r="T261" s="184"/>
      <c r="U261" s="184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84"/>
      <c r="C262" s="184"/>
      <c r="D262" s="184"/>
      <c r="E262" s="184"/>
      <c r="F262" s="184"/>
      <c r="G262" s="184"/>
      <c r="H262" s="184"/>
      <c r="I262" s="184"/>
      <c r="J262" s="184"/>
      <c r="K262" s="184"/>
      <c r="L262" s="184"/>
      <c r="M262" s="184"/>
      <c r="N262" s="98"/>
      <c r="O262" s="133"/>
      <c r="P262" s="184"/>
      <c r="Q262" s="184"/>
      <c r="R262" s="184"/>
      <c r="S262" s="184"/>
      <c r="T262" s="184"/>
      <c r="U262" s="184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84"/>
      <c r="C263" s="184"/>
      <c r="D263" s="184"/>
      <c r="E263" s="184"/>
      <c r="F263" s="184"/>
      <c r="G263" s="184"/>
      <c r="H263" s="184"/>
      <c r="I263" s="184"/>
      <c r="J263" s="184"/>
      <c r="K263" s="184"/>
      <c r="L263" s="184"/>
      <c r="M263" s="184"/>
      <c r="N263" s="98"/>
      <c r="O263" s="133"/>
      <c r="P263" s="184"/>
      <c r="Q263" s="184"/>
      <c r="R263" s="184"/>
      <c r="S263" s="184"/>
      <c r="T263" s="184"/>
      <c r="U263" s="184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84"/>
      <c r="C264" s="184"/>
      <c r="D264" s="184"/>
      <c r="E264" s="184"/>
      <c r="F264" s="184"/>
      <c r="G264" s="184"/>
      <c r="H264" s="184"/>
      <c r="I264" s="184"/>
      <c r="J264" s="184"/>
      <c r="K264" s="184"/>
      <c r="L264" s="184"/>
      <c r="M264" s="184"/>
      <c r="N264" s="98"/>
      <c r="O264" s="133"/>
      <c r="P264" s="184"/>
      <c r="Q264" s="184"/>
      <c r="R264" s="184"/>
      <c r="S264" s="184"/>
      <c r="T264" s="184"/>
      <c r="U264" s="184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84"/>
      <c r="C265" s="184"/>
      <c r="D265" s="184"/>
      <c r="E265" s="184"/>
      <c r="F265" s="184"/>
      <c r="G265" s="184"/>
      <c r="H265" s="184"/>
      <c r="I265" s="184"/>
      <c r="J265" s="184"/>
      <c r="K265" s="184"/>
      <c r="L265" s="184"/>
      <c r="M265" s="184"/>
      <c r="N265" s="98"/>
      <c r="O265" s="133"/>
      <c r="P265" s="184"/>
      <c r="Q265" s="184"/>
      <c r="R265" s="184"/>
      <c r="S265" s="184"/>
      <c r="T265" s="184"/>
      <c r="U265" s="184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84"/>
      <c r="C266" s="184"/>
      <c r="D266" s="184"/>
      <c r="E266" s="184"/>
      <c r="F266" s="184"/>
      <c r="G266" s="184"/>
      <c r="H266" s="184"/>
      <c r="I266" s="184"/>
      <c r="J266" s="184"/>
      <c r="K266" s="184"/>
      <c r="L266" s="184"/>
      <c r="M266" s="184"/>
      <c r="N266" s="98"/>
      <c r="O266" s="133"/>
      <c r="P266" s="184"/>
      <c r="Q266" s="184"/>
      <c r="R266" s="184"/>
      <c r="S266" s="184"/>
      <c r="T266" s="184"/>
      <c r="U266" s="184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84"/>
      <c r="C267" s="184"/>
      <c r="D267" s="184"/>
      <c r="E267" s="184"/>
      <c r="F267" s="184"/>
      <c r="G267" s="184"/>
      <c r="H267" s="184"/>
      <c r="I267" s="184"/>
      <c r="J267" s="184"/>
      <c r="K267" s="184"/>
      <c r="L267" s="184"/>
      <c r="M267" s="184"/>
      <c r="N267" s="98"/>
      <c r="O267" s="133"/>
      <c r="P267" s="184"/>
      <c r="Q267" s="184"/>
      <c r="R267" s="184"/>
      <c r="S267" s="184"/>
      <c r="T267" s="184"/>
      <c r="U267" s="184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84"/>
      <c r="C268" s="184"/>
      <c r="D268" s="184"/>
      <c r="E268" s="184"/>
      <c r="F268" s="184"/>
      <c r="G268" s="184"/>
      <c r="H268" s="184"/>
      <c r="I268" s="184"/>
      <c r="J268" s="184"/>
      <c r="K268" s="184"/>
      <c r="L268" s="184"/>
      <c r="M268" s="184"/>
      <c r="N268" s="98"/>
      <c r="O268" s="133"/>
      <c r="P268" s="184"/>
      <c r="Q268" s="184"/>
      <c r="R268" s="184"/>
      <c r="S268" s="184"/>
      <c r="T268" s="184"/>
      <c r="U268" s="184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84"/>
      <c r="C269" s="184"/>
      <c r="D269" s="184"/>
      <c r="E269" s="184"/>
      <c r="F269" s="184"/>
      <c r="G269" s="184"/>
      <c r="H269" s="184"/>
      <c r="I269" s="184"/>
      <c r="J269" s="184"/>
      <c r="K269" s="184"/>
      <c r="L269" s="184"/>
      <c r="M269" s="184"/>
      <c r="N269" s="98"/>
      <c r="O269" s="133"/>
      <c r="P269" s="184"/>
      <c r="Q269" s="184"/>
      <c r="R269" s="184"/>
      <c r="S269" s="184"/>
      <c r="T269" s="184"/>
      <c r="U269" s="184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84"/>
      <c r="C270" s="184"/>
      <c r="D270" s="184"/>
      <c r="E270" s="184"/>
      <c r="F270" s="184"/>
      <c r="G270" s="184"/>
      <c r="H270" s="184"/>
      <c r="I270" s="184"/>
      <c r="J270" s="184"/>
      <c r="K270" s="184"/>
      <c r="L270" s="184"/>
      <c r="M270" s="184"/>
      <c r="N270" s="98"/>
      <c r="O270" s="133"/>
      <c r="P270" s="184"/>
      <c r="Q270" s="184"/>
      <c r="R270" s="184"/>
      <c r="S270" s="184"/>
      <c r="T270" s="184"/>
      <c r="U270" s="184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84"/>
      <c r="C271" s="184"/>
      <c r="D271" s="184"/>
      <c r="E271" s="184"/>
      <c r="F271" s="184"/>
      <c r="G271" s="184"/>
      <c r="H271" s="184"/>
      <c r="I271" s="184"/>
      <c r="J271" s="184"/>
      <c r="K271" s="184"/>
      <c r="L271" s="184"/>
      <c r="M271" s="184"/>
      <c r="N271" s="98"/>
      <c r="O271" s="133"/>
      <c r="P271" s="184"/>
      <c r="Q271" s="184"/>
      <c r="R271" s="184"/>
      <c r="S271" s="184"/>
      <c r="T271" s="184"/>
      <c r="U271" s="184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84"/>
      <c r="C272" s="184"/>
      <c r="D272" s="184"/>
      <c r="E272" s="184"/>
      <c r="F272" s="184"/>
      <c r="G272" s="184"/>
      <c r="H272" s="184"/>
      <c r="I272" s="184"/>
      <c r="J272" s="184"/>
      <c r="K272" s="184"/>
      <c r="L272" s="184"/>
      <c r="M272" s="184"/>
      <c r="N272" s="98"/>
      <c r="O272" s="133"/>
      <c r="P272" s="184"/>
      <c r="Q272" s="184"/>
      <c r="R272" s="184"/>
      <c r="S272" s="184"/>
      <c r="T272" s="184"/>
      <c r="U272" s="184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84"/>
      <c r="C273" s="184"/>
      <c r="D273" s="184"/>
      <c r="E273" s="184"/>
      <c r="F273" s="184"/>
      <c r="G273" s="184"/>
      <c r="H273" s="184"/>
      <c r="I273" s="184"/>
      <c r="J273" s="184"/>
      <c r="K273" s="184"/>
      <c r="L273" s="184"/>
      <c r="M273" s="184"/>
      <c r="N273" s="98"/>
      <c r="O273" s="133"/>
      <c r="P273" s="184"/>
      <c r="Q273" s="184"/>
      <c r="R273" s="184"/>
      <c r="S273" s="184"/>
      <c r="T273" s="184"/>
      <c r="U273" s="184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84"/>
      <c r="C274" s="184"/>
      <c r="D274" s="184"/>
      <c r="E274" s="184"/>
      <c r="F274" s="184"/>
      <c r="G274" s="184"/>
      <c r="H274" s="184"/>
      <c r="I274" s="184"/>
      <c r="J274" s="184"/>
      <c r="K274" s="184"/>
      <c r="L274" s="184"/>
      <c r="M274" s="184"/>
      <c r="N274" s="98"/>
      <c r="O274" s="133"/>
      <c r="P274" s="184"/>
      <c r="Q274" s="184"/>
      <c r="R274" s="184"/>
      <c r="S274" s="184"/>
      <c r="T274" s="184"/>
      <c r="U274" s="184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84"/>
      <c r="C275" s="184"/>
      <c r="D275" s="184"/>
      <c r="E275" s="184"/>
      <c r="F275" s="184"/>
      <c r="G275" s="184"/>
      <c r="H275" s="184"/>
      <c r="I275" s="184"/>
      <c r="J275" s="184"/>
      <c r="K275" s="184"/>
      <c r="L275" s="184"/>
      <c r="M275" s="184"/>
      <c r="N275" s="98"/>
      <c r="O275" s="133"/>
      <c r="P275" s="184"/>
      <c r="Q275" s="184"/>
      <c r="R275" s="184"/>
      <c r="S275" s="184"/>
      <c r="T275" s="184"/>
      <c r="U275" s="184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84"/>
      <c r="C276" s="184"/>
      <c r="D276" s="184"/>
      <c r="E276" s="184"/>
      <c r="F276" s="184"/>
      <c r="G276" s="184"/>
      <c r="H276" s="184"/>
      <c r="I276" s="184"/>
      <c r="J276" s="184"/>
      <c r="K276" s="184"/>
      <c r="L276" s="184"/>
      <c r="M276" s="184"/>
      <c r="N276" s="98"/>
      <c r="O276" s="133"/>
      <c r="P276" s="184"/>
      <c r="Q276" s="184"/>
      <c r="R276" s="184"/>
      <c r="S276" s="184"/>
      <c r="T276" s="184"/>
      <c r="U276" s="184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84"/>
      <c r="C277" s="184"/>
      <c r="D277" s="184"/>
      <c r="E277" s="184"/>
      <c r="F277" s="184"/>
      <c r="G277" s="184"/>
      <c r="H277" s="184"/>
      <c r="I277" s="184"/>
      <c r="J277" s="184"/>
      <c r="K277" s="184"/>
      <c r="L277" s="184"/>
      <c r="M277" s="184"/>
      <c r="N277" s="98"/>
      <c r="O277" s="133"/>
      <c r="P277" s="184"/>
      <c r="Q277" s="184"/>
      <c r="R277" s="184"/>
      <c r="S277" s="184"/>
      <c r="T277" s="184"/>
      <c r="U277" s="184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84"/>
      <c r="C278" s="184"/>
      <c r="D278" s="184"/>
      <c r="E278" s="184"/>
      <c r="F278" s="184"/>
      <c r="G278" s="184"/>
      <c r="H278" s="184"/>
      <c r="I278" s="184"/>
      <c r="J278" s="184"/>
      <c r="K278" s="184"/>
      <c r="L278" s="184"/>
      <c r="M278" s="184"/>
      <c r="N278" s="98"/>
      <c r="O278" s="133"/>
      <c r="P278" s="184"/>
      <c r="Q278" s="184"/>
      <c r="R278" s="184"/>
      <c r="S278" s="184"/>
      <c r="T278" s="184"/>
      <c r="U278" s="184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84"/>
      <c r="C279" s="184"/>
      <c r="D279" s="184"/>
      <c r="E279" s="184"/>
      <c r="F279" s="184"/>
      <c r="G279" s="184"/>
      <c r="H279" s="184"/>
      <c r="I279" s="184"/>
      <c r="J279" s="184"/>
      <c r="K279" s="184"/>
      <c r="L279" s="184"/>
      <c r="M279" s="184"/>
      <c r="N279" s="98"/>
      <c r="O279" s="133"/>
      <c r="P279" s="184"/>
      <c r="Q279" s="184"/>
      <c r="R279" s="184"/>
      <c r="S279" s="184"/>
      <c r="T279" s="184"/>
      <c r="U279" s="184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84"/>
      <c r="C280" s="184"/>
      <c r="D280" s="184"/>
      <c r="E280" s="184"/>
      <c r="F280" s="184"/>
      <c r="G280" s="184"/>
      <c r="H280" s="184"/>
      <c r="I280" s="184"/>
      <c r="J280" s="184"/>
      <c r="K280" s="184"/>
      <c r="L280" s="184"/>
      <c r="M280" s="184"/>
      <c r="N280" s="98"/>
      <c r="O280" s="133"/>
      <c r="P280" s="184"/>
      <c r="Q280" s="184"/>
      <c r="R280" s="184"/>
      <c r="S280" s="184"/>
      <c r="T280" s="184"/>
      <c r="U280" s="184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84"/>
      <c r="C281" s="184"/>
      <c r="D281" s="184"/>
      <c r="E281" s="184"/>
      <c r="F281" s="184"/>
      <c r="G281" s="184"/>
      <c r="H281" s="184"/>
      <c r="I281" s="184"/>
      <c r="J281" s="184"/>
      <c r="K281" s="184"/>
      <c r="L281" s="184"/>
      <c r="M281" s="184"/>
      <c r="N281" s="98"/>
      <c r="O281" s="133"/>
      <c r="P281" s="184"/>
      <c r="Q281" s="184"/>
      <c r="R281" s="184"/>
      <c r="S281" s="184"/>
      <c r="T281" s="184"/>
      <c r="U281" s="184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84"/>
      <c r="C282" s="184"/>
      <c r="D282" s="184"/>
      <c r="E282" s="184"/>
      <c r="F282" s="184"/>
      <c r="G282" s="184"/>
      <c r="H282" s="184"/>
      <c r="I282" s="184"/>
      <c r="J282" s="184"/>
      <c r="K282" s="184"/>
      <c r="L282" s="184"/>
      <c r="M282" s="184"/>
      <c r="N282" s="98"/>
      <c r="O282" s="133"/>
      <c r="P282" s="184"/>
      <c r="Q282" s="184"/>
      <c r="R282" s="184"/>
      <c r="S282" s="184"/>
      <c r="T282" s="184"/>
      <c r="U282" s="184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84"/>
      <c r="C283" s="184"/>
      <c r="D283" s="184"/>
      <c r="E283" s="184"/>
      <c r="F283" s="184"/>
      <c r="G283" s="184"/>
      <c r="H283" s="184"/>
      <c r="I283" s="184"/>
      <c r="J283" s="184"/>
      <c r="K283" s="184"/>
      <c r="L283" s="184"/>
      <c r="M283" s="184"/>
      <c r="N283" s="98"/>
      <c r="O283" s="133"/>
      <c r="P283" s="184"/>
      <c r="Q283" s="184"/>
      <c r="R283" s="184"/>
      <c r="S283" s="184"/>
      <c r="T283" s="184"/>
      <c r="U283" s="184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84"/>
      <c r="C284" s="184"/>
      <c r="D284" s="184"/>
      <c r="E284" s="184"/>
      <c r="F284" s="184"/>
      <c r="G284" s="184"/>
      <c r="H284" s="184"/>
      <c r="I284" s="184"/>
      <c r="J284" s="184"/>
      <c r="K284" s="184"/>
      <c r="L284" s="184"/>
      <c r="M284" s="184"/>
      <c r="N284" s="98"/>
      <c r="O284" s="133"/>
      <c r="P284" s="184"/>
      <c r="Q284" s="184"/>
      <c r="R284" s="184"/>
      <c r="S284" s="184"/>
      <c r="T284" s="184"/>
      <c r="U284" s="184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84"/>
      <c r="C285" s="184"/>
      <c r="D285" s="184"/>
      <c r="E285" s="184"/>
      <c r="F285" s="184"/>
      <c r="G285" s="184"/>
      <c r="H285" s="184"/>
      <c r="I285" s="184"/>
      <c r="J285" s="184"/>
      <c r="K285" s="184"/>
      <c r="L285" s="184"/>
      <c r="M285" s="184"/>
      <c r="N285" s="98"/>
      <c r="O285" s="133"/>
      <c r="P285" s="184"/>
      <c r="Q285" s="184"/>
      <c r="R285" s="184"/>
      <c r="S285" s="184"/>
      <c r="T285" s="184"/>
      <c r="U285" s="184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84"/>
      <c r="C286" s="184"/>
      <c r="D286" s="184"/>
      <c r="E286" s="184"/>
      <c r="F286" s="184"/>
      <c r="G286" s="184"/>
      <c r="H286" s="184"/>
      <c r="I286" s="184"/>
      <c r="J286" s="184"/>
      <c r="K286" s="184"/>
      <c r="L286" s="184"/>
      <c r="M286" s="184"/>
      <c r="N286" s="98"/>
      <c r="O286" s="133"/>
      <c r="P286" s="184"/>
      <c r="Q286" s="184"/>
      <c r="R286" s="184"/>
      <c r="S286" s="184"/>
      <c r="T286" s="184"/>
      <c r="U286" s="184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84"/>
      <c r="C287" s="184"/>
      <c r="D287" s="184"/>
      <c r="E287" s="184"/>
      <c r="F287" s="184"/>
      <c r="G287" s="184"/>
      <c r="H287" s="184"/>
      <c r="I287" s="184"/>
      <c r="J287" s="184"/>
      <c r="K287" s="184"/>
      <c r="L287" s="184"/>
      <c r="M287" s="184"/>
      <c r="N287" s="98"/>
      <c r="O287" s="133"/>
      <c r="P287" s="184"/>
      <c r="Q287" s="184"/>
      <c r="R287" s="184"/>
      <c r="S287" s="184"/>
      <c r="T287" s="184"/>
      <c r="U287" s="184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84"/>
      <c r="C288" s="184"/>
      <c r="D288" s="184"/>
      <c r="E288" s="184"/>
      <c r="F288" s="184"/>
      <c r="G288" s="184"/>
      <c r="H288" s="184"/>
      <c r="I288" s="184"/>
      <c r="J288" s="184"/>
      <c r="K288" s="184"/>
      <c r="L288" s="184"/>
      <c r="M288" s="184"/>
      <c r="N288" s="98"/>
      <c r="O288" s="133"/>
      <c r="P288" s="184"/>
      <c r="Q288" s="184"/>
      <c r="R288" s="184"/>
      <c r="S288" s="184"/>
      <c r="T288" s="184"/>
      <c r="U288" s="184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84"/>
      <c r="C289" s="184"/>
      <c r="D289" s="184"/>
      <c r="E289" s="184"/>
      <c r="F289" s="184"/>
      <c r="G289" s="184"/>
      <c r="H289" s="184"/>
      <c r="I289" s="184"/>
      <c r="J289" s="184"/>
      <c r="K289" s="184"/>
      <c r="L289" s="184"/>
      <c r="M289" s="184"/>
      <c r="N289" s="98"/>
      <c r="O289" s="133"/>
      <c r="P289" s="184"/>
      <c r="Q289" s="184"/>
      <c r="R289" s="184"/>
      <c r="S289" s="184"/>
      <c r="T289" s="184"/>
      <c r="U289" s="184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84"/>
      <c r="C290" s="184"/>
      <c r="D290" s="184"/>
      <c r="E290" s="184"/>
      <c r="F290" s="184"/>
      <c r="G290" s="184"/>
      <c r="H290" s="184"/>
      <c r="I290" s="184"/>
      <c r="J290" s="184"/>
      <c r="K290" s="184"/>
      <c r="L290" s="184"/>
      <c r="M290" s="184"/>
      <c r="N290" s="98"/>
      <c r="O290" s="133"/>
      <c r="P290" s="184"/>
      <c r="Q290" s="184"/>
      <c r="R290" s="184"/>
      <c r="S290" s="184"/>
      <c r="T290" s="184"/>
      <c r="U290" s="184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84"/>
      <c r="C291" s="184"/>
      <c r="D291" s="184"/>
      <c r="E291" s="184"/>
      <c r="F291" s="184"/>
      <c r="G291" s="184"/>
      <c r="H291" s="184"/>
      <c r="I291" s="184"/>
      <c r="J291" s="184"/>
      <c r="K291" s="184"/>
      <c r="L291" s="184"/>
      <c r="M291" s="184"/>
      <c r="N291" s="98"/>
      <c r="O291" s="133"/>
      <c r="P291" s="184"/>
      <c r="Q291" s="184"/>
      <c r="R291" s="184"/>
      <c r="S291" s="184"/>
      <c r="T291" s="184"/>
      <c r="U291" s="184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84"/>
      <c r="C292" s="184"/>
      <c r="D292" s="184"/>
      <c r="E292" s="184"/>
      <c r="F292" s="184"/>
      <c r="G292" s="184"/>
      <c r="H292" s="184"/>
      <c r="I292" s="184"/>
      <c r="J292" s="184"/>
      <c r="K292" s="184"/>
      <c r="L292" s="184"/>
      <c r="M292" s="184"/>
      <c r="N292" s="98"/>
      <c r="O292" s="133"/>
      <c r="P292" s="184"/>
      <c r="Q292" s="184"/>
      <c r="R292" s="184"/>
      <c r="S292" s="184"/>
      <c r="T292" s="184"/>
      <c r="U292" s="184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84"/>
      <c r="C293" s="184"/>
      <c r="D293" s="184"/>
      <c r="E293" s="184"/>
      <c r="F293" s="184"/>
      <c r="G293" s="184"/>
      <c r="H293" s="184"/>
      <c r="I293" s="184"/>
      <c r="J293" s="184"/>
      <c r="K293" s="184"/>
      <c r="L293" s="184"/>
      <c r="M293" s="184"/>
      <c r="N293" s="98"/>
      <c r="O293" s="133"/>
      <c r="P293" s="184"/>
      <c r="Q293" s="184"/>
      <c r="R293" s="184"/>
      <c r="S293" s="184"/>
      <c r="T293" s="184"/>
      <c r="U293" s="184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84"/>
      <c r="C294" s="184"/>
      <c r="D294" s="184"/>
      <c r="E294" s="184"/>
      <c r="F294" s="184"/>
      <c r="G294" s="184"/>
      <c r="H294" s="184"/>
      <c r="I294" s="184"/>
      <c r="J294" s="184"/>
      <c r="K294" s="184"/>
      <c r="L294" s="184"/>
      <c r="M294" s="184"/>
      <c r="N294" s="98"/>
      <c r="O294" s="133"/>
      <c r="P294" s="184"/>
      <c r="Q294" s="184"/>
      <c r="R294" s="184"/>
      <c r="S294" s="184"/>
      <c r="T294" s="184"/>
      <c r="U294" s="184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84"/>
      <c r="C295" s="184"/>
      <c r="D295" s="184"/>
      <c r="E295" s="184"/>
      <c r="F295" s="184"/>
      <c r="G295" s="184"/>
      <c r="H295" s="184"/>
      <c r="I295" s="184"/>
      <c r="J295" s="184"/>
      <c r="K295" s="184"/>
      <c r="L295" s="184"/>
      <c r="M295" s="184"/>
      <c r="N295" s="98"/>
      <c r="O295" s="133"/>
      <c r="P295" s="184"/>
      <c r="Q295" s="184"/>
      <c r="R295" s="184"/>
      <c r="S295" s="184"/>
      <c r="T295" s="184"/>
      <c r="U295" s="184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84"/>
      <c r="C296" s="184"/>
      <c r="D296" s="184"/>
      <c r="E296" s="184"/>
      <c r="F296" s="184"/>
      <c r="G296" s="184"/>
      <c r="H296" s="184"/>
      <c r="I296" s="184"/>
      <c r="J296" s="184"/>
      <c r="K296" s="184"/>
      <c r="L296" s="184"/>
      <c r="M296" s="184"/>
      <c r="N296" s="98"/>
      <c r="O296" s="133"/>
      <c r="P296" s="184"/>
      <c r="Q296" s="184"/>
      <c r="R296" s="184"/>
      <c r="S296" s="184"/>
      <c r="T296" s="184"/>
      <c r="U296" s="184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84"/>
      <c r="C297" s="184"/>
      <c r="D297" s="184"/>
      <c r="E297" s="184"/>
      <c r="F297" s="184"/>
      <c r="G297" s="184"/>
      <c r="H297" s="184"/>
      <c r="I297" s="184"/>
      <c r="J297" s="184"/>
      <c r="K297" s="184"/>
      <c r="L297" s="184"/>
      <c r="M297" s="184"/>
      <c r="N297" s="98"/>
      <c r="O297" s="133"/>
      <c r="P297" s="184"/>
      <c r="Q297" s="184"/>
      <c r="R297" s="184"/>
      <c r="S297" s="184"/>
      <c r="T297" s="184"/>
      <c r="U297" s="184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84"/>
      <c r="C298" s="184"/>
      <c r="D298" s="184"/>
      <c r="E298" s="184"/>
      <c r="F298" s="184"/>
      <c r="G298" s="184"/>
      <c r="H298" s="184"/>
      <c r="I298" s="184"/>
      <c r="J298" s="184"/>
      <c r="K298" s="184"/>
      <c r="L298" s="184"/>
      <c r="M298" s="184"/>
      <c r="N298" s="98"/>
      <c r="O298" s="133"/>
      <c r="P298" s="184"/>
      <c r="Q298" s="184"/>
      <c r="R298" s="184"/>
      <c r="S298" s="184"/>
      <c r="T298" s="184"/>
      <c r="U298" s="184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84"/>
      <c r="C299" s="184"/>
      <c r="D299" s="184"/>
      <c r="E299" s="184"/>
      <c r="F299" s="184"/>
      <c r="G299" s="184"/>
      <c r="H299" s="184"/>
      <c r="I299" s="184"/>
      <c r="J299" s="184"/>
      <c r="K299" s="184"/>
      <c r="L299" s="184"/>
      <c r="M299" s="184"/>
      <c r="N299" s="98"/>
      <c r="O299" s="133"/>
      <c r="P299" s="184"/>
      <c r="Q299" s="184"/>
      <c r="R299" s="184"/>
      <c r="S299" s="184"/>
      <c r="T299" s="184"/>
      <c r="U299" s="184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84"/>
      <c r="C300" s="184"/>
      <c r="D300" s="184"/>
      <c r="E300" s="184"/>
      <c r="F300" s="184"/>
      <c r="G300" s="184"/>
      <c r="H300" s="184"/>
      <c r="I300" s="184"/>
      <c r="J300" s="184"/>
      <c r="K300" s="184"/>
      <c r="L300" s="184"/>
      <c r="M300" s="184"/>
      <c r="N300" s="98"/>
      <c r="O300" s="133"/>
      <c r="P300" s="184"/>
      <c r="Q300" s="184"/>
      <c r="R300" s="184"/>
      <c r="S300" s="184"/>
      <c r="T300" s="184"/>
      <c r="U300" s="184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84"/>
      <c r="C301" s="184"/>
      <c r="D301" s="184"/>
      <c r="E301" s="184"/>
      <c r="F301" s="184"/>
      <c r="G301" s="184"/>
      <c r="H301" s="184"/>
      <c r="I301" s="184"/>
      <c r="J301" s="184"/>
      <c r="K301" s="184"/>
      <c r="L301" s="184"/>
      <c r="M301" s="184"/>
      <c r="N301" s="98"/>
      <c r="O301" s="133"/>
      <c r="P301" s="184"/>
      <c r="Q301" s="184"/>
      <c r="R301" s="184"/>
      <c r="S301" s="184"/>
      <c r="T301" s="184"/>
      <c r="U301" s="184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84"/>
      <c r="C302" s="184"/>
      <c r="D302" s="184"/>
      <c r="E302" s="184"/>
      <c r="F302" s="184"/>
      <c r="G302" s="184"/>
      <c r="H302" s="184"/>
      <c r="I302" s="184"/>
      <c r="J302" s="184"/>
      <c r="K302" s="184"/>
      <c r="L302" s="184"/>
      <c r="M302" s="184"/>
      <c r="N302" s="98"/>
      <c r="O302" s="133"/>
      <c r="P302" s="184"/>
      <c r="Q302" s="184"/>
      <c r="R302" s="184"/>
      <c r="S302" s="184"/>
      <c r="T302" s="184"/>
      <c r="U302" s="184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84"/>
      <c r="C303" s="184"/>
      <c r="D303" s="184"/>
      <c r="E303" s="184"/>
      <c r="F303" s="184"/>
      <c r="G303" s="184"/>
      <c r="H303" s="184"/>
      <c r="I303" s="184"/>
      <c r="J303" s="184"/>
      <c r="K303" s="184"/>
      <c r="L303" s="184"/>
      <c r="M303" s="184"/>
      <c r="N303" s="98"/>
      <c r="O303" s="133"/>
      <c r="P303" s="184"/>
      <c r="Q303" s="184"/>
      <c r="R303" s="184"/>
      <c r="S303" s="184"/>
      <c r="T303" s="184"/>
      <c r="U303" s="184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84"/>
      <c r="C304" s="184"/>
      <c r="D304" s="184"/>
      <c r="E304" s="184"/>
      <c r="F304" s="184"/>
      <c r="G304" s="184"/>
      <c r="H304" s="184"/>
      <c r="I304" s="184"/>
      <c r="J304" s="184"/>
      <c r="K304" s="184"/>
      <c r="L304" s="184"/>
      <c r="M304" s="184"/>
      <c r="N304" s="98"/>
      <c r="O304" s="133"/>
      <c r="P304" s="184"/>
      <c r="Q304" s="184"/>
      <c r="R304" s="184"/>
      <c r="S304" s="184"/>
      <c r="T304" s="184"/>
      <c r="U304" s="184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84"/>
      <c r="C305" s="184"/>
      <c r="D305" s="184"/>
      <c r="E305" s="184"/>
      <c r="F305" s="184"/>
      <c r="G305" s="184"/>
      <c r="H305" s="184"/>
      <c r="I305" s="184"/>
      <c r="J305" s="184"/>
      <c r="K305" s="184"/>
      <c r="L305" s="184"/>
      <c r="M305" s="184"/>
      <c r="N305" s="98"/>
      <c r="O305" s="133"/>
      <c r="P305" s="184"/>
      <c r="Q305" s="184"/>
      <c r="R305" s="184"/>
      <c r="S305" s="184"/>
      <c r="T305" s="184"/>
      <c r="U305" s="184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84"/>
      <c r="C306" s="184"/>
      <c r="D306" s="184"/>
      <c r="E306" s="184"/>
      <c r="F306" s="184"/>
      <c r="G306" s="184"/>
      <c r="H306" s="184"/>
      <c r="I306" s="184"/>
      <c r="J306" s="184"/>
      <c r="K306" s="184"/>
      <c r="L306" s="184"/>
      <c r="M306" s="184"/>
      <c r="N306" s="98"/>
      <c r="O306" s="133"/>
      <c r="P306" s="184"/>
      <c r="Q306" s="184"/>
      <c r="R306" s="184"/>
      <c r="S306" s="184"/>
      <c r="T306" s="184"/>
      <c r="U306" s="184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5"/>
      <c r="C311" s="186"/>
      <c r="D311" s="186"/>
      <c r="E311" s="134"/>
      <c r="F311" s="134"/>
      <c r="G311" s="134"/>
      <c r="H311" s="185"/>
      <c r="I311" s="185"/>
      <c r="J311" s="185"/>
      <c r="K311" s="185"/>
      <c r="L311" s="134"/>
      <c r="M311" s="185"/>
      <c r="N311" s="185"/>
      <c r="O311" s="185"/>
      <c r="P311" s="185"/>
      <c r="Q311" s="185"/>
      <c r="R311" s="134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8"/>
      <c r="C312" s="188"/>
      <c r="D312" s="188"/>
      <c r="E312" s="102"/>
      <c r="F312" s="102"/>
      <c r="G312" s="102"/>
      <c r="H312" s="189"/>
      <c r="I312" s="189"/>
      <c r="J312" s="189"/>
      <c r="K312" s="189"/>
      <c r="L312" s="133"/>
      <c r="M312" s="190"/>
      <c r="N312" s="190"/>
      <c r="O312" s="190"/>
      <c r="P312" s="190"/>
      <c r="Q312" s="190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8"/>
      <c r="C313" s="188"/>
      <c r="D313" s="188"/>
      <c r="E313" s="102"/>
      <c r="F313" s="102"/>
      <c r="G313" s="102"/>
      <c r="H313" s="189"/>
      <c r="I313" s="189"/>
      <c r="J313" s="189"/>
      <c r="K313" s="189"/>
      <c r="L313" s="133"/>
      <c r="M313" s="190"/>
      <c r="N313" s="190"/>
      <c r="O313" s="190"/>
      <c r="P313" s="190"/>
      <c r="Q313" s="190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8"/>
      <c r="C314" s="188"/>
      <c r="D314" s="188"/>
      <c r="E314" s="102"/>
      <c r="F314" s="102"/>
      <c r="G314" s="102"/>
      <c r="H314" s="189"/>
      <c r="I314" s="189"/>
      <c r="J314" s="189"/>
      <c r="K314" s="189"/>
      <c r="L314" s="133"/>
      <c r="M314" s="190"/>
      <c r="N314" s="190"/>
      <c r="O314" s="190"/>
      <c r="P314" s="190"/>
      <c r="Q314" s="190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8"/>
      <c r="C315" s="188"/>
      <c r="D315" s="188"/>
      <c r="E315" s="102"/>
      <c r="F315" s="102"/>
      <c r="G315" s="102"/>
      <c r="H315" s="189"/>
      <c r="I315" s="189"/>
      <c r="J315" s="189"/>
      <c r="K315" s="189"/>
      <c r="L315" s="133"/>
      <c r="M315" s="190"/>
      <c r="N315" s="190"/>
      <c r="O315" s="190"/>
      <c r="P315" s="190"/>
      <c r="Q315" s="190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8"/>
      <c r="C316" s="188"/>
      <c r="D316" s="188"/>
      <c r="E316" s="102"/>
      <c r="F316" s="102"/>
      <c r="G316" s="102"/>
      <c r="H316" s="189"/>
      <c r="I316" s="189"/>
      <c r="J316" s="189"/>
      <c r="K316" s="189"/>
      <c r="L316" s="133"/>
      <c r="M316" s="190"/>
      <c r="N316" s="190"/>
      <c r="O316" s="190"/>
      <c r="P316" s="190"/>
      <c r="Q316" s="190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8"/>
      <c r="C317" s="188"/>
      <c r="D317" s="188"/>
      <c r="E317" s="102"/>
      <c r="F317" s="102"/>
      <c r="G317" s="102"/>
      <c r="H317" s="189"/>
      <c r="I317" s="189"/>
      <c r="J317" s="189"/>
      <c r="K317" s="189"/>
      <c r="L317" s="133"/>
      <c r="M317" s="190"/>
      <c r="N317" s="190"/>
      <c r="O317" s="190"/>
      <c r="P317" s="190"/>
      <c r="Q317" s="190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5"/>
      <c r="C320" s="186"/>
      <c r="D320" s="186"/>
      <c r="E320" s="187"/>
      <c r="F320" s="187"/>
      <c r="G320" s="187"/>
      <c r="H320" s="187"/>
      <c r="I320" s="187"/>
      <c r="J320" s="187"/>
      <c r="K320" s="187"/>
      <c r="L320" s="187"/>
      <c r="M320" s="187"/>
      <c r="N320" s="134"/>
      <c r="O320" s="134"/>
      <c r="P320" s="185"/>
      <c r="Q320" s="185"/>
      <c r="R320" s="185"/>
      <c r="S320" s="185"/>
      <c r="T320" s="185"/>
      <c r="U320" s="185"/>
      <c r="V320" s="134"/>
      <c r="W320" s="134"/>
      <c r="X320" s="134"/>
      <c r="Y320" s="134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84"/>
      <c r="C321" s="184"/>
      <c r="D321" s="184"/>
      <c r="E321" s="184"/>
      <c r="F321" s="184"/>
      <c r="G321" s="184"/>
      <c r="H321" s="184"/>
      <c r="I321" s="184"/>
      <c r="J321" s="184"/>
      <c r="K321" s="184"/>
      <c r="L321" s="184"/>
      <c r="M321" s="184"/>
      <c r="N321" s="98"/>
      <c r="O321" s="133"/>
      <c r="P321" s="184"/>
      <c r="Q321" s="184"/>
      <c r="R321" s="184"/>
      <c r="S321" s="184"/>
      <c r="T321" s="184"/>
      <c r="U321" s="184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84"/>
      <c r="C322" s="184"/>
      <c r="D322" s="184"/>
      <c r="E322" s="184"/>
      <c r="F322" s="184"/>
      <c r="G322" s="184"/>
      <c r="H322" s="184"/>
      <c r="I322" s="184"/>
      <c r="J322" s="184"/>
      <c r="K322" s="184"/>
      <c r="L322" s="184"/>
      <c r="M322" s="184"/>
      <c r="N322" s="98"/>
      <c r="O322" s="133"/>
      <c r="P322" s="184"/>
      <c r="Q322" s="184"/>
      <c r="R322" s="184"/>
      <c r="S322" s="184"/>
      <c r="T322" s="184"/>
      <c r="U322" s="184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84"/>
      <c r="C323" s="184"/>
      <c r="D323" s="184"/>
      <c r="E323" s="184"/>
      <c r="F323" s="184"/>
      <c r="G323" s="184"/>
      <c r="H323" s="184"/>
      <c r="I323" s="184"/>
      <c r="J323" s="184"/>
      <c r="K323" s="184"/>
      <c r="L323" s="184"/>
      <c r="M323" s="184"/>
      <c r="N323" s="98"/>
      <c r="O323" s="133"/>
      <c r="P323" s="184"/>
      <c r="Q323" s="184"/>
      <c r="R323" s="184"/>
      <c r="S323" s="184"/>
      <c r="T323" s="184"/>
      <c r="U323" s="184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84"/>
      <c r="C324" s="184"/>
      <c r="D324" s="184"/>
      <c r="E324" s="184"/>
      <c r="F324" s="184"/>
      <c r="G324" s="184"/>
      <c r="H324" s="184"/>
      <c r="I324" s="184"/>
      <c r="J324" s="184"/>
      <c r="K324" s="184"/>
      <c r="L324" s="184"/>
      <c r="M324" s="184"/>
      <c r="N324" s="98"/>
      <c r="O324" s="133"/>
      <c r="P324" s="184"/>
      <c r="Q324" s="184"/>
      <c r="R324" s="184"/>
      <c r="S324" s="184"/>
      <c r="T324" s="184"/>
      <c r="U324" s="184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84"/>
      <c r="C325" s="184"/>
      <c r="D325" s="184"/>
      <c r="E325" s="184"/>
      <c r="F325" s="184"/>
      <c r="G325" s="184"/>
      <c r="H325" s="184"/>
      <c r="I325" s="184"/>
      <c r="J325" s="184"/>
      <c r="K325" s="184"/>
      <c r="L325" s="184"/>
      <c r="M325" s="184"/>
      <c r="N325" s="98"/>
      <c r="O325" s="133"/>
      <c r="P325" s="184"/>
      <c r="Q325" s="184"/>
      <c r="R325" s="184"/>
      <c r="S325" s="184"/>
      <c r="T325" s="184"/>
      <c r="U325" s="184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84"/>
      <c r="C326" s="184"/>
      <c r="D326" s="184"/>
      <c r="E326" s="184"/>
      <c r="F326" s="184"/>
      <c r="G326" s="184"/>
      <c r="H326" s="184"/>
      <c r="I326" s="184"/>
      <c r="J326" s="184"/>
      <c r="K326" s="184"/>
      <c r="L326" s="184"/>
      <c r="M326" s="184"/>
      <c r="N326" s="98"/>
      <c r="O326" s="133"/>
      <c r="P326" s="184"/>
      <c r="Q326" s="184"/>
      <c r="R326" s="184"/>
      <c r="S326" s="184"/>
      <c r="T326" s="184"/>
      <c r="U326" s="184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84"/>
      <c r="C327" s="184"/>
      <c r="D327" s="184"/>
      <c r="E327" s="184"/>
      <c r="F327" s="184"/>
      <c r="G327" s="184"/>
      <c r="H327" s="184"/>
      <c r="I327" s="184"/>
      <c r="J327" s="184"/>
      <c r="K327" s="184"/>
      <c r="L327" s="184"/>
      <c r="M327" s="184"/>
      <c r="N327" s="98"/>
      <c r="O327" s="133"/>
      <c r="P327" s="184"/>
      <c r="Q327" s="184"/>
      <c r="R327" s="184"/>
      <c r="S327" s="184"/>
      <c r="T327" s="184"/>
      <c r="U327" s="184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84"/>
      <c r="C328" s="184"/>
      <c r="D328" s="184"/>
      <c r="E328" s="184"/>
      <c r="F328" s="184"/>
      <c r="G328" s="184"/>
      <c r="H328" s="184"/>
      <c r="I328" s="184"/>
      <c r="J328" s="184"/>
      <c r="K328" s="184"/>
      <c r="L328" s="184"/>
      <c r="M328" s="184"/>
      <c r="N328" s="98"/>
      <c r="O328" s="133"/>
      <c r="P328" s="184"/>
      <c r="Q328" s="184"/>
      <c r="R328" s="184"/>
      <c r="S328" s="184"/>
      <c r="T328" s="184"/>
      <c r="U328" s="184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84"/>
      <c r="C329" s="184"/>
      <c r="D329" s="184"/>
      <c r="E329" s="184"/>
      <c r="F329" s="184"/>
      <c r="G329" s="184"/>
      <c r="H329" s="184"/>
      <c r="I329" s="184"/>
      <c r="J329" s="184"/>
      <c r="K329" s="184"/>
      <c r="L329" s="184"/>
      <c r="M329" s="184"/>
      <c r="N329" s="98"/>
      <c r="O329" s="133"/>
      <c r="P329" s="184"/>
      <c r="Q329" s="184"/>
      <c r="R329" s="184"/>
      <c r="S329" s="184"/>
      <c r="T329" s="184"/>
      <c r="U329" s="184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84"/>
      <c r="C330" s="184"/>
      <c r="D330" s="184"/>
      <c r="E330" s="184"/>
      <c r="F330" s="184"/>
      <c r="G330" s="184"/>
      <c r="H330" s="184"/>
      <c r="I330" s="184"/>
      <c r="J330" s="184"/>
      <c r="K330" s="184"/>
      <c r="L330" s="184"/>
      <c r="M330" s="184"/>
      <c r="N330" s="98"/>
      <c r="O330" s="133"/>
      <c r="P330" s="184"/>
      <c r="Q330" s="184"/>
      <c r="R330" s="184"/>
      <c r="S330" s="184"/>
      <c r="T330" s="184"/>
      <c r="U330" s="184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84"/>
      <c r="C331" s="184"/>
      <c r="D331" s="184"/>
      <c r="E331" s="184"/>
      <c r="F331" s="184"/>
      <c r="G331" s="184"/>
      <c r="H331" s="184"/>
      <c r="I331" s="184"/>
      <c r="J331" s="184"/>
      <c r="K331" s="184"/>
      <c r="L331" s="184"/>
      <c r="M331" s="184"/>
      <c r="N331" s="98"/>
      <c r="O331" s="133"/>
      <c r="P331" s="184"/>
      <c r="Q331" s="184"/>
      <c r="R331" s="184"/>
      <c r="S331" s="184"/>
      <c r="T331" s="184"/>
      <c r="U331" s="184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84"/>
      <c r="C332" s="184"/>
      <c r="D332" s="184"/>
      <c r="E332" s="184"/>
      <c r="F332" s="184"/>
      <c r="G332" s="184"/>
      <c r="H332" s="184"/>
      <c r="I332" s="184"/>
      <c r="J332" s="184"/>
      <c r="K332" s="184"/>
      <c r="L332" s="184"/>
      <c r="M332" s="184"/>
      <c r="N332" s="98"/>
      <c r="O332" s="133"/>
      <c r="P332" s="184"/>
      <c r="Q332" s="184"/>
      <c r="R332" s="184"/>
      <c r="S332" s="184"/>
      <c r="T332" s="184"/>
      <c r="U332" s="184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84"/>
      <c r="C333" s="184"/>
      <c r="D333" s="184"/>
      <c r="E333" s="184"/>
      <c r="F333" s="184"/>
      <c r="G333" s="184"/>
      <c r="H333" s="184"/>
      <c r="I333" s="184"/>
      <c r="J333" s="184"/>
      <c r="K333" s="184"/>
      <c r="L333" s="184"/>
      <c r="M333" s="184"/>
      <c r="N333" s="98"/>
      <c r="O333" s="133"/>
      <c r="P333" s="184"/>
      <c r="Q333" s="184"/>
      <c r="R333" s="184"/>
      <c r="S333" s="184"/>
      <c r="T333" s="184"/>
      <c r="U333" s="184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84"/>
      <c r="C334" s="184"/>
      <c r="D334" s="184"/>
      <c r="E334" s="184"/>
      <c r="F334" s="184"/>
      <c r="G334" s="184"/>
      <c r="H334" s="184"/>
      <c r="I334" s="184"/>
      <c r="J334" s="184"/>
      <c r="K334" s="184"/>
      <c r="L334" s="184"/>
      <c r="M334" s="184"/>
      <c r="N334" s="98"/>
      <c r="O334" s="133"/>
      <c r="P334" s="184"/>
      <c r="Q334" s="184"/>
      <c r="R334" s="184"/>
      <c r="S334" s="184"/>
      <c r="T334" s="184"/>
      <c r="U334" s="184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84"/>
      <c r="C335" s="184"/>
      <c r="D335" s="184"/>
      <c r="E335" s="184"/>
      <c r="F335" s="184"/>
      <c r="G335" s="184"/>
      <c r="H335" s="184"/>
      <c r="I335" s="184"/>
      <c r="J335" s="184"/>
      <c r="K335" s="184"/>
      <c r="L335" s="184"/>
      <c r="M335" s="184"/>
      <c r="N335" s="98"/>
      <c r="O335" s="133"/>
      <c r="P335" s="184"/>
      <c r="Q335" s="184"/>
      <c r="R335" s="184"/>
      <c r="S335" s="184"/>
      <c r="T335" s="184"/>
      <c r="U335" s="184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84"/>
      <c r="C336" s="184"/>
      <c r="D336" s="184"/>
      <c r="E336" s="184"/>
      <c r="F336" s="184"/>
      <c r="G336" s="184"/>
      <c r="H336" s="184"/>
      <c r="I336" s="184"/>
      <c r="J336" s="184"/>
      <c r="K336" s="184"/>
      <c r="L336" s="184"/>
      <c r="M336" s="184"/>
      <c r="N336" s="98"/>
      <c r="O336" s="133"/>
      <c r="P336" s="184"/>
      <c r="Q336" s="184"/>
      <c r="R336" s="184"/>
      <c r="S336" s="184"/>
      <c r="T336" s="184"/>
      <c r="U336" s="184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84"/>
      <c r="C337" s="184"/>
      <c r="D337" s="184"/>
      <c r="E337" s="184"/>
      <c r="F337" s="184"/>
      <c r="G337" s="184"/>
      <c r="H337" s="184"/>
      <c r="I337" s="184"/>
      <c r="J337" s="184"/>
      <c r="K337" s="184"/>
      <c r="L337" s="184"/>
      <c r="M337" s="184"/>
      <c r="N337" s="98"/>
      <c r="O337" s="133"/>
      <c r="P337" s="184"/>
      <c r="Q337" s="184"/>
      <c r="R337" s="184"/>
      <c r="S337" s="184"/>
      <c r="T337" s="184"/>
      <c r="U337" s="184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84"/>
      <c r="C338" s="184"/>
      <c r="D338" s="184"/>
      <c r="E338" s="184"/>
      <c r="F338" s="184"/>
      <c r="G338" s="184"/>
      <c r="H338" s="184"/>
      <c r="I338" s="184"/>
      <c r="J338" s="184"/>
      <c r="K338" s="184"/>
      <c r="L338" s="184"/>
      <c r="M338" s="184"/>
      <c r="N338" s="98"/>
      <c r="O338" s="133"/>
      <c r="P338" s="184"/>
      <c r="Q338" s="184"/>
      <c r="R338" s="184"/>
      <c r="S338" s="184"/>
      <c r="T338" s="184"/>
      <c r="U338" s="184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84"/>
      <c r="C339" s="184"/>
      <c r="D339" s="184"/>
      <c r="E339" s="184"/>
      <c r="F339" s="184"/>
      <c r="G339" s="184"/>
      <c r="H339" s="184"/>
      <c r="I339" s="184"/>
      <c r="J339" s="184"/>
      <c r="K339" s="184"/>
      <c r="L339" s="184"/>
      <c r="M339" s="184"/>
      <c r="N339" s="98"/>
      <c r="O339" s="133"/>
      <c r="P339" s="184"/>
      <c r="Q339" s="184"/>
      <c r="R339" s="184"/>
      <c r="S339" s="184"/>
      <c r="T339" s="184"/>
      <c r="U339" s="184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84"/>
      <c r="C340" s="184"/>
      <c r="D340" s="184"/>
      <c r="E340" s="184"/>
      <c r="F340" s="184"/>
      <c r="G340" s="184"/>
      <c r="H340" s="184"/>
      <c r="I340" s="184"/>
      <c r="J340" s="184"/>
      <c r="K340" s="184"/>
      <c r="L340" s="184"/>
      <c r="M340" s="184"/>
      <c r="N340" s="98"/>
      <c r="O340" s="133"/>
      <c r="P340" s="184"/>
      <c r="Q340" s="184"/>
      <c r="R340" s="184"/>
      <c r="S340" s="184"/>
      <c r="T340" s="184"/>
      <c r="U340" s="184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84"/>
      <c r="C341" s="184"/>
      <c r="D341" s="184"/>
      <c r="E341" s="184"/>
      <c r="F341" s="184"/>
      <c r="G341" s="184"/>
      <c r="H341" s="184"/>
      <c r="I341" s="184"/>
      <c r="J341" s="184"/>
      <c r="K341" s="184"/>
      <c r="L341" s="184"/>
      <c r="M341" s="184"/>
      <c r="N341" s="98"/>
      <c r="O341" s="133"/>
      <c r="P341" s="184"/>
      <c r="Q341" s="184"/>
      <c r="R341" s="184"/>
      <c r="S341" s="184"/>
      <c r="T341" s="184"/>
      <c r="U341" s="184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84"/>
      <c r="C342" s="184"/>
      <c r="D342" s="184"/>
      <c r="E342" s="184"/>
      <c r="F342" s="184"/>
      <c r="G342" s="184"/>
      <c r="H342" s="184"/>
      <c r="I342" s="184"/>
      <c r="J342" s="184"/>
      <c r="K342" s="184"/>
      <c r="L342" s="184"/>
      <c r="M342" s="184"/>
      <c r="N342" s="98"/>
      <c r="O342" s="133"/>
      <c r="P342" s="184"/>
      <c r="Q342" s="184"/>
      <c r="R342" s="184"/>
      <c r="S342" s="184"/>
      <c r="T342" s="184"/>
      <c r="U342" s="184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84"/>
      <c r="C343" s="184"/>
      <c r="D343" s="184"/>
      <c r="E343" s="184"/>
      <c r="F343" s="184"/>
      <c r="G343" s="184"/>
      <c r="H343" s="184"/>
      <c r="I343" s="184"/>
      <c r="J343" s="184"/>
      <c r="K343" s="184"/>
      <c r="L343" s="184"/>
      <c r="M343" s="184"/>
      <c r="N343" s="98"/>
      <c r="O343" s="133"/>
      <c r="P343" s="184"/>
      <c r="Q343" s="184"/>
      <c r="R343" s="184"/>
      <c r="S343" s="184"/>
      <c r="T343" s="184"/>
      <c r="U343" s="184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84"/>
      <c r="C344" s="184"/>
      <c r="D344" s="184"/>
      <c r="E344" s="184"/>
      <c r="F344" s="184"/>
      <c r="G344" s="184"/>
      <c r="H344" s="184"/>
      <c r="I344" s="184"/>
      <c r="J344" s="184"/>
      <c r="K344" s="184"/>
      <c r="L344" s="184"/>
      <c r="M344" s="184"/>
      <c r="N344" s="98"/>
      <c r="O344" s="133"/>
      <c r="P344" s="184"/>
      <c r="Q344" s="184"/>
      <c r="R344" s="184"/>
      <c r="S344" s="184"/>
      <c r="T344" s="184"/>
      <c r="U344" s="184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84"/>
      <c r="C345" s="184"/>
      <c r="D345" s="184"/>
      <c r="E345" s="184"/>
      <c r="F345" s="184"/>
      <c r="G345" s="184"/>
      <c r="H345" s="184"/>
      <c r="I345" s="184"/>
      <c r="J345" s="184"/>
      <c r="K345" s="184"/>
      <c r="L345" s="184"/>
      <c r="M345" s="184"/>
      <c r="N345" s="98"/>
      <c r="O345" s="133"/>
      <c r="P345" s="184"/>
      <c r="Q345" s="184"/>
      <c r="R345" s="184"/>
      <c r="S345" s="184"/>
      <c r="T345" s="184"/>
      <c r="U345" s="184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84"/>
      <c r="C346" s="184"/>
      <c r="D346" s="184"/>
      <c r="E346" s="184"/>
      <c r="F346" s="184"/>
      <c r="G346" s="184"/>
      <c r="H346" s="184"/>
      <c r="I346" s="184"/>
      <c r="J346" s="184"/>
      <c r="K346" s="184"/>
      <c r="L346" s="184"/>
      <c r="M346" s="184"/>
      <c r="N346" s="98"/>
      <c r="O346" s="133"/>
      <c r="P346" s="184"/>
      <c r="Q346" s="184"/>
      <c r="R346" s="184"/>
      <c r="S346" s="184"/>
      <c r="T346" s="184"/>
      <c r="U346" s="184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84"/>
      <c r="C347" s="184"/>
      <c r="D347" s="184"/>
      <c r="E347" s="184"/>
      <c r="F347" s="184"/>
      <c r="G347" s="184"/>
      <c r="H347" s="184"/>
      <c r="I347" s="184"/>
      <c r="J347" s="184"/>
      <c r="K347" s="184"/>
      <c r="L347" s="184"/>
      <c r="M347" s="184"/>
      <c r="N347" s="98"/>
      <c r="O347" s="133"/>
      <c r="P347" s="184"/>
      <c r="Q347" s="184"/>
      <c r="R347" s="184"/>
      <c r="S347" s="184"/>
      <c r="T347" s="184"/>
      <c r="U347" s="184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84"/>
      <c r="C348" s="184"/>
      <c r="D348" s="184"/>
      <c r="E348" s="184"/>
      <c r="F348" s="184"/>
      <c r="G348" s="184"/>
      <c r="H348" s="184"/>
      <c r="I348" s="184"/>
      <c r="J348" s="184"/>
      <c r="K348" s="184"/>
      <c r="L348" s="184"/>
      <c r="M348" s="184"/>
      <c r="N348" s="98"/>
      <c r="O348" s="133"/>
      <c r="P348" s="184"/>
      <c r="Q348" s="184"/>
      <c r="R348" s="184"/>
      <c r="S348" s="184"/>
      <c r="T348" s="184"/>
      <c r="U348" s="184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84"/>
      <c r="C349" s="184"/>
      <c r="D349" s="184"/>
      <c r="E349" s="184"/>
      <c r="F349" s="184"/>
      <c r="G349" s="184"/>
      <c r="H349" s="184"/>
      <c r="I349" s="184"/>
      <c r="J349" s="184"/>
      <c r="K349" s="184"/>
      <c r="L349" s="184"/>
      <c r="M349" s="184"/>
      <c r="N349" s="98"/>
      <c r="O349" s="133"/>
      <c r="P349" s="184"/>
      <c r="Q349" s="184"/>
      <c r="R349" s="184"/>
      <c r="S349" s="184"/>
      <c r="T349" s="184"/>
      <c r="U349" s="184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84"/>
      <c r="C350" s="184"/>
      <c r="D350" s="184"/>
      <c r="E350" s="184"/>
      <c r="F350" s="184"/>
      <c r="G350" s="184"/>
      <c r="H350" s="184"/>
      <c r="I350" s="184"/>
      <c r="J350" s="184"/>
      <c r="K350" s="184"/>
      <c r="L350" s="184"/>
      <c r="M350" s="184"/>
      <c r="N350" s="98"/>
      <c r="O350" s="133"/>
      <c r="P350" s="184"/>
      <c r="Q350" s="184"/>
      <c r="R350" s="184"/>
      <c r="S350" s="184"/>
      <c r="T350" s="184"/>
      <c r="U350" s="184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84"/>
      <c r="C351" s="184"/>
      <c r="D351" s="184"/>
      <c r="E351" s="184"/>
      <c r="F351" s="184"/>
      <c r="G351" s="184"/>
      <c r="H351" s="184"/>
      <c r="I351" s="184"/>
      <c r="J351" s="184"/>
      <c r="K351" s="184"/>
      <c r="L351" s="184"/>
      <c r="M351" s="184"/>
      <c r="N351" s="98"/>
      <c r="O351" s="133"/>
      <c r="P351" s="184"/>
      <c r="Q351" s="184"/>
      <c r="R351" s="184"/>
      <c r="S351" s="184"/>
      <c r="T351" s="184"/>
      <c r="U351" s="184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84"/>
      <c r="C352" s="184"/>
      <c r="D352" s="184"/>
      <c r="E352" s="184"/>
      <c r="F352" s="184"/>
      <c r="G352" s="184"/>
      <c r="H352" s="184"/>
      <c r="I352" s="184"/>
      <c r="J352" s="184"/>
      <c r="K352" s="184"/>
      <c r="L352" s="184"/>
      <c r="M352" s="184"/>
      <c r="N352" s="98"/>
      <c r="O352" s="133"/>
      <c r="P352" s="184"/>
      <c r="Q352" s="184"/>
      <c r="R352" s="184"/>
      <c r="S352" s="184"/>
      <c r="T352" s="184"/>
      <c r="U352" s="184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84"/>
      <c r="C353" s="184"/>
      <c r="D353" s="184"/>
      <c r="E353" s="184"/>
      <c r="F353" s="184"/>
      <c r="G353" s="184"/>
      <c r="H353" s="184"/>
      <c r="I353" s="184"/>
      <c r="J353" s="184"/>
      <c r="K353" s="184"/>
      <c r="L353" s="184"/>
      <c r="M353" s="184"/>
      <c r="N353" s="98"/>
      <c r="O353" s="133"/>
      <c r="P353" s="184"/>
      <c r="Q353" s="184"/>
      <c r="R353" s="184"/>
      <c r="S353" s="184"/>
      <c r="T353" s="184"/>
      <c r="U353" s="184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84"/>
      <c r="C354" s="184"/>
      <c r="D354" s="184"/>
      <c r="E354" s="184"/>
      <c r="F354" s="184"/>
      <c r="G354" s="184"/>
      <c r="H354" s="184"/>
      <c r="I354" s="184"/>
      <c r="J354" s="184"/>
      <c r="K354" s="184"/>
      <c r="L354" s="184"/>
      <c r="M354" s="184"/>
      <c r="N354" s="98"/>
      <c r="O354" s="133"/>
      <c r="P354" s="184"/>
      <c r="Q354" s="184"/>
      <c r="R354" s="184"/>
      <c r="S354" s="184"/>
      <c r="T354" s="184"/>
      <c r="U354" s="184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84"/>
      <c r="C355" s="184"/>
      <c r="D355" s="184"/>
      <c r="E355" s="184"/>
      <c r="F355" s="184"/>
      <c r="G355" s="184"/>
      <c r="H355" s="184"/>
      <c r="I355" s="184"/>
      <c r="J355" s="184"/>
      <c r="K355" s="184"/>
      <c r="L355" s="184"/>
      <c r="M355" s="184"/>
      <c r="N355" s="98"/>
      <c r="O355" s="133"/>
      <c r="P355" s="184"/>
      <c r="Q355" s="184"/>
      <c r="R355" s="184"/>
      <c r="S355" s="184"/>
      <c r="T355" s="184"/>
      <c r="U355" s="184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84"/>
      <c r="C356" s="184"/>
      <c r="D356" s="184"/>
      <c r="E356" s="184"/>
      <c r="F356" s="184"/>
      <c r="G356" s="184"/>
      <c r="H356" s="184"/>
      <c r="I356" s="184"/>
      <c r="J356" s="184"/>
      <c r="K356" s="184"/>
      <c r="L356" s="184"/>
      <c r="M356" s="184"/>
      <c r="N356" s="98"/>
      <c r="O356" s="133"/>
      <c r="P356" s="184"/>
      <c r="Q356" s="184"/>
      <c r="R356" s="184"/>
      <c r="S356" s="184"/>
      <c r="T356" s="184"/>
      <c r="U356" s="184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84"/>
      <c r="C357" s="184"/>
      <c r="D357" s="184"/>
      <c r="E357" s="184"/>
      <c r="F357" s="184"/>
      <c r="G357" s="184"/>
      <c r="H357" s="184"/>
      <c r="I357" s="184"/>
      <c r="J357" s="184"/>
      <c r="K357" s="184"/>
      <c r="L357" s="184"/>
      <c r="M357" s="184"/>
      <c r="N357" s="98"/>
      <c r="O357" s="133"/>
      <c r="P357" s="184"/>
      <c r="Q357" s="184"/>
      <c r="R357" s="184"/>
      <c r="S357" s="184"/>
      <c r="T357" s="184"/>
      <c r="U357" s="184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84"/>
      <c r="C358" s="184"/>
      <c r="D358" s="184"/>
      <c r="E358" s="184"/>
      <c r="F358" s="184"/>
      <c r="G358" s="184"/>
      <c r="H358" s="184"/>
      <c r="I358" s="184"/>
      <c r="J358" s="184"/>
      <c r="K358" s="184"/>
      <c r="L358" s="184"/>
      <c r="M358" s="184"/>
      <c r="N358" s="98"/>
      <c r="O358" s="133"/>
      <c r="P358" s="184"/>
      <c r="Q358" s="184"/>
      <c r="R358" s="184"/>
      <c r="S358" s="184"/>
      <c r="T358" s="184"/>
      <c r="U358" s="184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84"/>
      <c r="C359" s="184"/>
      <c r="D359" s="184"/>
      <c r="E359" s="184"/>
      <c r="F359" s="184"/>
      <c r="G359" s="184"/>
      <c r="H359" s="184"/>
      <c r="I359" s="184"/>
      <c r="J359" s="184"/>
      <c r="K359" s="184"/>
      <c r="L359" s="184"/>
      <c r="M359" s="184"/>
      <c r="N359" s="98"/>
      <c r="O359" s="133"/>
      <c r="P359" s="184"/>
      <c r="Q359" s="184"/>
      <c r="R359" s="184"/>
      <c r="S359" s="184"/>
      <c r="T359" s="184"/>
      <c r="U359" s="184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84"/>
      <c r="C360" s="184"/>
      <c r="D360" s="184"/>
      <c r="E360" s="184"/>
      <c r="F360" s="184"/>
      <c r="G360" s="184"/>
      <c r="H360" s="184"/>
      <c r="I360" s="184"/>
      <c r="J360" s="184"/>
      <c r="K360" s="184"/>
      <c r="L360" s="184"/>
      <c r="M360" s="184"/>
      <c r="N360" s="98"/>
      <c r="O360" s="133"/>
      <c r="P360" s="184"/>
      <c r="Q360" s="184"/>
      <c r="R360" s="184"/>
      <c r="S360" s="184"/>
      <c r="T360" s="184"/>
      <c r="U360" s="184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84"/>
      <c r="C361" s="184"/>
      <c r="D361" s="184"/>
      <c r="E361" s="184"/>
      <c r="F361" s="184"/>
      <c r="G361" s="184"/>
      <c r="H361" s="184"/>
      <c r="I361" s="184"/>
      <c r="J361" s="184"/>
      <c r="K361" s="184"/>
      <c r="L361" s="184"/>
      <c r="M361" s="184"/>
      <c r="N361" s="98"/>
      <c r="O361" s="133"/>
      <c r="P361" s="184"/>
      <c r="Q361" s="184"/>
      <c r="R361" s="184"/>
      <c r="S361" s="184"/>
      <c r="T361" s="184"/>
      <c r="U361" s="184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84"/>
      <c r="C362" s="184"/>
      <c r="D362" s="184"/>
      <c r="E362" s="184"/>
      <c r="F362" s="184"/>
      <c r="G362" s="184"/>
      <c r="H362" s="184"/>
      <c r="I362" s="184"/>
      <c r="J362" s="184"/>
      <c r="K362" s="184"/>
      <c r="L362" s="184"/>
      <c r="M362" s="184"/>
      <c r="N362" s="98"/>
      <c r="O362" s="133"/>
      <c r="P362" s="184"/>
      <c r="Q362" s="184"/>
      <c r="R362" s="184"/>
      <c r="S362" s="184"/>
      <c r="T362" s="184"/>
      <c r="U362" s="184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84"/>
      <c r="C363" s="184"/>
      <c r="D363" s="184"/>
      <c r="E363" s="184"/>
      <c r="F363" s="184"/>
      <c r="G363" s="184"/>
      <c r="H363" s="184"/>
      <c r="I363" s="184"/>
      <c r="J363" s="184"/>
      <c r="K363" s="184"/>
      <c r="L363" s="184"/>
      <c r="M363" s="184"/>
      <c r="N363" s="98"/>
      <c r="O363" s="133"/>
      <c r="P363" s="184"/>
      <c r="Q363" s="184"/>
      <c r="R363" s="184"/>
      <c r="S363" s="184"/>
      <c r="T363" s="184"/>
      <c r="U363" s="184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84"/>
      <c r="C364" s="184"/>
      <c r="D364" s="184"/>
      <c r="E364" s="184"/>
      <c r="F364" s="184"/>
      <c r="G364" s="184"/>
      <c r="H364" s="184"/>
      <c r="I364" s="184"/>
      <c r="J364" s="184"/>
      <c r="K364" s="184"/>
      <c r="L364" s="184"/>
      <c r="M364" s="184"/>
      <c r="N364" s="98"/>
      <c r="O364" s="133"/>
      <c r="P364" s="184"/>
      <c r="Q364" s="184"/>
      <c r="R364" s="184"/>
      <c r="S364" s="184"/>
      <c r="T364" s="184"/>
      <c r="U364" s="184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84"/>
      <c r="C365" s="184"/>
      <c r="D365" s="184"/>
      <c r="E365" s="184"/>
      <c r="F365" s="184"/>
      <c r="G365" s="184"/>
      <c r="H365" s="184"/>
      <c r="I365" s="184"/>
      <c r="J365" s="184"/>
      <c r="K365" s="184"/>
      <c r="L365" s="184"/>
      <c r="M365" s="184"/>
      <c r="N365" s="98"/>
      <c r="O365" s="133"/>
      <c r="P365" s="184"/>
      <c r="Q365" s="184"/>
      <c r="R365" s="184"/>
      <c r="S365" s="184"/>
      <c r="T365" s="184"/>
      <c r="U365" s="184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84"/>
      <c r="C366" s="184"/>
      <c r="D366" s="184"/>
      <c r="E366" s="184"/>
      <c r="F366" s="184"/>
      <c r="G366" s="184"/>
      <c r="H366" s="184"/>
      <c r="I366" s="184"/>
      <c r="J366" s="184"/>
      <c r="K366" s="184"/>
      <c r="L366" s="184"/>
      <c r="M366" s="184"/>
      <c r="N366" s="98"/>
      <c r="O366" s="133"/>
      <c r="P366" s="184"/>
      <c r="Q366" s="184"/>
      <c r="R366" s="184"/>
      <c r="S366" s="184"/>
      <c r="T366" s="184"/>
      <c r="U366" s="184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84"/>
      <c r="C367" s="184"/>
      <c r="D367" s="184"/>
      <c r="E367" s="184"/>
      <c r="F367" s="184"/>
      <c r="G367" s="184"/>
      <c r="H367" s="184"/>
      <c r="I367" s="184"/>
      <c r="J367" s="184"/>
      <c r="K367" s="184"/>
      <c r="L367" s="184"/>
      <c r="M367" s="184"/>
      <c r="N367" s="98"/>
      <c r="O367" s="133"/>
      <c r="P367" s="184"/>
      <c r="Q367" s="184"/>
      <c r="R367" s="184"/>
      <c r="S367" s="184"/>
      <c r="T367" s="184"/>
      <c r="U367" s="184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84"/>
      <c r="C368" s="184"/>
      <c r="D368" s="184"/>
      <c r="E368" s="184"/>
      <c r="F368" s="184"/>
      <c r="G368" s="184"/>
      <c r="H368" s="184"/>
      <c r="I368" s="184"/>
      <c r="J368" s="184"/>
      <c r="K368" s="184"/>
      <c r="L368" s="184"/>
      <c r="M368" s="184"/>
      <c r="N368" s="98"/>
      <c r="O368" s="133"/>
      <c r="P368" s="184"/>
      <c r="Q368" s="184"/>
      <c r="R368" s="184"/>
      <c r="S368" s="184"/>
      <c r="T368" s="184"/>
      <c r="U368" s="184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84"/>
      <c r="C369" s="184"/>
      <c r="D369" s="184"/>
      <c r="E369" s="184"/>
      <c r="F369" s="184"/>
      <c r="G369" s="184"/>
      <c r="H369" s="184"/>
      <c r="I369" s="184"/>
      <c r="J369" s="184"/>
      <c r="K369" s="184"/>
      <c r="L369" s="184"/>
      <c r="M369" s="184"/>
      <c r="N369" s="98"/>
      <c r="O369" s="133"/>
      <c r="P369" s="184"/>
      <c r="Q369" s="184"/>
      <c r="R369" s="184"/>
      <c r="S369" s="184"/>
      <c r="T369" s="184"/>
      <c r="U369" s="184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84"/>
      <c r="C370" s="184"/>
      <c r="D370" s="184"/>
      <c r="E370" s="184"/>
      <c r="F370" s="184"/>
      <c r="G370" s="184"/>
      <c r="H370" s="184"/>
      <c r="I370" s="184"/>
      <c r="J370" s="184"/>
      <c r="K370" s="184"/>
      <c r="L370" s="184"/>
      <c r="M370" s="184"/>
      <c r="N370" s="98"/>
      <c r="O370" s="133"/>
      <c r="P370" s="184"/>
      <c r="Q370" s="184"/>
      <c r="R370" s="184"/>
      <c r="S370" s="184"/>
      <c r="T370" s="184"/>
      <c r="U370" s="184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5"/>
      <c r="C375" s="186"/>
      <c r="D375" s="186"/>
      <c r="E375" s="134"/>
      <c r="F375" s="134"/>
      <c r="G375" s="134"/>
      <c r="H375" s="185"/>
      <c r="I375" s="185"/>
      <c r="J375" s="185"/>
      <c r="K375" s="185"/>
      <c r="L375" s="185"/>
      <c r="M375" s="185"/>
      <c r="N375" s="185"/>
      <c r="O375" s="185"/>
      <c r="P375" s="185"/>
      <c r="Q375" s="185"/>
      <c r="R375" s="185"/>
      <c r="S375" s="185"/>
      <c r="T375" s="185"/>
      <c r="U375" s="185"/>
      <c r="V375" s="134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8"/>
      <c r="C376" s="188"/>
      <c r="D376" s="188"/>
      <c r="E376" s="102"/>
      <c r="F376" s="102"/>
      <c r="G376" s="102"/>
      <c r="H376" s="189"/>
      <c r="I376" s="189"/>
      <c r="J376" s="189"/>
      <c r="K376" s="189"/>
      <c r="L376" s="190"/>
      <c r="M376" s="190"/>
      <c r="N376" s="190"/>
      <c r="O376" s="190"/>
      <c r="P376" s="190"/>
      <c r="Q376" s="190"/>
      <c r="R376" s="190"/>
      <c r="S376" s="190"/>
      <c r="T376" s="190"/>
      <c r="U376" s="190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8"/>
      <c r="C377" s="188"/>
      <c r="D377" s="188"/>
      <c r="E377" s="102"/>
      <c r="F377" s="102"/>
      <c r="G377" s="102"/>
      <c r="H377" s="189"/>
      <c r="I377" s="189"/>
      <c r="J377" s="189"/>
      <c r="K377" s="189"/>
      <c r="L377" s="190"/>
      <c r="M377" s="190"/>
      <c r="N377" s="190"/>
      <c r="O377" s="190"/>
      <c r="P377" s="190"/>
      <c r="Q377" s="190"/>
      <c r="R377" s="190"/>
      <c r="S377" s="190"/>
      <c r="T377" s="190"/>
      <c r="U377" s="190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8"/>
      <c r="C378" s="188"/>
      <c r="D378" s="188"/>
      <c r="E378" s="102"/>
      <c r="F378" s="102"/>
      <c r="G378" s="102"/>
      <c r="H378" s="189"/>
      <c r="I378" s="189"/>
      <c r="J378" s="189"/>
      <c r="K378" s="189"/>
      <c r="L378" s="190"/>
      <c r="M378" s="190"/>
      <c r="N378" s="190"/>
      <c r="O378" s="190"/>
      <c r="P378" s="190"/>
      <c r="Q378" s="190"/>
      <c r="R378" s="190"/>
      <c r="S378" s="190"/>
      <c r="T378" s="190"/>
      <c r="U378" s="190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8"/>
      <c r="C379" s="188"/>
      <c r="D379" s="188"/>
      <c r="E379" s="102"/>
      <c r="F379" s="102"/>
      <c r="G379" s="102"/>
      <c r="H379" s="189"/>
      <c r="I379" s="189"/>
      <c r="J379" s="189"/>
      <c r="K379" s="189"/>
      <c r="L379" s="190"/>
      <c r="M379" s="190"/>
      <c r="N379" s="190"/>
      <c r="O379" s="190"/>
      <c r="P379" s="190"/>
      <c r="Q379" s="190"/>
      <c r="R379" s="190"/>
      <c r="S379" s="190"/>
      <c r="T379" s="190"/>
      <c r="U379" s="190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8"/>
      <c r="C380" s="188"/>
      <c r="D380" s="188"/>
      <c r="E380" s="102"/>
      <c r="F380" s="102"/>
      <c r="G380" s="102"/>
      <c r="H380" s="189"/>
      <c r="I380" s="189"/>
      <c r="J380" s="189"/>
      <c r="K380" s="189"/>
      <c r="L380" s="190"/>
      <c r="M380" s="190"/>
      <c r="N380" s="190"/>
      <c r="O380" s="190"/>
      <c r="P380" s="190"/>
      <c r="Q380" s="190"/>
      <c r="R380" s="190"/>
      <c r="S380" s="190"/>
      <c r="T380" s="190"/>
      <c r="U380" s="190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8"/>
      <c r="C381" s="188"/>
      <c r="D381" s="188"/>
      <c r="E381" s="102"/>
      <c r="F381" s="102"/>
      <c r="G381" s="102"/>
      <c r="H381" s="189"/>
      <c r="I381" s="189"/>
      <c r="J381" s="189"/>
      <c r="K381" s="189"/>
      <c r="L381" s="190"/>
      <c r="M381" s="190"/>
      <c r="N381" s="190"/>
      <c r="O381" s="190"/>
      <c r="P381" s="190"/>
      <c r="Q381" s="190"/>
      <c r="R381" s="190"/>
      <c r="S381" s="190"/>
      <c r="T381" s="190"/>
      <c r="U381" s="190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8"/>
      <c r="C382" s="188"/>
      <c r="D382" s="188"/>
      <c r="E382" s="102"/>
      <c r="F382" s="102"/>
      <c r="G382" s="102"/>
      <c r="H382" s="189"/>
      <c r="I382" s="189"/>
      <c r="J382" s="189"/>
      <c r="K382" s="189"/>
      <c r="L382" s="190"/>
      <c r="M382" s="190"/>
      <c r="N382" s="190"/>
      <c r="O382" s="190"/>
      <c r="P382" s="190"/>
      <c r="Q382" s="190"/>
      <c r="R382" s="190"/>
      <c r="S382" s="190"/>
      <c r="T382" s="190"/>
      <c r="U382" s="190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8"/>
      <c r="C383" s="188"/>
      <c r="D383" s="188"/>
      <c r="E383" s="102"/>
      <c r="F383" s="102"/>
      <c r="G383" s="102"/>
      <c r="H383" s="189"/>
      <c r="I383" s="189"/>
      <c r="J383" s="189"/>
      <c r="K383" s="189"/>
      <c r="L383" s="190"/>
      <c r="M383" s="190"/>
      <c r="N383" s="190"/>
      <c r="O383" s="190"/>
      <c r="P383" s="190"/>
      <c r="Q383" s="190"/>
      <c r="R383" s="190"/>
      <c r="S383" s="190"/>
      <c r="T383" s="190"/>
      <c r="U383" s="190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8"/>
      <c r="C384" s="188"/>
      <c r="D384" s="188"/>
      <c r="E384" s="102"/>
      <c r="F384" s="102"/>
      <c r="G384" s="102"/>
      <c r="H384" s="189"/>
      <c r="I384" s="189"/>
      <c r="J384" s="189"/>
      <c r="K384" s="189"/>
      <c r="L384" s="190"/>
      <c r="M384" s="190"/>
      <c r="N384" s="190"/>
      <c r="O384" s="190"/>
      <c r="P384" s="190"/>
      <c r="Q384" s="190"/>
      <c r="R384" s="190"/>
      <c r="S384" s="190"/>
      <c r="T384" s="190"/>
      <c r="U384" s="190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8"/>
      <c r="C385" s="188"/>
      <c r="D385" s="188"/>
      <c r="E385" s="102"/>
      <c r="F385" s="102"/>
      <c r="G385" s="102"/>
      <c r="H385" s="189"/>
      <c r="I385" s="189"/>
      <c r="J385" s="189"/>
      <c r="K385" s="189"/>
      <c r="L385" s="190"/>
      <c r="M385" s="190"/>
      <c r="N385" s="190"/>
      <c r="O385" s="190"/>
      <c r="P385" s="190"/>
      <c r="Q385" s="190"/>
      <c r="R385" s="190"/>
      <c r="S385" s="190"/>
      <c r="T385" s="190"/>
      <c r="U385" s="190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8"/>
      <c r="C386" s="188"/>
      <c r="D386" s="188"/>
      <c r="E386" s="102"/>
      <c r="F386" s="102"/>
      <c r="G386" s="102"/>
      <c r="H386" s="189"/>
      <c r="I386" s="189"/>
      <c r="J386" s="189"/>
      <c r="K386" s="189"/>
      <c r="L386" s="190"/>
      <c r="M386" s="190"/>
      <c r="N386" s="190"/>
      <c r="O386" s="190"/>
      <c r="P386" s="190"/>
      <c r="Q386" s="190"/>
      <c r="R386" s="190"/>
      <c r="S386" s="190"/>
      <c r="T386" s="190"/>
      <c r="U386" s="190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8"/>
      <c r="C387" s="188"/>
      <c r="D387" s="188"/>
      <c r="E387" s="102"/>
      <c r="F387" s="102"/>
      <c r="G387" s="102"/>
      <c r="H387" s="189"/>
      <c r="I387" s="189"/>
      <c r="J387" s="189"/>
      <c r="K387" s="189"/>
      <c r="L387" s="190"/>
      <c r="M387" s="190"/>
      <c r="N387" s="190"/>
      <c r="O387" s="190"/>
      <c r="P387" s="190"/>
      <c r="Q387" s="190"/>
      <c r="R387" s="190"/>
      <c r="S387" s="190"/>
      <c r="T387" s="190"/>
      <c r="U387" s="190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8"/>
      <c r="C388" s="188"/>
      <c r="D388" s="188"/>
      <c r="E388" s="102"/>
      <c r="F388" s="102"/>
      <c r="G388" s="102"/>
      <c r="H388" s="189"/>
      <c r="I388" s="189"/>
      <c r="J388" s="189"/>
      <c r="K388" s="189"/>
      <c r="L388" s="190"/>
      <c r="M388" s="190"/>
      <c r="N388" s="190"/>
      <c r="O388" s="190"/>
      <c r="P388" s="190"/>
      <c r="Q388" s="190"/>
      <c r="R388" s="190"/>
      <c r="S388" s="190"/>
      <c r="T388" s="190"/>
      <c r="U388" s="190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8"/>
      <c r="C389" s="188"/>
      <c r="D389" s="188"/>
      <c r="E389" s="102"/>
      <c r="F389" s="102"/>
      <c r="G389" s="102"/>
      <c r="H389" s="189"/>
      <c r="I389" s="189"/>
      <c r="J389" s="189"/>
      <c r="K389" s="189"/>
      <c r="L389" s="190"/>
      <c r="M389" s="190"/>
      <c r="N389" s="190"/>
      <c r="O389" s="190"/>
      <c r="P389" s="190"/>
      <c r="Q389" s="190"/>
      <c r="R389" s="190"/>
      <c r="S389" s="190"/>
      <c r="T389" s="190"/>
      <c r="U389" s="190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8"/>
      <c r="C390" s="188"/>
      <c r="D390" s="188"/>
      <c r="E390" s="102"/>
      <c r="F390" s="102"/>
      <c r="G390" s="102"/>
      <c r="H390" s="189"/>
      <c r="I390" s="189"/>
      <c r="J390" s="189"/>
      <c r="K390" s="189"/>
      <c r="L390" s="190"/>
      <c r="M390" s="190"/>
      <c r="N390" s="190"/>
      <c r="O390" s="190"/>
      <c r="P390" s="190"/>
      <c r="Q390" s="190"/>
      <c r="R390" s="190"/>
      <c r="S390" s="190"/>
      <c r="T390" s="190"/>
      <c r="U390" s="190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8"/>
      <c r="C391" s="188"/>
      <c r="D391" s="188"/>
      <c r="E391" s="102"/>
      <c r="F391" s="102"/>
      <c r="G391" s="102"/>
      <c r="H391" s="189"/>
      <c r="I391" s="189"/>
      <c r="J391" s="189"/>
      <c r="K391" s="189"/>
      <c r="L391" s="190"/>
      <c r="M391" s="190"/>
      <c r="N391" s="190"/>
      <c r="O391" s="190"/>
      <c r="P391" s="190"/>
      <c r="Q391" s="190"/>
      <c r="R391" s="190"/>
      <c r="S391" s="190"/>
      <c r="T391" s="190"/>
      <c r="U391" s="190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8"/>
      <c r="C392" s="188"/>
      <c r="D392" s="188"/>
      <c r="E392" s="102"/>
      <c r="F392" s="102"/>
      <c r="G392" s="102"/>
      <c r="H392" s="189"/>
      <c r="I392" s="189"/>
      <c r="J392" s="189"/>
      <c r="K392" s="189"/>
      <c r="L392" s="190"/>
      <c r="M392" s="190"/>
      <c r="N392" s="190"/>
      <c r="O392" s="190"/>
      <c r="P392" s="190"/>
      <c r="Q392" s="190"/>
      <c r="R392" s="190"/>
      <c r="S392" s="190"/>
      <c r="T392" s="190"/>
      <c r="U392" s="190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8"/>
      <c r="C393" s="188"/>
      <c r="D393" s="188"/>
      <c r="E393" s="102"/>
      <c r="F393" s="102"/>
      <c r="G393" s="102"/>
      <c r="H393" s="189"/>
      <c r="I393" s="189"/>
      <c r="J393" s="189"/>
      <c r="K393" s="189"/>
      <c r="L393" s="190"/>
      <c r="M393" s="190"/>
      <c r="N393" s="190"/>
      <c r="O393" s="190"/>
      <c r="P393" s="190"/>
      <c r="Q393" s="190"/>
      <c r="R393" s="190"/>
      <c r="S393" s="190"/>
      <c r="T393" s="190"/>
      <c r="U393" s="190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5"/>
      <c r="C396" s="186"/>
      <c r="D396" s="186"/>
      <c r="E396" s="187"/>
      <c r="F396" s="187"/>
      <c r="G396" s="187"/>
      <c r="H396" s="187"/>
      <c r="I396" s="187"/>
      <c r="J396" s="187"/>
      <c r="K396" s="187"/>
      <c r="L396" s="187"/>
      <c r="M396" s="187"/>
      <c r="N396" s="134"/>
      <c r="O396" s="134"/>
      <c r="P396" s="134"/>
      <c r="Q396" s="185"/>
      <c r="R396" s="185"/>
      <c r="S396" s="185"/>
      <c r="T396" s="185"/>
      <c r="U396" s="185"/>
      <c r="V396" s="185"/>
      <c r="W396" s="134"/>
      <c r="X396" s="134"/>
      <c r="Y396" s="134"/>
      <c r="Z396" s="134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84"/>
      <c r="C397" s="184"/>
      <c r="D397" s="184"/>
      <c r="E397" s="184"/>
      <c r="F397" s="184"/>
      <c r="G397" s="184"/>
      <c r="H397" s="184"/>
      <c r="I397" s="184"/>
      <c r="J397" s="184"/>
      <c r="K397" s="184"/>
      <c r="L397" s="184"/>
      <c r="M397" s="184"/>
      <c r="N397" s="98"/>
      <c r="O397" s="133"/>
      <c r="P397" s="133"/>
      <c r="Q397" s="184"/>
      <c r="R397" s="184"/>
      <c r="S397" s="184"/>
      <c r="T397" s="184"/>
      <c r="U397" s="184"/>
      <c r="V397" s="184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84"/>
      <c r="C398" s="184"/>
      <c r="D398" s="184"/>
      <c r="E398" s="184"/>
      <c r="F398" s="184"/>
      <c r="G398" s="184"/>
      <c r="H398" s="184"/>
      <c r="I398" s="184"/>
      <c r="J398" s="184"/>
      <c r="K398" s="184"/>
      <c r="L398" s="184"/>
      <c r="M398" s="184"/>
      <c r="N398" s="98"/>
      <c r="O398" s="133"/>
      <c r="P398" s="133"/>
      <c r="Q398" s="184"/>
      <c r="R398" s="184"/>
      <c r="S398" s="184"/>
      <c r="T398" s="184"/>
      <c r="U398" s="184"/>
      <c r="V398" s="184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84"/>
      <c r="C399" s="184"/>
      <c r="D399" s="184"/>
      <c r="E399" s="184"/>
      <c r="F399" s="184"/>
      <c r="G399" s="184"/>
      <c r="H399" s="184"/>
      <c r="I399" s="184"/>
      <c r="J399" s="184"/>
      <c r="K399" s="184"/>
      <c r="L399" s="184"/>
      <c r="M399" s="184"/>
      <c r="N399" s="98"/>
      <c r="O399" s="133"/>
      <c r="P399" s="133"/>
      <c r="Q399" s="184"/>
      <c r="R399" s="184"/>
      <c r="S399" s="184"/>
      <c r="T399" s="184"/>
      <c r="U399" s="184"/>
      <c r="V399" s="184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84"/>
      <c r="C400" s="184"/>
      <c r="D400" s="184"/>
      <c r="E400" s="184"/>
      <c r="F400" s="184"/>
      <c r="G400" s="184"/>
      <c r="H400" s="184"/>
      <c r="I400" s="184"/>
      <c r="J400" s="184"/>
      <c r="K400" s="184"/>
      <c r="L400" s="184"/>
      <c r="M400" s="184"/>
      <c r="N400" s="98"/>
      <c r="O400" s="133"/>
      <c r="P400" s="133"/>
      <c r="Q400" s="184"/>
      <c r="R400" s="184"/>
      <c r="S400" s="184"/>
      <c r="T400" s="184"/>
      <c r="U400" s="184"/>
      <c r="V400" s="184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84"/>
      <c r="C401" s="184"/>
      <c r="D401" s="184"/>
      <c r="E401" s="184"/>
      <c r="F401" s="184"/>
      <c r="G401" s="184"/>
      <c r="H401" s="184"/>
      <c r="I401" s="184"/>
      <c r="J401" s="184"/>
      <c r="K401" s="184"/>
      <c r="L401" s="184"/>
      <c r="M401" s="184"/>
      <c r="N401" s="98"/>
      <c r="O401" s="133"/>
      <c r="P401" s="133"/>
      <c r="Q401" s="184"/>
      <c r="R401" s="184"/>
      <c r="S401" s="184"/>
      <c r="T401" s="184"/>
      <c r="U401" s="184"/>
      <c r="V401" s="184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84"/>
      <c r="C402" s="184"/>
      <c r="D402" s="184"/>
      <c r="E402" s="184"/>
      <c r="F402" s="184"/>
      <c r="G402" s="184"/>
      <c r="H402" s="184"/>
      <c r="I402" s="184"/>
      <c r="J402" s="184"/>
      <c r="K402" s="184"/>
      <c r="L402" s="184"/>
      <c r="M402" s="184"/>
      <c r="N402" s="98"/>
      <c r="O402" s="133"/>
      <c r="P402" s="133"/>
      <c r="Q402" s="184"/>
      <c r="R402" s="184"/>
      <c r="S402" s="184"/>
      <c r="T402" s="184"/>
      <c r="U402" s="184"/>
      <c r="V402" s="184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84"/>
      <c r="C403" s="184"/>
      <c r="D403" s="184"/>
      <c r="E403" s="184"/>
      <c r="F403" s="184"/>
      <c r="G403" s="184"/>
      <c r="H403" s="184"/>
      <c r="I403" s="184"/>
      <c r="J403" s="184"/>
      <c r="K403" s="184"/>
      <c r="L403" s="184"/>
      <c r="M403" s="184"/>
      <c r="N403" s="98"/>
      <c r="O403" s="133"/>
      <c r="P403" s="133"/>
      <c r="Q403" s="184"/>
      <c r="R403" s="184"/>
      <c r="S403" s="184"/>
      <c r="T403" s="184"/>
      <c r="U403" s="184"/>
      <c r="V403" s="184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84"/>
      <c r="C404" s="184"/>
      <c r="D404" s="184"/>
      <c r="E404" s="184"/>
      <c r="F404" s="184"/>
      <c r="G404" s="184"/>
      <c r="H404" s="184"/>
      <c r="I404" s="184"/>
      <c r="J404" s="184"/>
      <c r="K404" s="184"/>
      <c r="L404" s="184"/>
      <c r="M404" s="184"/>
      <c r="N404" s="98"/>
      <c r="O404" s="133"/>
      <c r="P404" s="133"/>
      <c r="Q404" s="184"/>
      <c r="R404" s="184"/>
      <c r="S404" s="184"/>
      <c r="T404" s="184"/>
      <c r="U404" s="184"/>
      <c r="V404" s="184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84"/>
      <c r="C405" s="184"/>
      <c r="D405" s="184"/>
      <c r="E405" s="184"/>
      <c r="F405" s="184"/>
      <c r="G405" s="184"/>
      <c r="H405" s="184"/>
      <c r="I405" s="184"/>
      <c r="J405" s="184"/>
      <c r="K405" s="184"/>
      <c r="L405" s="184"/>
      <c r="M405" s="184"/>
      <c r="N405" s="98"/>
      <c r="O405" s="133"/>
      <c r="P405" s="133"/>
      <c r="Q405" s="184"/>
      <c r="R405" s="184"/>
      <c r="S405" s="184"/>
      <c r="T405" s="184"/>
      <c r="U405" s="184"/>
      <c r="V405" s="184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84"/>
      <c r="C406" s="184"/>
      <c r="D406" s="184"/>
      <c r="E406" s="184"/>
      <c r="F406" s="184"/>
      <c r="G406" s="184"/>
      <c r="H406" s="184"/>
      <c r="I406" s="184"/>
      <c r="J406" s="184"/>
      <c r="K406" s="184"/>
      <c r="L406" s="184"/>
      <c r="M406" s="184"/>
      <c r="N406" s="98"/>
      <c r="O406" s="133"/>
      <c r="P406" s="133"/>
      <c r="Q406" s="184"/>
      <c r="R406" s="184"/>
      <c r="S406" s="184"/>
      <c r="T406" s="184"/>
      <c r="U406" s="184"/>
      <c r="V406" s="184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84"/>
      <c r="C407" s="184"/>
      <c r="D407" s="184"/>
      <c r="E407" s="184"/>
      <c r="F407" s="184"/>
      <c r="G407" s="184"/>
      <c r="H407" s="184"/>
      <c r="I407" s="184"/>
      <c r="J407" s="184"/>
      <c r="K407" s="184"/>
      <c r="L407" s="184"/>
      <c r="M407" s="184"/>
      <c r="N407" s="98"/>
      <c r="O407" s="133"/>
      <c r="P407" s="133"/>
      <c r="Q407" s="184"/>
      <c r="R407" s="184"/>
      <c r="S407" s="184"/>
      <c r="T407" s="184"/>
      <c r="U407" s="184"/>
      <c r="V407" s="184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84"/>
      <c r="C408" s="184"/>
      <c r="D408" s="184"/>
      <c r="E408" s="184"/>
      <c r="F408" s="184"/>
      <c r="G408" s="184"/>
      <c r="H408" s="184"/>
      <c r="I408" s="184"/>
      <c r="J408" s="184"/>
      <c r="K408" s="184"/>
      <c r="L408" s="184"/>
      <c r="M408" s="184"/>
      <c r="N408" s="98"/>
      <c r="O408" s="133"/>
      <c r="P408" s="133"/>
      <c r="Q408" s="184"/>
      <c r="R408" s="184"/>
      <c r="S408" s="184"/>
      <c r="T408" s="184"/>
      <c r="U408" s="184"/>
      <c r="V408" s="184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84"/>
      <c r="C409" s="184"/>
      <c r="D409" s="184"/>
      <c r="E409" s="184"/>
      <c r="F409" s="184"/>
      <c r="G409" s="184"/>
      <c r="H409" s="184"/>
      <c r="I409" s="184"/>
      <c r="J409" s="184"/>
      <c r="K409" s="184"/>
      <c r="L409" s="184"/>
      <c r="M409" s="184"/>
      <c r="N409" s="98"/>
      <c r="O409" s="133"/>
      <c r="P409" s="133"/>
      <c r="Q409" s="184"/>
      <c r="R409" s="184"/>
      <c r="S409" s="184"/>
      <c r="T409" s="184"/>
      <c r="U409" s="184"/>
      <c r="V409" s="184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84"/>
      <c r="C410" s="184"/>
      <c r="D410" s="184"/>
      <c r="E410" s="184"/>
      <c r="F410" s="184"/>
      <c r="G410" s="184"/>
      <c r="H410" s="184"/>
      <c r="I410" s="184"/>
      <c r="J410" s="184"/>
      <c r="K410" s="184"/>
      <c r="L410" s="184"/>
      <c r="M410" s="184"/>
      <c r="N410" s="98"/>
      <c r="O410" s="133"/>
      <c r="P410" s="133"/>
      <c r="Q410" s="184"/>
      <c r="R410" s="184"/>
      <c r="S410" s="184"/>
      <c r="T410" s="184"/>
      <c r="U410" s="184"/>
      <c r="V410" s="184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84"/>
      <c r="C411" s="184"/>
      <c r="D411" s="184"/>
      <c r="E411" s="184"/>
      <c r="F411" s="184"/>
      <c r="G411" s="184"/>
      <c r="H411" s="184"/>
      <c r="I411" s="184"/>
      <c r="J411" s="184"/>
      <c r="K411" s="184"/>
      <c r="L411" s="184"/>
      <c r="M411" s="184"/>
      <c r="N411" s="98"/>
      <c r="O411" s="133"/>
      <c r="P411" s="133"/>
      <c r="Q411" s="184"/>
      <c r="R411" s="184"/>
      <c r="S411" s="184"/>
      <c r="T411" s="184"/>
      <c r="U411" s="184"/>
      <c r="V411" s="184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84"/>
      <c r="C412" s="184"/>
      <c r="D412" s="184"/>
      <c r="E412" s="184"/>
      <c r="F412" s="184"/>
      <c r="G412" s="184"/>
      <c r="H412" s="184"/>
      <c r="I412" s="184"/>
      <c r="J412" s="184"/>
      <c r="K412" s="184"/>
      <c r="L412" s="184"/>
      <c r="M412" s="184"/>
      <c r="N412" s="98"/>
      <c r="O412" s="133"/>
      <c r="P412" s="133"/>
      <c r="Q412" s="184"/>
      <c r="R412" s="184"/>
      <c r="S412" s="184"/>
      <c r="T412" s="184"/>
      <c r="U412" s="184"/>
      <c r="V412" s="184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84"/>
      <c r="C413" s="184"/>
      <c r="D413" s="184"/>
      <c r="E413" s="184"/>
      <c r="F413" s="184"/>
      <c r="G413" s="184"/>
      <c r="H413" s="184"/>
      <c r="I413" s="184"/>
      <c r="J413" s="184"/>
      <c r="K413" s="184"/>
      <c r="L413" s="184"/>
      <c r="M413" s="184"/>
      <c r="N413" s="98"/>
      <c r="O413" s="133"/>
      <c r="P413" s="133"/>
      <c r="Q413" s="184"/>
      <c r="R413" s="184"/>
      <c r="S413" s="184"/>
      <c r="T413" s="184"/>
      <c r="U413" s="184"/>
      <c r="V413" s="184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84"/>
      <c r="C414" s="184"/>
      <c r="D414" s="184"/>
      <c r="E414" s="184"/>
      <c r="F414" s="184"/>
      <c r="G414" s="184"/>
      <c r="H414" s="184"/>
      <c r="I414" s="184"/>
      <c r="J414" s="184"/>
      <c r="K414" s="184"/>
      <c r="L414" s="184"/>
      <c r="M414" s="184"/>
      <c r="N414" s="98"/>
      <c r="O414" s="133"/>
      <c r="P414" s="133"/>
      <c r="Q414" s="184"/>
      <c r="R414" s="184"/>
      <c r="S414" s="184"/>
      <c r="T414" s="184"/>
      <c r="U414" s="184"/>
      <c r="V414" s="184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84"/>
      <c r="C415" s="184"/>
      <c r="D415" s="184"/>
      <c r="E415" s="184"/>
      <c r="F415" s="184"/>
      <c r="G415" s="184"/>
      <c r="H415" s="184"/>
      <c r="I415" s="184"/>
      <c r="J415" s="184"/>
      <c r="K415" s="184"/>
      <c r="L415" s="184"/>
      <c r="M415" s="184"/>
      <c r="N415" s="98"/>
      <c r="O415" s="133"/>
      <c r="P415" s="133"/>
      <c r="Q415" s="184"/>
      <c r="R415" s="184"/>
      <c r="S415" s="184"/>
      <c r="T415" s="184"/>
      <c r="U415" s="184"/>
      <c r="V415" s="184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84"/>
      <c r="C416" s="184"/>
      <c r="D416" s="184"/>
      <c r="E416" s="184"/>
      <c r="F416" s="184"/>
      <c r="G416" s="184"/>
      <c r="H416" s="184"/>
      <c r="I416" s="184"/>
      <c r="J416" s="184"/>
      <c r="K416" s="184"/>
      <c r="L416" s="184"/>
      <c r="M416" s="184"/>
      <c r="N416" s="98"/>
      <c r="O416" s="133"/>
      <c r="P416" s="133"/>
      <c r="Q416" s="184"/>
      <c r="R416" s="184"/>
      <c r="S416" s="184"/>
      <c r="T416" s="184"/>
      <c r="U416" s="184"/>
      <c r="V416" s="184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84"/>
      <c r="C417" s="184"/>
      <c r="D417" s="184"/>
      <c r="E417" s="184"/>
      <c r="F417" s="184"/>
      <c r="G417" s="184"/>
      <c r="H417" s="184"/>
      <c r="I417" s="184"/>
      <c r="J417" s="184"/>
      <c r="K417" s="184"/>
      <c r="L417" s="184"/>
      <c r="M417" s="184"/>
      <c r="N417" s="98"/>
      <c r="O417" s="133"/>
      <c r="P417" s="133"/>
      <c r="Q417" s="184"/>
      <c r="R417" s="184"/>
      <c r="S417" s="184"/>
      <c r="T417" s="184"/>
      <c r="U417" s="184"/>
      <c r="V417" s="184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84"/>
      <c r="C418" s="184"/>
      <c r="D418" s="184"/>
      <c r="E418" s="184"/>
      <c r="F418" s="184"/>
      <c r="G418" s="184"/>
      <c r="H418" s="184"/>
      <c r="I418" s="184"/>
      <c r="J418" s="184"/>
      <c r="K418" s="184"/>
      <c r="L418" s="184"/>
      <c r="M418" s="184"/>
      <c r="N418" s="98"/>
      <c r="O418" s="133"/>
      <c r="P418" s="133"/>
      <c r="Q418" s="184"/>
      <c r="R418" s="184"/>
      <c r="S418" s="184"/>
      <c r="T418" s="184"/>
      <c r="U418" s="184"/>
      <c r="V418" s="184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84"/>
      <c r="C419" s="184"/>
      <c r="D419" s="184"/>
      <c r="E419" s="184"/>
      <c r="F419" s="184"/>
      <c r="G419" s="184"/>
      <c r="H419" s="184"/>
      <c r="I419" s="184"/>
      <c r="J419" s="184"/>
      <c r="K419" s="184"/>
      <c r="L419" s="184"/>
      <c r="M419" s="184"/>
      <c r="N419" s="98"/>
      <c r="O419" s="133"/>
      <c r="P419" s="133"/>
      <c r="Q419" s="184"/>
      <c r="R419" s="184"/>
      <c r="S419" s="184"/>
      <c r="T419" s="184"/>
      <c r="U419" s="184"/>
      <c r="V419" s="184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84"/>
      <c r="C420" s="184"/>
      <c r="D420" s="184"/>
      <c r="E420" s="184"/>
      <c r="F420" s="184"/>
      <c r="G420" s="184"/>
      <c r="H420" s="184"/>
      <c r="I420" s="184"/>
      <c r="J420" s="184"/>
      <c r="K420" s="184"/>
      <c r="L420" s="184"/>
      <c r="M420" s="184"/>
      <c r="N420" s="98"/>
      <c r="O420" s="133"/>
      <c r="P420" s="133"/>
      <c r="Q420" s="184"/>
      <c r="R420" s="184"/>
      <c r="S420" s="184"/>
      <c r="T420" s="184"/>
      <c r="U420" s="184"/>
      <c r="V420" s="184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84"/>
      <c r="C421" s="184"/>
      <c r="D421" s="184"/>
      <c r="E421" s="184"/>
      <c r="F421" s="184"/>
      <c r="G421" s="184"/>
      <c r="H421" s="184"/>
      <c r="I421" s="184"/>
      <c r="J421" s="184"/>
      <c r="K421" s="184"/>
      <c r="L421" s="184"/>
      <c r="M421" s="184"/>
      <c r="N421" s="98"/>
      <c r="O421" s="133"/>
      <c r="P421" s="133"/>
      <c r="Q421" s="184"/>
      <c r="R421" s="184"/>
      <c r="S421" s="184"/>
      <c r="T421" s="184"/>
      <c r="U421" s="184"/>
      <c r="V421" s="184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84"/>
      <c r="C422" s="184"/>
      <c r="D422" s="184"/>
      <c r="E422" s="184"/>
      <c r="F422" s="184"/>
      <c r="G422" s="184"/>
      <c r="H422" s="184"/>
      <c r="I422" s="184"/>
      <c r="J422" s="184"/>
      <c r="K422" s="184"/>
      <c r="L422" s="184"/>
      <c r="M422" s="184"/>
      <c r="N422" s="98"/>
      <c r="O422" s="133"/>
      <c r="P422" s="133"/>
      <c r="Q422" s="184"/>
      <c r="R422" s="184"/>
      <c r="S422" s="184"/>
      <c r="T422" s="184"/>
      <c r="U422" s="184"/>
      <c r="V422" s="184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84"/>
      <c r="C423" s="184"/>
      <c r="D423" s="184"/>
      <c r="E423" s="184"/>
      <c r="F423" s="184"/>
      <c r="G423" s="184"/>
      <c r="H423" s="184"/>
      <c r="I423" s="184"/>
      <c r="J423" s="184"/>
      <c r="K423" s="184"/>
      <c r="L423" s="184"/>
      <c r="M423" s="184"/>
      <c r="N423" s="98"/>
      <c r="O423" s="133"/>
      <c r="P423" s="133"/>
      <c r="Q423" s="184"/>
      <c r="R423" s="184"/>
      <c r="S423" s="184"/>
      <c r="T423" s="184"/>
      <c r="U423" s="184"/>
      <c r="V423" s="184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84"/>
      <c r="C424" s="184"/>
      <c r="D424" s="184"/>
      <c r="E424" s="184"/>
      <c r="F424" s="184"/>
      <c r="G424" s="184"/>
      <c r="H424" s="184"/>
      <c r="I424" s="184"/>
      <c r="J424" s="184"/>
      <c r="K424" s="184"/>
      <c r="L424" s="184"/>
      <c r="M424" s="184"/>
      <c r="N424" s="98"/>
      <c r="O424" s="133"/>
      <c r="P424" s="133"/>
      <c r="Q424" s="184"/>
      <c r="R424" s="184"/>
      <c r="S424" s="184"/>
      <c r="T424" s="184"/>
      <c r="U424" s="184"/>
      <c r="V424" s="184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84"/>
      <c r="C425" s="184"/>
      <c r="D425" s="184"/>
      <c r="E425" s="184"/>
      <c r="F425" s="184"/>
      <c r="G425" s="184"/>
      <c r="H425" s="184"/>
      <c r="I425" s="184"/>
      <c r="J425" s="184"/>
      <c r="K425" s="184"/>
      <c r="L425" s="184"/>
      <c r="M425" s="184"/>
      <c r="N425" s="98"/>
      <c r="O425" s="133"/>
      <c r="P425" s="133"/>
      <c r="Q425" s="184"/>
      <c r="R425" s="184"/>
      <c r="S425" s="184"/>
      <c r="T425" s="184"/>
      <c r="U425" s="184"/>
      <c r="V425" s="184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84"/>
      <c r="C426" s="184"/>
      <c r="D426" s="184"/>
      <c r="E426" s="184"/>
      <c r="F426" s="184"/>
      <c r="G426" s="184"/>
      <c r="H426" s="184"/>
      <c r="I426" s="184"/>
      <c r="J426" s="184"/>
      <c r="K426" s="184"/>
      <c r="L426" s="184"/>
      <c r="M426" s="184"/>
      <c r="N426" s="98"/>
      <c r="O426" s="133"/>
      <c r="P426" s="133"/>
      <c r="Q426" s="184"/>
      <c r="R426" s="184"/>
      <c r="S426" s="184"/>
      <c r="T426" s="184"/>
      <c r="U426" s="184"/>
      <c r="V426" s="184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84"/>
      <c r="C427" s="184"/>
      <c r="D427" s="184"/>
      <c r="E427" s="184"/>
      <c r="F427" s="184"/>
      <c r="G427" s="184"/>
      <c r="H427" s="184"/>
      <c r="I427" s="184"/>
      <c r="J427" s="184"/>
      <c r="K427" s="184"/>
      <c r="L427" s="184"/>
      <c r="M427" s="184"/>
      <c r="N427" s="98"/>
      <c r="O427" s="133"/>
      <c r="P427" s="133"/>
      <c r="Q427" s="184"/>
      <c r="R427" s="184"/>
      <c r="S427" s="184"/>
      <c r="T427" s="184"/>
      <c r="U427" s="184"/>
      <c r="V427" s="184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84"/>
      <c r="C428" s="184"/>
      <c r="D428" s="184"/>
      <c r="E428" s="184"/>
      <c r="F428" s="184"/>
      <c r="G428" s="184"/>
      <c r="H428" s="184"/>
      <c r="I428" s="184"/>
      <c r="J428" s="184"/>
      <c r="K428" s="184"/>
      <c r="L428" s="184"/>
      <c r="M428" s="184"/>
      <c r="N428" s="98"/>
      <c r="O428" s="133"/>
      <c r="P428" s="133"/>
      <c r="Q428" s="184"/>
      <c r="R428" s="184"/>
      <c r="S428" s="184"/>
      <c r="T428" s="184"/>
      <c r="U428" s="184"/>
      <c r="V428" s="184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84"/>
      <c r="C429" s="184"/>
      <c r="D429" s="184"/>
      <c r="E429" s="184"/>
      <c r="F429" s="184"/>
      <c r="G429" s="184"/>
      <c r="H429" s="184"/>
      <c r="I429" s="184"/>
      <c r="J429" s="184"/>
      <c r="K429" s="184"/>
      <c r="L429" s="184"/>
      <c r="M429" s="184"/>
      <c r="N429" s="98"/>
      <c r="O429" s="133"/>
      <c r="P429" s="133"/>
      <c r="Q429" s="184"/>
      <c r="R429" s="184"/>
      <c r="S429" s="184"/>
      <c r="T429" s="184"/>
      <c r="U429" s="184"/>
      <c r="V429" s="184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84"/>
      <c r="C430" s="184"/>
      <c r="D430" s="184"/>
      <c r="E430" s="184"/>
      <c r="F430" s="184"/>
      <c r="G430" s="184"/>
      <c r="H430" s="184"/>
      <c r="I430" s="184"/>
      <c r="J430" s="184"/>
      <c r="K430" s="184"/>
      <c r="L430" s="184"/>
      <c r="M430" s="184"/>
      <c r="N430" s="98"/>
      <c r="O430" s="133"/>
      <c r="P430" s="133"/>
      <c r="Q430" s="184"/>
      <c r="R430" s="184"/>
      <c r="S430" s="184"/>
      <c r="T430" s="184"/>
      <c r="U430" s="184"/>
      <c r="V430" s="184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84"/>
      <c r="C431" s="184"/>
      <c r="D431" s="184"/>
      <c r="E431" s="184"/>
      <c r="F431" s="184"/>
      <c r="G431" s="184"/>
      <c r="H431" s="184"/>
      <c r="I431" s="184"/>
      <c r="J431" s="184"/>
      <c r="K431" s="184"/>
      <c r="L431" s="184"/>
      <c r="M431" s="184"/>
      <c r="N431" s="98"/>
      <c r="O431" s="133"/>
      <c r="P431" s="133"/>
      <c r="Q431" s="184"/>
      <c r="R431" s="184"/>
      <c r="S431" s="184"/>
      <c r="T431" s="184"/>
      <c r="U431" s="184"/>
      <c r="V431" s="184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84"/>
      <c r="C432" s="184"/>
      <c r="D432" s="184"/>
      <c r="E432" s="184"/>
      <c r="F432" s="184"/>
      <c r="G432" s="184"/>
      <c r="H432" s="184"/>
      <c r="I432" s="184"/>
      <c r="J432" s="184"/>
      <c r="K432" s="184"/>
      <c r="L432" s="184"/>
      <c r="M432" s="184"/>
      <c r="N432" s="98"/>
      <c r="O432" s="133"/>
      <c r="P432" s="133"/>
      <c r="Q432" s="184"/>
      <c r="R432" s="184"/>
      <c r="S432" s="184"/>
      <c r="T432" s="184"/>
      <c r="U432" s="184"/>
      <c r="V432" s="184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84"/>
      <c r="C433" s="184"/>
      <c r="D433" s="184"/>
      <c r="E433" s="184"/>
      <c r="F433" s="184"/>
      <c r="G433" s="184"/>
      <c r="H433" s="184"/>
      <c r="I433" s="184"/>
      <c r="J433" s="184"/>
      <c r="K433" s="184"/>
      <c r="L433" s="184"/>
      <c r="M433" s="184"/>
      <c r="N433" s="98"/>
      <c r="O433" s="133"/>
      <c r="P433" s="133"/>
      <c r="Q433" s="184"/>
      <c r="R433" s="184"/>
      <c r="S433" s="184"/>
      <c r="T433" s="184"/>
      <c r="U433" s="184"/>
      <c r="V433" s="184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84"/>
      <c r="C434" s="184"/>
      <c r="D434" s="184"/>
      <c r="E434" s="184"/>
      <c r="F434" s="184"/>
      <c r="G434" s="184"/>
      <c r="H434" s="184"/>
      <c r="I434" s="184"/>
      <c r="J434" s="184"/>
      <c r="K434" s="184"/>
      <c r="L434" s="184"/>
      <c r="M434" s="184"/>
      <c r="N434" s="98"/>
      <c r="O434" s="133"/>
      <c r="P434" s="133"/>
      <c r="Q434" s="184"/>
      <c r="R434" s="184"/>
      <c r="S434" s="184"/>
      <c r="T434" s="184"/>
      <c r="U434" s="184"/>
      <c r="V434" s="184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84"/>
      <c r="C435" s="184"/>
      <c r="D435" s="184"/>
      <c r="E435" s="184"/>
      <c r="F435" s="184"/>
      <c r="G435" s="184"/>
      <c r="H435" s="184"/>
      <c r="I435" s="184"/>
      <c r="J435" s="184"/>
      <c r="K435" s="184"/>
      <c r="L435" s="184"/>
      <c r="M435" s="184"/>
      <c r="N435" s="98"/>
      <c r="O435" s="133"/>
      <c r="P435" s="133"/>
      <c r="Q435" s="184"/>
      <c r="R435" s="184"/>
      <c r="S435" s="184"/>
      <c r="T435" s="184"/>
      <c r="U435" s="184"/>
      <c r="V435" s="184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84"/>
      <c r="C436" s="184"/>
      <c r="D436" s="184"/>
      <c r="E436" s="184"/>
      <c r="F436" s="184"/>
      <c r="G436" s="184"/>
      <c r="H436" s="184"/>
      <c r="I436" s="184"/>
      <c r="J436" s="184"/>
      <c r="K436" s="184"/>
      <c r="L436" s="184"/>
      <c r="M436" s="184"/>
      <c r="N436" s="98"/>
      <c r="O436" s="133"/>
      <c r="P436" s="133"/>
      <c r="Q436" s="184"/>
      <c r="R436" s="184"/>
      <c r="S436" s="184"/>
      <c r="T436" s="184"/>
      <c r="U436" s="184"/>
      <c r="V436" s="184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84"/>
      <c r="C437" s="184"/>
      <c r="D437" s="184"/>
      <c r="E437" s="184"/>
      <c r="F437" s="184"/>
      <c r="G437" s="184"/>
      <c r="H437" s="184"/>
      <c r="I437" s="184"/>
      <c r="J437" s="184"/>
      <c r="K437" s="184"/>
      <c r="L437" s="184"/>
      <c r="M437" s="184"/>
      <c r="N437" s="98"/>
      <c r="O437" s="133"/>
      <c r="P437" s="133"/>
      <c r="Q437" s="184"/>
      <c r="R437" s="184"/>
      <c r="S437" s="184"/>
      <c r="T437" s="184"/>
      <c r="U437" s="184"/>
      <c r="V437" s="184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84"/>
      <c r="C438" s="184"/>
      <c r="D438" s="184"/>
      <c r="E438" s="184"/>
      <c r="F438" s="184"/>
      <c r="G438" s="184"/>
      <c r="H438" s="184"/>
      <c r="I438" s="184"/>
      <c r="J438" s="184"/>
      <c r="K438" s="184"/>
      <c r="L438" s="184"/>
      <c r="M438" s="184"/>
      <c r="N438" s="98"/>
      <c r="O438" s="133"/>
      <c r="P438" s="133"/>
      <c r="Q438" s="184"/>
      <c r="R438" s="184"/>
      <c r="S438" s="184"/>
      <c r="T438" s="184"/>
      <c r="U438" s="184"/>
      <c r="V438" s="184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84"/>
      <c r="C439" s="184"/>
      <c r="D439" s="184"/>
      <c r="E439" s="184"/>
      <c r="F439" s="184"/>
      <c r="G439" s="184"/>
      <c r="H439" s="184"/>
      <c r="I439" s="184"/>
      <c r="J439" s="184"/>
      <c r="K439" s="184"/>
      <c r="L439" s="184"/>
      <c r="M439" s="184"/>
      <c r="N439" s="98"/>
      <c r="O439" s="133"/>
      <c r="P439" s="133"/>
      <c r="Q439" s="184"/>
      <c r="R439" s="184"/>
      <c r="S439" s="184"/>
      <c r="T439" s="184"/>
      <c r="U439" s="184"/>
      <c r="V439" s="184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84"/>
      <c r="C440" s="184"/>
      <c r="D440" s="184"/>
      <c r="E440" s="184"/>
      <c r="F440" s="184"/>
      <c r="G440" s="184"/>
      <c r="H440" s="184"/>
      <c r="I440" s="184"/>
      <c r="J440" s="184"/>
      <c r="K440" s="184"/>
      <c r="L440" s="184"/>
      <c r="M440" s="184"/>
      <c r="N440" s="98"/>
      <c r="O440" s="133"/>
      <c r="P440" s="133"/>
      <c r="Q440" s="184"/>
      <c r="R440" s="184"/>
      <c r="S440" s="184"/>
      <c r="T440" s="184"/>
      <c r="U440" s="184"/>
      <c r="V440" s="184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84"/>
      <c r="C441" s="184"/>
      <c r="D441" s="184"/>
      <c r="E441" s="184"/>
      <c r="F441" s="184"/>
      <c r="G441" s="184"/>
      <c r="H441" s="184"/>
      <c r="I441" s="184"/>
      <c r="J441" s="184"/>
      <c r="K441" s="184"/>
      <c r="L441" s="184"/>
      <c r="M441" s="184"/>
      <c r="N441" s="98"/>
      <c r="O441" s="133"/>
      <c r="P441" s="133"/>
      <c r="Q441" s="184"/>
      <c r="R441" s="184"/>
      <c r="S441" s="184"/>
      <c r="T441" s="184"/>
      <c r="U441" s="184"/>
      <c r="V441" s="184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84"/>
      <c r="C442" s="184"/>
      <c r="D442" s="184"/>
      <c r="E442" s="184"/>
      <c r="F442" s="184"/>
      <c r="G442" s="184"/>
      <c r="H442" s="184"/>
      <c r="I442" s="184"/>
      <c r="J442" s="184"/>
      <c r="K442" s="184"/>
      <c r="L442" s="184"/>
      <c r="M442" s="184"/>
      <c r="N442" s="98"/>
      <c r="O442" s="133"/>
      <c r="P442" s="133"/>
      <c r="Q442" s="184"/>
      <c r="R442" s="184"/>
      <c r="S442" s="184"/>
      <c r="T442" s="184"/>
      <c r="U442" s="184"/>
      <c r="V442" s="184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84"/>
      <c r="C443" s="184"/>
      <c r="D443" s="184"/>
      <c r="E443" s="184"/>
      <c r="F443" s="184"/>
      <c r="G443" s="184"/>
      <c r="H443" s="184"/>
      <c r="I443" s="184"/>
      <c r="J443" s="184"/>
      <c r="K443" s="184"/>
      <c r="L443" s="184"/>
      <c r="M443" s="184"/>
      <c r="N443" s="98"/>
      <c r="O443" s="133"/>
      <c r="P443" s="133"/>
      <c r="Q443" s="184"/>
      <c r="R443" s="184"/>
      <c r="S443" s="184"/>
      <c r="T443" s="184"/>
      <c r="U443" s="184"/>
      <c r="V443" s="184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84"/>
      <c r="C444" s="184"/>
      <c r="D444" s="184"/>
      <c r="E444" s="184"/>
      <c r="F444" s="184"/>
      <c r="G444" s="184"/>
      <c r="H444" s="184"/>
      <c r="I444" s="184"/>
      <c r="J444" s="184"/>
      <c r="K444" s="184"/>
      <c r="L444" s="184"/>
      <c r="M444" s="184"/>
      <c r="N444" s="98"/>
      <c r="O444" s="133"/>
      <c r="P444" s="133"/>
      <c r="Q444" s="184"/>
      <c r="R444" s="184"/>
      <c r="S444" s="184"/>
      <c r="T444" s="184"/>
      <c r="U444" s="184"/>
      <c r="V444" s="184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84"/>
      <c r="C445" s="184"/>
      <c r="D445" s="184"/>
      <c r="E445" s="184"/>
      <c r="F445" s="184"/>
      <c r="G445" s="184"/>
      <c r="H445" s="184"/>
      <c r="I445" s="184"/>
      <c r="J445" s="184"/>
      <c r="K445" s="184"/>
      <c r="L445" s="184"/>
      <c r="M445" s="184"/>
      <c r="N445" s="98"/>
      <c r="O445" s="133"/>
      <c r="P445" s="133"/>
      <c r="Q445" s="184"/>
      <c r="R445" s="184"/>
      <c r="S445" s="184"/>
      <c r="T445" s="184"/>
      <c r="U445" s="184"/>
      <c r="V445" s="184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84"/>
      <c r="C446" s="184"/>
      <c r="D446" s="184"/>
      <c r="E446" s="184"/>
      <c r="F446" s="184"/>
      <c r="G446" s="184"/>
      <c r="H446" s="184"/>
      <c r="I446" s="184"/>
      <c r="J446" s="184"/>
      <c r="K446" s="184"/>
      <c r="L446" s="184"/>
      <c r="M446" s="184"/>
      <c r="N446" s="98"/>
      <c r="O446" s="133"/>
      <c r="P446" s="133"/>
      <c r="Q446" s="184"/>
      <c r="R446" s="184"/>
      <c r="S446" s="184"/>
      <c r="T446" s="184"/>
      <c r="U446" s="184"/>
      <c r="V446" s="184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84"/>
      <c r="C447" s="184"/>
      <c r="D447" s="184"/>
      <c r="E447" s="184"/>
      <c r="F447" s="184"/>
      <c r="G447" s="184"/>
      <c r="H447" s="184"/>
      <c r="I447" s="184"/>
      <c r="J447" s="184"/>
      <c r="K447" s="184"/>
      <c r="L447" s="184"/>
      <c r="M447" s="184"/>
      <c r="N447" s="98"/>
      <c r="O447" s="133"/>
      <c r="P447" s="133"/>
      <c r="Q447" s="184"/>
      <c r="R447" s="184"/>
      <c r="S447" s="184"/>
      <c r="T447" s="184"/>
      <c r="U447" s="184"/>
      <c r="V447" s="184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84"/>
      <c r="C448" s="184"/>
      <c r="D448" s="184"/>
      <c r="E448" s="184"/>
      <c r="F448" s="184"/>
      <c r="G448" s="184"/>
      <c r="H448" s="184"/>
      <c r="I448" s="184"/>
      <c r="J448" s="184"/>
      <c r="K448" s="184"/>
      <c r="L448" s="184"/>
      <c r="M448" s="184"/>
      <c r="N448" s="98"/>
      <c r="O448" s="133"/>
      <c r="P448" s="133"/>
      <c r="Q448" s="184"/>
      <c r="R448" s="184"/>
      <c r="S448" s="184"/>
      <c r="T448" s="184"/>
      <c r="U448" s="184"/>
      <c r="V448" s="184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84"/>
      <c r="C449" s="184"/>
      <c r="D449" s="184"/>
      <c r="E449" s="184"/>
      <c r="F449" s="184"/>
      <c r="G449" s="184"/>
      <c r="H449" s="184"/>
      <c r="I449" s="184"/>
      <c r="J449" s="184"/>
      <c r="K449" s="184"/>
      <c r="L449" s="184"/>
      <c r="M449" s="184"/>
      <c r="N449" s="98"/>
      <c r="O449" s="133"/>
      <c r="P449" s="133"/>
      <c r="Q449" s="184"/>
      <c r="R449" s="184"/>
      <c r="S449" s="184"/>
      <c r="T449" s="184"/>
      <c r="U449" s="184"/>
      <c r="V449" s="184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84"/>
      <c r="C450" s="184"/>
      <c r="D450" s="184"/>
      <c r="E450" s="184"/>
      <c r="F450" s="184"/>
      <c r="G450" s="184"/>
      <c r="H450" s="184"/>
      <c r="I450" s="184"/>
      <c r="J450" s="184"/>
      <c r="K450" s="184"/>
      <c r="L450" s="184"/>
      <c r="M450" s="184"/>
      <c r="N450" s="98"/>
      <c r="O450" s="133"/>
      <c r="P450" s="133"/>
      <c r="Q450" s="184"/>
      <c r="R450" s="184"/>
      <c r="S450" s="184"/>
      <c r="T450" s="184"/>
      <c r="U450" s="184"/>
      <c r="V450" s="184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84"/>
      <c r="C451" s="184"/>
      <c r="D451" s="184"/>
      <c r="E451" s="184"/>
      <c r="F451" s="184"/>
      <c r="G451" s="184"/>
      <c r="H451" s="184"/>
      <c r="I451" s="184"/>
      <c r="J451" s="184"/>
      <c r="K451" s="184"/>
      <c r="L451" s="184"/>
      <c r="M451" s="184"/>
      <c r="N451" s="98"/>
      <c r="O451" s="133"/>
      <c r="P451" s="133"/>
      <c r="Q451" s="184"/>
      <c r="R451" s="184"/>
      <c r="S451" s="184"/>
      <c r="T451" s="184"/>
      <c r="U451" s="184"/>
      <c r="V451" s="184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84"/>
      <c r="C452" s="184"/>
      <c r="D452" s="184"/>
      <c r="E452" s="184"/>
      <c r="F452" s="184"/>
      <c r="G452" s="184"/>
      <c r="H452" s="184"/>
      <c r="I452" s="184"/>
      <c r="J452" s="184"/>
      <c r="K452" s="184"/>
      <c r="L452" s="184"/>
      <c r="M452" s="184"/>
      <c r="N452" s="98"/>
      <c r="O452" s="133"/>
      <c r="P452" s="133"/>
      <c r="Q452" s="184"/>
      <c r="R452" s="184"/>
      <c r="S452" s="184"/>
      <c r="T452" s="184"/>
      <c r="U452" s="184"/>
      <c r="V452" s="184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84"/>
      <c r="C453" s="184"/>
      <c r="D453" s="184"/>
      <c r="E453" s="184"/>
      <c r="F453" s="184"/>
      <c r="G453" s="184"/>
      <c r="H453" s="184"/>
      <c r="I453" s="184"/>
      <c r="J453" s="184"/>
      <c r="K453" s="184"/>
      <c r="L453" s="184"/>
      <c r="M453" s="184"/>
      <c r="N453" s="98"/>
      <c r="O453" s="133"/>
      <c r="P453" s="133"/>
      <c r="Q453" s="184"/>
      <c r="R453" s="184"/>
      <c r="S453" s="184"/>
      <c r="T453" s="184"/>
      <c r="U453" s="184"/>
      <c r="V453" s="184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84"/>
      <c r="C454" s="184"/>
      <c r="D454" s="184"/>
      <c r="E454" s="184"/>
      <c r="F454" s="184"/>
      <c r="G454" s="184"/>
      <c r="H454" s="184"/>
      <c r="I454" s="184"/>
      <c r="J454" s="184"/>
      <c r="K454" s="184"/>
      <c r="L454" s="184"/>
      <c r="M454" s="184"/>
      <c r="N454" s="98"/>
      <c r="O454" s="133"/>
      <c r="P454" s="133"/>
      <c r="Q454" s="184"/>
      <c r="R454" s="184"/>
      <c r="S454" s="184"/>
      <c r="T454" s="184"/>
      <c r="U454" s="184"/>
      <c r="V454" s="184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84"/>
      <c r="C455" s="184"/>
      <c r="D455" s="184"/>
      <c r="E455" s="184"/>
      <c r="F455" s="184"/>
      <c r="G455" s="184"/>
      <c r="H455" s="184"/>
      <c r="I455" s="184"/>
      <c r="J455" s="184"/>
      <c r="K455" s="184"/>
      <c r="L455" s="184"/>
      <c r="M455" s="184"/>
      <c r="N455" s="98"/>
      <c r="O455" s="133"/>
      <c r="P455" s="133"/>
      <c r="Q455" s="184"/>
      <c r="R455" s="184"/>
      <c r="S455" s="184"/>
      <c r="T455" s="184"/>
      <c r="U455" s="184"/>
      <c r="V455" s="184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84"/>
      <c r="C456" s="184"/>
      <c r="D456" s="184"/>
      <c r="E456" s="184"/>
      <c r="F456" s="184"/>
      <c r="G456" s="184"/>
      <c r="H456" s="184"/>
      <c r="I456" s="184"/>
      <c r="J456" s="184"/>
      <c r="K456" s="184"/>
      <c r="L456" s="184"/>
      <c r="M456" s="184"/>
      <c r="N456" s="98"/>
      <c r="O456" s="133"/>
      <c r="P456" s="133"/>
      <c r="Q456" s="184"/>
      <c r="R456" s="184"/>
      <c r="S456" s="184"/>
      <c r="T456" s="184"/>
      <c r="U456" s="184"/>
      <c r="V456" s="184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84"/>
      <c r="C457" s="184"/>
      <c r="D457" s="184"/>
      <c r="E457" s="184"/>
      <c r="F457" s="184"/>
      <c r="G457" s="184"/>
      <c r="H457" s="184"/>
      <c r="I457" s="184"/>
      <c r="J457" s="184"/>
      <c r="K457" s="184"/>
      <c r="L457" s="184"/>
      <c r="M457" s="184"/>
      <c r="N457" s="98"/>
      <c r="O457" s="133"/>
      <c r="P457" s="133"/>
      <c r="Q457" s="184"/>
      <c r="R457" s="184"/>
      <c r="S457" s="184"/>
      <c r="T457" s="184"/>
      <c r="U457" s="184"/>
      <c r="V457" s="184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84"/>
      <c r="C458" s="184"/>
      <c r="D458" s="184"/>
      <c r="E458" s="184"/>
      <c r="F458" s="184"/>
      <c r="G458" s="184"/>
      <c r="H458" s="184"/>
      <c r="I458" s="184"/>
      <c r="J458" s="184"/>
      <c r="K458" s="184"/>
      <c r="L458" s="184"/>
      <c r="M458" s="184"/>
      <c r="N458" s="98"/>
      <c r="O458" s="133"/>
      <c r="P458" s="133"/>
      <c r="Q458" s="184"/>
      <c r="R458" s="184"/>
      <c r="S458" s="184"/>
      <c r="T458" s="184"/>
      <c r="U458" s="184"/>
      <c r="V458" s="184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84"/>
      <c r="C459" s="184"/>
      <c r="D459" s="184"/>
      <c r="E459" s="184"/>
      <c r="F459" s="184"/>
      <c r="G459" s="184"/>
      <c r="H459" s="184"/>
      <c r="I459" s="184"/>
      <c r="J459" s="184"/>
      <c r="K459" s="184"/>
      <c r="L459" s="184"/>
      <c r="M459" s="184"/>
      <c r="N459" s="98"/>
      <c r="O459" s="133"/>
      <c r="P459" s="133"/>
      <c r="Q459" s="184"/>
      <c r="R459" s="184"/>
      <c r="S459" s="184"/>
      <c r="T459" s="184"/>
      <c r="U459" s="184"/>
      <c r="V459" s="184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84"/>
      <c r="C460" s="184"/>
      <c r="D460" s="184"/>
      <c r="E460" s="184"/>
      <c r="F460" s="184"/>
      <c r="G460" s="184"/>
      <c r="H460" s="184"/>
      <c r="I460" s="184"/>
      <c r="J460" s="184"/>
      <c r="K460" s="184"/>
      <c r="L460" s="184"/>
      <c r="M460" s="184"/>
      <c r="N460" s="98"/>
      <c r="O460" s="133"/>
      <c r="P460" s="133"/>
      <c r="Q460" s="184"/>
      <c r="R460" s="184"/>
      <c r="S460" s="184"/>
      <c r="T460" s="184"/>
      <c r="U460" s="184"/>
      <c r="V460" s="184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84"/>
      <c r="C461" s="184"/>
      <c r="D461" s="184"/>
      <c r="E461" s="184"/>
      <c r="F461" s="184"/>
      <c r="G461" s="184"/>
      <c r="H461" s="184"/>
      <c r="I461" s="184"/>
      <c r="J461" s="184"/>
      <c r="K461" s="184"/>
      <c r="L461" s="184"/>
      <c r="M461" s="184"/>
      <c r="N461" s="98"/>
      <c r="O461" s="133"/>
      <c r="P461" s="133"/>
      <c r="Q461" s="184"/>
      <c r="R461" s="184"/>
      <c r="S461" s="184"/>
      <c r="T461" s="184"/>
      <c r="U461" s="184"/>
      <c r="V461" s="184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84"/>
      <c r="C462" s="184"/>
      <c r="D462" s="184"/>
      <c r="E462" s="184"/>
      <c r="F462" s="184"/>
      <c r="G462" s="184"/>
      <c r="H462" s="184"/>
      <c r="I462" s="184"/>
      <c r="J462" s="184"/>
      <c r="K462" s="184"/>
      <c r="L462" s="184"/>
      <c r="M462" s="184"/>
      <c r="N462" s="98"/>
      <c r="O462" s="133"/>
      <c r="P462" s="133"/>
      <c r="Q462" s="184"/>
      <c r="R462" s="184"/>
      <c r="S462" s="184"/>
      <c r="T462" s="184"/>
      <c r="U462" s="184"/>
      <c r="V462" s="184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84"/>
      <c r="C463" s="184"/>
      <c r="D463" s="184"/>
      <c r="E463" s="184"/>
      <c r="F463" s="184"/>
      <c r="G463" s="184"/>
      <c r="H463" s="184"/>
      <c r="I463" s="184"/>
      <c r="J463" s="184"/>
      <c r="K463" s="184"/>
      <c r="L463" s="184"/>
      <c r="M463" s="184"/>
      <c r="N463" s="98"/>
      <c r="O463" s="133"/>
      <c r="P463" s="133"/>
      <c r="Q463" s="184"/>
      <c r="R463" s="184"/>
      <c r="S463" s="184"/>
      <c r="T463" s="184"/>
      <c r="U463" s="184"/>
      <c r="V463" s="184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84"/>
      <c r="C464" s="184"/>
      <c r="D464" s="184"/>
      <c r="E464" s="184"/>
      <c r="F464" s="184"/>
      <c r="G464" s="184"/>
      <c r="H464" s="184"/>
      <c r="I464" s="184"/>
      <c r="J464" s="184"/>
      <c r="K464" s="184"/>
      <c r="L464" s="184"/>
      <c r="M464" s="184"/>
      <c r="N464" s="98"/>
      <c r="O464" s="133"/>
      <c r="P464" s="133"/>
      <c r="Q464" s="184"/>
      <c r="R464" s="184"/>
      <c r="S464" s="184"/>
      <c r="T464" s="184"/>
      <c r="U464" s="184"/>
      <c r="V464" s="184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84"/>
      <c r="C465" s="184"/>
      <c r="D465" s="184"/>
      <c r="E465" s="184"/>
      <c r="F465" s="184"/>
      <c r="G465" s="184"/>
      <c r="H465" s="184"/>
      <c r="I465" s="184"/>
      <c r="J465" s="184"/>
      <c r="K465" s="184"/>
      <c r="L465" s="184"/>
      <c r="M465" s="184"/>
      <c r="N465" s="98"/>
      <c r="O465" s="133"/>
      <c r="P465" s="133"/>
      <c r="Q465" s="184"/>
      <c r="R465" s="184"/>
      <c r="S465" s="184"/>
      <c r="T465" s="184"/>
      <c r="U465" s="184"/>
      <c r="V465" s="184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84"/>
      <c r="C466" s="184"/>
      <c r="D466" s="184"/>
      <c r="E466" s="184"/>
      <c r="F466" s="184"/>
      <c r="G466" s="184"/>
      <c r="H466" s="184"/>
      <c r="I466" s="184"/>
      <c r="J466" s="184"/>
      <c r="K466" s="184"/>
      <c r="L466" s="184"/>
      <c r="M466" s="184"/>
      <c r="N466" s="98"/>
      <c r="O466" s="133"/>
      <c r="P466" s="133"/>
      <c r="Q466" s="184"/>
      <c r="R466" s="184"/>
      <c r="S466" s="184"/>
      <c r="T466" s="184"/>
      <c r="U466" s="184"/>
      <c r="V466" s="184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84"/>
      <c r="C467" s="184"/>
      <c r="D467" s="184"/>
      <c r="E467" s="184"/>
      <c r="F467" s="184"/>
      <c r="G467" s="184"/>
      <c r="H467" s="184"/>
      <c r="I467" s="184"/>
      <c r="J467" s="184"/>
      <c r="K467" s="184"/>
      <c r="L467" s="184"/>
      <c r="M467" s="184"/>
      <c r="N467" s="98"/>
      <c r="O467" s="133"/>
      <c r="P467" s="133"/>
      <c r="Q467" s="184"/>
      <c r="R467" s="184"/>
      <c r="S467" s="184"/>
      <c r="T467" s="184"/>
      <c r="U467" s="184"/>
      <c r="V467" s="184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84"/>
      <c r="C468" s="184"/>
      <c r="D468" s="184"/>
      <c r="E468" s="184"/>
      <c r="F468" s="184"/>
      <c r="G468" s="184"/>
      <c r="H468" s="184"/>
      <c r="I468" s="184"/>
      <c r="J468" s="184"/>
      <c r="K468" s="184"/>
      <c r="L468" s="184"/>
      <c r="M468" s="184"/>
      <c r="N468" s="98"/>
      <c r="O468" s="133"/>
      <c r="P468" s="133"/>
      <c r="Q468" s="184"/>
      <c r="R468" s="184"/>
      <c r="S468" s="184"/>
      <c r="T468" s="184"/>
      <c r="U468" s="184"/>
      <c r="V468" s="184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84"/>
      <c r="C469" s="184"/>
      <c r="D469" s="184"/>
      <c r="E469" s="184"/>
      <c r="F469" s="184"/>
      <c r="G469" s="184"/>
      <c r="H469" s="184"/>
      <c r="I469" s="184"/>
      <c r="J469" s="184"/>
      <c r="K469" s="184"/>
      <c r="L469" s="184"/>
      <c r="M469" s="184"/>
      <c r="N469" s="98"/>
      <c r="O469" s="133"/>
      <c r="P469" s="133"/>
      <c r="Q469" s="184"/>
      <c r="R469" s="184"/>
      <c r="S469" s="184"/>
      <c r="T469" s="184"/>
      <c r="U469" s="184"/>
      <c r="V469" s="184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84"/>
      <c r="C470" s="184"/>
      <c r="D470" s="184"/>
      <c r="E470" s="184"/>
      <c r="F470" s="184"/>
      <c r="G470" s="184"/>
      <c r="H470" s="184"/>
      <c r="I470" s="184"/>
      <c r="J470" s="184"/>
      <c r="K470" s="184"/>
      <c r="L470" s="184"/>
      <c r="M470" s="184"/>
      <c r="N470" s="98"/>
      <c r="O470" s="133"/>
      <c r="P470" s="133"/>
      <c r="Q470" s="184"/>
      <c r="R470" s="184"/>
      <c r="S470" s="184"/>
      <c r="T470" s="184"/>
      <c r="U470" s="184"/>
      <c r="V470" s="184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84"/>
      <c r="C471" s="184"/>
      <c r="D471" s="184"/>
      <c r="E471" s="184"/>
      <c r="F471" s="184"/>
      <c r="G471" s="184"/>
      <c r="H471" s="184"/>
      <c r="I471" s="184"/>
      <c r="J471" s="184"/>
      <c r="K471" s="184"/>
      <c r="L471" s="184"/>
      <c r="M471" s="184"/>
      <c r="N471" s="98"/>
      <c r="O471" s="133"/>
      <c r="P471" s="133"/>
      <c r="Q471" s="184"/>
      <c r="R471" s="184"/>
      <c r="S471" s="184"/>
      <c r="T471" s="184"/>
      <c r="U471" s="184"/>
      <c r="V471" s="184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84"/>
      <c r="C472" s="184"/>
      <c r="D472" s="184"/>
      <c r="E472" s="184"/>
      <c r="F472" s="184"/>
      <c r="G472" s="184"/>
      <c r="H472" s="184"/>
      <c r="I472" s="184"/>
      <c r="J472" s="184"/>
      <c r="K472" s="184"/>
      <c r="L472" s="184"/>
      <c r="M472" s="184"/>
      <c r="N472" s="98"/>
      <c r="O472" s="133"/>
      <c r="P472" s="133"/>
      <c r="Q472" s="184"/>
      <c r="R472" s="184"/>
      <c r="S472" s="184"/>
      <c r="T472" s="184"/>
      <c r="U472" s="184"/>
      <c r="V472" s="184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84"/>
      <c r="C473" s="184"/>
      <c r="D473" s="184"/>
      <c r="E473" s="184"/>
      <c r="F473" s="184"/>
      <c r="G473" s="184"/>
      <c r="H473" s="184"/>
      <c r="I473" s="184"/>
      <c r="J473" s="184"/>
      <c r="K473" s="184"/>
      <c r="L473" s="184"/>
      <c r="M473" s="184"/>
      <c r="N473" s="98"/>
      <c r="O473" s="133"/>
      <c r="P473" s="133"/>
      <c r="Q473" s="184"/>
      <c r="R473" s="184"/>
      <c r="S473" s="184"/>
      <c r="T473" s="184"/>
      <c r="U473" s="184"/>
      <c r="V473" s="184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84"/>
      <c r="C474" s="184"/>
      <c r="D474" s="184"/>
      <c r="E474" s="184"/>
      <c r="F474" s="184"/>
      <c r="G474" s="184"/>
      <c r="H474" s="184"/>
      <c r="I474" s="184"/>
      <c r="J474" s="184"/>
      <c r="K474" s="184"/>
      <c r="L474" s="184"/>
      <c r="M474" s="184"/>
      <c r="N474" s="98"/>
      <c r="O474" s="133"/>
      <c r="P474" s="133"/>
      <c r="Q474" s="184"/>
      <c r="R474" s="184"/>
      <c r="S474" s="184"/>
      <c r="T474" s="184"/>
      <c r="U474" s="184"/>
      <c r="V474" s="184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84"/>
      <c r="C475" s="184"/>
      <c r="D475" s="184"/>
      <c r="E475" s="184"/>
      <c r="F475" s="184"/>
      <c r="G475" s="184"/>
      <c r="H475" s="184"/>
      <c r="I475" s="184"/>
      <c r="J475" s="184"/>
      <c r="K475" s="184"/>
      <c r="L475" s="184"/>
      <c r="M475" s="184"/>
      <c r="N475" s="98"/>
      <c r="O475" s="133"/>
      <c r="P475" s="133"/>
      <c r="Q475" s="184"/>
      <c r="R475" s="184"/>
      <c r="S475" s="184"/>
      <c r="T475" s="184"/>
      <c r="U475" s="184"/>
      <c r="V475" s="184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84"/>
      <c r="C476" s="184"/>
      <c r="D476" s="184"/>
      <c r="E476" s="184"/>
      <c r="F476" s="184"/>
      <c r="G476" s="184"/>
      <c r="H476" s="184"/>
      <c r="I476" s="184"/>
      <c r="J476" s="184"/>
      <c r="K476" s="184"/>
      <c r="L476" s="184"/>
      <c r="M476" s="184"/>
      <c r="N476" s="98"/>
      <c r="O476" s="133"/>
      <c r="P476" s="133"/>
      <c r="Q476" s="184"/>
      <c r="R476" s="184"/>
      <c r="S476" s="184"/>
      <c r="T476" s="184"/>
      <c r="U476" s="184"/>
      <c r="V476" s="184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84"/>
      <c r="C477" s="184"/>
      <c r="D477" s="184"/>
      <c r="E477" s="184"/>
      <c r="F477" s="184"/>
      <c r="G477" s="184"/>
      <c r="H477" s="184"/>
      <c r="I477" s="184"/>
      <c r="J477" s="184"/>
      <c r="K477" s="184"/>
      <c r="L477" s="184"/>
      <c r="M477" s="184"/>
      <c r="N477" s="98"/>
      <c r="O477" s="133"/>
      <c r="P477" s="133"/>
      <c r="Q477" s="184"/>
      <c r="R477" s="184"/>
      <c r="S477" s="184"/>
      <c r="T477" s="184"/>
      <c r="U477" s="184"/>
      <c r="V477" s="184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84"/>
      <c r="C478" s="184"/>
      <c r="D478" s="184"/>
      <c r="E478" s="184"/>
      <c r="F478" s="184"/>
      <c r="G478" s="184"/>
      <c r="H478" s="184"/>
      <c r="I478" s="184"/>
      <c r="J478" s="184"/>
      <c r="K478" s="184"/>
      <c r="L478" s="184"/>
      <c r="M478" s="184"/>
      <c r="N478" s="98"/>
      <c r="O478" s="133"/>
      <c r="P478" s="133"/>
      <c r="Q478" s="184"/>
      <c r="R478" s="184"/>
      <c r="S478" s="184"/>
      <c r="T478" s="184"/>
      <c r="U478" s="184"/>
      <c r="V478" s="184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84"/>
      <c r="C479" s="184"/>
      <c r="D479" s="184"/>
      <c r="E479" s="184"/>
      <c r="F479" s="184"/>
      <c r="G479" s="184"/>
      <c r="H479" s="184"/>
      <c r="I479" s="184"/>
      <c r="J479" s="184"/>
      <c r="K479" s="184"/>
      <c r="L479" s="184"/>
      <c r="M479" s="184"/>
      <c r="N479" s="98"/>
      <c r="O479" s="133"/>
      <c r="P479" s="133"/>
      <c r="Q479" s="184"/>
      <c r="R479" s="184"/>
      <c r="S479" s="184"/>
      <c r="T479" s="184"/>
      <c r="U479" s="184"/>
      <c r="V479" s="184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84"/>
      <c r="C480" s="184"/>
      <c r="D480" s="184"/>
      <c r="E480" s="184"/>
      <c r="F480" s="184"/>
      <c r="G480" s="184"/>
      <c r="H480" s="184"/>
      <c r="I480" s="184"/>
      <c r="J480" s="184"/>
      <c r="K480" s="184"/>
      <c r="L480" s="184"/>
      <c r="M480" s="184"/>
      <c r="N480" s="98"/>
      <c r="O480" s="133"/>
      <c r="P480" s="133"/>
      <c r="Q480" s="184"/>
      <c r="R480" s="184"/>
      <c r="S480" s="184"/>
      <c r="T480" s="184"/>
      <c r="U480" s="184"/>
      <c r="V480" s="184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84"/>
      <c r="C481" s="184"/>
      <c r="D481" s="184"/>
      <c r="E481" s="184"/>
      <c r="F481" s="184"/>
      <c r="G481" s="184"/>
      <c r="H481" s="184"/>
      <c r="I481" s="184"/>
      <c r="J481" s="184"/>
      <c r="K481" s="184"/>
      <c r="L481" s="184"/>
      <c r="M481" s="184"/>
      <c r="N481" s="98"/>
      <c r="O481" s="133"/>
      <c r="P481" s="133"/>
      <c r="Q481" s="184"/>
      <c r="R481" s="184"/>
      <c r="S481" s="184"/>
      <c r="T481" s="184"/>
      <c r="U481" s="184"/>
      <c r="V481" s="184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84"/>
      <c r="C482" s="184"/>
      <c r="D482" s="184"/>
      <c r="E482" s="184"/>
      <c r="F482" s="184"/>
      <c r="G482" s="184"/>
      <c r="H482" s="184"/>
      <c r="I482" s="184"/>
      <c r="J482" s="184"/>
      <c r="K482" s="184"/>
      <c r="L482" s="184"/>
      <c r="M482" s="184"/>
      <c r="N482" s="98"/>
      <c r="O482" s="133"/>
      <c r="P482" s="133"/>
      <c r="Q482" s="184"/>
      <c r="R482" s="184"/>
      <c r="S482" s="184"/>
      <c r="T482" s="184"/>
      <c r="U482" s="184"/>
      <c r="V482" s="184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84"/>
      <c r="C483" s="184"/>
      <c r="D483" s="184"/>
      <c r="E483" s="184"/>
      <c r="F483" s="184"/>
      <c r="G483" s="184"/>
      <c r="H483" s="184"/>
      <c r="I483" s="184"/>
      <c r="J483" s="184"/>
      <c r="K483" s="184"/>
      <c r="L483" s="184"/>
      <c r="M483" s="184"/>
      <c r="N483" s="98"/>
      <c r="O483" s="133"/>
      <c r="P483" s="133"/>
      <c r="Q483" s="184"/>
      <c r="R483" s="184"/>
      <c r="S483" s="184"/>
      <c r="T483" s="184"/>
      <c r="U483" s="184"/>
      <c r="V483" s="184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84"/>
      <c r="C484" s="184"/>
      <c r="D484" s="184"/>
      <c r="E484" s="184"/>
      <c r="F484" s="184"/>
      <c r="G484" s="184"/>
      <c r="H484" s="184"/>
      <c r="I484" s="184"/>
      <c r="J484" s="184"/>
      <c r="K484" s="184"/>
      <c r="L484" s="184"/>
      <c r="M484" s="184"/>
      <c r="N484" s="98"/>
      <c r="O484" s="133"/>
      <c r="P484" s="133"/>
      <c r="Q484" s="184"/>
      <c r="R484" s="184"/>
      <c r="S484" s="184"/>
      <c r="T484" s="184"/>
      <c r="U484" s="184"/>
      <c r="V484" s="184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84"/>
      <c r="C485" s="184"/>
      <c r="D485" s="184"/>
      <c r="E485" s="184"/>
      <c r="F485" s="184"/>
      <c r="G485" s="184"/>
      <c r="H485" s="184"/>
      <c r="I485" s="184"/>
      <c r="J485" s="184"/>
      <c r="K485" s="184"/>
      <c r="L485" s="184"/>
      <c r="M485" s="184"/>
      <c r="N485" s="98"/>
      <c r="O485" s="133"/>
      <c r="P485" s="133"/>
      <c r="Q485" s="184"/>
      <c r="R485" s="184"/>
      <c r="S485" s="184"/>
      <c r="T485" s="184"/>
      <c r="U485" s="184"/>
      <c r="V485" s="184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84"/>
      <c r="C486" s="184"/>
      <c r="D486" s="184"/>
      <c r="E486" s="184"/>
      <c r="F486" s="184"/>
      <c r="G486" s="184"/>
      <c r="H486" s="184"/>
      <c r="I486" s="184"/>
      <c r="J486" s="184"/>
      <c r="K486" s="184"/>
      <c r="L486" s="184"/>
      <c r="M486" s="184"/>
      <c r="N486" s="98"/>
      <c r="O486" s="133"/>
      <c r="P486" s="133"/>
      <c r="Q486" s="184"/>
      <c r="R486" s="184"/>
      <c r="S486" s="184"/>
      <c r="T486" s="184"/>
      <c r="U486" s="184"/>
      <c r="V486" s="184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84"/>
      <c r="C487" s="184"/>
      <c r="D487" s="184"/>
      <c r="E487" s="184"/>
      <c r="F487" s="184"/>
      <c r="G487" s="184"/>
      <c r="H487" s="184"/>
      <c r="I487" s="184"/>
      <c r="J487" s="184"/>
      <c r="K487" s="184"/>
      <c r="L487" s="184"/>
      <c r="M487" s="184"/>
      <c r="N487" s="98"/>
      <c r="O487" s="133"/>
      <c r="P487" s="133"/>
      <c r="Q487" s="184"/>
      <c r="R487" s="184"/>
      <c r="S487" s="184"/>
      <c r="T487" s="184"/>
      <c r="U487" s="184"/>
      <c r="V487" s="184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84"/>
      <c r="C488" s="184"/>
      <c r="D488" s="184"/>
      <c r="E488" s="184"/>
      <c r="F488" s="184"/>
      <c r="G488" s="184"/>
      <c r="H488" s="184"/>
      <c r="I488" s="184"/>
      <c r="J488" s="184"/>
      <c r="K488" s="184"/>
      <c r="L488" s="184"/>
      <c r="M488" s="184"/>
      <c r="N488" s="98"/>
      <c r="O488" s="133"/>
      <c r="P488" s="133"/>
      <c r="Q488" s="184"/>
      <c r="R488" s="184"/>
      <c r="S488" s="184"/>
      <c r="T488" s="184"/>
      <c r="U488" s="184"/>
      <c r="V488" s="184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84"/>
      <c r="C489" s="184"/>
      <c r="D489" s="184"/>
      <c r="E489" s="184"/>
      <c r="F489" s="184"/>
      <c r="G489" s="184"/>
      <c r="H489" s="184"/>
      <c r="I489" s="184"/>
      <c r="J489" s="184"/>
      <c r="K489" s="184"/>
      <c r="L489" s="184"/>
      <c r="M489" s="184"/>
      <c r="N489" s="98"/>
      <c r="O489" s="133"/>
      <c r="P489" s="133"/>
      <c r="Q489" s="184"/>
      <c r="R489" s="184"/>
      <c r="S489" s="184"/>
      <c r="T489" s="184"/>
      <c r="U489" s="184"/>
      <c r="V489" s="184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84"/>
      <c r="C490" s="184"/>
      <c r="D490" s="184"/>
      <c r="E490" s="184"/>
      <c r="F490" s="184"/>
      <c r="G490" s="184"/>
      <c r="H490" s="184"/>
      <c r="I490" s="184"/>
      <c r="J490" s="184"/>
      <c r="K490" s="184"/>
      <c r="L490" s="184"/>
      <c r="M490" s="184"/>
      <c r="N490" s="98"/>
      <c r="O490" s="133"/>
      <c r="P490" s="133"/>
      <c r="Q490" s="184"/>
      <c r="R490" s="184"/>
      <c r="S490" s="184"/>
      <c r="T490" s="184"/>
      <c r="U490" s="184"/>
      <c r="V490" s="184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84"/>
      <c r="C491" s="184"/>
      <c r="D491" s="184"/>
      <c r="E491" s="184"/>
      <c r="F491" s="184"/>
      <c r="G491" s="184"/>
      <c r="H491" s="184"/>
      <c r="I491" s="184"/>
      <c r="J491" s="184"/>
      <c r="K491" s="184"/>
      <c r="L491" s="184"/>
      <c r="M491" s="184"/>
      <c r="N491" s="98"/>
      <c r="O491" s="133"/>
      <c r="P491" s="133"/>
      <c r="Q491" s="184"/>
      <c r="R491" s="184"/>
      <c r="S491" s="184"/>
      <c r="T491" s="184"/>
      <c r="U491" s="184"/>
      <c r="V491" s="184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84"/>
      <c r="C492" s="184"/>
      <c r="D492" s="184"/>
      <c r="E492" s="184"/>
      <c r="F492" s="184"/>
      <c r="G492" s="184"/>
      <c r="H492" s="184"/>
      <c r="I492" s="184"/>
      <c r="J492" s="184"/>
      <c r="K492" s="184"/>
      <c r="L492" s="184"/>
      <c r="M492" s="184"/>
      <c r="N492" s="98"/>
      <c r="O492" s="133"/>
      <c r="P492" s="133"/>
      <c r="Q492" s="184"/>
      <c r="R492" s="184"/>
      <c r="S492" s="184"/>
      <c r="T492" s="184"/>
      <c r="U492" s="184"/>
      <c r="V492" s="184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84"/>
      <c r="C493" s="184"/>
      <c r="D493" s="184"/>
      <c r="E493" s="184"/>
      <c r="F493" s="184"/>
      <c r="G493" s="184"/>
      <c r="H493" s="184"/>
      <c r="I493" s="184"/>
      <c r="J493" s="184"/>
      <c r="K493" s="184"/>
      <c r="L493" s="184"/>
      <c r="M493" s="184"/>
      <c r="N493" s="98"/>
      <c r="O493" s="133"/>
      <c r="P493" s="133"/>
      <c r="Q493" s="184"/>
      <c r="R493" s="184"/>
      <c r="S493" s="184"/>
      <c r="T493" s="184"/>
      <c r="U493" s="184"/>
      <c r="V493" s="184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84"/>
      <c r="C494" s="184"/>
      <c r="D494" s="184"/>
      <c r="E494" s="184"/>
      <c r="F494" s="184"/>
      <c r="G494" s="184"/>
      <c r="H494" s="184"/>
      <c r="I494" s="184"/>
      <c r="J494" s="184"/>
      <c r="K494" s="184"/>
      <c r="L494" s="184"/>
      <c r="M494" s="184"/>
      <c r="N494" s="98"/>
      <c r="O494" s="133"/>
      <c r="P494" s="133"/>
      <c r="Q494" s="184"/>
      <c r="R494" s="184"/>
      <c r="S494" s="184"/>
      <c r="T494" s="184"/>
      <c r="U494" s="184"/>
      <c r="V494" s="184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84"/>
      <c r="C495" s="184"/>
      <c r="D495" s="184"/>
      <c r="E495" s="184"/>
      <c r="F495" s="184"/>
      <c r="G495" s="184"/>
      <c r="H495" s="184"/>
      <c r="I495" s="184"/>
      <c r="J495" s="184"/>
      <c r="K495" s="184"/>
      <c r="L495" s="184"/>
      <c r="M495" s="184"/>
      <c r="N495" s="98"/>
      <c r="O495" s="133"/>
      <c r="P495" s="133"/>
      <c r="Q495" s="184"/>
      <c r="R495" s="184"/>
      <c r="S495" s="184"/>
      <c r="T495" s="184"/>
      <c r="U495" s="184"/>
      <c r="V495" s="184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84"/>
      <c r="C496" s="184"/>
      <c r="D496" s="184"/>
      <c r="E496" s="184"/>
      <c r="F496" s="184"/>
      <c r="G496" s="184"/>
      <c r="H496" s="184"/>
      <c r="I496" s="184"/>
      <c r="J496" s="184"/>
      <c r="K496" s="184"/>
      <c r="L496" s="184"/>
      <c r="M496" s="184"/>
      <c r="N496" s="98"/>
      <c r="O496" s="133"/>
      <c r="P496" s="133"/>
      <c r="Q496" s="184"/>
      <c r="R496" s="184"/>
      <c r="S496" s="184"/>
      <c r="T496" s="184"/>
      <c r="U496" s="184"/>
      <c r="V496" s="184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84"/>
      <c r="C497" s="184"/>
      <c r="D497" s="184"/>
      <c r="E497" s="184"/>
      <c r="F497" s="184"/>
      <c r="G497" s="184"/>
      <c r="H497" s="184"/>
      <c r="I497" s="184"/>
      <c r="J497" s="184"/>
      <c r="K497" s="184"/>
      <c r="L497" s="184"/>
      <c r="M497" s="184"/>
      <c r="N497" s="98"/>
      <c r="O497" s="133"/>
      <c r="P497" s="133"/>
      <c r="Q497" s="184"/>
      <c r="R497" s="184"/>
      <c r="S497" s="184"/>
      <c r="T497" s="184"/>
      <c r="U497" s="184"/>
      <c r="V497" s="184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84"/>
      <c r="C498" s="184"/>
      <c r="D498" s="184"/>
      <c r="E498" s="184"/>
      <c r="F498" s="184"/>
      <c r="G498" s="184"/>
      <c r="H498" s="184"/>
      <c r="I498" s="184"/>
      <c r="J498" s="184"/>
      <c r="K498" s="184"/>
      <c r="L498" s="184"/>
      <c r="M498" s="184"/>
      <c r="N498" s="98"/>
      <c r="O498" s="133"/>
      <c r="P498" s="133"/>
      <c r="Q498" s="184"/>
      <c r="R498" s="184"/>
      <c r="S498" s="184"/>
      <c r="T498" s="184"/>
      <c r="U498" s="184"/>
      <c r="V498" s="184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84"/>
      <c r="C499" s="184"/>
      <c r="D499" s="184"/>
      <c r="E499" s="184"/>
      <c r="F499" s="184"/>
      <c r="G499" s="184"/>
      <c r="H499" s="184"/>
      <c r="I499" s="184"/>
      <c r="J499" s="184"/>
      <c r="K499" s="184"/>
      <c r="L499" s="184"/>
      <c r="M499" s="184"/>
      <c r="N499" s="98"/>
      <c r="O499" s="133"/>
      <c r="P499" s="133"/>
      <c r="Q499" s="184"/>
      <c r="R499" s="184"/>
      <c r="S499" s="184"/>
      <c r="T499" s="184"/>
      <c r="U499" s="184"/>
      <c r="V499" s="184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84"/>
      <c r="C500" s="184"/>
      <c r="D500" s="184"/>
      <c r="E500" s="184"/>
      <c r="F500" s="184"/>
      <c r="G500" s="184"/>
      <c r="H500" s="184"/>
      <c r="I500" s="184"/>
      <c r="J500" s="184"/>
      <c r="K500" s="184"/>
      <c r="L500" s="184"/>
      <c r="M500" s="184"/>
      <c r="N500" s="98"/>
      <c r="O500" s="133"/>
      <c r="P500" s="133"/>
      <c r="Q500" s="184"/>
      <c r="R500" s="184"/>
      <c r="S500" s="184"/>
      <c r="T500" s="184"/>
      <c r="U500" s="184"/>
      <c r="V500" s="184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84"/>
      <c r="C501" s="184"/>
      <c r="D501" s="184"/>
      <c r="E501" s="184"/>
      <c r="F501" s="184"/>
      <c r="G501" s="184"/>
      <c r="H501" s="184"/>
      <c r="I501" s="184"/>
      <c r="J501" s="184"/>
      <c r="K501" s="184"/>
      <c r="L501" s="184"/>
      <c r="M501" s="184"/>
      <c r="N501" s="98"/>
      <c r="O501" s="133"/>
      <c r="P501" s="133"/>
      <c r="Q501" s="184"/>
      <c r="R501" s="184"/>
      <c r="S501" s="184"/>
      <c r="T501" s="184"/>
      <c r="U501" s="184"/>
      <c r="V501" s="184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84"/>
      <c r="C502" s="184"/>
      <c r="D502" s="184"/>
      <c r="E502" s="184"/>
      <c r="F502" s="184"/>
      <c r="G502" s="184"/>
      <c r="H502" s="184"/>
      <c r="I502" s="184"/>
      <c r="J502" s="184"/>
      <c r="K502" s="184"/>
      <c r="L502" s="184"/>
      <c r="M502" s="184"/>
      <c r="N502" s="98"/>
      <c r="O502" s="133"/>
      <c r="P502" s="133"/>
      <c r="Q502" s="184"/>
      <c r="R502" s="184"/>
      <c r="S502" s="184"/>
      <c r="T502" s="184"/>
      <c r="U502" s="184"/>
      <c r="V502" s="184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84"/>
      <c r="C503" s="184"/>
      <c r="D503" s="184"/>
      <c r="E503" s="184"/>
      <c r="F503" s="184"/>
      <c r="G503" s="184"/>
      <c r="H503" s="184"/>
      <c r="I503" s="184"/>
      <c r="J503" s="184"/>
      <c r="K503" s="184"/>
      <c r="L503" s="184"/>
      <c r="M503" s="184"/>
      <c r="N503" s="98"/>
      <c r="O503" s="133"/>
      <c r="P503" s="133"/>
      <c r="Q503" s="184"/>
      <c r="R503" s="184"/>
      <c r="S503" s="184"/>
      <c r="T503" s="184"/>
      <c r="U503" s="184"/>
      <c r="V503" s="184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84"/>
      <c r="C504" s="184"/>
      <c r="D504" s="184"/>
      <c r="E504" s="184"/>
      <c r="F504" s="184"/>
      <c r="G504" s="184"/>
      <c r="H504" s="184"/>
      <c r="I504" s="184"/>
      <c r="J504" s="184"/>
      <c r="K504" s="184"/>
      <c r="L504" s="184"/>
      <c r="M504" s="184"/>
      <c r="N504" s="98"/>
      <c r="O504" s="133"/>
      <c r="P504" s="133"/>
      <c r="Q504" s="184"/>
      <c r="R504" s="184"/>
      <c r="S504" s="184"/>
      <c r="T504" s="184"/>
      <c r="U504" s="184"/>
      <c r="V504" s="184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84"/>
      <c r="C505" s="184"/>
      <c r="D505" s="184"/>
      <c r="E505" s="184"/>
      <c r="F505" s="184"/>
      <c r="G505" s="184"/>
      <c r="H505" s="184"/>
      <c r="I505" s="184"/>
      <c r="J505" s="184"/>
      <c r="K505" s="184"/>
      <c r="L505" s="184"/>
      <c r="M505" s="184"/>
      <c r="N505" s="98"/>
      <c r="O505" s="133"/>
      <c r="P505" s="133"/>
      <c r="Q505" s="184"/>
      <c r="R505" s="184"/>
      <c r="S505" s="184"/>
      <c r="T505" s="184"/>
      <c r="U505" s="184"/>
      <c r="V505" s="184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84"/>
      <c r="C506" s="184"/>
      <c r="D506" s="184"/>
      <c r="E506" s="184"/>
      <c r="F506" s="184"/>
      <c r="G506" s="184"/>
      <c r="H506" s="184"/>
      <c r="I506" s="184"/>
      <c r="J506" s="184"/>
      <c r="K506" s="184"/>
      <c r="L506" s="184"/>
      <c r="M506" s="184"/>
      <c r="N506" s="98"/>
      <c r="O506" s="133"/>
      <c r="P506" s="133"/>
      <c r="Q506" s="184"/>
      <c r="R506" s="184"/>
      <c r="S506" s="184"/>
      <c r="T506" s="184"/>
      <c r="U506" s="184"/>
      <c r="V506" s="184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84"/>
      <c r="C507" s="184"/>
      <c r="D507" s="184"/>
      <c r="E507" s="184"/>
      <c r="F507" s="184"/>
      <c r="G507" s="184"/>
      <c r="H507" s="184"/>
      <c r="I507" s="184"/>
      <c r="J507" s="184"/>
      <c r="K507" s="184"/>
      <c r="L507" s="184"/>
      <c r="M507" s="184"/>
      <c r="N507" s="98"/>
      <c r="O507" s="133"/>
      <c r="P507" s="133"/>
      <c r="Q507" s="184"/>
      <c r="R507" s="184"/>
      <c r="S507" s="184"/>
      <c r="T507" s="184"/>
      <c r="U507" s="184"/>
      <c r="V507" s="184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84"/>
      <c r="C508" s="184"/>
      <c r="D508" s="184"/>
      <c r="E508" s="184"/>
      <c r="F508" s="184"/>
      <c r="G508" s="184"/>
      <c r="H508" s="184"/>
      <c r="I508" s="184"/>
      <c r="J508" s="184"/>
      <c r="K508" s="184"/>
      <c r="L508" s="184"/>
      <c r="M508" s="184"/>
      <c r="N508" s="98"/>
      <c r="O508" s="133"/>
      <c r="P508" s="133"/>
      <c r="Q508" s="184"/>
      <c r="R508" s="184"/>
      <c r="S508" s="184"/>
      <c r="T508" s="184"/>
      <c r="U508" s="184"/>
      <c r="V508" s="184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84"/>
      <c r="C509" s="184"/>
      <c r="D509" s="184"/>
      <c r="E509" s="184"/>
      <c r="F509" s="184"/>
      <c r="G509" s="184"/>
      <c r="H509" s="184"/>
      <c r="I509" s="184"/>
      <c r="J509" s="184"/>
      <c r="K509" s="184"/>
      <c r="L509" s="184"/>
      <c r="M509" s="184"/>
      <c r="N509" s="98"/>
      <c r="O509" s="133"/>
      <c r="P509" s="133"/>
      <c r="Q509" s="184"/>
      <c r="R509" s="184"/>
      <c r="S509" s="184"/>
      <c r="T509" s="184"/>
      <c r="U509" s="184"/>
      <c r="V509" s="184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84"/>
      <c r="C510" s="184"/>
      <c r="D510" s="184"/>
      <c r="E510" s="184"/>
      <c r="F510" s="184"/>
      <c r="G510" s="184"/>
      <c r="H510" s="184"/>
      <c r="I510" s="184"/>
      <c r="J510" s="184"/>
      <c r="K510" s="184"/>
      <c r="L510" s="184"/>
      <c r="M510" s="184"/>
      <c r="N510" s="98"/>
      <c r="O510" s="133"/>
      <c r="P510" s="133"/>
      <c r="Q510" s="184"/>
      <c r="R510" s="184"/>
      <c r="S510" s="184"/>
      <c r="T510" s="184"/>
      <c r="U510" s="184"/>
      <c r="V510" s="184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84"/>
      <c r="C511" s="184"/>
      <c r="D511" s="184"/>
      <c r="E511" s="184"/>
      <c r="F511" s="184"/>
      <c r="G511" s="184"/>
      <c r="H511" s="184"/>
      <c r="I511" s="184"/>
      <c r="J511" s="184"/>
      <c r="K511" s="184"/>
      <c r="L511" s="184"/>
      <c r="M511" s="184"/>
      <c r="N511" s="98"/>
      <c r="O511" s="133"/>
      <c r="P511" s="133"/>
      <c r="Q511" s="184"/>
      <c r="R511" s="184"/>
      <c r="S511" s="184"/>
      <c r="T511" s="184"/>
      <c r="U511" s="184"/>
      <c r="V511" s="184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84"/>
      <c r="C512" s="184"/>
      <c r="D512" s="184"/>
      <c r="E512" s="184"/>
      <c r="F512" s="184"/>
      <c r="G512" s="184"/>
      <c r="H512" s="184"/>
      <c r="I512" s="184"/>
      <c r="J512" s="184"/>
      <c r="K512" s="184"/>
      <c r="L512" s="184"/>
      <c r="M512" s="184"/>
      <c r="N512" s="98"/>
      <c r="O512" s="133"/>
      <c r="P512" s="133"/>
      <c r="Q512" s="184"/>
      <c r="R512" s="184"/>
      <c r="S512" s="184"/>
      <c r="T512" s="184"/>
      <c r="U512" s="184"/>
      <c r="V512" s="184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84"/>
      <c r="C513" s="184"/>
      <c r="D513" s="184"/>
      <c r="E513" s="184"/>
      <c r="F513" s="184"/>
      <c r="G513" s="184"/>
      <c r="H513" s="184"/>
      <c r="I513" s="184"/>
      <c r="J513" s="184"/>
      <c r="K513" s="184"/>
      <c r="L513" s="184"/>
      <c r="M513" s="184"/>
      <c r="N513" s="98"/>
      <c r="O513" s="133"/>
      <c r="P513" s="133"/>
      <c r="Q513" s="184"/>
      <c r="R513" s="184"/>
      <c r="S513" s="184"/>
      <c r="T513" s="184"/>
      <c r="U513" s="184"/>
      <c r="V513" s="184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84"/>
      <c r="C514" s="184"/>
      <c r="D514" s="184"/>
      <c r="E514" s="184"/>
      <c r="F514" s="184"/>
      <c r="G514" s="184"/>
      <c r="H514" s="184"/>
      <c r="I514" s="184"/>
      <c r="J514" s="184"/>
      <c r="K514" s="184"/>
      <c r="L514" s="184"/>
      <c r="M514" s="184"/>
      <c r="N514" s="98"/>
      <c r="O514" s="133"/>
      <c r="P514" s="133"/>
      <c r="Q514" s="184"/>
      <c r="R514" s="184"/>
      <c r="S514" s="184"/>
      <c r="T514" s="184"/>
      <c r="U514" s="184"/>
      <c r="V514" s="184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84"/>
      <c r="C515" s="184"/>
      <c r="D515" s="184"/>
      <c r="E515" s="184"/>
      <c r="F515" s="184"/>
      <c r="G515" s="184"/>
      <c r="H515" s="184"/>
      <c r="I515" s="184"/>
      <c r="J515" s="184"/>
      <c r="K515" s="184"/>
      <c r="L515" s="184"/>
      <c r="M515" s="184"/>
      <c r="N515" s="98"/>
      <c r="O515" s="133"/>
      <c r="P515" s="133"/>
      <c r="Q515" s="184"/>
      <c r="R515" s="184"/>
      <c r="S515" s="184"/>
      <c r="T515" s="184"/>
      <c r="U515" s="184"/>
      <c r="V515" s="184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84"/>
      <c r="C516" s="184"/>
      <c r="D516" s="184"/>
      <c r="E516" s="184"/>
      <c r="F516" s="184"/>
      <c r="G516" s="184"/>
      <c r="H516" s="184"/>
      <c r="I516" s="184"/>
      <c r="J516" s="184"/>
      <c r="K516" s="184"/>
      <c r="L516" s="184"/>
      <c r="M516" s="184"/>
      <c r="N516" s="98"/>
      <c r="O516" s="133"/>
      <c r="P516" s="133"/>
      <c r="Q516" s="184"/>
      <c r="R516" s="184"/>
      <c r="S516" s="184"/>
      <c r="T516" s="184"/>
      <c r="U516" s="184"/>
      <c r="V516" s="184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84"/>
      <c r="C517" s="184"/>
      <c r="D517" s="184"/>
      <c r="E517" s="184"/>
      <c r="F517" s="184"/>
      <c r="G517" s="184"/>
      <c r="H517" s="184"/>
      <c r="I517" s="184"/>
      <c r="J517" s="184"/>
      <c r="K517" s="184"/>
      <c r="L517" s="184"/>
      <c r="M517" s="184"/>
      <c r="N517" s="98"/>
      <c r="O517" s="133"/>
      <c r="P517" s="133"/>
      <c r="Q517" s="184"/>
      <c r="R517" s="184"/>
      <c r="S517" s="184"/>
      <c r="T517" s="184"/>
      <c r="U517" s="184"/>
      <c r="V517" s="184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84"/>
      <c r="C518" s="184"/>
      <c r="D518" s="184"/>
      <c r="E518" s="184"/>
      <c r="F518" s="184"/>
      <c r="G518" s="184"/>
      <c r="H518" s="184"/>
      <c r="I518" s="184"/>
      <c r="J518" s="184"/>
      <c r="K518" s="184"/>
      <c r="L518" s="184"/>
      <c r="M518" s="184"/>
      <c r="N518" s="98"/>
      <c r="O518" s="133"/>
      <c r="P518" s="133"/>
      <c r="Q518" s="184"/>
      <c r="R518" s="184"/>
      <c r="S518" s="184"/>
      <c r="T518" s="184"/>
      <c r="U518" s="184"/>
      <c r="V518" s="184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84"/>
      <c r="C519" s="184"/>
      <c r="D519" s="184"/>
      <c r="E519" s="184"/>
      <c r="F519" s="184"/>
      <c r="G519" s="184"/>
      <c r="H519" s="184"/>
      <c r="I519" s="184"/>
      <c r="J519" s="184"/>
      <c r="K519" s="184"/>
      <c r="L519" s="184"/>
      <c r="M519" s="184"/>
      <c r="N519" s="98"/>
      <c r="O519" s="133"/>
      <c r="P519" s="133"/>
      <c r="Q519" s="184"/>
      <c r="R519" s="184"/>
      <c r="S519" s="184"/>
      <c r="T519" s="184"/>
      <c r="U519" s="184"/>
      <c r="V519" s="184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84"/>
      <c r="C520" s="184"/>
      <c r="D520" s="184"/>
      <c r="E520" s="184"/>
      <c r="F520" s="184"/>
      <c r="G520" s="184"/>
      <c r="H520" s="184"/>
      <c r="I520" s="184"/>
      <c r="J520" s="184"/>
      <c r="K520" s="184"/>
      <c r="L520" s="184"/>
      <c r="M520" s="184"/>
      <c r="N520" s="98"/>
      <c r="O520" s="133"/>
      <c r="P520" s="133"/>
      <c r="Q520" s="184"/>
      <c r="R520" s="184"/>
      <c r="S520" s="184"/>
      <c r="T520" s="184"/>
      <c r="U520" s="184"/>
      <c r="V520" s="184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84"/>
      <c r="C521" s="184"/>
      <c r="D521" s="184"/>
      <c r="E521" s="184"/>
      <c r="F521" s="184"/>
      <c r="G521" s="184"/>
      <c r="H521" s="184"/>
      <c r="I521" s="184"/>
      <c r="J521" s="184"/>
      <c r="K521" s="184"/>
      <c r="L521" s="184"/>
      <c r="M521" s="184"/>
      <c r="N521" s="98"/>
      <c r="O521" s="133"/>
      <c r="P521" s="133"/>
      <c r="Q521" s="184"/>
      <c r="R521" s="184"/>
      <c r="S521" s="184"/>
      <c r="T521" s="184"/>
      <c r="U521" s="184"/>
      <c r="V521" s="184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84"/>
      <c r="C522" s="184"/>
      <c r="D522" s="184"/>
      <c r="E522" s="184"/>
      <c r="F522" s="184"/>
      <c r="G522" s="184"/>
      <c r="H522" s="184"/>
      <c r="I522" s="184"/>
      <c r="J522" s="184"/>
      <c r="K522" s="184"/>
      <c r="L522" s="184"/>
      <c r="M522" s="184"/>
      <c r="N522" s="98"/>
      <c r="O522" s="133"/>
      <c r="P522" s="133"/>
      <c r="Q522" s="184"/>
      <c r="R522" s="184"/>
      <c r="S522" s="184"/>
      <c r="T522" s="184"/>
      <c r="U522" s="184"/>
      <c r="V522" s="184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84"/>
      <c r="C523" s="184"/>
      <c r="D523" s="184"/>
      <c r="E523" s="184"/>
      <c r="F523" s="184"/>
      <c r="G523" s="184"/>
      <c r="H523" s="184"/>
      <c r="I523" s="184"/>
      <c r="J523" s="184"/>
      <c r="K523" s="184"/>
      <c r="L523" s="184"/>
      <c r="M523" s="184"/>
      <c r="N523" s="98"/>
      <c r="O523" s="133"/>
      <c r="P523" s="133"/>
      <c r="Q523" s="184"/>
      <c r="R523" s="184"/>
      <c r="S523" s="184"/>
      <c r="T523" s="184"/>
      <c r="U523" s="184"/>
      <c r="V523" s="184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84"/>
      <c r="C524" s="184"/>
      <c r="D524" s="184"/>
      <c r="E524" s="184"/>
      <c r="F524" s="184"/>
      <c r="G524" s="184"/>
      <c r="H524" s="184"/>
      <c r="I524" s="184"/>
      <c r="J524" s="184"/>
      <c r="K524" s="184"/>
      <c r="L524" s="184"/>
      <c r="M524" s="184"/>
      <c r="N524" s="98"/>
      <c r="O524" s="133"/>
      <c r="P524" s="133"/>
      <c r="Q524" s="184"/>
      <c r="R524" s="184"/>
      <c r="S524" s="184"/>
      <c r="T524" s="184"/>
      <c r="U524" s="184"/>
      <c r="V524" s="184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84"/>
      <c r="C525" s="184"/>
      <c r="D525" s="184"/>
      <c r="E525" s="184"/>
      <c r="F525" s="184"/>
      <c r="G525" s="184"/>
      <c r="H525" s="184"/>
      <c r="I525" s="184"/>
      <c r="J525" s="184"/>
      <c r="K525" s="184"/>
      <c r="L525" s="184"/>
      <c r="M525" s="184"/>
      <c r="N525" s="98"/>
      <c r="O525" s="133"/>
      <c r="P525" s="133"/>
      <c r="Q525" s="184"/>
      <c r="R525" s="184"/>
      <c r="S525" s="184"/>
      <c r="T525" s="184"/>
      <c r="U525" s="184"/>
      <c r="V525" s="184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84"/>
      <c r="C526" s="184"/>
      <c r="D526" s="184"/>
      <c r="E526" s="184"/>
      <c r="F526" s="184"/>
      <c r="G526" s="184"/>
      <c r="H526" s="184"/>
      <c r="I526" s="184"/>
      <c r="J526" s="184"/>
      <c r="K526" s="184"/>
      <c r="L526" s="184"/>
      <c r="M526" s="184"/>
      <c r="N526" s="98"/>
      <c r="O526" s="133"/>
      <c r="P526" s="133"/>
      <c r="Q526" s="184"/>
      <c r="R526" s="184"/>
      <c r="S526" s="184"/>
      <c r="T526" s="184"/>
      <c r="U526" s="184"/>
      <c r="V526" s="184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84"/>
      <c r="C527" s="184"/>
      <c r="D527" s="184"/>
      <c r="E527" s="184"/>
      <c r="F527" s="184"/>
      <c r="G527" s="184"/>
      <c r="H527" s="184"/>
      <c r="I527" s="184"/>
      <c r="J527" s="184"/>
      <c r="K527" s="184"/>
      <c r="L527" s="184"/>
      <c r="M527" s="184"/>
      <c r="N527" s="98"/>
      <c r="O527" s="133"/>
      <c r="P527" s="133"/>
      <c r="Q527" s="184"/>
      <c r="R527" s="184"/>
      <c r="S527" s="184"/>
      <c r="T527" s="184"/>
      <c r="U527" s="184"/>
      <c r="V527" s="184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84"/>
      <c r="C528" s="184"/>
      <c r="D528" s="184"/>
      <c r="E528" s="184"/>
      <c r="F528" s="184"/>
      <c r="G528" s="184"/>
      <c r="H528" s="184"/>
      <c r="I528" s="184"/>
      <c r="J528" s="184"/>
      <c r="K528" s="184"/>
      <c r="L528" s="184"/>
      <c r="M528" s="184"/>
      <c r="N528" s="98"/>
      <c r="O528" s="133"/>
      <c r="P528" s="133"/>
      <c r="Q528" s="184"/>
      <c r="R528" s="184"/>
      <c r="S528" s="184"/>
      <c r="T528" s="184"/>
      <c r="U528" s="184"/>
      <c r="V528" s="184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84"/>
      <c r="C529" s="184"/>
      <c r="D529" s="184"/>
      <c r="E529" s="184"/>
      <c r="F529" s="184"/>
      <c r="G529" s="184"/>
      <c r="H529" s="184"/>
      <c r="I529" s="184"/>
      <c r="J529" s="184"/>
      <c r="K529" s="184"/>
      <c r="L529" s="184"/>
      <c r="M529" s="184"/>
      <c r="N529" s="98"/>
      <c r="O529" s="133"/>
      <c r="P529" s="133"/>
      <c r="Q529" s="184"/>
      <c r="R529" s="184"/>
      <c r="S529" s="184"/>
      <c r="T529" s="184"/>
      <c r="U529" s="184"/>
      <c r="V529" s="184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84"/>
      <c r="C530" s="184"/>
      <c r="D530" s="184"/>
      <c r="E530" s="184"/>
      <c r="F530" s="184"/>
      <c r="G530" s="184"/>
      <c r="H530" s="184"/>
      <c r="I530" s="184"/>
      <c r="J530" s="184"/>
      <c r="K530" s="184"/>
      <c r="L530" s="184"/>
      <c r="M530" s="184"/>
      <c r="N530" s="98"/>
      <c r="O530" s="133"/>
      <c r="P530" s="133"/>
      <c r="Q530" s="184"/>
      <c r="R530" s="184"/>
      <c r="S530" s="184"/>
      <c r="T530" s="184"/>
      <c r="U530" s="184"/>
      <c r="V530" s="184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84"/>
      <c r="C531" s="184"/>
      <c r="D531" s="184"/>
      <c r="E531" s="184"/>
      <c r="F531" s="184"/>
      <c r="G531" s="184"/>
      <c r="H531" s="184"/>
      <c r="I531" s="184"/>
      <c r="J531" s="184"/>
      <c r="K531" s="184"/>
      <c r="L531" s="184"/>
      <c r="M531" s="184"/>
      <c r="N531" s="98"/>
      <c r="O531" s="133"/>
      <c r="P531" s="133"/>
      <c r="Q531" s="184"/>
      <c r="R531" s="184"/>
      <c r="S531" s="184"/>
      <c r="T531" s="184"/>
      <c r="U531" s="184"/>
      <c r="V531" s="184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84"/>
      <c r="C532" s="184"/>
      <c r="D532" s="184"/>
      <c r="E532" s="184"/>
      <c r="F532" s="184"/>
      <c r="G532" s="184"/>
      <c r="H532" s="184"/>
      <c r="I532" s="184"/>
      <c r="J532" s="184"/>
      <c r="K532" s="184"/>
      <c r="L532" s="184"/>
      <c r="M532" s="184"/>
      <c r="N532" s="98"/>
      <c r="O532" s="133"/>
      <c r="P532" s="133"/>
      <c r="Q532" s="184"/>
      <c r="R532" s="184"/>
      <c r="S532" s="184"/>
      <c r="T532" s="184"/>
      <c r="U532" s="184"/>
      <c r="V532" s="184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84"/>
      <c r="C533" s="184"/>
      <c r="D533" s="184"/>
      <c r="E533" s="184"/>
      <c r="F533" s="184"/>
      <c r="G533" s="184"/>
      <c r="H533" s="184"/>
      <c r="I533" s="184"/>
      <c r="J533" s="184"/>
      <c r="K533" s="184"/>
      <c r="L533" s="184"/>
      <c r="M533" s="184"/>
      <c r="N533" s="98"/>
      <c r="O533" s="133"/>
      <c r="P533" s="133"/>
      <c r="Q533" s="184"/>
      <c r="R533" s="184"/>
      <c r="S533" s="184"/>
      <c r="T533" s="184"/>
      <c r="U533" s="184"/>
      <c r="V533" s="184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84"/>
      <c r="C534" s="184"/>
      <c r="D534" s="184"/>
      <c r="E534" s="184"/>
      <c r="F534" s="184"/>
      <c r="G534" s="184"/>
      <c r="H534" s="184"/>
      <c r="I534" s="184"/>
      <c r="J534" s="184"/>
      <c r="K534" s="184"/>
      <c r="L534" s="184"/>
      <c r="M534" s="184"/>
      <c r="N534" s="98"/>
      <c r="O534" s="133"/>
      <c r="P534" s="133"/>
      <c r="Q534" s="184"/>
      <c r="R534" s="184"/>
      <c r="S534" s="184"/>
      <c r="T534" s="184"/>
      <c r="U534" s="184"/>
      <c r="V534" s="184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84"/>
      <c r="C535" s="184"/>
      <c r="D535" s="184"/>
      <c r="E535" s="184"/>
      <c r="F535" s="184"/>
      <c r="G535" s="184"/>
      <c r="H535" s="184"/>
      <c r="I535" s="184"/>
      <c r="J535" s="184"/>
      <c r="K535" s="184"/>
      <c r="L535" s="184"/>
      <c r="M535" s="184"/>
      <c r="N535" s="98"/>
      <c r="O535" s="133"/>
      <c r="P535" s="133"/>
      <c r="Q535" s="184"/>
      <c r="R535" s="184"/>
      <c r="S535" s="184"/>
      <c r="T535" s="184"/>
      <c r="U535" s="184"/>
      <c r="V535" s="184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84"/>
      <c r="C536" s="184"/>
      <c r="D536" s="184"/>
      <c r="E536" s="184"/>
      <c r="F536" s="184"/>
      <c r="G536" s="184"/>
      <c r="H536" s="184"/>
      <c r="I536" s="184"/>
      <c r="J536" s="184"/>
      <c r="K536" s="184"/>
      <c r="L536" s="184"/>
      <c r="M536" s="184"/>
      <c r="N536" s="98"/>
      <c r="O536" s="133"/>
      <c r="P536" s="133"/>
      <c r="Q536" s="184"/>
      <c r="R536" s="184"/>
      <c r="S536" s="184"/>
      <c r="T536" s="184"/>
      <c r="U536" s="184"/>
      <c r="V536" s="184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84"/>
      <c r="C537" s="184"/>
      <c r="D537" s="184"/>
      <c r="E537" s="184"/>
      <c r="F537" s="184"/>
      <c r="G537" s="184"/>
      <c r="H537" s="184"/>
      <c r="I537" s="184"/>
      <c r="J537" s="184"/>
      <c r="K537" s="184"/>
      <c r="L537" s="184"/>
      <c r="M537" s="184"/>
      <c r="N537" s="98"/>
      <c r="O537" s="133"/>
      <c r="P537" s="133"/>
      <c r="Q537" s="184"/>
      <c r="R537" s="184"/>
      <c r="S537" s="184"/>
      <c r="T537" s="184"/>
      <c r="U537" s="184"/>
      <c r="V537" s="184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84"/>
      <c r="C538" s="184"/>
      <c r="D538" s="184"/>
      <c r="E538" s="184"/>
      <c r="F538" s="184"/>
      <c r="G538" s="184"/>
      <c r="H538" s="184"/>
      <c r="I538" s="184"/>
      <c r="J538" s="184"/>
      <c r="K538" s="184"/>
      <c r="L538" s="184"/>
      <c r="M538" s="184"/>
      <c r="N538" s="98"/>
      <c r="O538" s="133"/>
      <c r="P538" s="133"/>
      <c r="Q538" s="184"/>
      <c r="R538" s="184"/>
      <c r="S538" s="184"/>
      <c r="T538" s="184"/>
      <c r="U538" s="184"/>
      <c r="V538" s="184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84"/>
      <c r="C539" s="184"/>
      <c r="D539" s="184"/>
      <c r="E539" s="184"/>
      <c r="F539" s="184"/>
      <c r="G539" s="184"/>
      <c r="H539" s="184"/>
      <c r="I539" s="184"/>
      <c r="J539" s="184"/>
      <c r="K539" s="184"/>
      <c r="L539" s="184"/>
      <c r="M539" s="184"/>
      <c r="N539" s="98"/>
      <c r="O539" s="133"/>
      <c r="P539" s="133"/>
      <c r="Q539" s="184"/>
      <c r="R539" s="184"/>
      <c r="S539" s="184"/>
      <c r="T539" s="184"/>
      <c r="U539" s="184"/>
      <c r="V539" s="184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84"/>
      <c r="C540" s="184"/>
      <c r="D540" s="184"/>
      <c r="E540" s="184"/>
      <c r="F540" s="184"/>
      <c r="G540" s="184"/>
      <c r="H540" s="184"/>
      <c r="I540" s="184"/>
      <c r="J540" s="184"/>
      <c r="K540" s="184"/>
      <c r="L540" s="184"/>
      <c r="M540" s="184"/>
      <c r="N540" s="98"/>
      <c r="O540" s="133"/>
      <c r="P540" s="133"/>
      <c r="Q540" s="184"/>
      <c r="R540" s="184"/>
      <c r="S540" s="184"/>
      <c r="T540" s="184"/>
      <c r="U540" s="184"/>
      <c r="V540" s="184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84"/>
      <c r="C541" s="184"/>
      <c r="D541" s="184"/>
      <c r="E541" s="184"/>
      <c r="F541" s="184"/>
      <c r="G541" s="184"/>
      <c r="H541" s="184"/>
      <c r="I541" s="184"/>
      <c r="J541" s="184"/>
      <c r="K541" s="184"/>
      <c r="L541" s="184"/>
      <c r="M541" s="184"/>
      <c r="N541" s="98"/>
      <c r="O541" s="133"/>
      <c r="P541" s="133"/>
      <c r="Q541" s="184"/>
      <c r="R541" s="184"/>
      <c r="S541" s="184"/>
      <c r="T541" s="184"/>
      <c r="U541" s="184"/>
      <c r="V541" s="184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84"/>
      <c r="C542" s="184"/>
      <c r="D542" s="184"/>
      <c r="E542" s="184"/>
      <c r="F542" s="184"/>
      <c r="G542" s="184"/>
      <c r="H542" s="184"/>
      <c r="I542" s="184"/>
      <c r="J542" s="184"/>
      <c r="K542" s="184"/>
      <c r="L542" s="184"/>
      <c r="M542" s="184"/>
      <c r="N542" s="98"/>
      <c r="O542" s="133"/>
      <c r="P542" s="133"/>
      <c r="Q542" s="184"/>
      <c r="R542" s="184"/>
      <c r="S542" s="184"/>
      <c r="T542" s="184"/>
      <c r="U542" s="184"/>
      <c r="V542" s="184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84"/>
      <c r="C543" s="184"/>
      <c r="D543" s="184"/>
      <c r="E543" s="184"/>
      <c r="F543" s="184"/>
      <c r="G543" s="184"/>
      <c r="H543" s="184"/>
      <c r="I543" s="184"/>
      <c r="J543" s="184"/>
      <c r="K543" s="184"/>
      <c r="L543" s="184"/>
      <c r="M543" s="184"/>
      <c r="N543" s="98"/>
      <c r="O543" s="133"/>
      <c r="P543" s="133"/>
      <c r="Q543" s="184"/>
      <c r="R543" s="184"/>
      <c r="S543" s="184"/>
      <c r="T543" s="184"/>
      <c r="U543" s="184"/>
      <c r="V543" s="184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84"/>
      <c r="C544" s="184"/>
      <c r="D544" s="184"/>
      <c r="E544" s="184"/>
      <c r="F544" s="184"/>
      <c r="G544" s="184"/>
      <c r="H544" s="184"/>
      <c r="I544" s="184"/>
      <c r="J544" s="184"/>
      <c r="K544" s="184"/>
      <c r="L544" s="184"/>
      <c r="M544" s="184"/>
      <c r="N544" s="98"/>
      <c r="O544" s="133"/>
      <c r="P544" s="133"/>
      <c r="Q544" s="184"/>
      <c r="R544" s="184"/>
      <c r="S544" s="184"/>
      <c r="T544" s="184"/>
      <c r="U544" s="184"/>
      <c r="V544" s="184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84"/>
      <c r="C545" s="184"/>
      <c r="D545" s="184"/>
      <c r="E545" s="184"/>
      <c r="F545" s="184"/>
      <c r="G545" s="184"/>
      <c r="H545" s="184"/>
      <c r="I545" s="184"/>
      <c r="J545" s="184"/>
      <c r="K545" s="184"/>
      <c r="L545" s="184"/>
      <c r="M545" s="184"/>
      <c r="N545" s="98"/>
      <c r="O545" s="133"/>
      <c r="P545" s="133"/>
      <c r="Q545" s="184"/>
      <c r="R545" s="184"/>
      <c r="S545" s="184"/>
      <c r="T545" s="184"/>
      <c r="U545" s="184"/>
      <c r="V545" s="184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84"/>
      <c r="C546" s="184"/>
      <c r="D546" s="184"/>
      <c r="E546" s="184"/>
      <c r="F546" s="184"/>
      <c r="G546" s="184"/>
      <c r="H546" s="184"/>
      <c r="I546" s="184"/>
      <c r="J546" s="184"/>
      <c r="K546" s="184"/>
      <c r="L546" s="184"/>
      <c r="M546" s="184"/>
      <c r="N546" s="98"/>
      <c r="O546" s="133"/>
      <c r="P546" s="133"/>
      <c r="Q546" s="184"/>
      <c r="R546" s="184"/>
      <c r="S546" s="184"/>
      <c r="T546" s="184"/>
      <c r="U546" s="184"/>
      <c r="V546" s="184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84"/>
      <c r="C547" s="184"/>
      <c r="D547" s="184"/>
      <c r="E547" s="184"/>
      <c r="F547" s="184"/>
      <c r="G547" s="184"/>
      <c r="H547" s="184"/>
      <c r="I547" s="184"/>
      <c r="J547" s="184"/>
      <c r="K547" s="184"/>
      <c r="L547" s="184"/>
      <c r="M547" s="184"/>
      <c r="N547" s="98"/>
      <c r="O547" s="133"/>
      <c r="P547" s="133"/>
      <c r="Q547" s="184"/>
      <c r="R547" s="184"/>
      <c r="S547" s="184"/>
      <c r="T547" s="184"/>
      <c r="U547" s="184"/>
      <c r="V547" s="184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84"/>
      <c r="C548" s="184"/>
      <c r="D548" s="184"/>
      <c r="E548" s="184"/>
      <c r="F548" s="184"/>
      <c r="G548" s="184"/>
      <c r="H548" s="184"/>
      <c r="I548" s="184"/>
      <c r="J548" s="184"/>
      <c r="K548" s="184"/>
      <c r="L548" s="184"/>
      <c r="M548" s="184"/>
      <c r="N548" s="98"/>
      <c r="O548" s="133"/>
      <c r="P548" s="133"/>
      <c r="Q548" s="184"/>
      <c r="R548" s="184"/>
      <c r="S548" s="184"/>
      <c r="T548" s="184"/>
      <c r="U548" s="184"/>
      <c r="V548" s="184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84"/>
      <c r="C549" s="184"/>
      <c r="D549" s="184"/>
      <c r="E549" s="184"/>
      <c r="F549" s="184"/>
      <c r="G549" s="184"/>
      <c r="H549" s="184"/>
      <c r="I549" s="184"/>
      <c r="J549" s="184"/>
      <c r="K549" s="184"/>
      <c r="L549" s="184"/>
      <c r="M549" s="184"/>
      <c r="N549" s="98"/>
      <c r="O549" s="133"/>
      <c r="P549" s="133"/>
      <c r="Q549" s="184"/>
      <c r="R549" s="184"/>
      <c r="S549" s="184"/>
      <c r="T549" s="184"/>
      <c r="U549" s="184"/>
      <c r="V549" s="184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84"/>
      <c r="C550" s="184"/>
      <c r="D550" s="184"/>
      <c r="E550" s="184"/>
      <c r="F550" s="184"/>
      <c r="G550" s="184"/>
      <c r="H550" s="184"/>
      <c r="I550" s="184"/>
      <c r="J550" s="184"/>
      <c r="K550" s="184"/>
      <c r="L550" s="184"/>
      <c r="M550" s="184"/>
      <c r="N550" s="98"/>
      <c r="O550" s="133"/>
      <c r="P550" s="133"/>
      <c r="Q550" s="184"/>
      <c r="R550" s="184"/>
      <c r="S550" s="184"/>
      <c r="T550" s="184"/>
      <c r="U550" s="184"/>
      <c r="V550" s="184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84"/>
      <c r="C551" s="184"/>
      <c r="D551" s="184"/>
      <c r="E551" s="184"/>
      <c r="F551" s="184"/>
      <c r="G551" s="184"/>
      <c r="H551" s="184"/>
      <c r="I551" s="184"/>
      <c r="J551" s="184"/>
      <c r="K551" s="184"/>
      <c r="L551" s="184"/>
      <c r="M551" s="184"/>
      <c r="N551" s="98"/>
      <c r="O551" s="133"/>
      <c r="P551" s="133"/>
      <c r="Q551" s="184"/>
      <c r="R551" s="184"/>
      <c r="S551" s="184"/>
      <c r="T551" s="184"/>
      <c r="U551" s="184"/>
      <c r="V551" s="184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84"/>
      <c r="C552" s="184"/>
      <c r="D552" s="184"/>
      <c r="E552" s="184"/>
      <c r="F552" s="184"/>
      <c r="G552" s="184"/>
      <c r="H552" s="184"/>
      <c r="I552" s="184"/>
      <c r="J552" s="184"/>
      <c r="K552" s="184"/>
      <c r="L552" s="184"/>
      <c r="M552" s="184"/>
      <c r="N552" s="98"/>
      <c r="O552" s="133"/>
      <c r="P552" s="133"/>
      <c r="Q552" s="184"/>
      <c r="R552" s="184"/>
      <c r="S552" s="184"/>
      <c r="T552" s="184"/>
      <c r="U552" s="184"/>
      <c r="V552" s="184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84"/>
      <c r="C553" s="184"/>
      <c r="D553" s="184"/>
      <c r="E553" s="184"/>
      <c r="F553" s="184"/>
      <c r="G553" s="184"/>
      <c r="H553" s="184"/>
      <c r="I553" s="184"/>
      <c r="J553" s="184"/>
      <c r="K553" s="184"/>
      <c r="L553" s="184"/>
      <c r="M553" s="184"/>
      <c r="N553" s="98"/>
      <c r="O553" s="133"/>
      <c r="P553" s="133"/>
      <c r="Q553" s="184"/>
      <c r="R553" s="184"/>
      <c r="S553" s="184"/>
      <c r="T553" s="184"/>
      <c r="U553" s="184"/>
      <c r="V553" s="184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84"/>
      <c r="C554" s="184"/>
      <c r="D554" s="184"/>
      <c r="E554" s="184"/>
      <c r="F554" s="184"/>
      <c r="G554" s="184"/>
      <c r="H554" s="184"/>
      <c r="I554" s="184"/>
      <c r="J554" s="184"/>
      <c r="K554" s="184"/>
      <c r="L554" s="184"/>
      <c r="M554" s="184"/>
      <c r="N554" s="98"/>
      <c r="O554" s="133"/>
      <c r="P554" s="133"/>
      <c r="Q554" s="184"/>
      <c r="R554" s="184"/>
      <c r="S554" s="184"/>
      <c r="T554" s="184"/>
      <c r="U554" s="184"/>
      <c r="V554" s="184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84"/>
      <c r="C555" s="184"/>
      <c r="D555" s="184"/>
      <c r="E555" s="184"/>
      <c r="F555" s="184"/>
      <c r="G555" s="184"/>
      <c r="H555" s="184"/>
      <c r="I555" s="184"/>
      <c r="J555" s="184"/>
      <c r="K555" s="184"/>
      <c r="L555" s="184"/>
      <c r="M555" s="184"/>
      <c r="N555" s="98"/>
      <c r="O555" s="133"/>
      <c r="P555" s="133"/>
      <c r="Q555" s="184"/>
      <c r="R555" s="184"/>
      <c r="S555" s="184"/>
      <c r="T555" s="184"/>
      <c r="U555" s="184"/>
      <c r="V555" s="184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84"/>
      <c r="C556" s="184"/>
      <c r="D556" s="184"/>
      <c r="E556" s="184"/>
      <c r="F556" s="184"/>
      <c r="G556" s="184"/>
      <c r="H556" s="184"/>
      <c r="I556" s="184"/>
      <c r="J556" s="184"/>
      <c r="K556" s="184"/>
      <c r="L556" s="184"/>
      <c r="M556" s="184"/>
      <c r="N556" s="98"/>
      <c r="O556" s="133"/>
      <c r="P556" s="133"/>
      <c r="Q556" s="184"/>
      <c r="R556" s="184"/>
      <c r="S556" s="184"/>
      <c r="T556" s="184"/>
      <c r="U556" s="184"/>
      <c r="V556" s="184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84"/>
      <c r="C557" s="184"/>
      <c r="D557" s="184"/>
      <c r="E557" s="184"/>
      <c r="F557" s="184"/>
      <c r="G557" s="184"/>
      <c r="H557" s="184"/>
      <c r="I557" s="184"/>
      <c r="J557" s="184"/>
      <c r="K557" s="184"/>
      <c r="L557" s="184"/>
      <c r="M557" s="184"/>
      <c r="N557" s="98"/>
      <c r="O557" s="133"/>
      <c r="P557" s="133"/>
      <c r="Q557" s="184"/>
      <c r="R557" s="184"/>
      <c r="S557" s="184"/>
      <c r="T557" s="184"/>
      <c r="U557" s="184"/>
      <c r="V557" s="184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84"/>
      <c r="C558" s="184"/>
      <c r="D558" s="184"/>
      <c r="E558" s="184"/>
      <c r="F558" s="184"/>
      <c r="G558" s="184"/>
      <c r="H558" s="184"/>
      <c r="I558" s="184"/>
      <c r="J558" s="184"/>
      <c r="K558" s="184"/>
      <c r="L558" s="184"/>
      <c r="M558" s="184"/>
      <c r="N558" s="98"/>
      <c r="O558" s="133"/>
      <c r="P558" s="133"/>
      <c r="Q558" s="184"/>
      <c r="R558" s="184"/>
      <c r="S558" s="184"/>
      <c r="T558" s="184"/>
      <c r="U558" s="184"/>
      <c r="V558" s="184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84"/>
      <c r="C559" s="184"/>
      <c r="D559" s="184"/>
      <c r="E559" s="184"/>
      <c r="F559" s="184"/>
      <c r="G559" s="184"/>
      <c r="H559" s="184"/>
      <c r="I559" s="184"/>
      <c r="J559" s="184"/>
      <c r="K559" s="184"/>
      <c r="L559" s="184"/>
      <c r="M559" s="184"/>
      <c r="N559" s="98"/>
      <c r="O559" s="133"/>
      <c r="P559" s="133"/>
      <c r="Q559" s="184"/>
      <c r="R559" s="184"/>
      <c r="S559" s="184"/>
      <c r="T559" s="184"/>
      <c r="U559" s="184"/>
      <c r="V559" s="184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84"/>
      <c r="C560" s="184"/>
      <c r="D560" s="184"/>
      <c r="E560" s="184"/>
      <c r="F560" s="184"/>
      <c r="G560" s="184"/>
      <c r="H560" s="184"/>
      <c r="I560" s="184"/>
      <c r="J560" s="184"/>
      <c r="K560" s="184"/>
      <c r="L560" s="184"/>
      <c r="M560" s="184"/>
      <c r="N560" s="98"/>
      <c r="O560" s="133"/>
      <c r="P560" s="133"/>
      <c r="Q560" s="184"/>
      <c r="R560" s="184"/>
      <c r="S560" s="184"/>
      <c r="T560" s="184"/>
      <c r="U560" s="184"/>
      <c r="V560" s="184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84"/>
      <c r="C561" s="184"/>
      <c r="D561" s="184"/>
      <c r="E561" s="184"/>
      <c r="F561" s="184"/>
      <c r="G561" s="184"/>
      <c r="H561" s="184"/>
      <c r="I561" s="184"/>
      <c r="J561" s="184"/>
      <c r="K561" s="184"/>
      <c r="L561" s="184"/>
      <c r="M561" s="184"/>
      <c r="N561" s="98"/>
      <c r="O561" s="133"/>
      <c r="P561" s="133"/>
      <c r="Q561" s="184"/>
      <c r="R561" s="184"/>
      <c r="S561" s="184"/>
      <c r="T561" s="184"/>
      <c r="U561" s="184"/>
      <c r="V561" s="184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84"/>
      <c r="C562" s="184"/>
      <c r="D562" s="184"/>
      <c r="E562" s="184"/>
      <c r="F562" s="184"/>
      <c r="G562" s="184"/>
      <c r="H562" s="184"/>
      <c r="I562" s="184"/>
      <c r="J562" s="184"/>
      <c r="K562" s="184"/>
      <c r="L562" s="184"/>
      <c r="M562" s="184"/>
      <c r="N562" s="98"/>
      <c r="O562" s="133"/>
      <c r="P562" s="133"/>
      <c r="Q562" s="184"/>
      <c r="R562" s="184"/>
      <c r="S562" s="184"/>
      <c r="T562" s="184"/>
      <c r="U562" s="184"/>
      <c r="V562" s="184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84"/>
      <c r="C563" s="184"/>
      <c r="D563" s="184"/>
      <c r="E563" s="184"/>
      <c r="F563" s="184"/>
      <c r="G563" s="184"/>
      <c r="H563" s="184"/>
      <c r="I563" s="184"/>
      <c r="J563" s="184"/>
      <c r="K563" s="184"/>
      <c r="L563" s="184"/>
      <c r="M563" s="184"/>
      <c r="N563" s="98"/>
      <c r="O563" s="133"/>
      <c r="P563" s="133"/>
      <c r="Q563" s="184"/>
      <c r="R563" s="184"/>
      <c r="S563" s="184"/>
      <c r="T563" s="184"/>
      <c r="U563" s="184"/>
      <c r="V563" s="184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5"/>
      <c r="C568" s="186"/>
      <c r="D568" s="186"/>
      <c r="E568" s="134"/>
      <c r="F568" s="134"/>
      <c r="G568" s="134"/>
      <c r="H568" s="185"/>
      <c r="I568" s="185"/>
      <c r="J568" s="185"/>
      <c r="K568" s="185"/>
      <c r="L568" s="185"/>
      <c r="M568" s="185"/>
      <c r="N568" s="185"/>
      <c r="O568" s="185"/>
      <c r="P568" s="185"/>
      <c r="Q568" s="134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8"/>
      <c r="C569" s="188"/>
      <c r="D569" s="188"/>
      <c r="E569" s="102"/>
      <c r="F569" s="102"/>
      <c r="G569" s="102"/>
      <c r="H569" s="189"/>
      <c r="I569" s="189"/>
      <c r="J569" s="189"/>
      <c r="K569" s="189"/>
      <c r="L569" s="190"/>
      <c r="M569" s="190"/>
      <c r="N569" s="190"/>
      <c r="O569" s="190"/>
      <c r="P569" s="190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8"/>
      <c r="C570" s="188"/>
      <c r="D570" s="188"/>
      <c r="E570" s="102"/>
      <c r="F570" s="102"/>
      <c r="G570" s="102"/>
      <c r="H570" s="189"/>
      <c r="I570" s="189"/>
      <c r="J570" s="189"/>
      <c r="K570" s="189"/>
      <c r="L570" s="190"/>
      <c r="M570" s="190"/>
      <c r="N570" s="190"/>
      <c r="O570" s="190"/>
      <c r="P570" s="190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8"/>
      <c r="C571" s="188"/>
      <c r="D571" s="188"/>
      <c r="E571" s="102"/>
      <c r="F571" s="102"/>
      <c r="G571" s="102"/>
      <c r="H571" s="189"/>
      <c r="I571" s="189"/>
      <c r="J571" s="189"/>
      <c r="K571" s="189"/>
      <c r="L571" s="190"/>
      <c r="M571" s="190"/>
      <c r="N571" s="190"/>
      <c r="O571" s="190"/>
      <c r="P571" s="190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8"/>
      <c r="C572" s="188"/>
      <c r="D572" s="188"/>
      <c r="E572" s="102"/>
      <c r="F572" s="102"/>
      <c r="G572" s="102"/>
      <c r="H572" s="189"/>
      <c r="I572" s="189"/>
      <c r="J572" s="189"/>
      <c r="K572" s="189"/>
      <c r="L572" s="190"/>
      <c r="M572" s="190"/>
      <c r="N572" s="190"/>
      <c r="O572" s="190"/>
      <c r="P572" s="190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8"/>
      <c r="C573" s="188"/>
      <c r="D573" s="188"/>
      <c r="E573" s="102"/>
      <c r="F573" s="102"/>
      <c r="G573" s="102"/>
      <c r="H573" s="189"/>
      <c r="I573" s="189"/>
      <c r="J573" s="189"/>
      <c r="K573" s="189"/>
      <c r="L573" s="190"/>
      <c r="M573" s="190"/>
      <c r="N573" s="190"/>
      <c r="O573" s="190"/>
      <c r="P573" s="190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8"/>
      <c r="C574" s="188"/>
      <c r="D574" s="188"/>
      <c r="E574" s="102"/>
      <c r="F574" s="102"/>
      <c r="G574" s="102"/>
      <c r="H574" s="189"/>
      <c r="I574" s="189"/>
      <c r="J574" s="189"/>
      <c r="K574" s="189"/>
      <c r="L574" s="190"/>
      <c r="M574" s="190"/>
      <c r="N574" s="190"/>
      <c r="O574" s="190"/>
      <c r="P574" s="190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8"/>
      <c r="C575" s="188"/>
      <c r="D575" s="188"/>
      <c r="E575" s="102"/>
      <c r="F575" s="102"/>
      <c r="G575" s="102"/>
      <c r="H575" s="189"/>
      <c r="I575" s="189"/>
      <c r="J575" s="189"/>
      <c r="K575" s="189"/>
      <c r="L575" s="190"/>
      <c r="M575" s="190"/>
      <c r="N575" s="190"/>
      <c r="O575" s="190"/>
      <c r="P575" s="190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8"/>
      <c r="C576" s="188"/>
      <c r="D576" s="188"/>
      <c r="E576" s="102"/>
      <c r="F576" s="102"/>
      <c r="G576" s="102"/>
      <c r="H576" s="189"/>
      <c r="I576" s="189"/>
      <c r="J576" s="189"/>
      <c r="K576" s="189"/>
      <c r="L576" s="190"/>
      <c r="M576" s="190"/>
      <c r="N576" s="190"/>
      <c r="O576" s="190"/>
      <c r="P576" s="190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8"/>
      <c r="C577" s="188"/>
      <c r="D577" s="188"/>
      <c r="E577" s="102"/>
      <c r="F577" s="102"/>
      <c r="G577" s="102"/>
      <c r="H577" s="189"/>
      <c r="I577" s="189"/>
      <c r="J577" s="189"/>
      <c r="K577" s="189"/>
      <c r="L577" s="190"/>
      <c r="M577" s="190"/>
      <c r="N577" s="190"/>
      <c r="O577" s="190"/>
      <c r="P577" s="190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8"/>
      <c r="C578" s="188"/>
      <c r="D578" s="188"/>
      <c r="E578" s="102"/>
      <c r="F578" s="102"/>
      <c r="G578" s="102"/>
      <c r="H578" s="189"/>
      <c r="I578" s="189"/>
      <c r="J578" s="189"/>
      <c r="K578" s="189"/>
      <c r="L578" s="190"/>
      <c r="M578" s="190"/>
      <c r="N578" s="190"/>
      <c r="O578" s="190"/>
      <c r="P578" s="190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8"/>
      <c r="C579" s="188"/>
      <c r="D579" s="188"/>
      <c r="E579" s="102"/>
      <c r="F579" s="102"/>
      <c r="G579" s="102"/>
      <c r="H579" s="189"/>
      <c r="I579" s="189"/>
      <c r="J579" s="189"/>
      <c r="K579" s="189"/>
      <c r="L579" s="190"/>
      <c r="M579" s="190"/>
      <c r="N579" s="190"/>
      <c r="O579" s="190"/>
      <c r="P579" s="190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8"/>
      <c r="C580" s="188"/>
      <c r="D580" s="188"/>
      <c r="E580" s="102"/>
      <c r="F580" s="102"/>
      <c r="G580" s="102"/>
      <c r="H580" s="189"/>
      <c r="I580" s="189"/>
      <c r="J580" s="189"/>
      <c r="K580" s="189"/>
      <c r="L580" s="190"/>
      <c r="M580" s="190"/>
      <c r="N580" s="190"/>
      <c r="O580" s="190"/>
      <c r="P580" s="190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8"/>
      <c r="C581" s="188"/>
      <c r="D581" s="188"/>
      <c r="E581" s="102"/>
      <c r="F581" s="102"/>
      <c r="G581" s="102"/>
      <c r="H581" s="189"/>
      <c r="I581" s="189"/>
      <c r="J581" s="189"/>
      <c r="K581" s="189"/>
      <c r="L581" s="190"/>
      <c r="M581" s="190"/>
      <c r="N581" s="190"/>
      <c r="O581" s="190"/>
      <c r="P581" s="190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8"/>
      <c r="C582" s="188"/>
      <c r="D582" s="188"/>
      <c r="E582" s="102"/>
      <c r="F582" s="102"/>
      <c r="G582" s="102"/>
      <c r="H582" s="189"/>
      <c r="I582" s="189"/>
      <c r="J582" s="189"/>
      <c r="K582" s="189"/>
      <c r="L582" s="190"/>
      <c r="M582" s="190"/>
      <c r="N582" s="190"/>
      <c r="O582" s="190"/>
      <c r="P582" s="190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8"/>
      <c r="C583" s="188"/>
      <c r="D583" s="188"/>
      <c r="E583" s="102"/>
      <c r="F583" s="102"/>
      <c r="G583" s="102"/>
      <c r="H583" s="189"/>
      <c r="I583" s="189"/>
      <c r="J583" s="189"/>
      <c r="K583" s="189"/>
      <c r="L583" s="190"/>
      <c r="M583" s="190"/>
      <c r="N583" s="190"/>
      <c r="O583" s="190"/>
      <c r="P583" s="190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8"/>
      <c r="C584" s="188"/>
      <c r="D584" s="188"/>
      <c r="E584" s="102"/>
      <c r="F584" s="102"/>
      <c r="G584" s="102"/>
      <c r="H584" s="189"/>
      <c r="I584" s="189"/>
      <c r="J584" s="189"/>
      <c r="K584" s="189"/>
      <c r="L584" s="190"/>
      <c r="M584" s="190"/>
      <c r="N584" s="190"/>
      <c r="O584" s="190"/>
      <c r="P584" s="190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8"/>
      <c r="C585" s="188"/>
      <c r="D585" s="188"/>
      <c r="E585" s="102"/>
      <c r="F585" s="102"/>
      <c r="G585" s="102"/>
      <c r="H585" s="189"/>
      <c r="I585" s="189"/>
      <c r="J585" s="189"/>
      <c r="K585" s="189"/>
      <c r="L585" s="190"/>
      <c r="M585" s="190"/>
      <c r="N585" s="190"/>
      <c r="O585" s="190"/>
      <c r="P585" s="190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8"/>
      <c r="C586" s="188"/>
      <c r="D586" s="188"/>
      <c r="E586" s="102"/>
      <c r="F586" s="102"/>
      <c r="G586" s="102"/>
      <c r="H586" s="189"/>
      <c r="I586" s="189"/>
      <c r="J586" s="189"/>
      <c r="K586" s="189"/>
      <c r="L586" s="190"/>
      <c r="M586" s="190"/>
      <c r="N586" s="190"/>
      <c r="O586" s="190"/>
      <c r="P586" s="190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8"/>
      <c r="C587" s="188"/>
      <c r="D587" s="188"/>
      <c r="E587" s="102"/>
      <c r="F587" s="102"/>
      <c r="G587" s="102"/>
      <c r="H587" s="189"/>
      <c r="I587" s="189"/>
      <c r="J587" s="189"/>
      <c r="K587" s="189"/>
      <c r="L587" s="190"/>
      <c r="M587" s="190"/>
      <c r="N587" s="190"/>
      <c r="O587" s="190"/>
      <c r="P587" s="190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5"/>
      <c r="C590" s="186"/>
      <c r="D590" s="186"/>
      <c r="E590" s="187"/>
      <c r="F590" s="187"/>
      <c r="G590" s="187"/>
      <c r="H590" s="187"/>
      <c r="I590" s="187"/>
      <c r="J590" s="187"/>
      <c r="K590" s="187"/>
      <c r="L590" s="187"/>
      <c r="M590" s="187"/>
      <c r="N590" s="134"/>
      <c r="O590" s="134"/>
      <c r="P590" s="185"/>
      <c r="Q590" s="185"/>
      <c r="R590" s="185"/>
      <c r="S590" s="185"/>
      <c r="T590" s="185"/>
      <c r="U590" s="185"/>
      <c r="V590" s="134"/>
      <c r="W590" s="134"/>
      <c r="X590" s="134"/>
      <c r="Y590" s="134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84"/>
      <c r="C591" s="184"/>
      <c r="D591" s="184"/>
      <c r="E591" s="184"/>
      <c r="F591" s="184"/>
      <c r="G591" s="184"/>
      <c r="H591" s="184"/>
      <c r="I591" s="184"/>
      <c r="J591" s="184"/>
      <c r="K591" s="184"/>
      <c r="L591" s="184"/>
      <c r="M591" s="184"/>
      <c r="N591" s="98"/>
      <c r="O591" s="133"/>
      <c r="P591" s="184"/>
      <c r="Q591" s="184"/>
      <c r="R591" s="184"/>
      <c r="S591" s="184"/>
      <c r="T591" s="184"/>
      <c r="U591" s="184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84"/>
      <c r="C592" s="184"/>
      <c r="D592" s="184"/>
      <c r="E592" s="184"/>
      <c r="F592" s="184"/>
      <c r="G592" s="184"/>
      <c r="H592" s="184"/>
      <c r="I592" s="184"/>
      <c r="J592" s="184"/>
      <c r="K592" s="184"/>
      <c r="L592" s="184"/>
      <c r="M592" s="184"/>
      <c r="N592" s="98"/>
      <c r="O592" s="133"/>
      <c r="P592" s="184"/>
      <c r="Q592" s="184"/>
      <c r="R592" s="184"/>
      <c r="S592" s="184"/>
      <c r="T592" s="184"/>
      <c r="U592" s="184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84"/>
      <c r="C593" s="184"/>
      <c r="D593" s="184"/>
      <c r="E593" s="184"/>
      <c r="F593" s="184"/>
      <c r="G593" s="184"/>
      <c r="H593" s="184"/>
      <c r="I593" s="184"/>
      <c r="J593" s="184"/>
      <c r="K593" s="184"/>
      <c r="L593" s="184"/>
      <c r="M593" s="184"/>
      <c r="N593" s="98"/>
      <c r="O593" s="133"/>
      <c r="P593" s="184"/>
      <c r="Q593" s="184"/>
      <c r="R593" s="184"/>
      <c r="S593" s="184"/>
      <c r="T593" s="184"/>
      <c r="U593" s="184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84"/>
      <c r="C594" s="184"/>
      <c r="D594" s="184"/>
      <c r="E594" s="184"/>
      <c r="F594" s="184"/>
      <c r="G594" s="184"/>
      <c r="H594" s="184"/>
      <c r="I594" s="184"/>
      <c r="J594" s="184"/>
      <c r="K594" s="184"/>
      <c r="L594" s="184"/>
      <c r="M594" s="184"/>
      <c r="N594" s="98"/>
      <c r="O594" s="133"/>
      <c r="P594" s="184"/>
      <c r="Q594" s="184"/>
      <c r="R594" s="184"/>
      <c r="S594" s="184"/>
      <c r="T594" s="184"/>
      <c r="U594" s="184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84"/>
      <c r="C595" s="184"/>
      <c r="D595" s="184"/>
      <c r="E595" s="184"/>
      <c r="F595" s="184"/>
      <c r="G595" s="184"/>
      <c r="H595" s="184"/>
      <c r="I595" s="184"/>
      <c r="J595" s="184"/>
      <c r="K595" s="184"/>
      <c r="L595" s="184"/>
      <c r="M595" s="184"/>
      <c r="N595" s="98"/>
      <c r="O595" s="133"/>
      <c r="P595" s="184"/>
      <c r="Q595" s="184"/>
      <c r="R595" s="184"/>
      <c r="S595" s="184"/>
      <c r="T595" s="184"/>
      <c r="U595" s="184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84"/>
      <c r="C596" s="184"/>
      <c r="D596" s="184"/>
      <c r="E596" s="184"/>
      <c r="F596" s="184"/>
      <c r="G596" s="184"/>
      <c r="H596" s="184"/>
      <c r="I596" s="184"/>
      <c r="J596" s="184"/>
      <c r="K596" s="184"/>
      <c r="L596" s="184"/>
      <c r="M596" s="184"/>
      <c r="N596" s="98"/>
      <c r="O596" s="133"/>
      <c r="P596" s="184"/>
      <c r="Q596" s="184"/>
      <c r="R596" s="184"/>
      <c r="S596" s="184"/>
      <c r="T596" s="184"/>
      <c r="U596" s="184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84"/>
      <c r="C597" s="184"/>
      <c r="D597" s="184"/>
      <c r="E597" s="184"/>
      <c r="F597" s="184"/>
      <c r="G597" s="184"/>
      <c r="H597" s="184"/>
      <c r="I597" s="184"/>
      <c r="J597" s="184"/>
      <c r="K597" s="184"/>
      <c r="L597" s="184"/>
      <c r="M597" s="184"/>
      <c r="N597" s="98"/>
      <c r="O597" s="133"/>
      <c r="P597" s="184"/>
      <c r="Q597" s="184"/>
      <c r="R597" s="184"/>
      <c r="S597" s="184"/>
      <c r="T597" s="184"/>
      <c r="U597" s="184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84"/>
      <c r="C598" s="184"/>
      <c r="D598" s="184"/>
      <c r="E598" s="184"/>
      <c r="F598" s="184"/>
      <c r="G598" s="184"/>
      <c r="H598" s="184"/>
      <c r="I598" s="184"/>
      <c r="J598" s="184"/>
      <c r="K598" s="184"/>
      <c r="L598" s="184"/>
      <c r="M598" s="184"/>
      <c r="N598" s="98"/>
      <c r="O598" s="133"/>
      <c r="P598" s="184"/>
      <c r="Q598" s="184"/>
      <c r="R598" s="184"/>
      <c r="S598" s="184"/>
      <c r="T598" s="184"/>
      <c r="U598" s="184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84"/>
      <c r="C599" s="184"/>
      <c r="D599" s="184"/>
      <c r="E599" s="184"/>
      <c r="F599" s="184"/>
      <c r="G599" s="184"/>
      <c r="H599" s="184"/>
      <c r="I599" s="184"/>
      <c r="J599" s="184"/>
      <c r="K599" s="184"/>
      <c r="L599" s="184"/>
      <c r="M599" s="184"/>
      <c r="N599" s="98"/>
      <c r="O599" s="133"/>
      <c r="P599" s="184"/>
      <c r="Q599" s="184"/>
      <c r="R599" s="184"/>
      <c r="S599" s="184"/>
      <c r="T599" s="184"/>
      <c r="U599" s="184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84"/>
      <c r="C600" s="184"/>
      <c r="D600" s="184"/>
      <c r="E600" s="184"/>
      <c r="F600" s="184"/>
      <c r="G600" s="184"/>
      <c r="H600" s="184"/>
      <c r="I600" s="184"/>
      <c r="J600" s="184"/>
      <c r="K600" s="184"/>
      <c r="L600" s="184"/>
      <c r="M600" s="184"/>
      <c r="N600" s="98"/>
      <c r="O600" s="133"/>
      <c r="P600" s="184"/>
      <c r="Q600" s="184"/>
      <c r="R600" s="184"/>
      <c r="S600" s="184"/>
      <c r="T600" s="184"/>
      <c r="U600" s="184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84"/>
      <c r="C601" s="184"/>
      <c r="D601" s="184"/>
      <c r="E601" s="184"/>
      <c r="F601" s="184"/>
      <c r="G601" s="184"/>
      <c r="H601" s="184"/>
      <c r="I601" s="184"/>
      <c r="J601" s="184"/>
      <c r="K601" s="184"/>
      <c r="L601" s="184"/>
      <c r="M601" s="184"/>
      <c r="N601" s="98"/>
      <c r="O601" s="133"/>
      <c r="P601" s="184"/>
      <c r="Q601" s="184"/>
      <c r="R601" s="184"/>
      <c r="S601" s="184"/>
      <c r="T601" s="184"/>
      <c r="U601" s="184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84"/>
      <c r="C602" s="184"/>
      <c r="D602" s="184"/>
      <c r="E602" s="184"/>
      <c r="F602" s="184"/>
      <c r="G602" s="184"/>
      <c r="H602" s="184"/>
      <c r="I602" s="184"/>
      <c r="J602" s="184"/>
      <c r="K602" s="184"/>
      <c r="L602" s="184"/>
      <c r="M602" s="184"/>
      <c r="N602" s="98"/>
      <c r="O602" s="133"/>
      <c r="P602" s="184"/>
      <c r="Q602" s="184"/>
      <c r="R602" s="184"/>
      <c r="S602" s="184"/>
      <c r="T602" s="184"/>
      <c r="U602" s="184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84"/>
      <c r="C603" s="184"/>
      <c r="D603" s="184"/>
      <c r="E603" s="184"/>
      <c r="F603" s="184"/>
      <c r="G603" s="184"/>
      <c r="H603" s="184"/>
      <c r="I603" s="184"/>
      <c r="J603" s="184"/>
      <c r="K603" s="184"/>
      <c r="L603" s="184"/>
      <c r="M603" s="184"/>
      <c r="N603" s="98"/>
      <c r="O603" s="133"/>
      <c r="P603" s="184"/>
      <c r="Q603" s="184"/>
      <c r="R603" s="184"/>
      <c r="S603" s="184"/>
      <c r="T603" s="184"/>
      <c r="U603" s="184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84"/>
      <c r="C604" s="184"/>
      <c r="D604" s="184"/>
      <c r="E604" s="184"/>
      <c r="F604" s="184"/>
      <c r="G604" s="184"/>
      <c r="H604" s="184"/>
      <c r="I604" s="184"/>
      <c r="J604" s="184"/>
      <c r="K604" s="184"/>
      <c r="L604" s="184"/>
      <c r="M604" s="184"/>
      <c r="N604" s="98"/>
      <c r="O604" s="133"/>
      <c r="P604" s="184"/>
      <c r="Q604" s="184"/>
      <c r="R604" s="184"/>
      <c r="S604" s="184"/>
      <c r="T604" s="184"/>
      <c r="U604" s="184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84"/>
      <c r="C605" s="184"/>
      <c r="D605" s="184"/>
      <c r="E605" s="184"/>
      <c r="F605" s="184"/>
      <c r="G605" s="184"/>
      <c r="H605" s="184"/>
      <c r="I605" s="184"/>
      <c r="J605" s="184"/>
      <c r="K605" s="184"/>
      <c r="L605" s="184"/>
      <c r="M605" s="184"/>
      <c r="N605" s="98"/>
      <c r="O605" s="133"/>
      <c r="P605" s="184"/>
      <c r="Q605" s="184"/>
      <c r="R605" s="184"/>
      <c r="S605" s="184"/>
      <c r="T605" s="184"/>
      <c r="U605" s="184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84"/>
      <c r="C606" s="184"/>
      <c r="D606" s="184"/>
      <c r="E606" s="184"/>
      <c r="F606" s="184"/>
      <c r="G606" s="184"/>
      <c r="H606" s="184"/>
      <c r="I606" s="184"/>
      <c r="J606" s="184"/>
      <c r="K606" s="184"/>
      <c r="L606" s="184"/>
      <c r="M606" s="184"/>
      <c r="N606" s="98"/>
      <c r="O606" s="133"/>
      <c r="P606" s="184"/>
      <c r="Q606" s="184"/>
      <c r="R606" s="184"/>
      <c r="S606" s="184"/>
      <c r="T606" s="184"/>
      <c r="U606" s="184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84"/>
      <c r="C607" s="184"/>
      <c r="D607" s="184"/>
      <c r="E607" s="184"/>
      <c r="F607" s="184"/>
      <c r="G607" s="184"/>
      <c r="H607" s="184"/>
      <c r="I607" s="184"/>
      <c r="J607" s="184"/>
      <c r="K607" s="184"/>
      <c r="L607" s="184"/>
      <c r="M607" s="184"/>
      <c r="N607" s="98"/>
      <c r="O607" s="133"/>
      <c r="P607" s="184"/>
      <c r="Q607" s="184"/>
      <c r="R607" s="184"/>
      <c r="S607" s="184"/>
      <c r="T607" s="184"/>
      <c r="U607" s="184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84"/>
      <c r="C608" s="184"/>
      <c r="D608" s="184"/>
      <c r="E608" s="184"/>
      <c r="F608" s="184"/>
      <c r="G608" s="184"/>
      <c r="H608" s="184"/>
      <c r="I608" s="184"/>
      <c r="J608" s="184"/>
      <c r="K608" s="184"/>
      <c r="L608" s="184"/>
      <c r="M608" s="184"/>
      <c r="N608" s="98"/>
      <c r="O608" s="133"/>
      <c r="P608" s="184"/>
      <c r="Q608" s="184"/>
      <c r="R608" s="184"/>
      <c r="S608" s="184"/>
      <c r="T608" s="184"/>
      <c r="U608" s="184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84"/>
      <c r="C609" s="184"/>
      <c r="D609" s="184"/>
      <c r="E609" s="184"/>
      <c r="F609" s="184"/>
      <c r="G609" s="184"/>
      <c r="H609" s="184"/>
      <c r="I609" s="184"/>
      <c r="J609" s="184"/>
      <c r="K609" s="184"/>
      <c r="L609" s="184"/>
      <c r="M609" s="184"/>
      <c r="N609" s="98"/>
      <c r="O609" s="133"/>
      <c r="P609" s="184"/>
      <c r="Q609" s="184"/>
      <c r="R609" s="184"/>
      <c r="S609" s="184"/>
      <c r="T609" s="184"/>
      <c r="U609" s="184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84"/>
      <c r="C610" s="184"/>
      <c r="D610" s="184"/>
      <c r="E610" s="184"/>
      <c r="F610" s="184"/>
      <c r="G610" s="184"/>
      <c r="H610" s="184"/>
      <c r="I610" s="184"/>
      <c r="J610" s="184"/>
      <c r="K610" s="184"/>
      <c r="L610" s="184"/>
      <c r="M610" s="184"/>
      <c r="N610" s="98"/>
      <c r="O610" s="133"/>
      <c r="P610" s="184"/>
      <c r="Q610" s="184"/>
      <c r="R610" s="184"/>
      <c r="S610" s="184"/>
      <c r="T610" s="184"/>
      <c r="U610" s="184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84"/>
      <c r="C611" s="184"/>
      <c r="D611" s="184"/>
      <c r="E611" s="184"/>
      <c r="F611" s="184"/>
      <c r="G611" s="184"/>
      <c r="H611" s="184"/>
      <c r="I611" s="184"/>
      <c r="J611" s="184"/>
      <c r="K611" s="184"/>
      <c r="L611" s="184"/>
      <c r="M611" s="184"/>
      <c r="N611" s="98"/>
      <c r="O611" s="133"/>
      <c r="P611" s="184"/>
      <c r="Q611" s="184"/>
      <c r="R611" s="184"/>
      <c r="S611" s="184"/>
      <c r="T611" s="184"/>
      <c r="U611" s="184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84"/>
      <c r="C612" s="184"/>
      <c r="D612" s="184"/>
      <c r="E612" s="184"/>
      <c r="F612" s="184"/>
      <c r="G612" s="184"/>
      <c r="H612" s="184"/>
      <c r="I612" s="184"/>
      <c r="J612" s="184"/>
      <c r="K612" s="184"/>
      <c r="L612" s="184"/>
      <c r="M612" s="184"/>
      <c r="N612" s="98"/>
      <c r="O612" s="133"/>
      <c r="P612" s="184"/>
      <c r="Q612" s="184"/>
      <c r="R612" s="184"/>
      <c r="S612" s="184"/>
      <c r="T612" s="184"/>
      <c r="U612" s="184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84"/>
      <c r="C613" s="184"/>
      <c r="D613" s="184"/>
      <c r="E613" s="184"/>
      <c r="F613" s="184"/>
      <c r="G613" s="184"/>
      <c r="H613" s="184"/>
      <c r="I613" s="184"/>
      <c r="J613" s="184"/>
      <c r="K613" s="184"/>
      <c r="L613" s="184"/>
      <c r="M613" s="184"/>
      <c r="N613" s="98"/>
      <c r="O613" s="133"/>
      <c r="P613" s="184"/>
      <c r="Q613" s="184"/>
      <c r="R613" s="184"/>
      <c r="S613" s="184"/>
      <c r="T613" s="184"/>
      <c r="U613" s="184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84"/>
      <c r="C614" s="184"/>
      <c r="D614" s="184"/>
      <c r="E614" s="184"/>
      <c r="F614" s="184"/>
      <c r="G614" s="184"/>
      <c r="H614" s="184"/>
      <c r="I614" s="184"/>
      <c r="J614" s="184"/>
      <c r="K614" s="184"/>
      <c r="L614" s="184"/>
      <c r="M614" s="184"/>
      <c r="N614" s="98"/>
      <c r="O614" s="133"/>
      <c r="P614" s="184"/>
      <c r="Q614" s="184"/>
      <c r="R614" s="184"/>
      <c r="S614" s="184"/>
      <c r="T614" s="184"/>
      <c r="U614" s="184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84"/>
      <c r="C615" s="184"/>
      <c r="D615" s="184"/>
      <c r="E615" s="184"/>
      <c r="F615" s="184"/>
      <c r="G615" s="184"/>
      <c r="H615" s="184"/>
      <c r="I615" s="184"/>
      <c r="J615" s="184"/>
      <c r="K615" s="184"/>
      <c r="L615" s="184"/>
      <c r="M615" s="184"/>
      <c r="N615" s="98"/>
      <c r="O615" s="133"/>
      <c r="P615" s="184"/>
      <c r="Q615" s="184"/>
      <c r="R615" s="184"/>
      <c r="S615" s="184"/>
      <c r="T615" s="184"/>
      <c r="U615" s="184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84"/>
      <c r="C616" s="184"/>
      <c r="D616" s="184"/>
      <c r="E616" s="184"/>
      <c r="F616" s="184"/>
      <c r="G616" s="184"/>
      <c r="H616" s="184"/>
      <c r="I616" s="184"/>
      <c r="J616" s="184"/>
      <c r="K616" s="184"/>
      <c r="L616" s="184"/>
      <c r="M616" s="184"/>
      <c r="N616" s="98"/>
      <c r="O616" s="133"/>
      <c r="P616" s="184"/>
      <c r="Q616" s="184"/>
      <c r="R616" s="184"/>
      <c r="S616" s="184"/>
      <c r="T616" s="184"/>
      <c r="U616" s="184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84"/>
      <c r="C617" s="184"/>
      <c r="D617" s="184"/>
      <c r="E617" s="184"/>
      <c r="F617" s="184"/>
      <c r="G617" s="184"/>
      <c r="H617" s="184"/>
      <c r="I617" s="184"/>
      <c r="J617" s="184"/>
      <c r="K617" s="184"/>
      <c r="L617" s="184"/>
      <c r="M617" s="184"/>
      <c r="N617" s="98"/>
      <c r="O617" s="133"/>
      <c r="P617" s="184"/>
      <c r="Q617" s="184"/>
      <c r="R617" s="184"/>
      <c r="S617" s="184"/>
      <c r="T617" s="184"/>
      <c r="U617" s="184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84"/>
      <c r="C618" s="184"/>
      <c r="D618" s="184"/>
      <c r="E618" s="184"/>
      <c r="F618" s="184"/>
      <c r="G618" s="184"/>
      <c r="H618" s="184"/>
      <c r="I618" s="184"/>
      <c r="J618" s="184"/>
      <c r="K618" s="184"/>
      <c r="L618" s="184"/>
      <c r="M618" s="184"/>
      <c r="N618" s="98"/>
      <c r="O618" s="133"/>
      <c r="P618" s="184"/>
      <c r="Q618" s="184"/>
      <c r="R618" s="184"/>
      <c r="S618" s="184"/>
      <c r="T618" s="184"/>
      <c r="U618" s="184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84"/>
      <c r="C619" s="184"/>
      <c r="D619" s="184"/>
      <c r="E619" s="184"/>
      <c r="F619" s="184"/>
      <c r="G619" s="184"/>
      <c r="H619" s="184"/>
      <c r="I619" s="184"/>
      <c r="J619" s="184"/>
      <c r="K619" s="184"/>
      <c r="L619" s="184"/>
      <c r="M619" s="184"/>
      <c r="N619" s="98"/>
      <c r="O619" s="133"/>
      <c r="P619" s="184"/>
      <c r="Q619" s="184"/>
      <c r="R619" s="184"/>
      <c r="S619" s="184"/>
      <c r="T619" s="184"/>
      <c r="U619" s="184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84"/>
      <c r="C620" s="184"/>
      <c r="D620" s="184"/>
      <c r="E620" s="184"/>
      <c r="F620" s="184"/>
      <c r="G620" s="184"/>
      <c r="H620" s="184"/>
      <c r="I620" s="184"/>
      <c r="J620" s="184"/>
      <c r="K620" s="184"/>
      <c r="L620" s="184"/>
      <c r="M620" s="184"/>
      <c r="N620" s="98"/>
      <c r="O620" s="133"/>
      <c r="P620" s="184"/>
      <c r="Q620" s="184"/>
      <c r="R620" s="184"/>
      <c r="S620" s="184"/>
      <c r="T620" s="184"/>
      <c r="U620" s="184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84"/>
      <c r="C621" s="184"/>
      <c r="D621" s="184"/>
      <c r="E621" s="184"/>
      <c r="F621" s="184"/>
      <c r="G621" s="184"/>
      <c r="H621" s="184"/>
      <c r="I621" s="184"/>
      <c r="J621" s="184"/>
      <c r="K621" s="184"/>
      <c r="L621" s="184"/>
      <c r="M621" s="184"/>
      <c r="N621" s="98"/>
      <c r="O621" s="133"/>
      <c r="P621" s="184"/>
      <c r="Q621" s="184"/>
      <c r="R621" s="184"/>
      <c r="S621" s="184"/>
      <c r="T621" s="184"/>
      <c r="U621" s="184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84"/>
      <c r="C622" s="184"/>
      <c r="D622" s="184"/>
      <c r="E622" s="184"/>
      <c r="F622" s="184"/>
      <c r="G622" s="184"/>
      <c r="H622" s="184"/>
      <c r="I622" s="184"/>
      <c r="J622" s="184"/>
      <c r="K622" s="184"/>
      <c r="L622" s="184"/>
      <c r="M622" s="184"/>
      <c r="N622" s="98"/>
      <c r="O622" s="133"/>
      <c r="P622" s="184"/>
      <c r="Q622" s="184"/>
      <c r="R622" s="184"/>
      <c r="S622" s="184"/>
      <c r="T622" s="184"/>
      <c r="U622" s="184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84"/>
      <c r="C623" s="184"/>
      <c r="D623" s="184"/>
      <c r="E623" s="184"/>
      <c r="F623" s="184"/>
      <c r="G623" s="184"/>
      <c r="H623" s="184"/>
      <c r="I623" s="184"/>
      <c r="J623" s="184"/>
      <c r="K623" s="184"/>
      <c r="L623" s="184"/>
      <c r="M623" s="184"/>
      <c r="N623" s="98"/>
      <c r="O623" s="133"/>
      <c r="P623" s="184"/>
      <c r="Q623" s="184"/>
      <c r="R623" s="184"/>
      <c r="S623" s="184"/>
      <c r="T623" s="184"/>
      <c r="U623" s="184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84"/>
      <c r="C624" s="184"/>
      <c r="D624" s="184"/>
      <c r="E624" s="184"/>
      <c r="F624" s="184"/>
      <c r="G624" s="184"/>
      <c r="H624" s="184"/>
      <c r="I624" s="184"/>
      <c r="J624" s="184"/>
      <c r="K624" s="184"/>
      <c r="L624" s="184"/>
      <c r="M624" s="184"/>
      <c r="N624" s="98"/>
      <c r="O624" s="133"/>
      <c r="P624" s="184"/>
      <c r="Q624" s="184"/>
      <c r="R624" s="184"/>
      <c r="S624" s="184"/>
      <c r="T624" s="184"/>
      <c r="U624" s="184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84"/>
      <c r="C625" s="184"/>
      <c r="D625" s="184"/>
      <c r="E625" s="184"/>
      <c r="F625" s="184"/>
      <c r="G625" s="184"/>
      <c r="H625" s="184"/>
      <c r="I625" s="184"/>
      <c r="J625" s="184"/>
      <c r="K625" s="184"/>
      <c r="L625" s="184"/>
      <c r="M625" s="184"/>
      <c r="N625" s="98"/>
      <c r="O625" s="133"/>
      <c r="P625" s="184"/>
      <c r="Q625" s="184"/>
      <c r="R625" s="184"/>
      <c r="S625" s="184"/>
      <c r="T625" s="184"/>
      <c r="U625" s="184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84"/>
      <c r="C626" s="184"/>
      <c r="D626" s="184"/>
      <c r="E626" s="184"/>
      <c r="F626" s="184"/>
      <c r="G626" s="184"/>
      <c r="H626" s="184"/>
      <c r="I626" s="184"/>
      <c r="J626" s="184"/>
      <c r="K626" s="184"/>
      <c r="L626" s="184"/>
      <c r="M626" s="184"/>
      <c r="N626" s="98"/>
      <c r="O626" s="133"/>
      <c r="P626" s="184"/>
      <c r="Q626" s="184"/>
      <c r="R626" s="184"/>
      <c r="S626" s="184"/>
      <c r="T626" s="184"/>
      <c r="U626" s="184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84"/>
      <c r="C627" s="184"/>
      <c r="D627" s="184"/>
      <c r="E627" s="184"/>
      <c r="F627" s="184"/>
      <c r="G627" s="184"/>
      <c r="H627" s="184"/>
      <c r="I627" s="184"/>
      <c r="J627" s="184"/>
      <c r="K627" s="184"/>
      <c r="L627" s="184"/>
      <c r="M627" s="184"/>
      <c r="N627" s="98"/>
      <c r="O627" s="133"/>
      <c r="P627" s="184"/>
      <c r="Q627" s="184"/>
      <c r="R627" s="184"/>
      <c r="S627" s="184"/>
      <c r="T627" s="184"/>
      <c r="U627" s="184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84"/>
      <c r="C628" s="184"/>
      <c r="D628" s="184"/>
      <c r="E628" s="184"/>
      <c r="F628" s="184"/>
      <c r="G628" s="184"/>
      <c r="H628" s="184"/>
      <c r="I628" s="184"/>
      <c r="J628" s="184"/>
      <c r="K628" s="184"/>
      <c r="L628" s="184"/>
      <c r="M628" s="184"/>
      <c r="N628" s="98"/>
      <c r="O628" s="133"/>
      <c r="P628" s="184"/>
      <c r="Q628" s="184"/>
      <c r="R628" s="184"/>
      <c r="S628" s="184"/>
      <c r="T628" s="184"/>
      <c r="U628" s="184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84"/>
      <c r="C629" s="184"/>
      <c r="D629" s="184"/>
      <c r="E629" s="184"/>
      <c r="F629" s="184"/>
      <c r="G629" s="184"/>
      <c r="H629" s="184"/>
      <c r="I629" s="184"/>
      <c r="J629" s="184"/>
      <c r="K629" s="184"/>
      <c r="L629" s="184"/>
      <c r="M629" s="184"/>
      <c r="N629" s="98"/>
      <c r="O629" s="133"/>
      <c r="P629" s="184"/>
      <c r="Q629" s="184"/>
      <c r="R629" s="184"/>
      <c r="S629" s="184"/>
      <c r="T629" s="184"/>
      <c r="U629" s="184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84"/>
      <c r="C630" s="184"/>
      <c r="D630" s="184"/>
      <c r="E630" s="184"/>
      <c r="F630" s="184"/>
      <c r="G630" s="184"/>
      <c r="H630" s="184"/>
      <c r="I630" s="184"/>
      <c r="J630" s="184"/>
      <c r="K630" s="184"/>
      <c r="L630" s="184"/>
      <c r="M630" s="184"/>
      <c r="N630" s="98"/>
      <c r="O630" s="133"/>
      <c r="P630" s="184"/>
      <c r="Q630" s="184"/>
      <c r="R630" s="184"/>
      <c r="S630" s="184"/>
      <c r="T630" s="184"/>
      <c r="U630" s="184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84"/>
      <c r="C631" s="184"/>
      <c r="D631" s="184"/>
      <c r="E631" s="184"/>
      <c r="F631" s="184"/>
      <c r="G631" s="184"/>
      <c r="H631" s="184"/>
      <c r="I631" s="184"/>
      <c r="J631" s="184"/>
      <c r="K631" s="184"/>
      <c r="L631" s="184"/>
      <c r="M631" s="184"/>
      <c r="N631" s="98"/>
      <c r="O631" s="133"/>
      <c r="P631" s="184"/>
      <c r="Q631" s="184"/>
      <c r="R631" s="184"/>
      <c r="S631" s="184"/>
      <c r="T631" s="184"/>
      <c r="U631" s="184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84"/>
      <c r="C632" s="184"/>
      <c r="D632" s="184"/>
      <c r="E632" s="184"/>
      <c r="F632" s="184"/>
      <c r="G632" s="184"/>
      <c r="H632" s="184"/>
      <c r="I632" s="184"/>
      <c r="J632" s="184"/>
      <c r="K632" s="184"/>
      <c r="L632" s="184"/>
      <c r="M632" s="184"/>
      <c r="N632" s="98"/>
      <c r="O632" s="133"/>
      <c r="P632" s="184"/>
      <c r="Q632" s="184"/>
      <c r="R632" s="184"/>
      <c r="S632" s="184"/>
      <c r="T632" s="184"/>
      <c r="U632" s="184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84"/>
      <c r="C633" s="184"/>
      <c r="D633" s="184"/>
      <c r="E633" s="184"/>
      <c r="F633" s="184"/>
      <c r="G633" s="184"/>
      <c r="H633" s="184"/>
      <c r="I633" s="184"/>
      <c r="J633" s="184"/>
      <c r="K633" s="184"/>
      <c r="L633" s="184"/>
      <c r="M633" s="184"/>
      <c r="N633" s="98"/>
      <c r="O633" s="133"/>
      <c r="P633" s="184"/>
      <c r="Q633" s="184"/>
      <c r="R633" s="184"/>
      <c r="S633" s="184"/>
      <c r="T633" s="184"/>
      <c r="U633" s="184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84"/>
      <c r="C634" s="184"/>
      <c r="D634" s="184"/>
      <c r="E634" s="184"/>
      <c r="F634" s="184"/>
      <c r="G634" s="184"/>
      <c r="H634" s="184"/>
      <c r="I634" s="184"/>
      <c r="J634" s="184"/>
      <c r="K634" s="184"/>
      <c r="L634" s="184"/>
      <c r="M634" s="184"/>
      <c r="N634" s="98"/>
      <c r="O634" s="133"/>
      <c r="P634" s="184"/>
      <c r="Q634" s="184"/>
      <c r="R634" s="184"/>
      <c r="S634" s="184"/>
      <c r="T634" s="184"/>
      <c r="U634" s="184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84"/>
      <c r="C635" s="184"/>
      <c r="D635" s="184"/>
      <c r="E635" s="184"/>
      <c r="F635" s="184"/>
      <c r="G635" s="184"/>
      <c r="H635" s="184"/>
      <c r="I635" s="184"/>
      <c r="J635" s="184"/>
      <c r="K635" s="184"/>
      <c r="L635" s="184"/>
      <c r="M635" s="184"/>
      <c r="N635" s="98"/>
      <c r="O635" s="133"/>
      <c r="P635" s="184"/>
      <c r="Q635" s="184"/>
      <c r="R635" s="184"/>
      <c r="S635" s="184"/>
      <c r="T635" s="184"/>
      <c r="U635" s="184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84"/>
      <c r="C636" s="184"/>
      <c r="D636" s="184"/>
      <c r="E636" s="184"/>
      <c r="F636" s="184"/>
      <c r="G636" s="184"/>
      <c r="H636" s="184"/>
      <c r="I636" s="184"/>
      <c r="J636" s="184"/>
      <c r="K636" s="184"/>
      <c r="L636" s="184"/>
      <c r="M636" s="184"/>
      <c r="N636" s="98"/>
      <c r="O636" s="133"/>
      <c r="P636" s="184"/>
      <c r="Q636" s="184"/>
      <c r="R636" s="184"/>
      <c r="S636" s="184"/>
      <c r="T636" s="184"/>
      <c r="U636" s="184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84"/>
      <c r="C637" s="184"/>
      <c r="D637" s="184"/>
      <c r="E637" s="184"/>
      <c r="F637" s="184"/>
      <c r="G637" s="184"/>
      <c r="H637" s="184"/>
      <c r="I637" s="184"/>
      <c r="J637" s="184"/>
      <c r="K637" s="184"/>
      <c r="L637" s="184"/>
      <c r="M637" s="184"/>
      <c r="N637" s="98"/>
      <c r="O637" s="133"/>
      <c r="P637" s="184"/>
      <c r="Q637" s="184"/>
      <c r="R637" s="184"/>
      <c r="S637" s="184"/>
      <c r="T637" s="184"/>
      <c r="U637" s="184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84"/>
      <c r="C638" s="184"/>
      <c r="D638" s="184"/>
      <c r="E638" s="184"/>
      <c r="F638" s="184"/>
      <c r="G638" s="184"/>
      <c r="H638" s="184"/>
      <c r="I638" s="184"/>
      <c r="J638" s="184"/>
      <c r="K638" s="184"/>
      <c r="L638" s="184"/>
      <c r="M638" s="184"/>
      <c r="N638" s="98"/>
      <c r="O638" s="133"/>
      <c r="P638" s="184"/>
      <c r="Q638" s="184"/>
      <c r="R638" s="184"/>
      <c r="S638" s="184"/>
      <c r="T638" s="184"/>
      <c r="U638" s="184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84"/>
      <c r="C639" s="184"/>
      <c r="D639" s="184"/>
      <c r="E639" s="184"/>
      <c r="F639" s="184"/>
      <c r="G639" s="184"/>
      <c r="H639" s="184"/>
      <c r="I639" s="184"/>
      <c r="J639" s="184"/>
      <c r="K639" s="184"/>
      <c r="L639" s="184"/>
      <c r="M639" s="184"/>
      <c r="N639" s="98"/>
      <c r="O639" s="133"/>
      <c r="P639" s="184"/>
      <c r="Q639" s="184"/>
      <c r="R639" s="184"/>
      <c r="S639" s="184"/>
      <c r="T639" s="184"/>
      <c r="U639" s="184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84"/>
      <c r="C640" s="184"/>
      <c r="D640" s="184"/>
      <c r="E640" s="184"/>
      <c r="F640" s="184"/>
      <c r="G640" s="184"/>
      <c r="H640" s="184"/>
      <c r="I640" s="184"/>
      <c r="J640" s="184"/>
      <c r="K640" s="184"/>
      <c r="L640" s="184"/>
      <c r="M640" s="184"/>
      <c r="N640" s="98"/>
      <c r="O640" s="133"/>
      <c r="P640" s="184"/>
      <c r="Q640" s="184"/>
      <c r="R640" s="184"/>
      <c r="S640" s="184"/>
      <c r="T640" s="184"/>
      <c r="U640" s="184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84"/>
      <c r="C641" s="184"/>
      <c r="D641" s="184"/>
      <c r="E641" s="184"/>
      <c r="F641" s="184"/>
      <c r="G641" s="184"/>
      <c r="H641" s="184"/>
      <c r="I641" s="184"/>
      <c r="J641" s="184"/>
      <c r="K641" s="184"/>
      <c r="L641" s="184"/>
      <c r="M641" s="184"/>
      <c r="N641" s="98"/>
      <c r="O641" s="133"/>
      <c r="P641" s="184"/>
      <c r="Q641" s="184"/>
      <c r="R641" s="184"/>
      <c r="S641" s="184"/>
      <c r="T641" s="184"/>
      <c r="U641" s="184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84"/>
      <c r="C642" s="184"/>
      <c r="D642" s="184"/>
      <c r="E642" s="184"/>
      <c r="F642" s="184"/>
      <c r="G642" s="184"/>
      <c r="H642" s="184"/>
      <c r="I642" s="184"/>
      <c r="J642" s="184"/>
      <c r="K642" s="184"/>
      <c r="L642" s="184"/>
      <c r="M642" s="184"/>
      <c r="N642" s="98"/>
      <c r="O642" s="133"/>
      <c r="P642" s="184"/>
      <c r="Q642" s="184"/>
      <c r="R642" s="184"/>
      <c r="S642" s="184"/>
      <c r="T642" s="184"/>
      <c r="U642" s="184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84"/>
      <c r="C643" s="184"/>
      <c r="D643" s="184"/>
      <c r="E643" s="184"/>
      <c r="F643" s="184"/>
      <c r="G643" s="184"/>
      <c r="H643" s="184"/>
      <c r="I643" s="184"/>
      <c r="J643" s="184"/>
      <c r="K643" s="184"/>
      <c r="L643" s="184"/>
      <c r="M643" s="184"/>
      <c r="N643" s="98"/>
      <c r="O643" s="133"/>
      <c r="P643" s="184"/>
      <c r="Q643" s="184"/>
      <c r="R643" s="184"/>
      <c r="S643" s="184"/>
      <c r="T643" s="184"/>
      <c r="U643" s="184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84"/>
      <c r="C644" s="184"/>
      <c r="D644" s="184"/>
      <c r="E644" s="184"/>
      <c r="F644" s="184"/>
      <c r="G644" s="184"/>
      <c r="H644" s="184"/>
      <c r="I644" s="184"/>
      <c r="J644" s="184"/>
      <c r="K644" s="184"/>
      <c r="L644" s="184"/>
      <c r="M644" s="184"/>
      <c r="N644" s="98"/>
      <c r="O644" s="133"/>
      <c r="P644" s="184"/>
      <c r="Q644" s="184"/>
      <c r="R644" s="184"/>
      <c r="S644" s="184"/>
      <c r="T644" s="184"/>
      <c r="U644" s="184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84"/>
      <c r="C645" s="184"/>
      <c r="D645" s="184"/>
      <c r="E645" s="184"/>
      <c r="F645" s="184"/>
      <c r="G645" s="184"/>
      <c r="H645" s="184"/>
      <c r="I645" s="184"/>
      <c r="J645" s="184"/>
      <c r="K645" s="184"/>
      <c r="L645" s="184"/>
      <c r="M645" s="184"/>
      <c r="N645" s="98"/>
      <c r="O645" s="133"/>
      <c r="P645" s="184"/>
      <c r="Q645" s="184"/>
      <c r="R645" s="184"/>
      <c r="S645" s="184"/>
      <c r="T645" s="184"/>
      <c r="U645" s="184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84"/>
      <c r="C646" s="184"/>
      <c r="D646" s="184"/>
      <c r="E646" s="184"/>
      <c r="F646" s="184"/>
      <c r="G646" s="184"/>
      <c r="H646" s="184"/>
      <c r="I646" s="184"/>
      <c r="J646" s="184"/>
      <c r="K646" s="184"/>
      <c r="L646" s="184"/>
      <c r="M646" s="184"/>
      <c r="N646" s="98"/>
      <c r="O646" s="133"/>
      <c r="P646" s="184"/>
      <c r="Q646" s="184"/>
      <c r="R646" s="184"/>
      <c r="S646" s="184"/>
      <c r="T646" s="184"/>
      <c r="U646" s="184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84"/>
      <c r="C647" s="184"/>
      <c r="D647" s="184"/>
      <c r="E647" s="184"/>
      <c r="F647" s="184"/>
      <c r="G647" s="184"/>
      <c r="H647" s="184"/>
      <c r="I647" s="184"/>
      <c r="J647" s="184"/>
      <c r="K647" s="184"/>
      <c r="L647" s="184"/>
      <c r="M647" s="184"/>
      <c r="N647" s="98"/>
      <c r="O647" s="133"/>
      <c r="P647" s="184"/>
      <c r="Q647" s="184"/>
      <c r="R647" s="184"/>
      <c r="S647" s="184"/>
      <c r="T647" s="184"/>
      <c r="U647" s="184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84"/>
      <c r="C648" s="184"/>
      <c r="D648" s="184"/>
      <c r="E648" s="184"/>
      <c r="F648" s="184"/>
      <c r="G648" s="184"/>
      <c r="H648" s="184"/>
      <c r="I648" s="184"/>
      <c r="J648" s="184"/>
      <c r="K648" s="184"/>
      <c r="L648" s="184"/>
      <c r="M648" s="184"/>
      <c r="N648" s="98"/>
      <c r="O648" s="133"/>
      <c r="P648" s="184"/>
      <c r="Q648" s="184"/>
      <c r="R648" s="184"/>
      <c r="S648" s="184"/>
      <c r="T648" s="184"/>
      <c r="U648" s="184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84"/>
      <c r="C649" s="184"/>
      <c r="D649" s="184"/>
      <c r="E649" s="184"/>
      <c r="F649" s="184"/>
      <c r="G649" s="184"/>
      <c r="H649" s="184"/>
      <c r="I649" s="184"/>
      <c r="J649" s="184"/>
      <c r="K649" s="184"/>
      <c r="L649" s="184"/>
      <c r="M649" s="184"/>
      <c r="N649" s="98"/>
      <c r="O649" s="133"/>
      <c r="P649" s="184"/>
      <c r="Q649" s="184"/>
      <c r="R649" s="184"/>
      <c r="S649" s="184"/>
      <c r="T649" s="184"/>
      <c r="U649" s="184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84"/>
      <c r="C650" s="184"/>
      <c r="D650" s="184"/>
      <c r="E650" s="184"/>
      <c r="F650" s="184"/>
      <c r="G650" s="184"/>
      <c r="H650" s="184"/>
      <c r="I650" s="184"/>
      <c r="J650" s="184"/>
      <c r="K650" s="184"/>
      <c r="L650" s="184"/>
      <c r="M650" s="184"/>
      <c r="N650" s="98"/>
      <c r="O650" s="133"/>
      <c r="P650" s="184"/>
      <c r="Q650" s="184"/>
      <c r="R650" s="184"/>
      <c r="S650" s="184"/>
      <c r="T650" s="184"/>
      <c r="U650" s="184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84"/>
      <c r="C651" s="184"/>
      <c r="D651" s="184"/>
      <c r="E651" s="184"/>
      <c r="F651" s="184"/>
      <c r="G651" s="184"/>
      <c r="H651" s="184"/>
      <c r="I651" s="184"/>
      <c r="J651" s="184"/>
      <c r="K651" s="184"/>
      <c r="L651" s="184"/>
      <c r="M651" s="184"/>
      <c r="N651" s="98"/>
      <c r="O651" s="133"/>
      <c r="P651" s="184"/>
      <c r="Q651" s="184"/>
      <c r="R651" s="184"/>
      <c r="S651" s="184"/>
      <c r="T651" s="184"/>
      <c r="U651" s="184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84"/>
      <c r="C652" s="184"/>
      <c r="D652" s="184"/>
      <c r="E652" s="184"/>
      <c r="F652" s="184"/>
      <c r="G652" s="184"/>
      <c r="H652" s="184"/>
      <c r="I652" s="184"/>
      <c r="J652" s="184"/>
      <c r="K652" s="184"/>
      <c r="L652" s="184"/>
      <c r="M652" s="184"/>
      <c r="N652" s="98"/>
      <c r="O652" s="133"/>
      <c r="P652" s="184"/>
      <c r="Q652" s="184"/>
      <c r="R652" s="184"/>
      <c r="S652" s="184"/>
      <c r="T652" s="184"/>
      <c r="U652" s="184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84"/>
      <c r="C653" s="184"/>
      <c r="D653" s="184"/>
      <c r="E653" s="184"/>
      <c r="F653" s="184"/>
      <c r="G653" s="184"/>
      <c r="H653" s="184"/>
      <c r="I653" s="184"/>
      <c r="J653" s="184"/>
      <c r="K653" s="184"/>
      <c r="L653" s="184"/>
      <c r="M653" s="184"/>
      <c r="N653" s="98"/>
      <c r="O653" s="133"/>
      <c r="P653" s="184"/>
      <c r="Q653" s="184"/>
      <c r="R653" s="184"/>
      <c r="S653" s="184"/>
      <c r="T653" s="184"/>
      <c r="U653" s="184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84"/>
      <c r="C654" s="184"/>
      <c r="D654" s="184"/>
      <c r="E654" s="184"/>
      <c r="F654" s="184"/>
      <c r="G654" s="184"/>
      <c r="H654" s="184"/>
      <c r="I654" s="184"/>
      <c r="J654" s="184"/>
      <c r="K654" s="184"/>
      <c r="L654" s="184"/>
      <c r="M654" s="184"/>
      <c r="N654" s="98"/>
      <c r="O654" s="133"/>
      <c r="P654" s="184"/>
      <c r="Q654" s="184"/>
      <c r="R654" s="184"/>
      <c r="S654" s="184"/>
      <c r="T654" s="184"/>
      <c r="U654" s="184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84"/>
      <c r="C655" s="184"/>
      <c r="D655" s="184"/>
      <c r="E655" s="184"/>
      <c r="F655" s="184"/>
      <c r="G655" s="184"/>
      <c r="H655" s="184"/>
      <c r="I655" s="184"/>
      <c r="J655" s="184"/>
      <c r="K655" s="184"/>
      <c r="L655" s="184"/>
      <c r="M655" s="184"/>
      <c r="N655" s="98"/>
      <c r="O655" s="133"/>
      <c r="P655" s="184"/>
      <c r="Q655" s="184"/>
      <c r="R655" s="184"/>
      <c r="S655" s="184"/>
      <c r="T655" s="184"/>
      <c r="U655" s="184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84"/>
      <c r="C656" s="184"/>
      <c r="D656" s="184"/>
      <c r="E656" s="184"/>
      <c r="F656" s="184"/>
      <c r="G656" s="184"/>
      <c r="H656" s="184"/>
      <c r="I656" s="184"/>
      <c r="J656" s="184"/>
      <c r="K656" s="184"/>
      <c r="L656" s="184"/>
      <c r="M656" s="184"/>
      <c r="N656" s="98"/>
      <c r="O656" s="133"/>
      <c r="P656" s="184"/>
      <c r="Q656" s="184"/>
      <c r="R656" s="184"/>
      <c r="S656" s="184"/>
      <c r="T656" s="184"/>
      <c r="U656" s="184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84"/>
      <c r="C657" s="184"/>
      <c r="D657" s="184"/>
      <c r="E657" s="184"/>
      <c r="F657" s="184"/>
      <c r="G657" s="184"/>
      <c r="H657" s="184"/>
      <c r="I657" s="184"/>
      <c r="J657" s="184"/>
      <c r="K657" s="184"/>
      <c r="L657" s="184"/>
      <c r="M657" s="184"/>
      <c r="N657" s="98"/>
      <c r="O657" s="133"/>
      <c r="P657" s="184"/>
      <c r="Q657" s="184"/>
      <c r="R657" s="184"/>
      <c r="S657" s="184"/>
      <c r="T657" s="184"/>
      <c r="U657" s="184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84"/>
      <c r="C658" s="184"/>
      <c r="D658" s="184"/>
      <c r="E658" s="184"/>
      <c r="F658" s="184"/>
      <c r="G658" s="184"/>
      <c r="H658" s="184"/>
      <c r="I658" s="184"/>
      <c r="J658" s="184"/>
      <c r="K658" s="184"/>
      <c r="L658" s="184"/>
      <c r="M658" s="184"/>
      <c r="N658" s="98"/>
      <c r="O658" s="133"/>
      <c r="P658" s="184"/>
      <c r="Q658" s="184"/>
      <c r="R658" s="184"/>
      <c r="S658" s="184"/>
      <c r="T658" s="184"/>
      <c r="U658" s="184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84"/>
      <c r="C659" s="184"/>
      <c r="D659" s="184"/>
      <c r="E659" s="184"/>
      <c r="F659" s="184"/>
      <c r="G659" s="184"/>
      <c r="H659" s="184"/>
      <c r="I659" s="184"/>
      <c r="J659" s="184"/>
      <c r="K659" s="184"/>
      <c r="L659" s="184"/>
      <c r="M659" s="184"/>
      <c r="N659" s="98"/>
      <c r="O659" s="133"/>
      <c r="P659" s="184"/>
      <c r="Q659" s="184"/>
      <c r="R659" s="184"/>
      <c r="S659" s="184"/>
      <c r="T659" s="184"/>
      <c r="U659" s="184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84"/>
      <c r="C660" s="184"/>
      <c r="D660" s="184"/>
      <c r="E660" s="184"/>
      <c r="F660" s="184"/>
      <c r="G660" s="184"/>
      <c r="H660" s="184"/>
      <c r="I660" s="184"/>
      <c r="J660" s="184"/>
      <c r="K660" s="184"/>
      <c r="L660" s="184"/>
      <c r="M660" s="184"/>
      <c r="N660" s="98"/>
      <c r="O660" s="133"/>
      <c r="P660" s="184"/>
      <c r="Q660" s="184"/>
      <c r="R660" s="184"/>
      <c r="S660" s="184"/>
      <c r="T660" s="184"/>
      <c r="U660" s="184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84"/>
      <c r="C661" s="184"/>
      <c r="D661" s="184"/>
      <c r="E661" s="184"/>
      <c r="F661" s="184"/>
      <c r="G661" s="184"/>
      <c r="H661" s="184"/>
      <c r="I661" s="184"/>
      <c r="J661" s="184"/>
      <c r="K661" s="184"/>
      <c r="L661" s="184"/>
      <c r="M661" s="184"/>
      <c r="N661" s="98"/>
      <c r="O661" s="133"/>
      <c r="P661" s="184"/>
      <c r="Q661" s="184"/>
      <c r="R661" s="184"/>
      <c r="S661" s="184"/>
      <c r="T661" s="184"/>
      <c r="U661" s="184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84"/>
      <c r="C662" s="184"/>
      <c r="D662" s="184"/>
      <c r="E662" s="184"/>
      <c r="F662" s="184"/>
      <c r="G662" s="184"/>
      <c r="H662" s="184"/>
      <c r="I662" s="184"/>
      <c r="J662" s="184"/>
      <c r="K662" s="184"/>
      <c r="L662" s="184"/>
      <c r="M662" s="184"/>
      <c r="N662" s="98"/>
      <c r="O662" s="133"/>
      <c r="P662" s="184"/>
      <c r="Q662" s="184"/>
      <c r="R662" s="184"/>
      <c r="S662" s="184"/>
      <c r="T662" s="184"/>
      <c r="U662" s="184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84"/>
      <c r="C663" s="184"/>
      <c r="D663" s="184"/>
      <c r="E663" s="184"/>
      <c r="F663" s="184"/>
      <c r="G663" s="184"/>
      <c r="H663" s="184"/>
      <c r="I663" s="184"/>
      <c r="J663" s="184"/>
      <c r="K663" s="184"/>
      <c r="L663" s="184"/>
      <c r="M663" s="184"/>
      <c r="N663" s="98"/>
      <c r="O663" s="133"/>
      <c r="P663" s="184"/>
      <c r="Q663" s="184"/>
      <c r="R663" s="184"/>
      <c r="S663" s="184"/>
      <c r="T663" s="184"/>
      <c r="U663" s="184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84"/>
      <c r="C664" s="184"/>
      <c r="D664" s="184"/>
      <c r="E664" s="184"/>
      <c r="F664" s="184"/>
      <c r="G664" s="184"/>
      <c r="H664" s="184"/>
      <c r="I664" s="184"/>
      <c r="J664" s="184"/>
      <c r="K664" s="184"/>
      <c r="L664" s="184"/>
      <c r="M664" s="184"/>
      <c r="N664" s="98"/>
      <c r="O664" s="133"/>
      <c r="P664" s="184"/>
      <c r="Q664" s="184"/>
      <c r="R664" s="184"/>
      <c r="S664" s="184"/>
      <c r="T664" s="184"/>
      <c r="U664" s="184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84"/>
      <c r="C665" s="184"/>
      <c r="D665" s="184"/>
      <c r="E665" s="184"/>
      <c r="F665" s="184"/>
      <c r="G665" s="184"/>
      <c r="H665" s="184"/>
      <c r="I665" s="184"/>
      <c r="J665" s="184"/>
      <c r="K665" s="184"/>
      <c r="L665" s="184"/>
      <c r="M665" s="184"/>
      <c r="N665" s="98"/>
      <c r="O665" s="133"/>
      <c r="P665" s="184"/>
      <c r="Q665" s="184"/>
      <c r="R665" s="184"/>
      <c r="S665" s="184"/>
      <c r="T665" s="184"/>
      <c r="U665" s="184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84"/>
      <c r="C666" s="184"/>
      <c r="D666" s="184"/>
      <c r="E666" s="184"/>
      <c r="F666" s="184"/>
      <c r="G666" s="184"/>
      <c r="H666" s="184"/>
      <c r="I666" s="184"/>
      <c r="J666" s="184"/>
      <c r="K666" s="184"/>
      <c r="L666" s="184"/>
      <c r="M666" s="184"/>
      <c r="N666" s="98"/>
      <c r="O666" s="133"/>
      <c r="P666" s="184"/>
      <c r="Q666" s="184"/>
      <c r="R666" s="184"/>
      <c r="S666" s="184"/>
      <c r="T666" s="184"/>
      <c r="U666" s="184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84"/>
      <c r="C667" s="184"/>
      <c r="D667" s="184"/>
      <c r="E667" s="184"/>
      <c r="F667" s="184"/>
      <c r="G667" s="184"/>
      <c r="H667" s="184"/>
      <c r="I667" s="184"/>
      <c r="J667" s="184"/>
      <c r="K667" s="184"/>
      <c r="L667" s="184"/>
      <c r="M667" s="184"/>
      <c r="N667" s="98"/>
      <c r="O667" s="133"/>
      <c r="P667" s="184"/>
      <c r="Q667" s="184"/>
      <c r="R667" s="184"/>
      <c r="S667" s="184"/>
      <c r="T667" s="184"/>
      <c r="U667" s="184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84"/>
      <c r="C668" s="184"/>
      <c r="D668" s="184"/>
      <c r="E668" s="184"/>
      <c r="F668" s="184"/>
      <c r="G668" s="184"/>
      <c r="H668" s="184"/>
      <c r="I668" s="184"/>
      <c r="J668" s="184"/>
      <c r="K668" s="184"/>
      <c r="L668" s="184"/>
      <c r="M668" s="184"/>
      <c r="N668" s="98"/>
      <c r="O668" s="133"/>
      <c r="P668" s="184"/>
      <c r="Q668" s="184"/>
      <c r="R668" s="184"/>
      <c r="S668" s="184"/>
      <c r="T668" s="184"/>
      <c r="U668" s="184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84"/>
      <c r="C669" s="184"/>
      <c r="D669" s="184"/>
      <c r="E669" s="184"/>
      <c r="F669" s="184"/>
      <c r="G669" s="184"/>
      <c r="H669" s="184"/>
      <c r="I669" s="184"/>
      <c r="J669" s="184"/>
      <c r="K669" s="184"/>
      <c r="L669" s="184"/>
      <c r="M669" s="184"/>
      <c r="N669" s="98"/>
      <c r="O669" s="133"/>
      <c r="P669" s="184"/>
      <c r="Q669" s="184"/>
      <c r="R669" s="184"/>
      <c r="S669" s="184"/>
      <c r="T669" s="184"/>
      <c r="U669" s="184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84"/>
      <c r="C670" s="184"/>
      <c r="D670" s="184"/>
      <c r="E670" s="184"/>
      <c r="F670" s="184"/>
      <c r="G670" s="184"/>
      <c r="H670" s="184"/>
      <c r="I670" s="184"/>
      <c r="J670" s="184"/>
      <c r="K670" s="184"/>
      <c r="L670" s="184"/>
      <c r="M670" s="184"/>
      <c r="N670" s="98"/>
      <c r="O670" s="133"/>
      <c r="P670" s="184"/>
      <c r="Q670" s="184"/>
      <c r="R670" s="184"/>
      <c r="S670" s="184"/>
      <c r="T670" s="184"/>
      <c r="U670" s="184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84"/>
      <c r="C671" s="184"/>
      <c r="D671" s="184"/>
      <c r="E671" s="184"/>
      <c r="F671" s="184"/>
      <c r="G671" s="184"/>
      <c r="H671" s="184"/>
      <c r="I671" s="184"/>
      <c r="J671" s="184"/>
      <c r="K671" s="184"/>
      <c r="L671" s="184"/>
      <c r="M671" s="184"/>
      <c r="N671" s="98"/>
      <c r="O671" s="133"/>
      <c r="P671" s="184"/>
      <c r="Q671" s="184"/>
      <c r="R671" s="184"/>
      <c r="S671" s="184"/>
      <c r="T671" s="184"/>
      <c r="U671" s="184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84"/>
      <c r="C672" s="184"/>
      <c r="D672" s="184"/>
      <c r="E672" s="184"/>
      <c r="F672" s="184"/>
      <c r="G672" s="184"/>
      <c r="H672" s="184"/>
      <c r="I672" s="184"/>
      <c r="J672" s="184"/>
      <c r="K672" s="184"/>
      <c r="L672" s="184"/>
      <c r="M672" s="184"/>
      <c r="N672" s="98"/>
      <c r="O672" s="133"/>
      <c r="P672" s="184"/>
      <c r="Q672" s="184"/>
      <c r="R672" s="184"/>
      <c r="S672" s="184"/>
      <c r="T672" s="184"/>
      <c r="U672" s="184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84"/>
      <c r="C673" s="184"/>
      <c r="D673" s="184"/>
      <c r="E673" s="184"/>
      <c r="F673" s="184"/>
      <c r="G673" s="184"/>
      <c r="H673" s="184"/>
      <c r="I673" s="184"/>
      <c r="J673" s="184"/>
      <c r="K673" s="184"/>
      <c r="L673" s="184"/>
      <c r="M673" s="184"/>
      <c r="N673" s="98"/>
      <c r="O673" s="133"/>
      <c r="P673" s="184"/>
      <c r="Q673" s="184"/>
      <c r="R673" s="184"/>
      <c r="S673" s="184"/>
      <c r="T673" s="184"/>
      <c r="U673" s="184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84"/>
      <c r="C674" s="184"/>
      <c r="D674" s="184"/>
      <c r="E674" s="184"/>
      <c r="F674" s="184"/>
      <c r="G674" s="184"/>
      <c r="H674" s="184"/>
      <c r="I674" s="184"/>
      <c r="J674" s="184"/>
      <c r="K674" s="184"/>
      <c r="L674" s="184"/>
      <c r="M674" s="184"/>
      <c r="N674" s="98"/>
      <c r="O674" s="133"/>
      <c r="P674" s="184"/>
      <c r="Q674" s="184"/>
      <c r="R674" s="184"/>
      <c r="S674" s="184"/>
      <c r="T674" s="184"/>
      <c r="U674" s="184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84"/>
      <c r="C675" s="184"/>
      <c r="D675" s="184"/>
      <c r="E675" s="184"/>
      <c r="F675" s="184"/>
      <c r="G675" s="184"/>
      <c r="H675" s="184"/>
      <c r="I675" s="184"/>
      <c r="J675" s="184"/>
      <c r="K675" s="184"/>
      <c r="L675" s="184"/>
      <c r="M675" s="184"/>
      <c r="N675" s="98"/>
      <c r="O675" s="133"/>
      <c r="P675" s="184"/>
      <c r="Q675" s="184"/>
      <c r="R675" s="184"/>
      <c r="S675" s="184"/>
      <c r="T675" s="184"/>
      <c r="U675" s="184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84"/>
      <c r="C676" s="184"/>
      <c r="D676" s="184"/>
      <c r="E676" s="184"/>
      <c r="F676" s="184"/>
      <c r="G676" s="184"/>
      <c r="H676" s="184"/>
      <c r="I676" s="184"/>
      <c r="J676" s="184"/>
      <c r="K676" s="184"/>
      <c r="L676" s="184"/>
      <c r="M676" s="184"/>
      <c r="N676" s="98"/>
      <c r="O676" s="133"/>
      <c r="P676" s="184"/>
      <c r="Q676" s="184"/>
      <c r="R676" s="184"/>
      <c r="S676" s="184"/>
      <c r="T676" s="184"/>
      <c r="U676" s="184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84"/>
      <c r="C677" s="184"/>
      <c r="D677" s="184"/>
      <c r="E677" s="184"/>
      <c r="F677" s="184"/>
      <c r="G677" s="184"/>
      <c r="H677" s="184"/>
      <c r="I677" s="184"/>
      <c r="J677" s="184"/>
      <c r="K677" s="184"/>
      <c r="L677" s="184"/>
      <c r="M677" s="184"/>
      <c r="N677" s="98"/>
      <c r="O677" s="133"/>
      <c r="P677" s="184"/>
      <c r="Q677" s="184"/>
      <c r="R677" s="184"/>
      <c r="S677" s="184"/>
      <c r="T677" s="184"/>
      <c r="U677" s="184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84"/>
      <c r="C678" s="184"/>
      <c r="D678" s="184"/>
      <c r="E678" s="184"/>
      <c r="F678" s="184"/>
      <c r="G678" s="184"/>
      <c r="H678" s="184"/>
      <c r="I678" s="184"/>
      <c r="J678" s="184"/>
      <c r="K678" s="184"/>
      <c r="L678" s="184"/>
      <c r="M678" s="184"/>
      <c r="N678" s="98"/>
      <c r="O678" s="133"/>
      <c r="P678" s="184"/>
      <c r="Q678" s="184"/>
      <c r="R678" s="184"/>
      <c r="S678" s="184"/>
      <c r="T678" s="184"/>
      <c r="U678" s="184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84"/>
      <c r="C679" s="184"/>
      <c r="D679" s="184"/>
      <c r="E679" s="184"/>
      <c r="F679" s="184"/>
      <c r="G679" s="184"/>
      <c r="H679" s="184"/>
      <c r="I679" s="184"/>
      <c r="J679" s="184"/>
      <c r="K679" s="184"/>
      <c r="L679" s="184"/>
      <c r="M679" s="184"/>
      <c r="N679" s="98"/>
      <c r="O679" s="133"/>
      <c r="P679" s="184"/>
      <c r="Q679" s="184"/>
      <c r="R679" s="184"/>
      <c r="S679" s="184"/>
      <c r="T679" s="184"/>
      <c r="U679" s="184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84"/>
      <c r="C680" s="184"/>
      <c r="D680" s="184"/>
      <c r="E680" s="184"/>
      <c r="F680" s="184"/>
      <c r="G680" s="184"/>
      <c r="H680" s="184"/>
      <c r="I680" s="184"/>
      <c r="J680" s="184"/>
      <c r="K680" s="184"/>
      <c r="L680" s="184"/>
      <c r="M680" s="184"/>
      <c r="N680" s="98"/>
      <c r="O680" s="133"/>
      <c r="P680" s="184"/>
      <c r="Q680" s="184"/>
      <c r="R680" s="184"/>
      <c r="S680" s="184"/>
      <c r="T680" s="184"/>
      <c r="U680" s="184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84"/>
      <c r="C681" s="184"/>
      <c r="D681" s="184"/>
      <c r="E681" s="184"/>
      <c r="F681" s="184"/>
      <c r="G681" s="184"/>
      <c r="H681" s="184"/>
      <c r="I681" s="184"/>
      <c r="J681" s="184"/>
      <c r="K681" s="184"/>
      <c r="L681" s="184"/>
      <c r="M681" s="184"/>
      <c r="N681" s="98"/>
      <c r="O681" s="133"/>
      <c r="P681" s="184"/>
      <c r="Q681" s="184"/>
      <c r="R681" s="184"/>
      <c r="S681" s="184"/>
      <c r="T681" s="184"/>
      <c r="U681" s="184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84"/>
      <c r="C682" s="184"/>
      <c r="D682" s="184"/>
      <c r="E682" s="184"/>
      <c r="F682" s="184"/>
      <c r="G682" s="184"/>
      <c r="H682" s="184"/>
      <c r="I682" s="184"/>
      <c r="J682" s="184"/>
      <c r="K682" s="184"/>
      <c r="L682" s="184"/>
      <c r="M682" s="184"/>
      <c r="N682" s="98"/>
      <c r="O682" s="133"/>
      <c r="P682" s="184"/>
      <c r="Q682" s="184"/>
      <c r="R682" s="184"/>
      <c r="S682" s="184"/>
      <c r="T682" s="184"/>
      <c r="U682" s="184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84"/>
      <c r="C683" s="184"/>
      <c r="D683" s="184"/>
      <c r="E683" s="184"/>
      <c r="F683" s="184"/>
      <c r="G683" s="184"/>
      <c r="H683" s="184"/>
      <c r="I683" s="184"/>
      <c r="J683" s="184"/>
      <c r="K683" s="184"/>
      <c r="L683" s="184"/>
      <c r="M683" s="184"/>
      <c r="N683" s="98"/>
      <c r="O683" s="133"/>
      <c r="P683" s="184"/>
      <c r="Q683" s="184"/>
      <c r="R683" s="184"/>
      <c r="S683" s="184"/>
      <c r="T683" s="184"/>
      <c r="U683" s="184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84"/>
      <c r="C684" s="184"/>
      <c r="D684" s="184"/>
      <c r="E684" s="184"/>
      <c r="F684" s="184"/>
      <c r="G684" s="184"/>
      <c r="H684" s="184"/>
      <c r="I684" s="184"/>
      <c r="J684" s="184"/>
      <c r="K684" s="184"/>
      <c r="L684" s="184"/>
      <c r="M684" s="184"/>
      <c r="N684" s="98"/>
      <c r="O684" s="133"/>
      <c r="P684" s="184"/>
      <c r="Q684" s="184"/>
      <c r="R684" s="184"/>
      <c r="S684" s="184"/>
      <c r="T684" s="184"/>
      <c r="U684" s="184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84"/>
      <c r="C685" s="184"/>
      <c r="D685" s="184"/>
      <c r="E685" s="184"/>
      <c r="F685" s="184"/>
      <c r="G685" s="184"/>
      <c r="H685" s="184"/>
      <c r="I685" s="184"/>
      <c r="J685" s="184"/>
      <c r="K685" s="184"/>
      <c r="L685" s="184"/>
      <c r="M685" s="184"/>
      <c r="N685" s="98"/>
      <c r="O685" s="133"/>
      <c r="P685" s="184"/>
      <c r="Q685" s="184"/>
      <c r="R685" s="184"/>
      <c r="S685" s="184"/>
      <c r="T685" s="184"/>
      <c r="U685" s="184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84"/>
      <c r="C686" s="184"/>
      <c r="D686" s="184"/>
      <c r="E686" s="184"/>
      <c r="F686" s="184"/>
      <c r="G686" s="184"/>
      <c r="H686" s="184"/>
      <c r="I686" s="184"/>
      <c r="J686" s="184"/>
      <c r="K686" s="184"/>
      <c r="L686" s="184"/>
      <c r="M686" s="184"/>
      <c r="N686" s="98"/>
      <c r="O686" s="133"/>
      <c r="P686" s="184"/>
      <c r="Q686" s="184"/>
      <c r="R686" s="184"/>
      <c r="S686" s="184"/>
      <c r="T686" s="184"/>
      <c r="U686" s="184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84"/>
      <c r="C687" s="184"/>
      <c r="D687" s="184"/>
      <c r="E687" s="184"/>
      <c r="F687" s="184"/>
      <c r="G687" s="184"/>
      <c r="H687" s="184"/>
      <c r="I687" s="184"/>
      <c r="J687" s="184"/>
      <c r="K687" s="184"/>
      <c r="L687" s="184"/>
      <c r="M687" s="184"/>
      <c r="N687" s="98"/>
      <c r="O687" s="133"/>
      <c r="P687" s="184"/>
      <c r="Q687" s="184"/>
      <c r="R687" s="184"/>
      <c r="S687" s="184"/>
      <c r="T687" s="184"/>
      <c r="U687" s="184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84"/>
      <c r="C688" s="184"/>
      <c r="D688" s="184"/>
      <c r="E688" s="184"/>
      <c r="F688" s="184"/>
      <c r="G688" s="184"/>
      <c r="H688" s="184"/>
      <c r="I688" s="184"/>
      <c r="J688" s="184"/>
      <c r="K688" s="184"/>
      <c r="L688" s="184"/>
      <c r="M688" s="184"/>
      <c r="N688" s="98"/>
      <c r="O688" s="133"/>
      <c r="P688" s="184"/>
      <c r="Q688" s="184"/>
      <c r="R688" s="184"/>
      <c r="S688" s="184"/>
      <c r="T688" s="184"/>
      <c r="U688" s="184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84"/>
      <c r="C689" s="184"/>
      <c r="D689" s="184"/>
      <c r="E689" s="184"/>
      <c r="F689" s="184"/>
      <c r="G689" s="184"/>
      <c r="H689" s="184"/>
      <c r="I689" s="184"/>
      <c r="J689" s="184"/>
      <c r="K689" s="184"/>
      <c r="L689" s="184"/>
      <c r="M689" s="184"/>
      <c r="N689" s="98"/>
      <c r="O689" s="133"/>
      <c r="P689" s="184"/>
      <c r="Q689" s="184"/>
      <c r="R689" s="184"/>
      <c r="S689" s="184"/>
      <c r="T689" s="184"/>
      <c r="U689" s="184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84"/>
      <c r="C690" s="184"/>
      <c r="D690" s="184"/>
      <c r="E690" s="184"/>
      <c r="F690" s="184"/>
      <c r="G690" s="184"/>
      <c r="H690" s="184"/>
      <c r="I690" s="184"/>
      <c r="J690" s="184"/>
      <c r="K690" s="184"/>
      <c r="L690" s="184"/>
      <c r="M690" s="184"/>
      <c r="N690" s="98"/>
      <c r="O690" s="133"/>
      <c r="P690" s="184"/>
      <c r="Q690" s="184"/>
      <c r="R690" s="184"/>
      <c r="S690" s="184"/>
      <c r="T690" s="184"/>
      <c r="U690" s="184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84"/>
      <c r="C691" s="184"/>
      <c r="D691" s="184"/>
      <c r="E691" s="184"/>
      <c r="F691" s="184"/>
      <c r="G691" s="184"/>
      <c r="H691" s="184"/>
      <c r="I691" s="184"/>
      <c r="J691" s="184"/>
      <c r="K691" s="184"/>
      <c r="L691" s="184"/>
      <c r="M691" s="184"/>
      <c r="N691" s="98"/>
      <c r="O691" s="133"/>
      <c r="P691" s="184"/>
      <c r="Q691" s="184"/>
      <c r="R691" s="184"/>
      <c r="S691" s="184"/>
      <c r="T691" s="184"/>
      <c r="U691" s="184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84"/>
      <c r="C692" s="184"/>
      <c r="D692" s="184"/>
      <c r="E692" s="184"/>
      <c r="F692" s="184"/>
      <c r="G692" s="184"/>
      <c r="H692" s="184"/>
      <c r="I692" s="184"/>
      <c r="J692" s="184"/>
      <c r="K692" s="184"/>
      <c r="L692" s="184"/>
      <c r="M692" s="184"/>
      <c r="N692" s="98"/>
      <c r="O692" s="133"/>
      <c r="P692" s="184"/>
      <c r="Q692" s="184"/>
      <c r="R692" s="184"/>
      <c r="S692" s="184"/>
      <c r="T692" s="184"/>
      <c r="U692" s="184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84"/>
      <c r="C693" s="184"/>
      <c r="D693" s="184"/>
      <c r="E693" s="184"/>
      <c r="F693" s="184"/>
      <c r="G693" s="184"/>
      <c r="H693" s="184"/>
      <c r="I693" s="184"/>
      <c r="J693" s="184"/>
      <c r="K693" s="184"/>
      <c r="L693" s="184"/>
      <c r="M693" s="184"/>
      <c r="N693" s="98"/>
      <c r="O693" s="133"/>
      <c r="P693" s="184"/>
      <c r="Q693" s="184"/>
      <c r="R693" s="184"/>
      <c r="S693" s="184"/>
      <c r="T693" s="184"/>
      <c r="U693" s="184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84"/>
      <c r="C694" s="184"/>
      <c r="D694" s="184"/>
      <c r="E694" s="184"/>
      <c r="F694" s="184"/>
      <c r="G694" s="184"/>
      <c r="H694" s="184"/>
      <c r="I694" s="184"/>
      <c r="J694" s="184"/>
      <c r="K694" s="184"/>
      <c r="L694" s="184"/>
      <c r="M694" s="184"/>
      <c r="N694" s="98"/>
      <c r="O694" s="133"/>
      <c r="P694" s="184"/>
      <c r="Q694" s="184"/>
      <c r="R694" s="184"/>
      <c r="S694" s="184"/>
      <c r="T694" s="184"/>
      <c r="U694" s="184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84"/>
      <c r="C695" s="184"/>
      <c r="D695" s="184"/>
      <c r="E695" s="184"/>
      <c r="F695" s="184"/>
      <c r="G695" s="184"/>
      <c r="H695" s="184"/>
      <c r="I695" s="184"/>
      <c r="J695" s="184"/>
      <c r="K695" s="184"/>
      <c r="L695" s="184"/>
      <c r="M695" s="184"/>
      <c r="N695" s="98"/>
      <c r="O695" s="133"/>
      <c r="P695" s="184"/>
      <c r="Q695" s="184"/>
      <c r="R695" s="184"/>
      <c r="S695" s="184"/>
      <c r="T695" s="184"/>
      <c r="U695" s="184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84"/>
      <c r="C696" s="184"/>
      <c r="D696" s="184"/>
      <c r="E696" s="184"/>
      <c r="F696" s="184"/>
      <c r="G696" s="184"/>
      <c r="H696" s="184"/>
      <c r="I696" s="184"/>
      <c r="J696" s="184"/>
      <c r="K696" s="184"/>
      <c r="L696" s="184"/>
      <c r="M696" s="184"/>
      <c r="N696" s="98"/>
      <c r="O696" s="133"/>
      <c r="P696" s="184"/>
      <c r="Q696" s="184"/>
      <c r="R696" s="184"/>
      <c r="S696" s="184"/>
      <c r="T696" s="184"/>
      <c r="U696" s="184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84"/>
      <c r="C697" s="184"/>
      <c r="D697" s="184"/>
      <c r="E697" s="184"/>
      <c r="F697" s="184"/>
      <c r="G697" s="184"/>
      <c r="H697" s="184"/>
      <c r="I697" s="184"/>
      <c r="J697" s="184"/>
      <c r="K697" s="184"/>
      <c r="L697" s="184"/>
      <c r="M697" s="184"/>
      <c r="N697" s="98"/>
      <c r="O697" s="133"/>
      <c r="P697" s="184"/>
      <c r="Q697" s="184"/>
      <c r="R697" s="184"/>
      <c r="S697" s="184"/>
      <c r="T697" s="184"/>
      <c r="U697" s="184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84"/>
      <c r="C698" s="184"/>
      <c r="D698" s="184"/>
      <c r="E698" s="184"/>
      <c r="F698" s="184"/>
      <c r="G698" s="184"/>
      <c r="H698" s="184"/>
      <c r="I698" s="184"/>
      <c r="J698" s="184"/>
      <c r="K698" s="184"/>
      <c r="L698" s="184"/>
      <c r="M698" s="184"/>
      <c r="N698" s="98"/>
      <c r="O698" s="133"/>
      <c r="P698" s="184"/>
      <c r="Q698" s="184"/>
      <c r="R698" s="184"/>
      <c r="S698" s="184"/>
      <c r="T698" s="184"/>
      <c r="U698" s="184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84"/>
      <c r="C699" s="184"/>
      <c r="D699" s="184"/>
      <c r="E699" s="184"/>
      <c r="F699" s="184"/>
      <c r="G699" s="184"/>
      <c r="H699" s="184"/>
      <c r="I699" s="184"/>
      <c r="J699" s="184"/>
      <c r="K699" s="184"/>
      <c r="L699" s="184"/>
      <c r="M699" s="184"/>
      <c r="N699" s="98"/>
      <c r="O699" s="133"/>
      <c r="P699" s="184"/>
      <c r="Q699" s="184"/>
      <c r="R699" s="184"/>
      <c r="S699" s="184"/>
      <c r="T699" s="184"/>
      <c r="U699" s="184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84"/>
      <c r="C700" s="184"/>
      <c r="D700" s="184"/>
      <c r="E700" s="184"/>
      <c r="F700" s="184"/>
      <c r="G700" s="184"/>
      <c r="H700" s="184"/>
      <c r="I700" s="184"/>
      <c r="J700" s="184"/>
      <c r="K700" s="184"/>
      <c r="L700" s="184"/>
      <c r="M700" s="184"/>
      <c r="N700" s="98"/>
      <c r="O700" s="133"/>
      <c r="P700" s="184"/>
      <c r="Q700" s="184"/>
      <c r="R700" s="184"/>
      <c r="S700" s="184"/>
      <c r="T700" s="184"/>
      <c r="U700" s="184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84"/>
      <c r="C701" s="184"/>
      <c r="D701" s="184"/>
      <c r="E701" s="184"/>
      <c r="F701" s="184"/>
      <c r="G701" s="184"/>
      <c r="H701" s="184"/>
      <c r="I701" s="184"/>
      <c r="J701" s="184"/>
      <c r="K701" s="184"/>
      <c r="L701" s="184"/>
      <c r="M701" s="184"/>
      <c r="N701" s="98"/>
      <c r="O701" s="133"/>
      <c r="P701" s="184"/>
      <c r="Q701" s="184"/>
      <c r="R701" s="184"/>
      <c r="S701" s="184"/>
      <c r="T701" s="184"/>
      <c r="U701" s="184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84"/>
      <c r="C702" s="184"/>
      <c r="D702" s="184"/>
      <c r="E702" s="184"/>
      <c r="F702" s="184"/>
      <c r="G702" s="184"/>
      <c r="H702" s="184"/>
      <c r="I702" s="184"/>
      <c r="J702" s="184"/>
      <c r="K702" s="184"/>
      <c r="L702" s="184"/>
      <c r="M702" s="184"/>
      <c r="N702" s="98"/>
      <c r="O702" s="133"/>
      <c r="P702" s="184"/>
      <c r="Q702" s="184"/>
      <c r="R702" s="184"/>
      <c r="S702" s="184"/>
      <c r="T702" s="184"/>
      <c r="U702" s="184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84"/>
      <c r="C703" s="184"/>
      <c r="D703" s="184"/>
      <c r="E703" s="184"/>
      <c r="F703" s="184"/>
      <c r="G703" s="184"/>
      <c r="H703" s="184"/>
      <c r="I703" s="184"/>
      <c r="J703" s="184"/>
      <c r="K703" s="184"/>
      <c r="L703" s="184"/>
      <c r="M703" s="184"/>
      <c r="N703" s="98"/>
      <c r="O703" s="133"/>
      <c r="P703" s="184"/>
      <c r="Q703" s="184"/>
      <c r="R703" s="184"/>
      <c r="S703" s="184"/>
      <c r="T703" s="184"/>
      <c r="U703" s="184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84"/>
      <c r="C704" s="184"/>
      <c r="D704" s="184"/>
      <c r="E704" s="184"/>
      <c r="F704" s="184"/>
      <c r="G704" s="184"/>
      <c r="H704" s="184"/>
      <c r="I704" s="184"/>
      <c r="J704" s="184"/>
      <c r="K704" s="184"/>
      <c r="L704" s="184"/>
      <c r="M704" s="184"/>
      <c r="N704" s="98"/>
      <c r="O704" s="133"/>
      <c r="P704" s="184"/>
      <c r="Q704" s="184"/>
      <c r="R704" s="184"/>
      <c r="S704" s="184"/>
      <c r="T704" s="184"/>
      <c r="U704" s="184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84"/>
      <c r="C705" s="184"/>
      <c r="D705" s="184"/>
      <c r="E705" s="184"/>
      <c r="F705" s="184"/>
      <c r="G705" s="184"/>
      <c r="H705" s="184"/>
      <c r="I705" s="184"/>
      <c r="J705" s="184"/>
      <c r="K705" s="184"/>
      <c r="L705" s="184"/>
      <c r="M705" s="184"/>
      <c r="N705" s="98"/>
      <c r="O705" s="133"/>
      <c r="P705" s="184"/>
      <c r="Q705" s="184"/>
      <c r="R705" s="184"/>
      <c r="S705" s="184"/>
      <c r="T705" s="184"/>
      <c r="U705" s="184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84"/>
      <c r="C706" s="184"/>
      <c r="D706" s="184"/>
      <c r="E706" s="184"/>
      <c r="F706" s="184"/>
      <c r="G706" s="184"/>
      <c r="H706" s="184"/>
      <c r="I706" s="184"/>
      <c r="J706" s="184"/>
      <c r="K706" s="184"/>
      <c r="L706" s="184"/>
      <c r="M706" s="184"/>
      <c r="N706" s="98"/>
      <c r="O706" s="133"/>
      <c r="P706" s="184"/>
      <c r="Q706" s="184"/>
      <c r="R706" s="184"/>
      <c r="S706" s="184"/>
      <c r="T706" s="184"/>
      <c r="U706" s="184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84"/>
      <c r="C707" s="184"/>
      <c r="D707" s="184"/>
      <c r="E707" s="184"/>
      <c r="F707" s="184"/>
      <c r="G707" s="184"/>
      <c r="H707" s="184"/>
      <c r="I707" s="184"/>
      <c r="J707" s="184"/>
      <c r="K707" s="184"/>
      <c r="L707" s="184"/>
      <c r="M707" s="184"/>
      <c r="N707" s="98"/>
      <c r="O707" s="133"/>
      <c r="P707" s="184"/>
      <c r="Q707" s="184"/>
      <c r="R707" s="184"/>
      <c r="S707" s="184"/>
      <c r="T707" s="184"/>
      <c r="U707" s="184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84"/>
      <c r="C708" s="184"/>
      <c r="D708" s="184"/>
      <c r="E708" s="184"/>
      <c r="F708" s="184"/>
      <c r="G708" s="184"/>
      <c r="H708" s="184"/>
      <c r="I708" s="184"/>
      <c r="J708" s="184"/>
      <c r="K708" s="184"/>
      <c r="L708" s="184"/>
      <c r="M708" s="184"/>
      <c r="N708" s="98"/>
      <c r="O708" s="133"/>
      <c r="P708" s="184"/>
      <c r="Q708" s="184"/>
      <c r="R708" s="184"/>
      <c r="S708" s="184"/>
      <c r="T708" s="184"/>
      <c r="U708" s="184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84"/>
      <c r="C709" s="184"/>
      <c r="D709" s="184"/>
      <c r="E709" s="184"/>
      <c r="F709" s="184"/>
      <c r="G709" s="184"/>
      <c r="H709" s="184"/>
      <c r="I709" s="184"/>
      <c r="J709" s="184"/>
      <c r="K709" s="184"/>
      <c r="L709" s="184"/>
      <c r="M709" s="184"/>
      <c r="N709" s="98"/>
      <c r="O709" s="133"/>
      <c r="P709" s="184"/>
      <c r="Q709" s="184"/>
      <c r="R709" s="184"/>
      <c r="S709" s="184"/>
      <c r="T709" s="184"/>
      <c r="U709" s="184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84"/>
      <c r="C710" s="184"/>
      <c r="D710" s="184"/>
      <c r="E710" s="184"/>
      <c r="F710" s="184"/>
      <c r="G710" s="184"/>
      <c r="H710" s="184"/>
      <c r="I710" s="184"/>
      <c r="J710" s="184"/>
      <c r="K710" s="184"/>
      <c r="L710" s="184"/>
      <c r="M710" s="184"/>
      <c r="N710" s="98"/>
      <c r="O710" s="133"/>
      <c r="P710" s="184"/>
      <c r="Q710" s="184"/>
      <c r="R710" s="184"/>
      <c r="S710" s="184"/>
      <c r="T710" s="184"/>
      <c r="U710" s="184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84"/>
      <c r="C711" s="184"/>
      <c r="D711" s="184"/>
      <c r="E711" s="184"/>
      <c r="F711" s="184"/>
      <c r="G711" s="184"/>
      <c r="H711" s="184"/>
      <c r="I711" s="184"/>
      <c r="J711" s="184"/>
      <c r="K711" s="184"/>
      <c r="L711" s="184"/>
      <c r="M711" s="184"/>
      <c r="N711" s="98"/>
      <c r="O711" s="133"/>
      <c r="P711" s="184"/>
      <c r="Q711" s="184"/>
      <c r="R711" s="184"/>
      <c r="S711" s="184"/>
      <c r="T711" s="184"/>
      <c r="U711" s="184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84"/>
      <c r="C712" s="184"/>
      <c r="D712" s="184"/>
      <c r="E712" s="184"/>
      <c r="F712" s="184"/>
      <c r="G712" s="184"/>
      <c r="H712" s="184"/>
      <c r="I712" s="184"/>
      <c r="J712" s="184"/>
      <c r="K712" s="184"/>
      <c r="L712" s="184"/>
      <c r="M712" s="184"/>
      <c r="N712" s="98"/>
      <c r="O712" s="133"/>
      <c r="P712" s="184"/>
      <c r="Q712" s="184"/>
      <c r="R712" s="184"/>
      <c r="S712" s="184"/>
      <c r="T712" s="184"/>
      <c r="U712" s="184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84"/>
      <c r="C713" s="184"/>
      <c r="D713" s="184"/>
      <c r="E713" s="184"/>
      <c r="F713" s="184"/>
      <c r="G713" s="184"/>
      <c r="H713" s="184"/>
      <c r="I713" s="184"/>
      <c r="J713" s="184"/>
      <c r="K713" s="184"/>
      <c r="L713" s="184"/>
      <c r="M713" s="184"/>
      <c r="N713" s="98"/>
      <c r="O713" s="133"/>
      <c r="P713" s="184"/>
      <c r="Q713" s="184"/>
      <c r="R713" s="184"/>
      <c r="S713" s="184"/>
      <c r="T713" s="184"/>
      <c r="U713" s="184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84"/>
      <c r="C714" s="184"/>
      <c r="D714" s="184"/>
      <c r="E714" s="184"/>
      <c r="F714" s="184"/>
      <c r="G714" s="184"/>
      <c r="H714" s="184"/>
      <c r="I714" s="184"/>
      <c r="J714" s="184"/>
      <c r="K714" s="184"/>
      <c r="L714" s="184"/>
      <c r="M714" s="184"/>
      <c r="N714" s="98"/>
      <c r="O714" s="133"/>
      <c r="P714" s="184"/>
      <c r="Q714" s="184"/>
      <c r="R714" s="184"/>
      <c r="S714" s="184"/>
      <c r="T714" s="184"/>
      <c r="U714" s="184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84"/>
      <c r="C715" s="184"/>
      <c r="D715" s="184"/>
      <c r="E715" s="184"/>
      <c r="F715" s="184"/>
      <c r="G715" s="184"/>
      <c r="H715" s="184"/>
      <c r="I715" s="184"/>
      <c r="J715" s="184"/>
      <c r="K715" s="184"/>
      <c r="L715" s="184"/>
      <c r="M715" s="184"/>
      <c r="N715" s="98"/>
      <c r="O715" s="133"/>
      <c r="P715" s="184"/>
      <c r="Q715" s="184"/>
      <c r="R715" s="184"/>
      <c r="S715" s="184"/>
      <c r="T715" s="184"/>
      <c r="U715" s="184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84"/>
      <c r="C716" s="184"/>
      <c r="D716" s="184"/>
      <c r="E716" s="184"/>
      <c r="F716" s="184"/>
      <c r="G716" s="184"/>
      <c r="H716" s="184"/>
      <c r="I716" s="184"/>
      <c r="J716" s="184"/>
      <c r="K716" s="184"/>
      <c r="L716" s="184"/>
      <c r="M716" s="184"/>
      <c r="N716" s="98"/>
      <c r="O716" s="133"/>
      <c r="P716" s="184"/>
      <c r="Q716" s="184"/>
      <c r="R716" s="184"/>
      <c r="S716" s="184"/>
      <c r="T716" s="184"/>
      <c r="U716" s="184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84"/>
      <c r="C717" s="184"/>
      <c r="D717" s="184"/>
      <c r="E717" s="184"/>
      <c r="F717" s="184"/>
      <c r="G717" s="184"/>
      <c r="H717" s="184"/>
      <c r="I717" s="184"/>
      <c r="J717" s="184"/>
      <c r="K717" s="184"/>
      <c r="L717" s="184"/>
      <c r="M717" s="184"/>
      <c r="N717" s="98"/>
      <c r="O717" s="133"/>
      <c r="P717" s="184"/>
      <c r="Q717" s="184"/>
      <c r="R717" s="184"/>
      <c r="S717" s="184"/>
      <c r="T717" s="184"/>
      <c r="U717" s="184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84"/>
      <c r="C718" s="184"/>
      <c r="D718" s="184"/>
      <c r="E718" s="184"/>
      <c r="F718" s="184"/>
      <c r="G718" s="184"/>
      <c r="H718" s="184"/>
      <c r="I718" s="184"/>
      <c r="J718" s="184"/>
      <c r="K718" s="184"/>
      <c r="L718" s="184"/>
      <c r="M718" s="184"/>
      <c r="N718" s="98"/>
      <c r="O718" s="133"/>
      <c r="P718" s="184"/>
      <c r="Q718" s="184"/>
      <c r="R718" s="184"/>
      <c r="S718" s="184"/>
      <c r="T718" s="184"/>
      <c r="U718" s="184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84"/>
      <c r="C719" s="184"/>
      <c r="D719" s="184"/>
      <c r="E719" s="184"/>
      <c r="F719" s="184"/>
      <c r="G719" s="184"/>
      <c r="H719" s="184"/>
      <c r="I719" s="184"/>
      <c r="J719" s="184"/>
      <c r="K719" s="184"/>
      <c r="L719" s="184"/>
      <c r="M719" s="184"/>
      <c r="N719" s="98"/>
      <c r="O719" s="133"/>
      <c r="P719" s="184"/>
      <c r="Q719" s="184"/>
      <c r="R719" s="184"/>
      <c r="S719" s="184"/>
      <c r="T719" s="184"/>
      <c r="U719" s="184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84"/>
      <c r="C720" s="184"/>
      <c r="D720" s="184"/>
      <c r="E720" s="184"/>
      <c r="F720" s="184"/>
      <c r="G720" s="184"/>
      <c r="H720" s="184"/>
      <c r="I720" s="184"/>
      <c r="J720" s="184"/>
      <c r="K720" s="184"/>
      <c r="L720" s="184"/>
      <c r="M720" s="184"/>
      <c r="N720" s="98"/>
      <c r="O720" s="133"/>
      <c r="P720" s="184"/>
      <c r="Q720" s="184"/>
      <c r="R720" s="184"/>
      <c r="S720" s="184"/>
      <c r="T720" s="184"/>
      <c r="U720" s="184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84"/>
      <c r="C721" s="184"/>
      <c r="D721" s="184"/>
      <c r="E721" s="184"/>
      <c r="F721" s="184"/>
      <c r="G721" s="184"/>
      <c r="H721" s="184"/>
      <c r="I721" s="184"/>
      <c r="J721" s="184"/>
      <c r="K721" s="184"/>
      <c r="L721" s="184"/>
      <c r="M721" s="184"/>
      <c r="N721" s="98"/>
      <c r="O721" s="133"/>
      <c r="P721" s="184"/>
      <c r="Q721" s="184"/>
      <c r="R721" s="184"/>
      <c r="S721" s="184"/>
      <c r="T721" s="184"/>
      <c r="U721" s="184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84"/>
      <c r="C722" s="184"/>
      <c r="D722" s="184"/>
      <c r="E722" s="184"/>
      <c r="F722" s="184"/>
      <c r="G722" s="184"/>
      <c r="H722" s="184"/>
      <c r="I722" s="184"/>
      <c r="J722" s="184"/>
      <c r="K722" s="184"/>
      <c r="L722" s="184"/>
      <c r="M722" s="184"/>
      <c r="N722" s="98"/>
      <c r="O722" s="133"/>
      <c r="P722" s="184"/>
      <c r="Q722" s="184"/>
      <c r="R722" s="184"/>
      <c r="S722" s="184"/>
      <c r="T722" s="184"/>
      <c r="U722" s="184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84"/>
      <c r="C723" s="184"/>
      <c r="D723" s="184"/>
      <c r="E723" s="184"/>
      <c r="F723" s="184"/>
      <c r="G723" s="184"/>
      <c r="H723" s="184"/>
      <c r="I723" s="184"/>
      <c r="J723" s="184"/>
      <c r="K723" s="184"/>
      <c r="L723" s="184"/>
      <c r="M723" s="184"/>
      <c r="N723" s="98"/>
      <c r="O723" s="133"/>
      <c r="P723" s="184"/>
      <c r="Q723" s="184"/>
      <c r="R723" s="184"/>
      <c r="S723" s="184"/>
      <c r="T723" s="184"/>
      <c r="U723" s="184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84"/>
      <c r="C724" s="184"/>
      <c r="D724" s="184"/>
      <c r="E724" s="184"/>
      <c r="F724" s="184"/>
      <c r="G724" s="184"/>
      <c r="H724" s="184"/>
      <c r="I724" s="184"/>
      <c r="J724" s="184"/>
      <c r="K724" s="184"/>
      <c r="L724" s="184"/>
      <c r="M724" s="184"/>
      <c r="N724" s="98"/>
      <c r="O724" s="133"/>
      <c r="P724" s="184"/>
      <c r="Q724" s="184"/>
      <c r="R724" s="184"/>
      <c r="S724" s="184"/>
      <c r="T724" s="184"/>
      <c r="U724" s="184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84"/>
      <c r="C725" s="184"/>
      <c r="D725" s="184"/>
      <c r="E725" s="184"/>
      <c r="F725" s="184"/>
      <c r="G725" s="184"/>
      <c r="H725" s="184"/>
      <c r="I725" s="184"/>
      <c r="J725" s="184"/>
      <c r="K725" s="184"/>
      <c r="L725" s="184"/>
      <c r="M725" s="184"/>
      <c r="N725" s="98"/>
      <c r="O725" s="133"/>
      <c r="P725" s="184"/>
      <c r="Q725" s="184"/>
      <c r="R725" s="184"/>
      <c r="S725" s="184"/>
      <c r="T725" s="184"/>
      <c r="U725" s="184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84"/>
      <c r="C726" s="184"/>
      <c r="D726" s="184"/>
      <c r="E726" s="184"/>
      <c r="F726" s="184"/>
      <c r="G726" s="184"/>
      <c r="H726" s="184"/>
      <c r="I726" s="184"/>
      <c r="J726" s="184"/>
      <c r="K726" s="184"/>
      <c r="L726" s="184"/>
      <c r="M726" s="184"/>
      <c r="N726" s="98"/>
      <c r="O726" s="133"/>
      <c r="P726" s="184"/>
      <c r="Q726" s="184"/>
      <c r="R726" s="184"/>
      <c r="S726" s="184"/>
      <c r="T726" s="184"/>
      <c r="U726" s="184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84"/>
      <c r="C727" s="184"/>
      <c r="D727" s="184"/>
      <c r="E727" s="184"/>
      <c r="F727" s="184"/>
      <c r="G727" s="184"/>
      <c r="H727" s="184"/>
      <c r="I727" s="184"/>
      <c r="J727" s="184"/>
      <c r="K727" s="184"/>
      <c r="L727" s="184"/>
      <c r="M727" s="184"/>
      <c r="N727" s="98"/>
      <c r="O727" s="133"/>
      <c r="P727" s="184"/>
      <c r="Q727" s="184"/>
      <c r="R727" s="184"/>
      <c r="S727" s="184"/>
      <c r="T727" s="184"/>
      <c r="U727" s="184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84"/>
      <c r="C728" s="184"/>
      <c r="D728" s="184"/>
      <c r="E728" s="184"/>
      <c r="F728" s="184"/>
      <c r="G728" s="184"/>
      <c r="H728" s="184"/>
      <c r="I728" s="184"/>
      <c r="J728" s="184"/>
      <c r="K728" s="184"/>
      <c r="L728" s="184"/>
      <c r="M728" s="184"/>
      <c r="N728" s="98"/>
      <c r="O728" s="133"/>
      <c r="P728" s="184"/>
      <c r="Q728" s="184"/>
      <c r="R728" s="184"/>
      <c r="S728" s="184"/>
      <c r="T728" s="184"/>
      <c r="U728" s="184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84"/>
      <c r="C729" s="184"/>
      <c r="D729" s="184"/>
      <c r="E729" s="184"/>
      <c r="F729" s="184"/>
      <c r="G729" s="184"/>
      <c r="H729" s="184"/>
      <c r="I729" s="184"/>
      <c r="J729" s="184"/>
      <c r="K729" s="184"/>
      <c r="L729" s="184"/>
      <c r="M729" s="184"/>
      <c r="N729" s="98"/>
      <c r="O729" s="133"/>
      <c r="P729" s="184"/>
      <c r="Q729" s="184"/>
      <c r="R729" s="184"/>
      <c r="S729" s="184"/>
      <c r="T729" s="184"/>
      <c r="U729" s="184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84"/>
      <c r="C730" s="184"/>
      <c r="D730" s="184"/>
      <c r="E730" s="184"/>
      <c r="F730" s="184"/>
      <c r="G730" s="184"/>
      <c r="H730" s="184"/>
      <c r="I730" s="184"/>
      <c r="J730" s="184"/>
      <c r="K730" s="184"/>
      <c r="L730" s="184"/>
      <c r="M730" s="184"/>
      <c r="N730" s="98"/>
      <c r="O730" s="133"/>
      <c r="P730" s="184"/>
      <c r="Q730" s="184"/>
      <c r="R730" s="184"/>
      <c r="S730" s="184"/>
      <c r="T730" s="184"/>
      <c r="U730" s="184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84"/>
      <c r="C731" s="184"/>
      <c r="D731" s="184"/>
      <c r="E731" s="184"/>
      <c r="F731" s="184"/>
      <c r="G731" s="184"/>
      <c r="H731" s="184"/>
      <c r="I731" s="184"/>
      <c r="J731" s="184"/>
      <c r="K731" s="184"/>
      <c r="L731" s="184"/>
      <c r="M731" s="184"/>
      <c r="N731" s="98"/>
      <c r="O731" s="133"/>
      <c r="P731" s="184"/>
      <c r="Q731" s="184"/>
      <c r="R731" s="184"/>
      <c r="S731" s="184"/>
      <c r="T731" s="184"/>
      <c r="U731" s="184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84"/>
      <c r="C732" s="184"/>
      <c r="D732" s="184"/>
      <c r="E732" s="184"/>
      <c r="F732" s="184"/>
      <c r="G732" s="184"/>
      <c r="H732" s="184"/>
      <c r="I732" s="184"/>
      <c r="J732" s="184"/>
      <c r="K732" s="184"/>
      <c r="L732" s="184"/>
      <c r="M732" s="184"/>
      <c r="N732" s="98"/>
      <c r="O732" s="133"/>
      <c r="P732" s="184"/>
      <c r="Q732" s="184"/>
      <c r="R732" s="184"/>
      <c r="S732" s="184"/>
      <c r="T732" s="184"/>
      <c r="U732" s="184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84"/>
      <c r="C733" s="184"/>
      <c r="D733" s="184"/>
      <c r="E733" s="184"/>
      <c r="F733" s="184"/>
      <c r="G733" s="184"/>
      <c r="H733" s="184"/>
      <c r="I733" s="184"/>
      <c r="J733" s="184"/>
      <c r="K733" s="184"/>
      <c r="L733" s="184"/>
      <c r="M733" s="184"/>
      <c r="N733" s="98"/>
      <c r="O733" s="133"/>
      <c r="P733" s="184"/>
      <c r="Q733" s="184"/>
      <c r="R733" s="184"/>
      <c r="S733" s="184"/>
      <c r="T733" s="184"/>
      <c r="U733" s="184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84"/>
      <c r="C734" s="184"/>
      <c r="D734" s="184"/>
      <c r="E734" s="184"/>
      <c r="F734" s="184"/>
      <c r="G734" s="184"/>
      <c r="H734" s="184"/>
      <c r="I734" s="184"/>
      <c r="J734" s="184"/>
      <c r="K734" s="184"/>
      <c r="L734" s="184"/>
      <c r="M734" s="184"/>
      <c r="N734" s="98"/>
      <c r="O734" s="133"/>
      <c r="P734" s="184"/>
      <c r="Q734" s="184"/>
      <c r="R734" s="184"/>
      <c r="S734" s="184"/>
      <c r="T734" s="184"/>
      <c r="U734" s="184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84"/>
      <c r="C735" s="184"/>
      <c r="D735" s="184"/>
      <c r="E735" s="184"/>
      <c r="F735" s="184"/>
      <c r="G735" s="184"/>
      <c r="H735" s="184"/>
      <c r="I735" s="184"/>
      <c r="J735" s="184"/>
      <c r="K735" s="184"/>
      <c r="L735" s="184"/>
      <c r="M735" s="184"/>
      <c r="N735" s="98"/>
      <c r="O735" s="133"/>
      <c r="P735" s="184"/>
      <c r="Q735" s="184"/>
      <c r="R735" s="184"/>
      <c r="S735" s="184"/>
      <c r="T735" s="184"/>
      <c r="U735" s="184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84"/>
      <c r="C736" s="184"/>
      <c r="D736" s="184"/>
      <c r="E736" s="184"/>
      <c r="F736" s="184"/>
      <c r="G736" s="184"/>
      <c r="H736" s="184"/>
      <c r="I736" s="184"/>
      <c r="J736" s="184"/>
      <c r="K736" s="184"/>
      <c r="L736" s="184"/>
      <c r="M736" s="184"/>
      <c r="N736" s="98"/>
      <c r="O736" s="133"/>
      <c r="P736" s="184"/>
      <c r="Q736" s="184"/>
      <c r="R736" s="184"/>
      <c r="S736" s="184"/>
      <c r="T736" s="184"/>
      <c r="U736" s="184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84"/>
      <c r="C737" s="184"/>
      <c r="D737" s="184"/>
      <c r="E737" s="184"/>
      <c r="F737" s="184"/>
      <c r="G737" s="184"/>
      <c r="H737" s="184"/>
      <c r="I737" s="184"/>
      <c r="J737" s="184"/>
      <c r="K737" s="184"/>
      <c r="L737" s="184"/>
      <c r="M737" s="184"/>
      <c r="N737" s="98"/>
      <c r="O737" s="133"/>
      <c r="P737" s="184"/>
      <c r="Q737" s="184"/>
      <c r="R737" s="184"/>
      <c r="S737" s="184"/>
      <c r="T737" s="184"/>
      <c r="U737" s="184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84"/>
      <c r="C738" s="184"/>
      <c r="D738" s="184"/>
      <c r="E738" s="184"/>
      <c r="F738" s="184"/>
      <c r="G738" s="184"/>
      <c r="H738" s="184"/>
      <c r="I738" s="184"/>
      <c r="J738" s="184"/>
      <c r="K738" s="184"/>
      <c r="L738" s="184"/>
      <c r="M738" s="184"/>
      <c r="N738" s="98"/>
      <c r="O738" s="133"/>
      <c r="P738" s="184"/>
      <c r="Q738" s="184"/>
      <c r="R738" s="184"/>
      <c r="S738" s="184"/>
      <c r="T738" s="184"/>
      <c r="U738" s="184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84"/>
      <c r="C739" s="184"/>
      <c r="D739" s="184"/>
      <c r="E739" s="184"/>
      <c r="F739" s="184"/>
      <c r="G739" s="184"/>
      <c r="H739" s="184"/>
      <c r="I739" s="184"/>
      <c r="J739" s="184"/>
      <c r="K739" s="184"/>
      <c r="L739" s="184"/>
      <c r="M739" s="184"/>
      <c r="N739" s="98"/>
      <c r="O739" s="133"/>
      <c r="P739" s="184"/>
      <c r="Q739" s="184"/>
      <c r="R739" s="184"/>
      <c r="S739" s="184"/>
      <c r="T739" s="184"/>
      <c r="U739" s="184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84"/>
      <c r="C740" s="184"/>
      <c r="D740" s="184"/>
      <c r="E740" s="184"/>
      <c r="F740" s="184"/>
      <c r="G740" s="184"/>
      <c r="H740" s="184"/>
      <c r="I740" s="184"/>
      <c r="J740" s="184"/>
      <c r="K740" s="184"/>
      <c r="L740" s="184"/>
      <c r="M740" s="184"/>
      <c r="N740" s="98"/>
      <c r="O740" s="133"/>
      <c r="P740" s="184"/>
      <c r="Q740" s="184"/>
      <c r="R740" s="184"/>
      <c r="S740" s="184"/>
      <c r="T740" s="184"/>
      <c r="U740" s="184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84"/>
      <c r="C741" s="184"/>
      <c r="D741" s="184"/>
      <c r="E741" s="184"/>
      <c r="F741" s="184"/>
      <c r="G741" s="184"/>
      <c r="H741" s="184"/>
      <c r="I741" s="184"/>
      <c r="J741" s="184"/>
      <c r="K741" s="184"/>
      <c r="L741" s="184"/>
      <c r="M741" s="184"/>
      <c r="N741" s="98"/>
      <c r="O741" s="133"/>
      <c r="P741" s="184"/>
      <c r="Q741" s="184"/>
      <c r="R741" s="184"/>
      <c r="S741" s="184"/>
      <c r="T741" s="184"/>
      <c r="U741" s="184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84"/>
      <c r="C742" s="184"/>
      <c r="D742" s="184"/>
      <c r="E742" s="184"/>
      <c r="F742" s="184"/>
      <c r="G742" s="184"/>
      <c r="H742" s="184"/>
      <c r="I742" s="184"/>
      <c r="J742" s="184"/>
      <c r="K742" s="184"/>
      <c r="L742" s="184"/>
      <c r="M742" s="184"/>
      <c r="N742" s="98"/>
      <c r="O742" s="133"/>
      <c r="P742" s="184"/>
      <c r="Q742" s="184"/>
      <c r="R742" s="184"/>
      <c r="S742" s="184"/>
      <c r="T742" s="184"/>
      <c r="U742" s="184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84"/>
      <c r="C743" s="184"/>
      <c r="D743" s="184"/>
      <c r="E743" s="184"/>
      <c r="F743" s="184"/>
      <c r="G743" s="184"/>
      <c r="H743" s="184"/>
      <c r="I743" s="184"/>
      <c r="J743" s="184"/>
      <c r="K743" s="184"/>
      <c r="L743" s="184"/>
      <c r="M743" s="184"/>
      <c r="N743" s="98"/>
      <c r="O743" s="133"/>
      <c r="P743" s="184"/>
      <c r="Q743" s="184"/>
      <c r="R743" s="184"/>
      <c r="S743" s="184"/>
      <c r="T743" s="184"/>
      <c r="U743" s="184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84"/>
      <c r="C744" s="184"/>
      <c r="D744" s="184"/>
      <c r="E744" s="184"/>
      <c r="F744" s="184"/>
      <c r="G744" s="184"/>
      <c r="H744" s="184"/>
      <c r="I744" s="184"/>
      <c r="J744" s="184"/>
      <c r="K744" s="184"/>
      <c r="L744" s="184"/>
      <c r="M744" s="184"/>
      <c r="N744" s="98"/>
      <c r="O744" s="133"/>
      <c r="P744" s="184"/>
      <c r="Q744" s="184"/>
      <c r="R744" s="184"/>
      <c r="S744" s="184"/>
      <c r="T744" s="184"/>
      <c r="U744" s="184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84"/>
      <c r="C745" s="184"/>
      <c r="D745" s="184"/>
      <c r="E745" s="184"/>
      <c r="F745" s="184"/>
      <c r="G745" s="184"/>
      <c r="H745" s="184"/>
      <c r="I745" s="184"/>
      <c r="J745" s="184"/>
      <c r="K745" s="184"/>
      <c r="L745" s="184"/>
      <c r="M745" s="184"/>
      <c r="N745" s="98"/>
      <c r="O745" s="133"/>
      <c r="P745" s="184"/>
      <c r="Q745" s="184"/>
      <c r="R745" s="184"/>
      <c r="S745" s="184"/>
      <c r="T745" s="184"/>
      <c r="U745" s="184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84"/>
      <c r="C746" s="184"/>
      <c r="D746" s="184"/>
      <c r="E746" s="184"/>
      <c r="F746" s="184"/>
      <c r="G746" s="184"/>
      <c r="H746" s="184"/>
      <c r="I746" s="184"/>
      <c r="J746" s="184"/>
      <c r="K746" s="184"/>
      <c r="L746" s="184"/>
      <c r="M746" s="184"/>
      <c r="N746" s="98"/>
      <c r="O746" s="133"/>
      <c r="P746" s="184"/>
      <c r="Q746" s="184"/>
      <c r="R746" s="184"/>
      <c r="S746" s="184"/>
      <c r="T746" s="184"/>
      <c r="U746" s="184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84"/>
      <c r="C747" s="184"/>
      <c r="D747" s="184"/>
      <c r="E747" s="184"/>
      <c r="F747" s="184"/>
      <c r="G747" s="184"/>
      <c r="H747" s="184"/>
      <c r="I747" s="184"/>
      <c r="J747" s="184"/>
      <c r="K747" s="184"/>
      <c r="L747" s="184"/>
      <c r="M747" s="184"/>
      <c r="N747" s="98"/>
      <c r="O747" s="133"/>
      <c r="P747" s="184"/>
      <c r="Q747" s="184"/>
      <c r="R747" s="184"/>
      <c r="S747" s="184"/>
      <c r="T747" s="184"/>
      <c r="U747" s="184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84"/>
      <c r="C748" s="184"/>
      <c r="D748" s="184"/>
      <c r="E748" s="184"/>
      <c r="F748" s="184"/>
      <c r="G748" s="184"/>
      <c r="H748" s="184"/>
      <c r="I748" s="184"/>
      <c r="J748" s="184"/>
      <c r="K748" s="184"/>
      <c r="L748" s="184"/>
      <c r="M748" s="184"/>
      <c r="N748" s="98"/>
      <c r="O748" s="133"/>
      <c r="P748" s="184"/>
      <c r="Q748" s="184"/>
      <c r="R748" s="184"/>
      <c r="S748" s="184"/>
      <c r="T748" s="184"/>
      <c r="U748" s="184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84"/>
      <c r="C749" s="184"/>
      <c r="D749" s="184"/>
      <c r="E749" s="184"/>
      <c r="F749" s="184"/>
      <c r="G749" s="184"/>
      <c r="H749" s="184"/>
      <c r="I749" s="184"/>
      <c r="J749" s="184"/>
      <c r="K749" s="184"/>
      <c r="L749" s="184"/>
      <c r="M749" s="184"/>
      <c r="N749" s="98"/>
      <c r="O749" s="133"/>
      <c r="P749" s="184"/>
      <c r="Q749" s="184"/>
      <c r="R749" s="184"/>
      <c r="S749" s="184"/>
      <c r="T749" s="184"/>
      <c r="U749" s="184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84"/>
      <c r="C750" s="184"/>
      <c r="D750" s="184"/>
      <c r="E750" s="184"/>
      <c r="F750" s="184"/>
      <c r="G750" s="184"/>
      <c r="H750" s="184"/>
      <c r="I750" s="184"/>
      <c r="J750" s="184"/>
      <c r="K750" s="184"/>
      <c r="L750" s="184"/>
      <c r="M750" s="184"/>
      <c r="N750" s="98"/>
      <c r="O750" s="133"/>
      <c r="P750" s="184"/>
      <c r="Q750" s="184"/>
      <c r="R750" s="184"/>
      <c r="S750" s="184"/>
      <c r="T750" s="184"/>
      <c r="U750" s="184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84"/>
      <c r="C751" s="184"/>
      <c r="D751" s="184"/>
      <c r="E751" s="184"/>
      <c r="F751" s="184"/>
      <c r="G751" s="184"/>
      <c r="H751" s="184"/>
      <c r="I751" s="184"/>
      <c r="J751" s="184"/>
      <c r="K751" s="184"/>
      <c r="L751" s="184"/>
      <c r="M751" s="184"/>
      <c r="N751" s="98"/>
      <c r="O751" s="133"/>
      <c r="P751" s="184"/>
      <c r="Q751" s="184"/>
      <c r="R751" s="184"/>
      <c r="S751" s="184"/>
      <c r="T751" s="184"/>
      <c r="U751" s="184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84"/>
      <c r="C752" s="184"/>
      <c r="D752" s="184"/>
      <c r="E752" s="184"/>
      <c r="F752" s="184"/>
      <c r="G752" s="184"/>
      <c r="H752" s="184"/>
      <c r="I752" s="184"/>
      <c r="J752" s="184"/>
      <c r="K752" s="184"/>
      <c r="L752" s="184"/>
      <c r="M752" s="184"/>
      <c r="N752" s="98"/>
      <c r="O752" s="133"/>
      <c r="P752" s="184"/>
      <c r="Q752" s="184"/>
      <c r="R752" s="184"/>
      <c r="S752" s="184"/>
      <c r="T752" s="184"/>
      <c r="U752" s="184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84"/>
      <c r="C753" s="184"/>
      <c r="D753" s="184"/>
      <c r="E753" s="184"/>
      <c r="F753" s="184"/>
      <c r="G753" s="184"/>
      <c r="H753" s="184"/>
      <c r="I753" s="184"/>
      <c r="J753" s="184"/>
      <c r="K753" s="184"/>
      <c r="L753" s="184"/>
      <c r="M753" s="184"/>
      <c r="N753" s="98"/>
      <c r="O753" s="133"/>
      <c r="P753" s="184"/>
      <c r="Q753" s="184"/>
      <c r="R753" s="184"/>
      <c r="S753" s="184"/>
      <c r="T753" s="184"/>
      <c r="U753" s="184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84"/>
      <c r="C754" s="184"/>
      <c r="D754" s="184"/>
      <c r="E754" s="184"/>
      <c r="F754" s="184"/>
      <c r="G754" s="184"/>
      <c r="H754" s="184"/>
      <c r="I754" s="184"/>
      <c r="J754" s="184"/>
      <c r="K754" s="184"/>
      <c r="L754" s="184"/>
      <c r="M754" s="184"/>
      <c r="N754" s="98"/>
      <c r="O754" s="133"/>
      <c r="P754" s="184"/>
      <c r="Q754" s="184"/>
      <c r="R754" s="184"/>
      <c r="S754" s="184"/>
      <c r="T754" s="184"/>
      <c r="U754" s="184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84"/>
      <c r="C755" s="184"/>
      <c r="D755" s="184"/>
      <c r="E755" s="184"/>
      <c r="F755" s="184"/>
      <c r="G755" s="184"/>
      <c r="H755" s="184"/>
      <c r="I755" s="184"/>
      <c r="J755" s="184"/>
      <c r="K755" s="184"/>
      <c r="L755" s="184"/>
      <c r="M755" s="184"/>
      <c r="N755" s="98"/>
      <c r="O755" s="133"/>
      <c r="P755" s="184"/>
      <c r="Q755" s="184"/>
      <c r="R755" s="184"/>
      <c r="S755" s="184"/>
      <c r="T755" s="184"/>
      <c r="U755" s="184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84"/>
      <c r="C756" s="184"/>
      <c r="D756" s="184"/>
      <c r="E756" s="184"/>
      <c r="F756" s="184"/>
      <c r="G756" s="184"/>
      <c r="H756" s="184"/>
      <c r="I756" s="184"/>
      <c r="J756" s="184"/>
      <c r="K756" s="184"/>
      <c r="L756" s="184"/>
      <c r="M756" s="184"/>
      <c r="N756" s="98"/>
      <c r="O756" s="133"/>
      <c r="P756" s="184"/>
      <c r="Q756" s="184"/>
      <c r="R756" s="184"/>
      <c r="S756" s="184"/>
      <c r="T756" s="184"/>
      <c r="U756" s="184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84"/>
      <c r="C757" s="184"/>
      <c r="D757" s="184"/>
      <c r="E757" s="184"/>
      <c r="F757" s="184"/>
      <c r="G757" s="184"/>
      <c r="H757" s="184"/>
      <c r="I757" s="184"/>
      <c r="J757" s="184"/>
      <c r="K757" s="184"/>
      <c r="L757" s="184"/>
      <c r="M757" s="184"/>
      <c r="N757" s="98"/>
      <c r="O757" s="133"/>
      <c r="P757" s="184"/>
      <c r="Q757" s="184"/>
      <c r="R757" s="184"/>
      <c r="S757" s="184"/>
      <c r="T757" s="184"/>
      <c r="U757" s="184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479" priority="39" operator="equal">
      <formula>"KO"</formula>
    </cfRule>
    <cfRule type="cellIs" dxfId="478" priority="40" operator="equal">
      <formula>"OK"</formula>
    </cfRule>
  </conditionalFormatting>
  <conditionalFormatting sqref="Z199">
    <cfRule type="cellIs" dxfId="477" priority="37" operator="equal">
      <formula>"KO"</formula>
    </cfRule>
    <cfRule type="cellIs" dxfId="476" priority="38" operator="equal">
      <formula>"OK"</formula>
    </cfRule>
  </conditionalFormatting>
  <conditionalFormatting sqref="Z146">
    <cfRule type="cellIs" dxfId="475" priority="35" operator="equal">
      <formula>"KO"</formula>
    </cfRule>
    <cfRule type="cellIs" dxfId="474" priority="36" operator="equal">
      <formula>"OK"</formula>
    </cfRule>
  </conditionalFormatting>
  <conditionalFormatting sqref="Z318">
    <cfRule type="cellIs" dxfId="473" priority="33" operator="equal">
      <formula>"KO"</formula>
    </cfRule>
    <cfRule type="cellIs" dxfId="472" priority="34" operator="equal">
      <formula>"OK"</formula>
    </cfRule>
  </conditionalFormatting>
  <conditionalFormatting sqref="Z394">
    <cfRule type="cellIs" dxfId="471" priority="31" operator="equal">
      <formula>"KO"</formula>
    </cfRule>
    <cfRule type="cellIs" dxfId="470" priority="32" operator="equal">
      <formula>"OK"</formula>
    </cfRule>
  </conditionalFormatting>
  <conditionalFormatting sqref="AD15:AD34">
    <cfRule type="cellIs" dxfId="469" priority="29" operator="equal">
      <formula>"KO"</formula>
    </cfRule>
    <cfRule type="cellIs" dxfId="468" priority="30" operator="equal">
      <formula>"OK"</formula>
    </cfRule>
  </conditionalFormatting>
  <conditionalFormatting sqref="Q569:Q587">
    <cfRule type="cellIs" dxfId="467" priority="5" operator="equal">
      <formula>"KO"</formula>
    </cfRule>
    <cfRule type="cellIs" dxfId="466" priority="6" operator="equal">
      <formula>"OK"</formula>
    </cfRule>
  </conditionalFormatting>
  <conditionalFormatting sqref="R137:R145">
    <cfRule type="cellIs" dxfId="465" priority="27" operator="equal">
      <formula>"KO"</formula>
    </cfRule>
    <cfRule type="cellIs" dxfId="464" priority="28" operator="equal">
      <formula>"OK"</formula>
    </cfRule>
  </conditionalFormatting>
  <conditionalFormatting sqref="V194:V198">
    <cfRule type="cellIs" dxfId="463" priority="25" operator="equal">
      <formula>"KO"</formula>
    </cfRule>
    <cfRule type="cellIs" dxfId="462" priority="26" operator="equal">
      <formula>"OK"</formula>
    </cfRule>
  </conditionalFormatting>
  <conditionalFormatting sqref="Q247">
    <cfRule type="cellIs" dxfId="461" priority="23" operator="equal">
      <formula>"KO"</formula>
    </cfRule>
    <cfRule type="cellIs" dxfId="460" priority="24" operator="equal">
      <formula>"OK"</formula>
    </cfRule>
  </conditionalFormatting>
  <conditionalFormatting sqref="Q248">
    <cfRule type="cellIs" dxfId="459" priority="21" operator="equal">
      <formula>"KO"</formula>
    </cfRule>
    <cfRule type="cellIs" dxfId="458" priority="22" operator="equal">
      <formula>"OK"</formula>
    </cfRule>
  </conditionalFormatting>
  <conditionalFormatting sqref="Q249">
    <cfRule type="cellIs" dxfId="457" priority="19" operator="equal">
      <formula>"KO"</formula>
    </cfRule>
    <cfRule type="cellIs" dxfId="456" priority="20" operator="equal">
      <formula>"OK"</formula>
    </cfRule>
  </conditionalFormatting>
  <conditionalFormatting sqref="Q250">
    <cfRule type="cellIs" dxfId="455" priority="17" operator="equal">
      <formula>"KO"</formula>
    </cfRule>
    <cfRule type="cellIs" dxfId="454" priority="18" operator="equal">
      <formula>"OK"</formula>
    </cfRule>
  </conditionalFormatting>
  <conditionalFormatting sqref="Q251">
    <cfRule type="cellIs" dxfId="453" priority="15" operator="equal">
      <formula>"KO"</formula>
    </cfRule>
    <cfRule type="cellIs" dxfId="452" priority="16" operator="equal">
      <formula>"OK"</formula>
    </cfRule>
  </conditionalFormatting>
  <conditionalFormatting sqref="Q252">
    <cfRule type="cellIs" dxfId="451" priority="13" operator="equal">
      <formula>"KO"</formula>
    </cfRule>
    <cfRule type="cellIs" dxfId="450" priority="14" operator="equal">
      <formula>"OK"</formula>
    </cfRule>
  </conditionalFormatting>
  <conditionalFormatting sqref="Q253">
    <cfRule type="cellIs" dxfId="449" priority="11" operator="equal">
      <formula>"KO"</formula>
    </cfRule>
    <cfRule type="cellIs" dxfId="448" priority="12" operator="equal">
      <formula>"OK"</formula>
    </cfRule>
  </conditionalFormatting>
  <conditionalFormatting sqref="R312:R317">
    <cfRule type="cellIs" dxfId="447" priority="9" operator="equal">
      <formula>"KO"</formula>
    </cfRule>
    <cfRule type="cellIs" dxfId="446" priority="10" operator="equal">
      <formula>"OK"</formula>
    </cfRule>
  </conditionalFormatting>
  <conditionalFormatting sqref="V376:V393">
    <cfRule type="cellIs" dxfId="445" priority="7" operator="equal">
      <formula>"KO"</formula>
    </cfRule>
    <cfRule type="cellIs" dxfId="444" priority="8" operator="equal">
      <formula>"OK"</formula>
    </cfRule>
  </conditionalFormatting>
  <conditionalFormatting sqref="T146">
    <cfRule type="cellIs" dxfId="443" priority="3" operator="equal">
      <formula>"KO"</formula>
    </cfRule>
    <cfRule type="cellIs" dxfId="442" priority="4" operator="equal">
      <formula>"OK"</formula>
    </cfRule>
  </conditionalFormatting>
  <conditionalFormatting sqref="Z587">
    <cfRule type="cellIs" dxfId="441" priority="1" operator="equal">
      <formula>"KO"</formula>
    </cfRule>
    <cfRule type="cellIs" dxfId="4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4" sqref="A14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AK1" s="49"/>
    </row>
    <row r="2" spans="1:37" s="47" customFormat="1" ht="30.75" customHeight="1" x14ac:dyDescent="0.25">
      <c r="B2" s="50"/>
      <c r="D2" s="208" t="s">
        <v>26</v>
      </c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9" t="s">
        <v>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AK7" s="49"/>
    </row>
    <row r="8" spans="1:37" s="47" customFormat="1" x14ac:dyDescent="0.25">
      <c r="A8" s="63" t="s">
        <v>39</v>
      </c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6</v>
      </c>
      <c r="B10" s="67" t="str">
        <f>VLOOKUP(A10,EXPERIENCIA_REQUERIDA_PERFIL!A:B,2,FALSE)</f>
        <v>Cap de projecte junior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68</v>
      </c>
      <c r="AE11" s="71">
        <f>VLOOKUP($A$10,EXPERIENCIA_REQUERIDA_PERFIL!A:BD,10,FALSE)</f>
        <v>0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69</v>
      </c>
      <c r="AE12" s="71">
        <f>VLOOKUP($A$10,EXPERIENCIA_REQUERIDA_PERFIL!A:BD,11,FALSE)</f>
        <v>0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2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2" t="s">
        <v>66</v>
      </c>
      <c r="AC13" s="145">
        <f>VLOOKUP($A$10,EXPERIENCIA_REQUERIDA_PERFIL!A:BD,31,FALSE)</f>
        <v>0</v>
      </c>
      <c r="AD13" s="125" t="s">
        <v>47</v>
      </c>
      <c r="AE13" s="71">
        <f>VLOOKUP($A$10,EXPERIENCIA_REQUERIDA_PERFIL!A:BD,9,FALSE)</f>
        <v>0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9" t="s">
        <v>15</v>
      </c>
      <c r="C14" s="200"/>
      <c r="D14" s="200"/>
      <c r="E14" s="20" t="s">
        <v>14</v>
      </c>
      <c r="F14" s="20" t="s">
        <v>29</v>
      </c>
      <c r="G14" s="20" t="s">
        <v>25</v>
      </c>
      <c r="H14" s="210" t="s">
        <v>18</v>
      </c>
      <c r="I14" s="211"/>
      <c r="J14" s="211"/>
      <c r="K14" s="211"/>
      <c r="L14" s="20" t="str">
        <f>IF(VLOOKUP($A$10,EXPERIENCIA_REQUERIDA_PERFIL!A:C,3,FALSE)="","",VLOOKUP($A$10,EXPERIENCIA_REQUERIDA_PERFIL!A:C,3,FALSE))</f>
        <v/>
      </c>
      <c r="M14" s="212" t="str">
        <f>IF(VLOOKUP($A$10,EXPERIENCIA_REQUERIDA_PERFIL!A:BD,6,FALSE)="","",VLOOKUP($A$10,EXPERIENCIA_REQUERIDA_PERFIL!A:BD,6,FALSE))</f>
        <v>Gestió de projectes o serveis amb relació directa amb Sistemes d’Informació Geogràfica</v>
      </c>
      <c r="N14" s="213"/>
      <c r="O14" s="213"/>
      <c r="P14" s="214"/>
      <c r="Q14" s="215" t="str">
        <f>IF(VLOOKUP($A$10,EXPERIENCIA_REQUERIDA_PERFIL!A:BD,12,FALSE)="","",VLOOKUP($A$10,EXPERIENCIA_REQUERIDA_PERFIL!A:BD,12,FALSE))</f>
        <v/>
      </c>
      <c r="R14" s="215"/>
      <c r="S14" s="215"/>
      <c r="T14" s="215"/>
      <c r="U14" s="215"/>
      <c r="V14" s="215"/>
      <c r="W14" s="215"/>
      <c r="X14" s="182" t="str">
        <f>IF(VLOOKUP($A$10,EXPERIENCIA_REQUERIDA_PERFIL!A:BD,18,FALSE)="","",VLOOKUP($A$10,EXPERIENCIA_REQUERIDA_PERFIL!A:BD,18,FALSE))</f>
        <v/>
      </c>
      <c r="Y14" s="183"/>
      <c r="Z14" s="182" t="str">
        <f>IF(VLOOKUP($A$10,EXPERIENCIA_REQUERIDA_PERFIL!A:BD,24,FALSE)="","",VLOOKUP($A$10,EXPERIENCIA_REQUERIDA_PERFIL!A:BD,24,FALSE))</f>
        <v/>
      </c>
      <c r="AA14" s="183"/>
      <c r="AB14" s="182" t="str">
        <f>IF(VLOOKUP($A$10,EXPERIENCIA_REQUERIDA_PERFIL!A:BD,30,FALSE)="","",VLOOKUP($A$10,EXPERIENCIA_REQUERIDA_PERFIL!A:BD,30,FALSE))</f>
        <v/>
      </c>
      <c r="AC14" s="183"/>
      <c r="AD14" s="20" t="s">
        <v>54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203" t="str">
        <f t="shared" ref="B15:B34" si="0">$B$10</f>
        <v>Cap de projecte junior</v>
      </c>
      <c r="C15" s="203"/>
      <c r="D15" s="203"/>
      <c r="E15" s="81" t="s">
        <v>53</v>
      </c>
      <c r="F15" s="81" t="s">
        <v>67</v>
      </c>
      <c r="G15" s="81">
        <v>100</v>
      </c>
      <c r="H15" s="204">
        <v>5</v>
      </c>
      <c r="I15" s="205"/>
      <c r="J15" s="205"/>
      <c r="K15" s="205"/>
      <c r="L15" s="136" t="s">
        <v>3</v>
      </c>
      <c r="M15" s="180">
        <f>IF($M$14="","",ROUND(SUMIF($AE$39:$AE$103,CONCATENATE(E15,"SI"),$AD$39:$AD$103)/12,2))</f>
        <v>3</v>
      </c>
      <c r="N15" s="206"/>
      <c r="O15" s="206"/>
      <c r="P15" s="181"/>
      <c r="Q15" s="207" t="str">
        <f>IF($Q$14="","",ROUND(SUMIF($AF$39:$AF$78,CONCATENATE(E15,"SI"),$AD$39:$AD$78)/12,2))</f>
        <v/>
      </c>
      <c r="R15" s="207"/>
      <c r="S15" s="207"/>
      <c r="T15" s="207"/>
      <c r="U15" s="207"/>
      <c r="V15" s="207"/>
      <c r="W15" s="207"/>
      <c r="X15" s="180" t="str">
        <f>IF($X$14="","",ROUND(SUMIF($AG$39:$AG$78,CONCATENATE(E15,"SI"),$AD$39:$AD$78)/12,2))</f>
        <v/>
      </c>
      <c r="Y15" s="181"/>
      <c r="Z15" s="180" t="str">
        <f>IF($Z$14="","",ROUND(SUMIF($AH$39:$AH$78,CONCATENATE(E15,"SI"),$AD$39:$AD$78)/12,2))</f>
        <v/>
      </c>
      <c r="AA15" s="181"/>
      <c r="AB15" s="180" t="str">
        <f>IF($AB$14="","",ROUND(SUMIF($AI$39:$AI$78,CONCATENATE(E15,"SI"),$AD$39:$AD$78)/12,2))</f>
        <v/>
      </c>
      <c r="AC15" s="181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 t="str">
        <f>IF(OR($E15="",$M$14="",AE$13=0),"",MAX(TRUNC((M15-$P$13)/AE$11),0))</f>
        <v/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203" t="str">
        <f t="shared" si="0"/>
        <v>Cap de projecte junior</v>
      </c>
      <c r="C16" s="203"/>
      <c r="D16" s="203"/>
      <c r="E16" s="81"/>
      <c r="F16" s="81"/>
      <c r="G16" s="81"/>
      <c r="H16" s="204"/>
      <c r="I16" s="205"/>
      <c r="J16" s="205"/>
      <c r="K16" s="205"/>
      <c r="L16" s="136" t="s">
        <v>51</v>
      </c>
      <c r="M16" s="180">
        <f t="shared" ref="M16:M34" si="2">IF($M$14="","",ROUND(SUMIF($AE$39:$AE$103,CONCATENATE(E16,"SI"),$AD$39:$AD$103)/12,2))</f>
        <v>0</v>
      </c>
      <c r="N16" s="206"/>
      <c r="O16" s="206"/>
      <c r="P16" s="181"/>
      <c r="Q16" s="207" t="str">
        <f t="shared" ref="Q16:Q34" si="3">IF($Q$14="","",ROUND(SUMIF($AF$39:$AF$78,CONCATENATE(E16,"SI"),$AD$39:$AD$78)/12,2))</f>
        <v/>
      </c>
      <c r="R16" s="207"/>
      <c r="S16" s="207"/>
      <c r="T16" s="207"/>
      <c r="U16" s="207"/>
      <c r="V16" s="207"/>
      <c r="W16" s="207"/>
      <c r="X16" s="180" t="str">
        <f t="shared" ref="X16:X34" si="4">IF($X$14="","",ROUND(SUMIF($AG$39:$AG$78,CONCATENATE(E16,"SI"),$AD$39:$AD$78)/12,2))</f>
        <v/>
      </c>
      <c r="Y16" s="181"/>
      <c r="Z16" s="180" t="str">
        <f t="shared" ref="Z16:Z34" si="5">IF($Z$14="","",ROUND(SUMIF($AH$39:$AH$78,CONCATENATE(E16,"SI"),$AD$39:$AD$78)/12,2))</f>
        <v/>
      </c>
      <c r="AA16" s="181"/>
      <c r="AB16" s="180" t="str">
        <f t="shared" ref="AB16:AB34" si="6">IF($AB$14="","",ROUND(SUMIF($AI$39:$AI$78,CONCATENATE(E16,"SI"),$AD$39:$AD$78)/12,2))</f>
        <v/>
      </c>
      <c r="AC16" s="181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203" t="str">
        <f t="shared" si="0"/>
        <v>Cap de projecte junior</v>
      </c>
      <c r="C17" s="203"/>
      <c r="D17" s="203"/>
      <c r="E17" s="81"/>
      <c r="F17" s="81"/>
      <c r="G17" s="81"/>
      <c r="H17" s="204"/>
      <c r="I17" s="205"/>
      <c r="J17" s="205"/>
      <c r="K17" s="205"/>
      <c r="L17" s="136" t="s">
        <v>51</v>
      </c>
      <c r="M17" s="180">
        <f t="shared" si="2"/>
        <v>0</v>
      </c>
      <c r="N17" s="206"/>
      <c r="O17" s="206"/>
      <c r="P17" s="181"/>
      <c r="Q17" s="207" t="str">
        <f t="shared" si="3"/>
        <v/>
      </c>
      <c r="R17" s="207"/>
      <c r="S17" s="207"/>
      <c r="T17" s="207"/>
      <c r="U17" s="207"/>
      <c r="V17" s="207"/>
      <c r="W17" s="207"/>
      <c r="X17" s="180" t="str">
        <f t="shared" si="4"/>
        <v/>
      </c>
      <c r="Y17" s="181"/>
      <c r="Z17" s="180" t="str">
        <f t="shared" si="5"/>
        <v/>
      </c>
      <c r="AA17" s="181"/>
      <c r="AB17" s="180" t="str">
        <f t="shared" si="6"/>
        <v/>
      </c>
      <c r="AC17" s="181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203" t="str">
        <f t="shared" si="0"/>
        <v>Cap de projecte junior</v>
      </c>
      <c r="C18" s="203"/>
      <c r="D18" s="203"/>
      <c r="E18" s="81"/>
      <c r="F18" s="81"/>
      <c r="G18" s="81"/>
      <c r="H18" s="204"/>
      <c r="I18" s="205"/>
      <c r="J18" s="205"/>
      <c r="K18" s="205"/>
      <c r="L18" s="136" t="s">
        <v>51</v>
      </c>
      <c r="M18" s="180">
        <f t="shared" si="2"/>
        <v>0</v>
      </c>
      <c r="N18" s="206"/>
      <c r="O18" s="206"/>
      <c r="P18" s="181"/>
      <c r="Q18" s="207" t="str">
        <f t="shared" si="3"/>
        <v/>
      </c>
      <c r="R18" s="207"/>
      <c r="S18" s="207"/>
      <c r="T18" s="207"/>
      <c r="U18" s="207"/>
      <c r="V18" s="207"/>
      <c r="W18" s="207"/>
      <c r="X18" s="180" t="str">
        <f t="shared" si="4"/>
        <v/>
      </c>
      <c r="Y18" s="181"/>
      <c r="Z18" s="180" t="str">
        <f t="shared" si="5"/>
        <v/>
      </c>
      <c r="AA18" s="181"/>
      <c r="AB18" s="180" t="str">
        <f t="shared" si="6"/>
        <v/>
      </c>
      <c r="AC18" s="181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203" t="str">
        <f t="shared" si="0"/>
        <v>Cap de projecte junior</v>
      </c>
      <c r="C19" s="203"/>
      <c r="D19" s="203"/>
      <c r="E19" s="81"/>
      <c r="F19" s="81"/>
      <c r="G19" s="81"/>
      <c r="H19" s="204"/>
      <c r="I19" s="205"/>
      <c r="J19" s="205"/>
      <c r="K19" s="205"/>
      <c r="L19" s="136" t="s">
        <v>51</v>
      </c>
      <c r="M19" s="180">
        <f t="shared" si="2"/>
        <v>0</v>
      </c>
      <c r="N19" s="206"/>
      <c r="O19" s="206"/>
      <c r="P19" s="181"/>
      <c r="Q19" s="207" t="str">
        <f t="shared" si="3"/>
        <v/>
      </c>
      <c r="R19" s="207"/>
      <c r="S19" s="207"/>
      <c r="T19" s="207"/>
      <c r="U19" s="207"/>
      <c r="V19" s="207"/>
      <c r="W19" s="207"/>
      <c r="X19" s="180" t="str">
        <f t="shared" si="4"/>
        <v/>
      </c>
      <c r="Y19" s="181"/>
      <c r="Z19" s="180" t="str">
        <f t="shared" si="5"/>
        <v/>
      </c>
      <c r="AA19" s="181"/>
      <c r="AB19" s="180" t="str">
        <f t="shared" si="6"/>
        <v/>
      </c>
      <c r="AC19" s="181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203" t="str">
        <f t="shared" si="0"/>
        <v>Cap de projecte junior</v>
      </c>
      <c r="C20" s="203"/>
      <c r="D20" s="203"/>
      <c r="E20" s="81"/>
      <c r="F20" s="81"/>
      <c r="G20" s="81"/>
      <c r="H20" s="204"/>
      <c r="I20" s="205"/>
      <c r="J20" s="205"/>
      <c r="K20" s="205"/>
      <c r="L20" s="136" t="s">
        <v>51</v>
      </c>
      <c r="M20" s="180">
        <f t="shared" si="2"/>
        <v>0</v>
      </c>
      <c r="N20" s="206"/>
      <c r="O20" s="206"/>
      <c r="P20" s="181"/>
      <c r="Q20" s="207" t="str">
        <f t="shared" si="3"/>
        <v/>
      </c>
      <c r="R20" s="207"/>
      <c r="S20" s="207"/>
      <c r="T20" s="207"/>
      <c r="U20" s="207"/>
      <c r="V20" s="207"/>
      <c r="W20" s="207"/>
      <c r="X20" s="180" t="str">
        <f t="shared" si="4"/>
        <v/>
      </c>
      <c r="Y20" s="181"/>
      <c r="Z20" s="180" t="str">
        <f t="shared" si="5"/>
        <v/>
      </c>
      <c r="AA20" s="181"/>
      <c r="AB20" s="180" t="str">
        <f t="shared" si="6"/>
        <v/>
      </c>
      <c r="AC20" s="181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203" t="str">
        <f t="shared" si="0"/>
        <v>Cap de projecte junior</v>
      </c>
      <c r="C21" s="203"/>
      <c r="D21" s="203"/>
      <c r="E21" s="81"/>
      <c r="F21" s="81"/>
      <c r="G21" s="81"/>
      <c r="H21" s="204"/>
      <c r="I21" s="205"/>
      <c r="J21" s="205"/>
      <c r="K21" s="205"/>
      <c r="L21" s="136" t="s">
        <v>51</v>
      </c>
      <c r="M21" s="180">
        <f t="shared" si="2"/>
        <v>0</v>
      </c>
      <c r="N21" s="206"/>
      <c r="O21" s="206"/>
      <c r="P21" s="181"/>
      <c r="Q21" s="207" t="str">
        <f t="shared" si="3"/>
        <v/>
      </c>
      <c r="R21" s="207"/>
      <c r="S21" s="207"/>
      <c r="T21" s="207"/>
      <c r="U21" s="207"/>
      <c r="V21" s="207"/>
      <c r="W21" s="207"/>
      <c r="X21" s="180" t="str">
        <f t="shared" si="4"/>
        <v/>
      </c>
      <c r="Y21" s="181"/>
      <c r="Z21" s="180" t="str">
        <f t="shared" si="5"/>
        <v/>
      </c>
      <c r="AA21" s="181"/>
      <c r="AB21" s="180" t="str">
        <f t="shared" si="6"/>
        <v/>
      </c>
      <c r="AC21" s="181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203" t="str">
        <f t="shared" si="0"/>
        <v>Cap de projecte junior</v>
      </c>
      <c r="C22" s="203"/>
      <c r="D22" s="203"/>
      <c r="E22" s="81"/>
      <c r="F22" s="81"/>
      <c r="G22" s="81"/>
      <c r="H22" s="204"/>
      <c r="I22" s="205"/>
      <c r="J22" s="205"/>
      <c r="K22" s="205"/>
      <c r="L22" s="136" t="s">
        <v>51</v>
      </c>
      <c r="M22" s="180">
        <f t="shared" si="2"/>
        <v>0</v>
      </c>
      <c r="N22" s="206"/>
      <c r="O22" s="206"/>
      <c r="P22" s="181"/>
      <c r="Q22" s="207" t="str">
        <f t="shared" si="3"/>
        <v/>
      </c>
      <c r="R22" s="207"/>
      <c r="S22" s="207"/>
      <c r="T22" s="207"/>
      <c r="U22" s="207"/>
      <c r="V22" s="207"/>
      <c r="W22" s="207"/>
      <c r="X22" s="180" t="str">
        <f t="shared" si="4"/>
        <v/>
      </c>
      <c r="Y22" s="181"/>
      <c r="Z22" s="180" t="str">
        <f t="shared" si="5"/>
        <v/>
      </c>
      <c r="AA22" s="181"/>
      <c r="AB22" s="180" t="str">
        <f t="shared" si="6"/>
        <v/>
      </c>
      <c r="AC22" s="181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203" t="str">
        <f t="shared" si="0"/>
        <v>Cap de projecte junior</v>
      </c>
      <c r="C23" s="203"/>
      <c r="D23" s="203"/>
      <c r="E23" s="81"/>
      <c r="F23" s="81"/>
      <c r="G23" s="81"/>
      <c r="H23" s="204"/>
      <c r="I23" s="205"/>
      <c r="J23" s="205"/>
      <c r="K23" s="205"/>
      <c r="L23" s="136" t="s">
        <v>51</v>
      </c>
      <c r="M23" s="180">
        <f t="shared" si="2"/>
        <v>0</v>
      </c>
      <c r="N23" s="206"/>
      <c r="O23" s="206"/>
      <c r="P23" s="181"/>
      <c r="Q23" s="207" t="str">
        <f t="shared" si="3"/>
        <v/>
      </c>
      <c r="R23" s="207"/>
      <c r="S23" s="207"/>
      <c r="T23" s="207"/>
      <c r="U23" s="207"/>
      <c r="V23" s="207"/>
      <c r="W23" s="207"/>
      <c r="X23" s="180" t="str">
        <f t="shared" si="4"/>
        <v/>
      </c>
      <c r="Y23" s="181"/>
      <c r="Z23" s="180" t="str">
        <f t="shared" si="5"/>
        <v/>
      </c>
      <c r="AA23" s="181"/>
      <c r="AB23" s="180" t="str">
        <f t="shared" si="6"/>
        <v/>
      </c>
      <c r="AC23" s="181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203" t="str">
        <f t="shared" si="0"/>
        <v>Cap de projecte junior</v>
      </c>
      <c r="C24" s="203"/>
      <c r="D24" s="203"/>
      <c r="E24" s="81"/>
      <c r="F24" s="81"/>
      <c r="G24" s="81"/>
      <c r="H24" s="204"/>
      <c r="I24" s="205"/>
      <c r="J24" s="205"/>
      <c r="K24" s="205"/>
      <c r="L24" s="136" t="s">
        <v>51</v>
      </c>
      <c r="M24" s="180">
        <f t="shared" si="2"/>
        <v>0</v>
      </c>
      <c r="N24" s="206"/>
      <c r="O24" s="206"/>
      <c r="P24" s="181"/>
      <c r="Q24" s="207" t="str">
        <f t="shared" si="3"/>
        <v/>
      </c>
      <c r="R24" s="207"/>
      <c r="S24" s="207"/>
      <c r="T24" s="207"/>
      <c r="U24" s="207"/>
      <c r="V24" s="207"/>
      <c r="W24" s="207"/>
      <c r="X24" s="180" t="str">
        <f t="shared" si="4"/>
        <v/>
      </c>
      <c r="Y24" s="181"/>
      <c r="Z24" s="180" t="str">
        <f t="shared" si="5"/>
        <v/>
      </c>
      <c r="AA24" s="181"/>
      <c r="AB24" s="180" t="str">
        <f t="shared" si="6"/>
        <v/>
      </c>
      <c r="AC24" s="181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203" t="str">
        <f t="shared" si="0"/>
        <v>Cap de projecte junior</v>
      </c>
      <c r="C25" s="203"/>
      <c r="D25" s="203"/>
      <c r="E25" s="81"/>
      <c r="F25" s="81"/>
      <c r="G25" s="81"/>
      <c r="H25" s="204"/>
      <c r="I25" s="205"/>
      <c r="J25" s="205"/>
      <c r="K25" s="205"/>
      <c r="L25" s="136" t="s">
        <v>51</v>
      </c>
      <c r="M25" s="180">
        <f t="shared" si="2"/>
        <v>0</v>
      </c>
      <c r="N25" s="206"/>
      <c r="O25" s="206"/>
      <c r="P25" s="181"/>
      <c r="Q25" s="207" t="str">
        <f t="shared" si="3"/>
        <v/>
      </c>
      <c r="R25" s="207"/>
      <c r="S25" s="207"/>
      <c r="T25" s="207"/>
      <c r="U25" s="207"/>
      <c r="V25" s="207"/>
      <c r="W25" s="207"/>
      <c r="X25" s="180" t="str">
        <f t="shared" si="4"/>
        <v/>
      </c>
      <c r="Y25" s="181"/>
      <c r="Z25" s="180" t="str">
        <f t="shared" si="5"/>
        <v/>
      </c>
      <c r="AA25" s="181"/>
      <c r="AB25" s="180" t="str">
        <f t="shared" si="6"/>
        <v/>
      </c>
      <c r="AC25" s="181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203" t="str">
        <f t="shared" si="0"/>
        <v>Cap de projecte junior</v>
      </c>
      <c r="C26" s="203"/>
      <c r="D26" s="203"/>
      <c r="E26" s="81"/>
      <c r="F26" s="81"/>
      <c r="G26" s="81"/>
      <c r="H26" s="204"/>
      <c r="I26" s="205"/>
      <c r="J26" s="205"/>
      <c r="K26" s="205"/>
      <c r="L26" s="136" t="s">
        <v>51</v>
      </c>
      <c r="M26" s="180">
        <f t="shared" si="2"/>
        <v>0</v>
      </c>
      <c r="N26" s="206"/>
      <c r="O26" s="206"/>
      <c r="P26" s="181"/>
      <c r="Q26" s="207" t="str">
        <f t="shared" si="3"/>
        <v/>
      </c>
      <c r="R26" s="207"/>
      <c r="S26" s="207"/>
      <c r="T26" s="207"/>
      <c r="U26" s="207"/>
      <c r="V26" s="207"/>
      <c r="W26" s="207"/>
      <c r="X26" s="180" t="str">
        <f t="shared" si="4"/>
        <v/>
      </c>
      <c r="Y26" s="181"/>
      <c r="Z26" s="180" t="str">
        <f t="shared" si="5"/>
        <v/>
      </c>
      <c r="AA26" s="181"/>
      <c r="AB26" s="180" t="str">
        <f t="shared" si="6"/>
        <v/>
      </c>
      <c r="AC26" s="181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203" t="str">
        <f t="shared" si="0"/>
        <v>Cap de projecte junior</v>
      </c>
      <c r="C27" s="203"/>
      <c r="D27" s="203"/>
      <c r="E27" s="81"/>
      <c r="F27" s="81"/>
      <c r="G27" s="81"/>
      <c r="H27" s="204"/>
      <c r="I27" s="205"/>
      <c r="J27" s="205"/>
      <c r="K27" s="205"/>
      <c r="L27" s="136" t="s">
        <v>51</v>
      </c>
      <c r="M27" s="180">
        <f t="shared" si="2"/>
        <v>0</v>
      </c>
      <c r="N27" s="206"/>
      <c r="O27" s="206"/>
      <c r="P27" s="181"/>
      <c r="Q27" s="207" t="str">
        <f t="shared" si="3"/>
        <v/>
      </c>
      <c r="R27" s="207"/>
      <c r="S27" s="207"/>
      <c r="T27" s="207"/>
      <c r="U27" s="207"/>
      <c r="V27" s="207"/>
      <c r="W27" s="207"/>
      <c r="X27" s="180" t="str">
        <f t="shared" si="4"/>
        <v/>
      </c>
      <c r="Y27" s="181"/>
      <c r="Z27" s="180" t="str">
        <f t="shared" si="5"/>
        <v/>
      </c>
      <c r="AA27" s="181"/>
      <c r="AB27" s="180" t="str">
        <f t="shared" si="6"/>
        <v/>
      </c>
      <c r="AC27" s="181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203" t="str">
        <f t="shared" si="0"/>
        <v>Cap de projecte junior</v>
      </c>
      <c r="C28" s="203"/>
      <c r="D28" s="203"/>
      <c r="E28" s="81"/>
      <c r="F28" s="81"/>
      <c r="G28" s="81"/>
      <c r="H28" s="204"/>
      <c r="I28" s="205"/>
      <c r="J28" s="205"/>
      <c r="K28" s="205"/>
      <c r="L28" s="136" t="s">
        <v>51</v>
      </c>
      <c r="M28" s="180">
        <f t="shared" si="2"/>
        <v>0</v>
      </c>
      <c r="N28" s="206"/>
      <c r="O28" s="206"/>
      <c r="P28" s="181"/>
      <c r="Q28" s="207" t="str">
        <f t="shared" si="3"/>
        <v/>
      </c>
      <c r="R28" s="207"/>
      <c r="S28" s="207"/>
      <c r="T28" s="207"/>
      <c r="U28" s="207"/>
      <c r="V28" s="207"/>
      <c r="W28" s="207"/>
      <c r="X28" s="180" t="str">
        <f t="shared" si="4"/>
        <v/>
      </c>
      <c r="Y28" s="181"/>
      <c r="Z28" s="180" t="str">
        <f t="shared" si="5"/>
        <v/>
      </c>
      <c r="AA28" s="181"/>
      <c r="AB28" s="180" t="str">
        <f t="shared" si="6"/>
        <v/>
      </c>
      <c r="AC28" s="181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203" t="str">
        <f t="shared" si="0"/>
        <v>Cap de projecte junior</v>
      </c>
      <c r="C29" s="203"/>
      <c r="D29" s="203"/>
      <c r="E29" s="81"/>
      <c r="F29" s="81"/>
      <c r="G29" s="81"/>
      <c r="H29" s="204"/>
      <c r="I29" s="205"/>
      <c r="J29" s="205"/>
      <c r="K29" s="205"/>
      <c r="L29" s="136" t="s">
        <v>51</v>
      </c>
      <c r="M29" s="180">
        <f t="shared" si="2"/>
        <v>0</v>
      </c>
      <c r="N29" s="206"/>
      <c r="O29" s="206"/>
      <c r="P29" s="181"/>
      <c r="Q29" s="207" t="str">
        <f t="shared" si="3"/>
        <v/>
      </c>
      <c r="R29" s="207"/>
      <c r="S29" s="207"/>
      <c r="T29" s="207"/>
      <c r="U29" s="207"/>
      <c r="V29" s="207"/>
      <c r="W29" s="207"/>
      <c r="X29" s="180" t="str">
        <f t="shared" si="4"/>
        <v/>
      </c>
      <c r="Y29" s="181"/>
      <c r="Z29" s="180" t="str">
        <f t="shared" si="5"/>
        <v/>
      </c>
      <c r="AA29" s="181"/>
      <c r="AB29" s="180" t="str">
        <f t="shared" si="6"/>
        <v/>
      </c>
      <c r="AC29" s="181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203" t="str">
        <f t="shared" si="0"/>
        <v>Cap de projecte junior</v>
      </c>
      <c r="C30" s="203"/>
      <c r="D30" s="203"/>
      <c r="E30" s="81"/>
      <c r="F30" s="81"/>
      <c r="G30" s="81"/>
      <c r="H30" s="204"/>
      <c r="I30" s="205"/>
      <c r="J30" s="205"/>
      <c r="K30" s="205"/>
      <c r="L30" s="136" t="s">
        <v>51</v>
      </c>
      <c r="M30" s="180">
        <f t="shared" si="2"/>
        <v>0</v>
      </c>
      <c r="N30" s="206"/>
      <c r="O30" s="206"/>
      <c r="P30" s="181"/>
      <c r="Q30" s="207" t="str">
        <f t="shared" si="3"/>
        <v/>
      </c>
      <c r="R30" s="207"/>
      <c r="S30" s="207"/>
      <c r="T30" s="207"/>
      <c r="U30" s="207"/>
      <c r="V30" s="207"/>
      <c r="W30" s="207"/>
      <c r="X30" s="180" t="str">
        <f t="shared" si="4"/>
        <v/>
      </c>
      <c r="Y30" s="181"/>
      <c r="Z30" s="180" t="str">
        <f t="shared" si="5"/>
        <v/>
      </c>
      <c r="AA30" s="181"/>
      <c r="AB30" s="180" t="str">
        <f t="shared" si="6"/>
        <v/>
      </c>
      <c r="AC30" s="181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203" t="str">
        <f t="shared" si="0"/>
        <v>Cap de projecte junior</v>
      </c>
      <c r="C31" s="203"/>
      <c r="D31" s="203"/>
      <c r="E31" s="81"/>
      <c r="F31" s="81"/>
      <c r="G31" s="81"/>
      <c r="H31" s="204"/>
      <c r="I31" s="205"/>
      <c r="J31" s="205"/>
      <c r="K31" s="205"/>
      <c r="L31" s="136" t="s">
        <v>51</v>
      </c>
      <c r="M31" s="180">
        <f t="shared" si="2"/>
        <v>0</v>
      </c>
      <c r="N31" s="206"/>
      <c r="O31" s="206"/>
      <c r="P31" s="181"/>
      <c r="Q31" s="207" t="str">
        <f t="shared" si="3"/>
        <v/>
      </c>
      <c r="R31" s="207"/>
      <c r="S31" s="207"/>
      <c r="T31" s="207"/>
      <c r="U31" s="207"/>
      <c r="V31" s="207"/>
      <c r="W31" s="207"/>
      <c r="X31" s="180" t="str">
        <f t="shared" si="4"/>
        <v/>
      </c>
      <c r="Y31" s="181"/>
      <c r="Z31" s="180" t="str">
        <f t="shared" si="5"/>
        <v/>
      </c>
      <c r="AA31" s="181"/>
      <c r="AB31" s="180" t="str">
        <f t="shared" si="6"/>
        <v/>
      </c>
      <c r="AC31" s="181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203" t="str">
        <f t="shared" si="0"/>
        <v>Cap de projecte junior</v>
      </c>
      <c r="C32" s="203"/>
      <c r="D32" s="203"/>
      <c r="E32" s="81"/>
      <c r="F32" s="81"/>
      <c r="G32" s="81"/>
      <c r="H32" s="204"/>
      <c r="I32" s="205"/>
      <c r="J32" s="205"/>
      <c r="K32" s="205"/>
      <c r="L32" s="136" t="s">
        <v>51</v>
      </c>
      <c r="M32" s="180">
        <f t="shared" si="2"/>
        <v>0</v>
      </c>
      <c r="N32" s="206"/>
      <c r="O32" s="206"/>
      <c r="P32" s="181"/>
      <c r="Q32" s="207" t="str">
        <f t="shared" si="3"/>
        <v/>
      </c>
      <c r="R32" s="207"/>
      <c r="S32" s="207"/>
      <c r="T32" s="207"/>
      <c r="U32" s="207"/>
      <c r="V32" s="207"/>
      <c r="W32" s="207"/>
      <c r="X32" s="180" t="str">
        <f t="shared" si="4"/>
        <v/>
      </c>
      <c r="Y32" s="181"/>
      <c r="Z32" s="180" t="str">
        <f t="shared" si="5"/>
        <v/>
      </c>
      <c r="AA32" s="181"/>
      <c r="AB32" s="180" t="str">
        <f t="shared" si="6"/>
        <v/>
      </c>
      <c r="AC32" s="181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203" t="str">
        <f t="shared" si="0"/>
        <v>Cap de projecte junior</v>
      </c>
      <c r="C33" s="203"/>
      <c r="D33" s="203"/>
      <c r="E33" s="81"/>
      <c r="F33" s="81"/>
      <c r="G33" s="81"/>
      <c r="H33" s="204"/>
      <c r="I33" s="205"/>
      <c r="J33" s="205"/>
      <c r="K33" s="205"/>
      <c r="L33" s="136" t="s">
        <v>51</v>
      </c>
      <c r="M33" s="180">
        <f t="shared" si="2"/>
        <v>0</v>
      </c>
      <c r="N33" s="206"/>
      <c r="O33" s="206"/>
      <c r="P33" s="181"/>
      <c r="Q33" s="207" t="str">
        <f t="shared" si="3"/>
        <v/>
      </c>
      <c r="R33" s="207"/>
      <c r="S33" s="207"/>
      <c r="T33" s="207"/>
      <c r="U33" s="207"/>
      <c r="V33" s="207"/>
      <c r="W33" s="207"/>
      <c r="X33" s="180" t="str">
        <f t="shared" si="4"/>
        <v/>
      </c>
      <c r="Y33" s="181"/>
      <c r="Z33" s="180" t="str">
        <f t="shared" si="5"/>
        <v/>
      </c>
      <c r="AA33" s="181"/>
      <c r="AB33" s="180" t="str">
        <f t="shared" si="6"/>
        <v/>
      </c>
      <c r="AC33" s="181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203" t="str">
        <f t="shared" si="0"/>
        <v>Cap de projecte junior</v>
      </c>
      <c r="C34" s="203"/>
      <c r="D34" s="203"/>
      <c r="E34" s="81"/>
      <c r="F34" s="81"/>
      <c r="G34" s="81"/>
      <c r="H34" s="204"/>
      <c r="I34" s="205"/>
      <c r="J34" s="205"/>
      <c r="K34" s="205"/>
      <c r="L34" s="136" t="s">
        <v>51</v>
      </c>
      <c r="M34" s="180">
        <f t="shared" si="2"/>
        <v>0</v>
      </c>
      <c r="N34" s="206"/>
      <c r="O34" s="206"/>
      <c r="P34" s="181"/>
      <c r="Q34" s="207" t="str">
        <f t="shared" si="3"/>
        <v/>
      </c>
      <c r="R34" s="207"/>
      <c r="S34" s="207"/>
      <c r="T34" s="207"/>
      <c r="U34" s="207"/>
      <c r="V34" s="207"/>
      <c r="W34" s="207"/>
      <c r="X34" s="180" t="str">
        <f t="shared" si="4"/>
        <v/>
      </c>
      <c r="Y34" s="181"/>
      <c r="Z34" s="180" t="str">
        <f t="shared" si="5"/>
        <v/>
      </c>
      <c r="AA34" s="181"/>
      <c r="AB34" s="180" t="str">
        <f t="shared" si="6"/>
        <v/>
      </c>
      <c r="AC34" s="181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6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6" t="s">
        <v>72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9" t="s">
        <v>16</v>
      </c>
      <c r="C38" s="200"/>
      <c r="D38" s="200"/>
      <c r="E38" s="201" t="s">
        <v>17</v>
      </c>
      <c r="F38" s="201"/>
      <c r="G38" s="201"/>
      <c r="H38" s="201"/>
      <c r="I38" s="201"/>
      <c r="J38" s="201"/>
      <c r="K38" s="201"/>
      <c r="L38" s="201"/>
      <c r="M38" s="201"/>
      <c r="N38" s="20" t="s">
        <v>19</v>
      </c>
      <c r="O38" s="20" t="s">
        <v>14</v>
      </c>
      <c r="P38" s="20" t="str">
        <f>M14</f>
        <v>Gestió de projectes o serveis amb relació directa amb Sistemes d’Informació Geogràfica</v>
      </c>
      <c r="Q38" s="202" t="str">
        <f>Q14</f>
        <v/>
      </c>
      <c r="R38" s="202"/>
      <c r="S38" s="202"/>
      <c r="T38" s="202"/>
      <c r="U38" s="202"/>
      <c r="V38" s="202"/>
      <c r="W38" s="137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1" t="s">
        <v>55</v>
      </c>
      <c r="C39" s="191"/>
      <c r="D39" s="191"/>
      <c r="E39" s="196" t="s">
        <v>56</v>
      </c>
      <c r="F39" s="197"/>
      <c r="G39" s="197"/>
      <c r="H39" s="197"/>
      <c r="I39" s="197"/>
      <c r="J39" s="197"/>
      <c r="K39" s="197"/>
      <c r="L39" s="197"/>
      <c r="M39" s="198"/>
      <c r="N39" s="87"/>
      <c r="O39" s="87" t="s">
        <v>53</v>
      </c>
      <c r="P39" s="136" t="s">
        <v>3</v>
      </c>
      <c r="Q39" s="191" t="s">
        <v>4</v>
      </c>
      <c r="R39" s="191"/>
      <c r="S39" s="191"/>
      <c r="T39" s="191"/>
      <c r="U39" s="191"/>
      <c r="V39" s="191"/>
      <c r="W39" s="136" t="s">
        <v>4</v>
      </c>
      <c r="X39" s="136" t="s">
        <v>4</v>
      </c>
      <c r="Y39" s="136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91"/>
      <c r="C40" s="191"/>
      <c r="D40" s="191"/>
      <c r="E40" s="196"/>
      <c r="F40" s="197"/>
      <c r="G40" s="197"/>
      <c r="H40" s="197"/>
      <c r="I40" s="197"/>
      <c r="J40" s="197"/>
      <c r="K40" s="197"/>
      <c r="L40" s="197"/>
      <c r="M40" s="198"/>
      <c r="N40" s="87"/>
      <c r="O40" s="87"/>
      <c r="P40" s="136" t="s">
        <v>51</v>
      </c>
      <c r="Q40" s="191" t="s">
        <v>51</v>
      </c>
      <c r="R40" s="191"/>
      <c r="S40" s="191"/>
      <c r="T40" s="191"/>
      <c r="U40" s="191"/>
      <c r="V40" s="191"/>
      <c r="W40" s="136" t="s">
        <v>51</v>
      </c>
      <c r="X40" s="136" t="s">
        <v>51</v>
      </c>
      <c r="Y40" s="136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91"/>
      <c r="C41" s="191"/>
      <c r="D41" s="191"/>
      <c r="E41" s="196"/>
      <c r="F41" s="197"/>
      <c r="G41" s="197"/>
      <c r="H41" s="197"/>
      <c r="I41" s="197"/>
      <c r="J41" s="197"/>
      <c r="K41" s="197"/>
      <c r="L41" s="197"/>
      <c r="M41" s="198"/>
      <c r="N41" s="87"/>
      <c r="O41" s="87"/>
      <c r="P41" s="136" t="s">
        <v>51</v>
      </c>
      <c r="Q41" s="191" t="s">
        <v>51</v>
      </c>
      <c r="R41" s="191"/>
      <c r="S41" s="191"/>
      <c r="T41" s="191"/>
      <c r="U41" s="191"/>
      <c r="V41" s="191"/>
      <c r="W41" s="136" t="s">
        <v>51</v>
      </c>
      <c r="X41" s="136" t="s">
        <v>51</v>
      </c>
      <c r="Y41" s="136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91"/>
      <c r="C42" s="191"/>
      <c r="D42" s="191"/>
      <c r="E42" s="196"/>
      <c r="F42" s="197"/>
      <c r="G42" s="197"/>
      <c r="H42" s="197"/>
      <c r="I42" s="197"/>
      <c r="J42" s="197"/>
      <c r="K42" s="197"/>
      <c r="L42" s="197"/>
      <c r="M42" s="198"/>
      <c r="N42" s="87"/>
      <c r="O42" s="87"/>
      <c r="P42" s="136" t="s">
        <v>51</v>
      </c>
      <c r="Q42" s="191" t="s">
        <v>51</v>
      </c>
      <c r="R42" s="191"/>
      <c r="S42" s="191"/>
      <c r="T42" s="191"/>
      <c r="U42" s="191"/>
      <c r="V42" s="191"/>
      <c r="W42" s="136" t="s">
        <v>51</v>
      </c>
      <c r="X42" s="136" t="s">
        <v>51</v>
      </c>
      <c r="Y42" s="136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91"/>
      <c r="C43" s="191"/>
      <c r="D43" s="191"/>
      <c r="E43" s="196"/>
      <c r="F43" s="197"/>
      <c r="G43" s="197"/>
      <c r="H43" s="197"/>
      <c r="I43" s="197"/>
      <c r="J43" s="197"/>
      <c r="K43" s="197"/>
      <c r="L43" s="197"/>
      <c r="M43" s="198"/>
      <c r="N43" s="87"/>
      <c r="O43" s="87"/>
      <c r="P43" s="136" t="s">
        <v>51</v>
      </c>
      <c r="Q43" s="191" t="s">
        <v>51</v>
      </c>
      <c r="R43" s="191"/>
      <c r="S43" s="191"/>
      <c r="T43" s="191"/>
      <c r="U43" s="191"/>
      <c r="V43" s="191"/>
      <c r="W43" s="136" t="s">
        <v>51</v>
      </c>
      <c r="X43" s="136" t="s">
        <v>51</v>
      </c>
      <c r="Y43" s="136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91"/>
      <c r="C44" s="191"/>
      <c r="D44" s="191"/>
      <c r="E44" s="196"/>
      <c r="F44" s="197"/>
      <c r="G44" s="197"/>
      <c r="H44" s="197"/>
      <c r="I44" s="197"/>
      <c r="J44" s="197"/>
      <c r="K44" s="197"/>
      <c r="L44" s="197"/>
      <c r="M44" s="198"/>
      <c r="N44" s="87"/>
      <c r="O44" s="87"/>
      <c r="P44" s="136" t="s">
        <v>51</v>
      </c>
      <c r="Q44" s="191" t="s">
        <v>51</v>
      </c>
      <c r="R44" s="191"/>
      <c r="S44" s="191"/>
      <c r="T44" s="191"/>
      <c r="U44" s="191"/>
      <c r="V44" s="191"/>
      <c r="W44" s="136" t="s">
        <v>51</v>
      </c>
      <c r="X44" s="136" t="s">
        <v>51</v>
      </c>
      <c r="Y44" s="136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91"/>
      <c r="C45" s="191"/>
      <c r="D45" s="191"/>
      <c r="E45" s="196"/>
      <c r="F45" s="197"/>
      <c r="G45" s="197"/>
      <c r="H45" s="197"/>
      <c r="I45" s="197"/>
      <c r="J45" s="197"/>
      <c r="K45" s="197"/>
      <c r="L45" s="197"/>
      <c r="M45" s="198"/>
      <c r="N45" s="87"/>
      <c r="O45" s="87"/>
      <c r="P45" s="136" t="s">
        <v>51</v>
      </c>
      <c r="Q45" s="191" t="s">
        <v>51</v>
      </c>
      <c r="R45" s="191"/>
      <c r="S45" s="191"/>
      <c r="T45" s="191"/>
      <c r="U45" s="191"/>
      <c r="V45" s="191"/>
      <c r="W45" s="136" t="s">
        <v>51</v>
      </c>
      <c r="X45" s="136" t="s">
        <v>51</v>
      </c>
      <c r="Y45" s="136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91"/>
      <c r="C46" s="191"/>
      <c r="D46" s="191"/>
      <c r="E46" s="196"/>
      <c r="F46" s="197"/>
      <c r="G46" s="197"/>
      <c r="H46" s="197"/>
      <c r="I46" s="197"/>
      <c r="J46" s="197"/>
      <c r="K46" s="197"/>
      <c r="L46" s="197"/>
      <c r="M46" s="198"/>
      <c r="N46" s="87"/>
      <c r="O46" s="87"/>
      <c r="P46" s="136" t="s">
        <v>51</v>
      </c>
      <c r="Q46" s="191" t="s">
        <v>51</v>
      </c>
      <c r="R46" s="191"/>
      <c r="S46" s="191"/>
      <c r="T46" s="191"/>
      <c r="U46" s="191"/>
      <c r="V46" s="191"/>
      <c r="W46" s="136" t="s">
        <v>51</v>
      </c>
      <c r="X46" s="136" t="s">
        <v>51</v>
      </c>
      <c r="Y46" s="136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91"/>
      <c r="C47" s="191"/>
      <c r="D47" s="191"/>
      <c r="E47" s="196"/>
      <c r="F47" s="197"/>
      <c r="G47" s="197"/>
      <c r="H47" s="197"/>
      <c r="I47" s="197"/>
      <c r="J47" s="197"/>
      <c r="K47" s="197"/>
      <c r="L47" s="197"/>
      <c r="M47" s="198"/>
      <c r="N47" s="87"/>
      <c r="O47" s="87"/>
      <c r="P47" s="136" t="s">
        <v>51</v>
      </c>
      <c r="Q47" s="191" t="s">
        <v>51</v>
      </c>
      <c r="R47" s="191"/>
      <c r="S47" s="191"/>
      <c r="T47" s="191"/>
      <c r="U47" s="191"/>
      <c r="V47" s="191"/>
      <c r="W47" s="136" t="s">
        <v>51</v>
      </c>
      <c r="X47" s="136" t="s">
        <v>51</v>
      </c>
      <c r="Y47" s="136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91"/>
      <c r="C48" s="191"/>
      <c r="D48" s="191"/>
      <c r="E48" s="196"/>
      <c r="F48" s="197"/>
      <c r="G48" s="197"/>
      <c r="H48" s="197"/>
      <c r="I48" s="197"/>
      <c r="J48" s="197"/>
      <c r="K48" s="197"/>
      <c r="L48" s="197"/>
      <c r="M48" s="198"/>
      <c r="N48" s="87"/>
      <c r="O48" s="87"/>
      <c r="P48" s="136" t="s">
        <v>51</v>
      </c>
      <c r="Q48" s="191" t="s">
        <v>51</v>
      </c>
      <c r="R48" s="191"/>
      <c r="S48" s="191"/>
      <c r="T48" s="191"/>
      <c r="U48" s="191"/>
      <c r="V48" s="191"/>
      <c r="W48" s="136" t="s">
        <v>51</v>
      </c>
      <c r="X48" s="136" t="s">
        <v>51</v>
      </c>
      <c r="Y48" s="136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91"/>
      <c r="C49" s="191"/>
      <c r="D49" s="191"/>
      <c r="E49" s="196"/>
      <c r="F49" s="197"/>
      <c r="G49" s="197"/>
      <c r="H49" s="197"/>
      <c r="I49" s="197"/>
      <c r="J49" s="197"/>
      <c r="K49" s="197"/>
      <c r="L49" s="197"/>
      <c r="M49" s="198"/>
      <c r="N49" s="87"/>
      <c r="O49" s="87"/>
      <c r="P49" s="136" t="s">
        <v>51</v>
      </c>
      <c r="Q49" s="191" t="s">
        <v>51</v>
      </c>
      <c r="R49" s="191"/>
      <c r="S49" s="191"/>
      <c r="T49" s="191"/>
      <c r="U49" s="191"/>
      <c r="V49" s="191"/>
      <c r="W49" s="136" t="s">
        <v>51</v>
      </c>
      <c r="X49" s="136" t="s">
        <v>51</v>
      </c>
      <c r="Y49" s="136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91"/>
      <c r="C50" s="191"/>
      <c r="D50" s="191"/>
      <c r="E50" s="196"/>
      <c r="F50" s="197"/>
      <c r="G50" s="197"/>
      <c r="H50" s="197"/>
      <c r="I50" s="197"/>
      <c r="J50" s="197"/>
      <c r="K50" s="197"/>
      <c r="L50" s="197"/>
      <c r="M50" s="198"/>
      <c r="N50" s="87"/>
      <c r="O50" s="87"/>
      <c r="P50" s="136" t="s">
        <v>51</v>
      </c>
      <c r="Q50" s="191" t="s">
        <v>51</v>
      </c>
      <c r="R50" s="191"/>
      <c r="S50" s="191"/>
      <c r="T50" s="191"/>
      <c r="U50" s="191"/>
      <c r="V50" s="191"/>
      <c r="W50" s="136" t="s">
        <v>51</v>
      </c>
      <c r="X50" s="136" t="s">
        <v>51</v>
      </c>
      <c r="Y50" s="136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91"/>
      <c r="C51" s="191"/>
      <c r="D51" s="191"/>
      <c r="E51" s="196"/>
      <c r="F51" s="197"/>
      <c r="G51" s="197"/>
      <c r="H51" s="197"/>
      <c r="I51" s="197"/>
      <c r="J51" s="197"/>
      <c r="K51" s="197"/>
      <c r="L51" s="197"/>
      <c r="M51" s="198"/>
      <c r="N51" s="87"/>
      <c r="O51" s="87"/>
      <c r="P51" s="136" t="s">
        <v>51</v>
      </c>
      <c r="Q51" s="191" t="s">
        <v>51</v>
      </c>
      <c r="R51" s="191"/>
      <c r="S51" s="191"/>
      <c r="T51" s="191"/>
      <c r="U51" s="191"/>
      <c r="V51" s="191"/>
      <c r="W51" s="136" t="s">
        <v>51</v>
      </c>
      <c r="X51" s="136" t="s">
        <v>51</v>
      </c>
      <c r="Y51" s="136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91"/>
      <c r="C52" s="191"/>
      <c r="D52" s="191"/>
      <c r="E52" s="196"/>
      <c r="F52" s="197"/>
      <c r="G52" s="197"/>
      <c r="H52" s="197"/>
      <c r="I52" s="197"/>
      <c r="J52" s="197"/>
      <c r="K52" s="197"/>
      <c r="L52" s="197"/>
      <c r="M52" s="198"/>
      <c r="N52" s="87"/>
      <c r="O52" s="87"/>
      <c r="P52" s="136" t="s">
        <v>51</v>
      </c>
      <c r="Q52" s="191" t="s">
        <v>51</v>
      </c>
      <c r="R52" s="191"/>
      <c r="S52" s="191"/>
      <c r="T52" s="191"/>
      <c r="U52" s="191"/>
      <c r="V52" s="191"/>
      <c r="W52" s="136" t="s">
        <v>51</v>
      </c>
      <c r="X52" s="136" t="s">
        <v>51</v>
      </c>
      <c r="Y52" s="136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91"/>
      <c r="C53" s="191"/>
      <c r="D53" s="191"/>
      <c r="E53" s="196"/>
      <c r="F53" s="197"/>
      <c r="G53" s="197"/>
      <c r="H53" s="197"/>
      <c r="I53" s="197"/>
      <c r="J53" s="197"/>
      <c r="K53" s="197"/>
      <c r="L53" s="197"/>
      <c r="M53" s="198"/>
      <c r="N53" s="87"/>
      <c r="O53" s="87"/>
      <c r="P53" s="136" t="s">
        <v>51</v>
      </c>
      <c r="Q53" s="191" t="s">
        <v>51</v>
      </c>
      <c r="R53" s="191"/>
      <c r="S53" s="191"/>
      <c r="T53" s="191"/>
      <c r="U53" s="191"/>
      <c r="V53" s="191"/>
      <c r="W53" s="136" t="s">
        <v>51</v>
      </c>
      <c r="X53" s="136" t="s">
        <v>51</v>
      </c>
      <c r="Y53" s="136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91"/>
      <c r="C54" s="191"/>
      <c r="D54" s="191"/>
      <c r="E54" s="196"/>
      <c r="F54" s="197"/>
      <c r="G54" s="197"/>
      <c r="H54" s="197"/>
      <c r="I54" s="197"/>
      <c r="J54" s="197"/>
      <c r="K54" s="197"/>
      <c r="L54" s="197"/>
      <c r="M54" s="198"/>
      <c r="N54" s="87"/>
      <c r="O54" s="87"/>
      <c r="P54" s="136" t="s">
        <v>51</v>
      </c>
      <c r="Q54" s="191" t="s">
        <v>51</v>
      </c>
      <c r="R54" s="191"/>
      <c r="S54" s="191"/>
      <c r="T54" s="191"/>
      <c r="U54" s="191"/>
      <c r="V54" s="191"/>
      <c r="W54" s="136" t="s">
        <v>51</v>
      </c>
      <c r="X54" s="136" t="s">
        <v>51</v>
      </c>
      <c r="Y54" s="136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91"/>
      <c r="C55" s="191"/>
      <c r="D55" s="191"/>
      <c r="E55" s="196"/>
      <c r="F55" s="197"/>
      <c r="G55" s="197"/>
      <c r="H55" s="197"/>
      <c r="I55" s="197"/>
      <c r="J55" s="197"/>
      <c r="K55" s="197"/>
      <c r="L55" s="197"/>
      <c r="M55" s="198"/>
      <c r="N55" s="87"/>
      <c r="O55" s="87"/>
      <c r="P55" s="136" t="s">
        <v>51</v>
      </c>
      <c r="Q55" s="191" t="s">
        <v>51</v>
      </c>
      <c r="R55" s="191"/>
      <c r="S55" s="191"/>
      <c r="T55" s="191"/>
      <c r="U55" s="191"/>
      <c r="V55" s="191"/>
      <c r="W55" s="136" t="s">
        <v>51</v>
      </c>
      <c r="X55" s="136" t="s">
        <v>51</v>
      </c>
      <c r="Y55" s="136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91"/>
      <c r="C56" s="191"/>
      <c r="D56" s="191"/>
      <c r="E56" s="196"/>
      <c r="F56" s="197"/>
      <c r="G56" s="197"/>
      <c r="H56" s="197"/>
      <c r="I56" s="197"/>
      <c r="J56" s="197"/>
      <c r="K56" s="197"/>
      <c r="L56" s="197"/>
      <c r="M56" s="198"/>
      <c r="N56" s="87"/>
      <c r="O56" s="87"/>
      <c r="P56" s="136" t="s">
        <v>51</v>
      </c>
      <c r="Q56" s="191" t="s">
        <v>51</v>
      </c>
      <c r="R56" s="191"/>
      <c r="S56" s="191"/>
      <c r="T56" s="191"/>
      <c r="U56" s="191"/>
      <c r="V56" s="191"/>
      <c r="W56" s="136" t="s">
        <v>51</v>
      </c>
      <c r="X56" s="136" t="s">
        <v>51</v>
      </c>
      <c r="Y56" s="136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91"/>
      <c r="C57" s="191"/>
      <c r="D57" s="191"/>
      <c r="E57" s="196"/>
      <c r="F57" s="197"/>
      <c r="G57" s="197"/>
      <c r="H57" s="197"/>
      <c r="I57" s="197"/>
      <c r="J57" s="197"/>
      <c r="K57" s="197"/>
      <c r="L57" s="197"/>
      <c r="M57" s="198"/>
      <c r="N57" s="87"/>
      <c r="O57" s="87"/>
      <c r="P57" s="136" t="s">
        <v>51</v>
      </c>
      <c r="Q57" s="191" t="s">
        <v>51</v>
      </c>
      <c r="R57" s="191"/>
      <c r="S57" s="191"/>
      <c r="T57" s="191"/>
      <c r="U57" s="191"/>
      <c r="V57" s="191"/>
      <c r="W57" s="136" t="s">
        <v>51</v>
      </c>
      <c r="X57" s="136" t="s">
        <v>51</v>
      </c>
      <c r="Y57" s="136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91"/>
      <c r="C58" s="191"/>
      <c r="D58" s="191"/>
      <c r="E58" s="196"/>
      <c r="F58" s="197"/>
      <c r="G58" s="197"/>
      <c r="H58" s="197"/>
      <c r="I58" s="197"/>
      <c r="J58" s="197"/>
      <c r="K58" s="197"/>
      <c r="L58" s="197"/>
      <c r="M58" s="198"/>
      <c r="N58" s="87"/>
      <c r="O58" s="87"/>
      <c r="P58" s="136" t="s">
        <v>51</v>
      </c>
      <c r="Q58" s="191" t="s">
        <v>51</v>
      </c>
      <c r="R58" s="191"/>
      <c r="S58" s="191"/>
      <c r="T58" s="191"/>
      <c r="U58" s="191"/>
      <c r="V58" s="191"/>
      <c r="W58" s="136" t="s">
        <v>51</v>
      </c>
      <c r="X58" s="136" t="s">
        <v>51</v>
      </c>
      <c r="Y58" s="136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91"/>
      <c r="C59" s="191"/>
      <c r="D59" s="191"/>
      <c r="E59" s="196"/>
      <c r="F59" s="197"/>
      <c r="G59" s="197"/>
      <c r="H59" s="197"/>
      <c r="I59" s="197"/>
      <c r="J59" s="197"/>
      <c r="K59" s="197"/>
      <c r="L59" s="197"/>
      <c r="M59" s="198"/>
      <c r="N59" s="87"/>
      <c r="O59" s="87"/>
      <c r="P59" s="136" t="s">
        <v>51</v>
      </c>
      <c r="Q59" s="191" t="s">
        <v>51</v>
      </c>
      <c r="R59" s="191"/>
      <c r="S59" s="191"/>
      <c r="T59" s="191"/>
      <c r="U59" s="191"/>
      <c r="V59" s="191"/>
      <c r="W59" s="136" t="s">
        <v>51</v>
      </c>
      <c r="X59" s="136" t="s">
        <v>51</v>
      </c>
      <c r="Y59" s="136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91"/>
      <c r="C60" s="191"/>
      <c r="D60" s="191"/>
      <c r="E60" s="196"/>
      <c r="F60" s="197"/>
      <c r="G60" s="197"/>
      <c r="H60" s="197"/>
      <c r="I60" s="197"/>
      <c r="J60" s="197"/>
      <c r="K60" s="197"/>
      <c r="L60" s="197"/>
      <c r="M60" s="198"/>
      <c r="N60" s="87"/>
      <c r="O60" s="87"/>
      <c r="P60" s="136" t="s">
        <v>51</v>
      </c>
      <c r="Q60" s="191" t="s">
        <v>51</v>
      </c>
      <c r="R60" s="191"/>
      <c r="S60" s="191"/>
      <c r="T60" s="191"/>
      <c r="U60" s="191"/>
      <c r="V60" s="191"/>
      <c r="W60" s="136" t="s">
        <v>51</v>
      </c>
      <c r="X60" s="136" t="s">
        <v>51</v>
      </c>
      <c r="Y60" s="136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91"/>
      <c r="C61" s="191"/>
      <c r="D61" s="191"/>
      <c r="E61" s="196"/>
      <c r="F61" s="197"/>
      <c r="G61" s="197"/>
      <c r="H61" s="197"/>
      <c r="I61" s="197"/>
      <c r="J61" s="197"/>
      <c r="K61" s="197"/>
      <c r="L61" s="197"/>
      <c r="M61" s="198"/>
      <c r="N61" s="87"/>
      <c r="O61" s="87"/>
      <c r="P61" s="136" t="s">
        <v>51</v>
      </c>
      <c r="Q61" s="191" t="s">
        <v>51</v>
      </c>
      <c r="R61" s="191"/>
      <c r="S61" s="191"/>
      <c r="T61" s="191"/>
      <c r="U61" s="191"/>
      <c r="V61" s="191"/>
      <c r="W61" s="136" t="s">
        <v>51</v>
      </c>
      <c r="X61" s="136" t="s">
        <v>51</v>
      </c>
      <c r="Y61" s="136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91"/>
      <c r="C62" s="191"/>
      <c r="D62" s="191"/>
      <c r="E62" s="196"/>
      <c r="F62" s="197"/>
      <c r="G62" s="197"/>
      <c r="H62" s="197"/>
      <c r="I62" s="197"/>
      <c r="J62" s="197"/>
      <c r="K62" s="197"/>
      <c r="L62" s="197"/>
      <c r="M62" s="198"/>
      <c r="N62" s="87"/>
      <c r="O62" s="87"/>
      <c r="P62" s="136" t="s">
        <v>51</v>
      </c>
      <c r="Q62" s="191" t="s">
        <v>51</v>
      </c>
      <c r="R62" s="191"/>
      <c r="S62" s="191"/>
      <c r="T62" s="191"/>
      <c r="U62" s="191"/>
      <c r="V62" s="191"/>
      <c r="W62" s="136" t="s">
        <v>51</v>
      </c>
      <c r="X62" s="136" t="s">
        <v>51</v>
      </c>
      <c r="Y62" s="136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91"/>
      <c r="C63" s="191"/>
      <c r="D63" s="191"/>
      <c r="E63" s="196"/>
      <c r="F63" s="197"/>
      <c r="G63" s="197"/>
      <c r="H63" s="197"/>
      <c r="I63" s="197"/>
      <c r="J63" s="197"/>
      <c r="K63" s="197"/>
      <c r="L63" s="197"/>
      <c r="M63" s="198"/>
      <c r="N63" s="87"/>
      <c r="O63" s="87"/>
      <c r="P63" s="136" t="s">
        <v>51</v>
      </c>
      <c r="Q63" s="191" t="s">
        <v>51</v>
      </c>
      <c r="R63" s="191"/>
      <c r="S63" s="191"/>
      <c r="T63" s="191"/>
      <c r="U63" s="191"/>
      <c r="V63" s="191"/>
      <c r="W63" s="136" t="s">
        <v>51</v>
      </c>
      <c r="X63" s="136" t="s">
        <v>51</v>
      </c>
      <c r="Y63" s="136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91"/>
      <c r="C64" s="191"/>
      <c r="D64" s="191"/>
      <c r="E64" s="196"/>
      <c r="F64" s="197"/>
      <c r="G64" s="197"/>
      <c r="H64" s="197"/>
      <c r="I64" s="197"/>
      <c r="J64" s="197"/>
      <c r="K64" s="197"/>
      <c r="L64" s="197"/>
      <c r="M64" s="198"/>
      <c r="N64" s="87"/>
      <c r="O64" s="87"/>
      <c r="P64" s="136" t="s">
        <v>51</v>
      </c>
      <c r="Q64" s="191" t="s">
        <v>51</v>
      </c>
      <c r="R64" s="191"/>
      <c r="S64" s="191"/>
      <c r="T64" s="191"/>
      <c r="U64" s="191"/>
      <c r="V64" s="191"/>
      <c r="W64" s="136" t="s">
        <v>51</v>
      </c>
      <c r="X64" s="136" t="s">
        <v>51</v>
      </c>
      <c r="Y64" s="136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91"/>
      <c r="C65" s="191"/>
      <c r="D65" s="191"/>
      <c r="E65" s="196"/>
      <c r="F65" s="197"/>
      <c r="G65" s="197"/>
      <c r="H65" s="197"/>
      <c r="I65" s="197"/>
      <c r="J65" s="197"/>
      <c r="K65" s="197"/>
      <c r="L65" s="197"/>
      <c r="M65" s="198"/>
      <c r="N65" s="87"/>
      <c r="O65" s="87"/>
      <c r="P65" s="136" t="s">
        <v>51</v>
      </c>
      <c r="Q65" s="191" t="s">
        <v>51</v>
      </c>
      <c r="R65" s="191"/>
      <c r="S65" s="191"/>
      <c r="T65" s="191"/>
      <c r="U65" s="191"/>
      <c r="V65" s="191"/>
      <c r="W65" s="136" t="s">
        <v>51</v>
      </c>
      <c r="X65" s="136" t="s">
        <v>51</v>
      </c>
      <c r="Y65" s="136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91"/>
      <c r="C66" s="191"/>
      <c r="D66" s="191"/>
      <c r="E66" s="196"/>
      <c r="F66" s="197"/>
      <c r="G66" s="197"/>
      <c r="H66" s="197"/>
      <c r="I66" s="197"/>
      <c r="J66" s="197"/>
      <c r="K66" s="197"/>
      <c r="L66" s="197"/>
      <c r="M66" s="198"/>
      <c r="N66" s="87"/>
      <c r="O66" s="87"/>
      <c r="P66" s="136" t="s">
        <v>51</v>
      </c>
      <c r="Q66" s="191" t="s">
        <v>51</v>
      </c>
      <c r="R66" s="191"/>
      <c r="S66" s="191"/>
      <c r="T66" s="191"/>
      <c r="U66" s="191"/>
      <c r="V66" s="191"/>
      <c r="W66" s="136" t="s">
        <v>51</v>
      </c>
      <c r="X66" s="136" t="s">
        <v>51</v>
      </c>
      <c r="Y66" s="136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91"/>
      <c r="C67" s="191"/>
      <c r="D67" s="191"/>
      <c r="E67" s="196"/>
      <c r="F67" s="197"/>
      <c r="G67" s="197"/>
      <c r="H67" s="197"/>
      <c r="I67" s="197"/>
      <c r="J67" s="197"/>
      <c r="K67" s="197"/>
      <c r="L67" s="197"/>
      <c r="M67" s="198"/>
      <c r="N67" s="87"/>
      <c r="O67" s="87"/>
      <c r="P67" s="136" t="s">
        <v>51</v>
      </c>
      <c r="Q67" s="191" t="s">
        <v>51</v>
      </c>
      <c r="R67" s="191"/>
      <c r="S67" s="191"/>
      <c r="T67" s="191"/>
      <c r="U67" s="191"/>
      <c r="V67" s="191"/>
      <c r="W67" s="136" t="s">
        <v>51</v>
      </c>
      <c r="X67" s="136" t="s">
        <v>51</v>
      </c>
      <c r="Y67" s="136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91"/>
      <c r="C68" s="191"/>
      <c r="D68" s="191"/>
      <c r="E68" s="196"/>
      <c r="F68" s="197"/>
      <c r="G68" s="197"/>
      <c r="H68" s="197"/>
      <c r="I68" s="197"/>
      <c r="J68" s="197"/>
      <c r="K68" s="197"/>
      <c r="L68" s="197"/>
      <c r="M68" s="198"/>
      <c r="N68" s="87"/>
      <c r="O68" s="87"/>
      <c r="P68" s="136" t="s">
        <v>51</v>
      </c>
      <c r="Q68" s="191" t="s">
        <v>51</v>
      </c>
      <c r="R68" s="191"/>
      <c r="S68" s="191"/>
      <c r="T68" s="191"/>
      <c r="U68" s="191"/>
      <c r="V68" s="191"/>
      <c r="W68" s="136" t="s">
        <v>51</v>
      </c>
      <c r="X68" s="136" t="s">
        <v>51</v>
      </c>
      <c r="Y68" s="136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91"/>
      <c r="C69" s="191"/>
      <c r="D69" s="191"/>
      <c r="E69" s="196"/>
      <c r="F69" s="197"/>
      <c r="G69" s="197"/>
      <c r="H69" s="197"/>
      <c r="I69" s="197"/>
      <c r="J69" s="197"/>
      <c r="K69" s="197"/>
      <c r="L69" s="197"/>
      <c r="M69" s="198"/>
      <c r="N69" s="87"/>
      <c r="O69" s="87"/>
      <c r="P69" s="136" t="s">
        <v>51</v>
      </c>
      <c r="Q69" s="191" t="s">
        <v>51</v>
      </c>
      <c r="R69" s="191"/>
      <c r="S69" s="191"/>
      <c r="T69" s="191"/>
      <c r="U69" s="191"/>
      <c r="V69" s="191"/>
      <c r="W69" s="136" t="s">
        <v>51</v>
      </c>
      <c r="X69" s="136" t="s">
        <v>51</v>
      </c>
      <c r="Y69" s="136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91"/>
      <c r="C70" s="191"/>
      <c r="D70" s="191"/>
      <c r="E70" s="196"/>
      <c r="F70" s="197"/>
      <c r="G70" s="197"/>
      <c r="H70" s="197"/>
      <c r="I70" s="197"/>
      <c r="J70" s="197"/>
      <c r="K70" s="197"/>
      <c r="L70" s="197"/>
      <c r="M70" s="198"/>
      <c r="N70" s="87"/>
      <c r="O70" s="87"/>
      <c r="P70" s="136" t="s">
        <v>51</v>
      </c>
      <c r="Q70" s="191" t="s">
        <v>51</v>
      </c>
      <c r="R70" s="191"/>
      <c r="S70" s="191"/>
      <c r="T70" s="191"/>
      <c r="U70" s="191"/>
      <c r="V70" s="191"/>
      <c r="W70" s="136" t="s">
        <v>51</v>
      </c>
      <c r="X70" s="136" t="s">
        <v>51</v>
      </c>
      <c r="Y70" s="136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91"/>
      <c r="C71" s="191"/>
      <c r="D71" s="191"/>
      <c r="E71" s="196"/>
      <c r="F71" s="197"/>
      <c r="G71" s="197"/>
      <c r="H71" s="197"/>
      <c r="I71" s="197"/>
      <c r="J71" s="197"/>
      <c r="K71" s="197"/>
      <c r="L71" s="197"/>
      <c r="M71" s="198"/>
      <c r="N71" s="87"/>
      <c r="O71" s="87"/>
      <c r="P71" s="136" t="s">
        <v>51</v>
      </c>
      <c r="Q71" s="191" t="s">
        <v>51</v>
      </c>
      <c r="R71" s="191"/>
      <c r="S71" s="191"/>
      <c r="T71" s="191"/>
      <c r="U71" s="191"/>
      <c r="V71" s="191"/>
      <c r="W71" s="136" t="s">
        <v>51</v>
      </c>
      <c r="X71" s="136" t="s">
        <v>51</v>
      </c>
      <c r="Y71" s="136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91"/>
      <c r="C72" s="191"/>
      <c r="D72" s="191"/>
      <c r="E72" s="196"/>
      <c r="F72" s="197"/>
      <c r="G72" s="197"/>
      <c r="H72" s="197"/>
      <c r="I72" s="197"/>
      <c r="J72" s="197"/>
      <c r="K72" s="197"/>
      <c r="L72" s="197"/>
      <c r="M72" s="198"/>
      <c r="N72" s="87"/>
      <c r="O72" s="87"/>
      <c r="P72" s="136" t="s">
        <v>51</v>
      </c>
      <c r="Q72" s="191" t="s">
        <v>51</v>
      </c>
      <c r="R72" s="191"/>
      <c r="S72" s="191"/>
      <c r="T72" s="191"/>
      <c r="U72" s="191"/>
      <c r="V72" s="191"/>
      <c r="W72" s="136" t="s">
        <v>51</v>
      </c>
      <c r="X72" s="136" t="s">
        <v>51</v>
      </c>
      <c r="Y72" s="136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91"/>
      <c r="C73" s="191"/>
      <c r="D73" s="191"/>
      <c r="E73" s="196"/>
      <c r="F73" s="197"/>
      <c r="G73" s="197"/>
      <c r="H73" s="197"/>
      <c r="I73" s="197"/>
      <c r="J73" s="197"/>
      <c r="K73" s="197"/>
      <c r="L73" s="197"/>
      <c r="M73" s="198"/>
      <c r="N73" s="87"/>
      <c r="O73" s="87"/>
      <c r="P73" s="136" t="s">
        <v>51</v>
      </c>
      <c r="Q73" s="191" t="s">
        <v>51</v>
      </c>
      <c r="R73" s="191"/>
      <c r="S73" s="191"/>
      <c r="T73" s="191"/>
      <c r="U73" s="191"/>
      <c r="V73" s="191"/>
      <c r="W73" s="136" t="s">
        <v>51</v>
      </c>
      <c r="X73" s="136" t="s">
        <v>51</v>
      </c>
      <c r="Y73" s="136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91"/>
      <c r="C74" s="191"/>
      <c r="D74" s="191"/>
      <c r="E74" s="196"/>
      <c r="F74" s="197"/>
      <c r="G74" s="197"/>
      <c r="H74" s="197"/>
      <c r="I74" s="197"/>
      <c r="J74" s="197"/>
      <c r="K74" s="197"/>
      <c r="L74" s="197"/>
      <c r="M74" s="198"/>
      <c r="N74" s="87"/>
      <c r="O74" s="87"/>
      <c r="P74" s="136" t="s">
        <v>51</v>
      </c>
      <c r="Q74" s="191" t="s">
        <v>51</v>
      </c>
      <c r="R74" s="191"/>
      <c r="S74" s="191"/>
      <c r="T74" s="191"/>
      <c r="U74" s="191"/>
      <c r="V74" s="191"/>
      <c r="W74" s="136" t="s">
        <v>51</v>
      </c>
      <c r="X74" s="136" t="s">
        <v>51</v>
      </c>
      <c r="Y74" s="136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91"/>
      <c r="C75" s="191"/>
      <c r="D75" s="191"/>
      <c r="E75" s="196"/>
      <c r="F75" s="197"/>
      <c r="G75" s="197"/>
      <c r="H75" s="197"/>
      <c r="I75" s="197"/>
      <c r="J75" s="197"/>
      <c r="K75" s="197"/>
      <c r="L75" s="197"/>
      <c r="M75" s="198"/>
      <c r="N75" s="87"/>
      <c r="O75" s="87"/>
      <c r="P75" s="136" t="s">
        <v>51</v>
      </c>
      <c r="Q75" s="191" t="s">
        <v>51</v>
      </c>
      <c r="R75" s="191"/>
      <c r="S75" s="191"/>
      <c r="T75" s="191"/>
      <c r="U75" s="191"/>
      <c r="V75" s="191"/>
      <c r="W75" s="136" t="s">
        <v>51</v>
      </c>
      <c r="X75" s="136" t="s">
        <v>51</v>
      </c>
      <c r="Y75" s="136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91"/>
      <c r="C76" s="191"/>
      <c r="D76" s="191"/>
      <c r="E76" s="196"/>
      <c r="F76" s="197"/>
      <c r="G76" s="197"/>
      <c r="H76" s="197"/>
      <c r="I76" s="197"/>
      <c r="J76" s="197"/>
      <c r="K76" s="197"/>
      <c r="L76" s="197"/>
      <c r="M76" s="198"/>
      <c r="N76" s="87"/>
      <c r="O76" s="87"/>
      <c r="P76" s="136" t="s">
        <v>51</v>
      </c>
      <c r="Q76" s="191" t="s">
        <v>51</v>
      </c>
      <c r="R76" s="191"/>
      <c r="S76" s="191"/>
      <c r="T76" s="191"/>
      <c r="U76" s="191"/>
      <c r="V76" s="191"/>
      <c r="W76" s="136" t="s">
        <v>51</v>
      </c>
      <c r="X76" s="136" t="s">
        <v>51</v>
      </c>
      <c r="Y76" s="136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91"/>
      <c r="C77" s="191"/>
      <c r="D77" s="191"/>
      <c r="E77" s="196"/>
      <c r="F77" s="197"/>
      <c r="G77" s="197"/>
      <c r="H77" s="197"/>
      <c r="I77" s="197"/>
      <c r="J77" s="197"/>
      <c r="K77" s="197"/>
      <c r="L77" s="197"/>
      <c r="M77" s="198"/>
      <c r="N77" s="87"/>
      <c r="O77" s="87"/>
      <c r="P77" s="136" t="s">
        <v>51</v>
      </c>
      <c r="Q77" s="191" t="s">
        <v>51</v>
      </c>
      <c r="R77" s="191"/>
      <c r="S77" s="191"/>
      <c r="T77" s="191"/>
      <c r="U77" s="191"/>
      <c r="V77" s="191"/>
      <c r="W77" s="136" t="s">
        <v>51</v>
      </c>
      <c r="X77" s="136" t="s">
        <v>51</v>
      </c>
      <c r="Y77" s="136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92"/>
      <c r="C78" s="192"/>
      <c r="D78" s="192"/>
      <c r="E78" s="193"/>
      <c r="F78" s="194"/>
      <c r="G78" s="194"/>
      <c r="H78" s="194"/>
      <c r="I78" s="194"/>
      <c r="J78" s="194"/>
      <c r="K78" s="194"/>
      <c r="L78" s="194"/>
      <c r="M78" s="195"/>
      <c r="N78" s="91"/>
      <c r="O78" s="91"/>
      <c r="P78" s="136" t="s">
        <v>51</v>
      </c>
      <c r="Q78" s="191" t="s">
        <v>51</v>
      </c>
      <c r="R78" s="191"/>
      <c r="S78" s="191"/>
      <c r="T78" s="191"/>
      <c r="U78" s="191"/>
      <c r="V78" s="191"/>
      <c r="W78" s="136" t="s">
        <v>51</v>
      </c>
      <c r="X78" s="136" t="s">
        <v>51</v>
      </c>
      <c r="Y78" s="136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92"/>
      <c r="C79" s="192"/>
      <c r="D79" s="192"/>
      <c r="E79" s="193"/>
      <c r="F79" s="194"/>
      <c r="G79" s="194"/>
      <c r="H79" s="194"/>
      <c r="I79" s="194"/>
      <c r="J79" s="194"/>
      <c r="K79" s="194"/>
      <c r="L79" s="194"/>
      <c r="M79" s="195"/>
      <c r="N79" s="91"/>
      <c r="O79" s="91"/>
      <c r="P79" s="136" t="s">
        <v>51</v>
      </c>
      <c r="Q79" s="191" t="s">
        <v>51</v>
      </c>
      <c r="R79" s="191"/>
      <c r="S79" s="191"/>
      <c r="T79" s="191"/>
      <c r="U79" s="191"/>
      <c r="V79" s="191"/>
      <c r="W79" s="136" t="s">
        <v>51</v>
      </c>
      <c r="X79" s="136" t="s">
        <v>51</v>
      </c>
      <c r="Y79" s="136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92"/>
      <c r="C80" s="192"/>
      <c r="D80" s="192"/>
      <c r="E80" s="193"/>
      <c r="F80" s="194"/>
      <c r="G80" s="194"/>
      <c r="H80" s="194"/>
      <c r="I80" s="194"/>
      <c r="J80" s="194"/>
      <c r="K80" s="194"/>
      <c r="L80" s="194"/>
      <c r="M80" s="195"/>
      <c r="N80" s="91"/>
      <c r="O80" s="91"/>
      <c r="P80" s="136" t="s">
        <v>51</v>
      </c>
      <c r="Q80" s="191" t="s">
        <v>51</v>
      </c>
      <c r="R80" s="191"/>
      <c r="S80" s="191"/>
      <c r="T80" s="191"/>
      <c r="U80" s="191"/>
      <c r="V80" s="191"/>
      <c r="W80" s="136" t="s">
        <v>51</v>
      </c>
      <c r="X80" s="136" t="s">
        <v>51</v>
      </c>
      <c r="Y80" s="136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92"/>
      <c r="C81" s="192"/>
      <c r="D81" s="192"/>
      <c r="E81" s="193"/>
      <c r="F81" s="194"/>
      <c r="G81" s="194"/>
      <c r="H81" s="194"/>
      <c r="I81" s="194"/>
      <c r="J81" s="194"/>
      <c r="K81" s="194"/>
      <c r="L81" s="194"/>
      <c r="M81" s="195"/>
      <c r="N81" s="91"/>
      <c r="O81" s="91"/>
      <c r="P81" s="136" t="s">
        <v>51</v>
      </c>
      <c r="Q81" s="191" t="s">
        <v>51</v>
      </c>
      <c r="R81" s="191"/>
      <c r="S81" s="191"/>
      <c r="T81" s="191"/>
      <c r="U81" s="191"/>
      <c r="V81" s="191"/>
      <c r="W81" s="136" t="s">
        <v>51</v>
      </c>
      <c r="X81" s="136" t="s">
        <v>51</v>
      </c>
      <c r="Y81" s="136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92"/>
      <c r="C82" s="192"/>
      <c r="D82" s="192"/>
      <c r="E82" s="193"/>
      <c r="F82" s="194"/>
      <c r="G82" s="194"/>
      <c r="H82" s="194"/>
      <c r="I82" s="194"/>
      <c r="J82" s="194"/>
      <c r="K82" s="194"/>
      <c r="L82" s="194"/>
      <c r="M82" s="195"/>
      <c r="N82" s="91"/>
      <c r="O82" s="91"/>
      <c r="P82" s="136" t="s">
        <v>51</v>
      </c>
      <c r="Q82" s="191" t="s">
        <v>51</v>
      </c>
      <c r="R82" s="191"/>
      <c r="S82" s="191"/>
      <c r="T82" s="191"/>
      <c r="U82" s="191"/>
      <c r="V82" s="191"/>
      <c r="W82" s="136" t="s">
        <v>51</v>
      </c>
      <c r="X82" s="136" t="s">
        <v>51</v>
      </c>
      <c r="Y82" s="136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92"/>
      <c r="C83" s="192"/>
      <c r="D83" s="192"/>
      <c r="E83" s="193"/>
      <c r="F83" s="194"/>
      <c r="G83" s="194"/>
      <c r="H83" s="194"/>
      <c r="I83" s="194"/>
      <c r="J83" s="194"/>
      <c r="K83" s="194"/>
      <c r="L83" s="194"/>
      <c r="M83" s="195"/>
      <c r="N83" s="91"/>
      <c r="O83" s="91"/>
      <c r="P83" s="136" t="s">
        <v>51</v>
      </c>
      <c r="Q83" s="191" t="s">
        <v>51</v>
      </c>
      <c r="R83" s="191"/>
      <c r="S83" s="191"/>
      <c r="T83" s="191"/>
      <c r="U83" s="191"/>
      <c r="V83" s="191"/>
      <c r="W83" s="136" t="s">
        <v>51</v>
      </c>
      <c r="X83" s="136" t="s">
        <v>51</v>
      </c>
      <c r="Y83" s="136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92"/>
      <c r="C84" s="192"/>
      <c r="D84" s="192"/>
      <c r="E84" s="193"/>
      <c r="F84" s="194"/>
      <c r="G84" s="194"/>
      <c r="H84" s="194"/>
      <c r="I84" s="194"/>
      <c r="J84" s="194"/>
      <c r="K84" s="194"/>
      <c r="L84" s="194"/>
      <c r="M84" s="195"/>
      <c r="N84" s="91"/>
      <c r="O84" s="91"/>
      <c r="P84" s="136" t="s">
        <v>51</v>
      </c>
      <c r="Q84" s="191" t="s">
        <v>51</v>
      </c>
      <c r="R84" s="191"/>
      <c r="S84" s="191"/>
      <c r="T84" s="191"/>
      <c r="U84" s="191"/>
      <c r="V84" s="191"/>
      <c r="W84" s="136" t="s">
        <v>51</v>
      </c>
      <c r="X84" s="136" t="s">
        <v>51</v>
      </c>
      <c r="Y84" s="136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92"/>
      <c r="C85" s="192"/>
      <c r="D85" s="192"/>
      <c r="E85" s="193"/>
      <c r="F85" s="194"/>
      <c r="G85" s="194"/>
      <c r="H85" s="194"/>
      <c r="I85" s="194"/>
      <c r="J85" s="194"/>
      <c r="K85" s="194"/>
      <c r="L85" s="194"/>
      <c r="M85" s="195"/>
      <c r="N85" s="91"/>
      <c r="O85" s="91"/>
      <c r="P85" s="136" t="s">
        <v>51</v>
      </c>
      <c r="Q85" s="191" t="s">
        <v>51</v>
      </c>
      <c r="R85" s="191"/>
      <c r="S85" s="191"/>
      <c r="T85" s="191"/>
      <c r="U85" s="191"/>
      <c r="V85" s="191"/>
      <c r="W85" s="136" t="s">
        <v>51</v>
      </c>
      <c r="X85" s="136" t="s">
        <v>51</v>
      </c>
      <c r="Y85" s="136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92"/>
      <c r="C86" s="192"/>
      <c r="D86" s="192"/>
      <c r="E86" s="193"/>
      <c r="F86" s="194"/>
      <c r="G86" s="194"/>
      <c r="H86" s="194"/>
      <c r="I86" s="194"/>
      <c r="J86" s="194"/>
      <c r="K86" s="194"/>
      <c r="L86" s="194"/>
      <c r="M86" s="195"/>
      <c r="N86" s="91"/>
      <c r="O86" s="91"/>
      <c r="P86" s="136" t="s">
        <v>51</v>
      </c>
      <c r="Q86" s="191" t="s">
        <v>51</v>
      </c>
      <c r="R86" s="191"/>
      <c r="S86" s="191"/>
      <c r="T86" s="191"/>
      <c r="U86" s="191"/>
      <c r="V86" s="191"/>
      <c r="W86" s="136" t="s">
        <v>51</v>
      </c>
      <c r="X86" s="136" t="s">
        <v>51</v>
      </c>
      <c r="Y86" s="136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92"/>
      <c r="C87" s="192"/>
      <c r="D87" s="192"/>
      <c r="E87" s="193"/>
      <c r="F87" s="194"/>
      <c r="G87" s="194"/>
      <c r="H87" s="194"/>
      <c r="I87" s="194"/>
      <c r="J87" s="194"/>
      <c r="K87" s="194"/>
      <c r="L87" s="194"/>
      <c r="M87" s="195"/>
      <c r="N87" s="91"/>
      <c r="O87" s="91"/>
      <c r="P87" s="136" t="s">
        <v>51</v>
      </c>
      <c r="Q87" s="191" t="s">
        <v>51</v>
      </c>
      <c r="R87" s="191"/>
      <c r="S87" s="191"/>
      <c r="T87" s="191"/>
      <c r="U87" s="191"/>
      <c r="V87" s="191"/>
      <c r="W87" s="136" t="s">
        <v>51</v>
      </c>
      <c r="X87" s="136" t="s">
        <v>51</v>
      </c>
      <c r="Y87" s="136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92"/>
      <c r="C88" s="192"/>
      <c r="D88" s="192"/>
      <c r="E88" s="193"/>
      <c r="F88" s="194"/>
      <c r="G88" s="194"/>
      <c r="H88" s="194"/>
      <c r="I88" s="194"/>
      <c r="J88" s="194"/>
      <c r="K88" s="194"/>
      <c r="L88" s="194"/>
      <c r="M88" s="195"/>
      <c r="N88" s="91"/>
      <c r="O88" s="91"/>
      <c r="P88" s="136" t="s">
        <v>51</v>
      </c>
      <c r="Q88" s="191" t="s">
        <v>51</v>
      </c>
      <c r="R88" s="191"/>
      <c r="S88" s="191"/>
      <c r="T88" s="191"/>
      <c r="U88" s="191"/>
      <c r="V88" s="191"/>
      <c r="W88" s="136" t="s">
        <v>51</v>
      </c>
      <c r="X88" s="136" t="s">
        <v>51</v>
      </c>
      <c r="Y88" s="136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92"/>
      <c r="C89" s="192"/>
      <c r="D89" s="192"/>
      <c r="E89" s="193"/>
      <c r="F89" s="194"/>
      <c r="G89" s="194"/>
      <c r="H89" s="194"/>
      <c r="I89" s="194"/>
      <c r="J89" s="194"/>
      <c r="K89" s="194"/>
      <c r="L89" s="194"/>
      <c r="M89" s="195"/>
      <c r="N89" s="91"/>
      <c r="O89" s="91"/>
      <c r="P89" s="136" t="s">
        <v>51</v>
      </c>
      <c r="Q89" s="191" t="s">
        <v>51</v>
      </c>
      <c r="R89" s="191"/>
      <c r="S89" s="191"/>
      <c r="T89" s="191"/>
      <c r="U89" s="191"/>
      <c r="V89" s="191"/>
      <c r="W89" s="136" t="s">
        <v>51</v>
      </c>
      <c r="X89" s="136" t="s">
        <v>51</v>
      </c>
      <c r="Y89" s="136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92"/>
      <c r="C90" s="192"/>
      <c r="D90" s="192"/>
      <c r="E90" s="193"/>
      <c r="F90" s="194"/>
      <c r="G90" s="194"/>
      <c r="H90" s="194"/>
      <c r="I90" s="194"/>
      <c r="J90" s="194"/>
      <c r="K90" s="194"/>
      <c r="L90" s="194"/>
      <c r="M90" s="195"/>
      <c r="N90" s="91"/>
      <c r="O90" s="91"/>
      <c r="P90" s="136" t="s">
        <v>51</v>
      </c>
      <c r="Q90" s="191" t="s">
        <v>51</v>
      </c>
      <c r="R90" s="191"/>
      <c r="S90" s="191"/>
      <c r="T90" s="191"/>
      <c r="U90" s="191"/>
      <c r="V90" s="191"/>
      <c r="W90" s="136" t="s">
        <v>51</v>
      </c>
      <c r="X90" s="136" t="s">
        <v>51</v>
      </c>
      <c r="Y90" s="136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92"/>
      <c r="C91" s="192"/>
      <c r="D91" s="192"/>
      <c r="E91" s="193"/>
      <c r="F91" s="194"/>
      <c r="G91" s="194"/>
      <c r="H91" s="194"/>
      <c r="I91" s="194"/>
      <c r="J91" s="194"/>
      <c r="K91" s="194"/>
      <c r="L91" s="194"/>
      <c r="M91" s="195"/>
      <c r="N91" s="91"/>
      <c r="O91" s="91"/>
      <c r="P91" s="136" t="s">
        <v>51</v>
      </c>
      <c r="Q91" s="191" t="s">
        <v>51</v>
      </c>
      <c r="R91" s="191"/>
      <c r="S91" s="191"/>
      <c r="T91" s="191"/>
      <c r="U91" s="191"/>
      <c r="V91" s="191"/>
      <c r="W91" s="136" t="s">
        <v>51</v>
      </c>
      <c r="X91" s="136" t="s">
        <v>51</v>
      </c>
      <c r="Y91" s="136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92"/>
      <c r="C92" s="192"/>
      <c r="D92" s="192"/>
      <c r="E92" s="193"/>
      <c r="F92" s="194"/>
      <c r="G92" s="194"/>
      <c r="H92" s="194"/>
      <c r="I92" s="194"/>
      <c r="J92" s="194"/>
      <c r="K92" s="194"/>
      <c r="L92" s="194"/>
      <c r="M92" s="195"/>
      <c r="N92" s="91"/>
      <c r="O92" s="91"/>
      <c r="P92" s="136" t="s">
        <v>51</v>
      </c>
      <c r="Q92" s="191" t="s">
        <v>51</v>
      </c>
      <c r="R92" s="191"/>
      <c r="S92" s="191"/>
      <c r="T92" s="191"/>
      <c r="U92" s="191"/>
      <c r="V92" s="191"/>
      <c r="W92" s="136" t="s">
        <v>51</v>
      </c>
      <c r="X92" s="136" t="s">
        <v>51</v>
      </c>
      <c r="Y92" s="136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92"/>
      <c r="C93" s="192"/>
      <c r="D93" s="192"/>
      <c r="E93" s="193"/>
      <c r="F93" s="194"/>
      <c r="G93" s="194"/>
      <c r="H93" s="194"/>
      <c r="I93" s="194"/>
      <c r="J93" s="194"/>
      <c r="K93" s="194"/>
      <c r="L93" s="194"/>
      <c r="M93" s="195"/>
      <c r="N93" s="91"/>
      <c r="O93" s="91"/>
      <c r="P93" s="136" t="s">
        <v>51</v>
      </c>
      <c r="Q93" s="191" t="s">
        <v>51</v>
      </c>
      <c r="R93" s="191"/>
      <c r="S93" s="191"/>
      <c r="T93" s="191"/>
      <c r="U93" s="191"/>
      <c r="V93" s="191"/>
      <c r="W93" s="136" t="s">
        <v>51</v>
      </c>
      <c r="X93" s="136" t="s">
        <v>51</v>
      </c>
      <c r="Y93" s="136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1"/>
      <c r="C94" s="191"/>
      <c r="D94" s="191"/>
      <c r="E94" s="191"/>
      <c r="F94" s="191"/>
      <c r="G94" s="191"/>
      <c r="H94" s="191"/>
      <c r="I94" s="191"/>
      <c r="J94" s="191"/>
      <c r="K94" s="191"/>
      <c r="L94" s="191"/>
      <c r="M94" s="191"/>
      <c r="N94" s="87"/>
      <c r="O94" s="87"/>
      <c r="P94" s="136" t="s">
        <v>51</v>
      </c>
      <c r="Q94" s="191" t="s">
        <v>51</v>
      </c>
      <c r="R94" s="191"/>
      <c r="S94" s="191"/>
      <c r="T94" s="191"/>
      <c r="U94" s="191"/>
      <c r="V94" s="191"/>
      <c r="W94" s="136" t="s">
        <v>51</v>
      </c>
      <c r="X94" s="136" t="s">
        <v>51</v>
      </c>
      <c r="Y94" s="136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92"/>
      <c r="C95" s="192"/>
      <c r="D95" s="192"/>
      <c r="E95" s="193"/>
      <c r="F95" s="194"/>
      <c r="G95" s="194"/>
      <c r="H95" s="194"/>
      <c r="I95" s="194"/>
      <c r="J95" s="194"/>
      <c r="K95" s="194"/>
      <c r="L95" s="194"/>
      <c r="M95" s="195"/>
      <c r="N95" s="91"/>
      <c r="O95" s="91"/>
      <c r="P95" s="136" t="s">
        <v>51</v>
      </c>
      <c r="Q95" s="191" t="s">
        <v>51</v>
      </c>
      <c r="R95" s="191"/>
      <c r="S95" s="191"/>
      <c r="T95" s="191"/>
      <c r="U95" s="191"/>
      <c r="V95" s="191"/>
      <c r="W95" s="136" t="s">
        <v>51</v>
      </c>
      <c r="X95" s="136" t="s">
        <v>51</v>
      </c>
      <c r="Y95" s="136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1"/>
      <c r="C96" s="191"/>
      <c r="D96" s="191"/>
      <c r="E96" s="191"/>
      <c r="F96" s="191"/>
      <c r="G96" s="191"/>
      <c r="H96" s="191"/>
      <c r="I96" s="191"/>
      <c r="J96" s="191"/>
      <c r="K96" s="191"/>
      <c r="L96" s="191"/>
      <c r="M96" s="191"/>
      <c r="N96" s="87"/>
      <c r="O96" s="87"/>
      <c r="P96" s="136" t="s">
        <v>51</v>
      </c>
      <c r="Q96" s="191" t="s">
        <v>51</v>
      </c>
      <c r="R96" s="191"/>
      <c r="S96" s="191"/>
      <c r="T96" s="191"/>
      <c r="U96" s="191"/>
      <c r="V96" s="191"/>
      <c r="W96" s="136" t="s">
        <v>51</v>
      </c>
      <c r="X96" s="136" t="s">
        <v>51</v>
      </c>
      <c r="Y96" s="136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92"/>
      <c r="C97" s="192"/>
      <c r="D97" s="192"/>
      <c r="E97" s="193"/>
      <c r="F97" s="194"/>
      <c r="G97" s="194"/>
      <c r="H97" s="194"/>
      <c r="I97" s="194"/>
      <c r="J97" s="194"/>
      <c r="K97" s="194"/>
      <c r="L97" s="194"/>
      <c r="M97" s="195"/>
      <c r="N97" s="91"/>
      <c r="O97" s="91"/>
      <c r="P97" s="136" t="s">
        <v>51</v>
      </c>
      <c r="Q97" s="191" t="s">
        <v>51</v>
      </c>
      <c r="R97" s="191"/>
      <c r="S97" s="191"/>
      <c r="T97" s="191"/>
      <c r="U97" s="191"/>
      <c r="V97" s="191"/>
      <c r="W97" s="136" t="s">
        <v>51</v>
      </c>
      <c r="X97" s="136" t="s">
        <v>51</v>
      </c>
      <c r="Y97" s="136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1"/>
      <c r="C98" s="191"/>
      <c r="D98" s="191"/>
      <c r="E98" s="191"/>
      <c r="F98" s="191"/>
      <c r="G98" s="191"/>
      <c r="H98" s="191"/>
      <c r="I98" s="191"/>
      <c r="J98" s="191"/>
      <c r="K98" s="191"/>
      <c r="L98" s="191"/>
      <c r="M98" s="191"/>
      <c r="N98" s="87"/>
      <c r="O98" s="87"/>
      <c r="P98" s="136" t="s">
        <v>51</v>
      </c>
      <c r="Q98" s="191" t="s">
        <v>51</v>
      </c>
      <c r="R98" s="191"/>
      <c r="S98" s="191"/>
      <c r="T98" s="191"/>
      <c r="U98" s="191"/>
      <c r="V98" s="191"/>
      <c r="W98" s="136" t="s">
        <v>51</v>
      </c>
      <c r="X98" s="136" t="s">
        <v>51</v>
      </c>
      <c r="Y98" s="136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92"/>
      <c r="C99" s="192"/>
      <c r="D99" s="192"/>
      <c r="E99" s="193"/>
      <c r="F99" s="194"/>
      <c r="G99" s="194"/>
      <c r="H99" s="194"/>
      <c r="I99" s="194"/>
      <c r="J99" s="194"/>
      <c r="K99" s="194"/>
      <c r="L99" s="194"/>
      <c r="M99" s="195"/>
      <c r="N99" s="91"/>
      <c r="O99" s="91"/>
      <c r="P99" s="136" t="s">
        <v>51</v>
      </c>
      <c r="Q99" s="191" t="s">
        <v>51</v>
      </c>
      <c r="R99" s="191"/>
      <c r="S99" s="191"/>
      <c r="T99" s="191"/>
      <c r="U99" s="191"/>
      <c r="V99" s="191"/>
      <c r="W99" s="136" t="s">
        <v>51</v>
      </c>
      <c r="X99" s="136" t="s">
        <v>51</v>
      </c>
      <c r="Y99" s="136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1"/>
      <c r="C100" s="191"/>
      <c r="D100" s="191"/>
      <c r="E100" s="191"/>
      <c r="F100" s="191"/>
      <c r="G100" s="191"/>
      <c r="H100" s="191"/>
      <c r="I100" s="191"/>
      <c r="J100" s="191"/>
      <c r="K100" s="191"/>
      <c r="L100" s="191"/>
      <c r="M100" s="191"/>
      <c r="N100" s="87"/>
      <c r="O100" s="87"/>
      <c r="P100" s="136" t="s">
        <v>51</v>
      </c>
      <c r="Q100" s="191" t="s">
        <v>51</v>
      </c>
      <c r="R100" s="191"/>
      <c r="S100" s="191"/>
      <c r="T100" s="191"/>
      <c r="U100" s="191"/>
      <c r="V100" s="191"/>
      <c r="W100" s="136" t="s">
        <v>51</v>
      </c>
      <c r="X100" s="136" t="s">
        <v>51</v>
      </c>
      <c r="Y100" s="136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92"/>
      <c r="C101" s="192"/>
      <c r="D101" s="192"/>
      <c r="E101" s="193"/>
      <c r="F101" s="194"/>
      <c r="G101" s="194"/>
      <c r="H101" s="194"/>
      <c r="I101" s="194"/>
      <c r="J101" s="194"/>
      <c r="K101" s="194"/>
      <c r="L101" s="194"/>
      <c r="M101" s="195"/>
      <c r="N101" s="91"/>
      <c r="O101" s="91"/>
      <c r="P101" s="136" t="s">
        <v>51</v>
      </c>
      <c r="Q101" s="191" t="s">
        <v>51</v>
      </c>
      <c r="R101" s="191"/>
      <c r="S101" s="191"/>
      <c r="T101" s="191"/>
      <c r="U101" s="191"/>
      <c r="V101" s="191"/>
      <c r="W101" s="136" t="s">
        <v>51</v>
      </c>
      <c r="X101" s="136" t="s">
        <v>51</v>
      </c>
      <c r="Y101" s="136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1"/>
      <c r="C102" s="191"/>
      <c r="D102" s="191"/>
      <c r="E102" s="191"/>
      <c r="F102" s="191"/>
      <c r="G102" s="191"/>
      <c r="H102" s="191"/>
      <c r="I102" s="191"/>
      <c r="J102" s="191"/>
      <c r="K102" s="191"/>
      <c r="L102" s="191"/>
      <c r="M102" s="191"/>
      <c r="N102" s="87"/>
      <c r="O102" s="87"/>
      <c r="P102" s="136" t="s">
        <v>51</v>
      </c>
      <c r="Q102" s="191" t="s">
        <v>51</v>
      </c>
      <c r="R102" s="191"/>
      <c r="S102" s="191"/>
      <c r="T102" s="191"/>
      <c r="U102" s="191"/>
      <c r="V102" s="191"/>
      <c r="W102" s="136" t="s">
        <v>51</v>
      </c>
      <c r="X102" s="136" t="s">
        <v>51</v>
      </c>
      <c r="Y102" s="136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1"/>
      <c r="C103" s="191"/>
      <c r="D103" s="191"/>
      <c r="E103" s="191"/>
      <c r="F103" s="191"/>
      <c r="G103" s="191"/>
      <c r="H103" s="191"/>
      <c r="I103" s="191"/>
      <c r="J103" s="191"/>
      <c r="K103" s="191"/>
      <c r="L103" s="191"/>
      <c r="M103" s="191"/>
      <c r="N103" s="87"/>
      <c r="O103" s="87"/>
      <c r="P103" s="136" t="s">
        <v>51</v>
      </c>
      <c r="Q103" s="191" t="s">
        <v>51</v>
      </c>
      <c r="R103" s="191"/>
      <c r="S103" s="191"/>
      <c r="T103" s="191"/>
      <c r="U103" s="191"/>
      <c r="V103" s="191"/>
      <c r="W103" s="136" t="s">
        <v>51</v>
      </c>
      <c r="X103" s="136" t="s">
        <v>51</v>
      </c>
      <c r="Y103" s="136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84"/>
      <c r="C104" s="184"/>
      <c r="D104" s="184"/>
      <c r="E104" s="184"/>
      <c r="F104" s="184"/>
      <c r="G104" s="184"/>
      <c r="H104" s="184"/>
      <c r="I104" s="184"/>
      <c r="J104" s="184"/>
      <c r="K104" s="184"/>
      <c r="L104" s="184"/>
      <c r="M104" s="184"/>
      <c r="N104" s="98"/>
      <c r="O104" s="98"/>
      <c r="P104" s="184"/>
      <c r="Q104" s="184"/>
      <c r="R104" s="184"/>
      <c r="S104" s="184"/>
      <c r="T104" s="184"/>
      <c r="U104" s="184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84"/>
      <c r="C105" s="184"/>
      <c r="D105" s="184"/>
      <c r="E105" s="184"/>
      <c r="F105" s="184"/>
      <c r="G105" s="184"/>
      <c r="H105" s="184"/>
      <c r="I105" s="184"/>
      <c r="J105" s="184"/>
      <c r="K105" s="184"/>
      <c r="L105" s="184"/>
      <c r="M105" s="184"/>
      <c r="N105" s="98"/>
      <c r="O105" s="98"/>
      <c r="P105" s="184"/>
      <c r="Q105" s="184"/>
      <c r="R105" s="184"/>
      <c r="S105" s="184"/>
      <c r="T105" s="184"/>
      <c r="U105" s="184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84"/>
      <c r="C106" s="184"/>
      <c r="D106" s="184"/>
      <c r="E106" s="184"/>
      <c r="F106" s="184"/>
      <c r="G106" s="184"/>
      <c r="H106" s="184"/>
      <c r="I106" s="184"/>
      <c r="J106" s="184"/>
      <c r="K106" s="184"/>
      <c r="L106" s="184"/>
      <c r="M106" s="184"/>
      <c r="N106" s="98"/>
      <c r="O106" s="98"/>
      <c r="P106" s="184"/>
      <c r="Q106" s="184"/>
      <c r="R106" s="184"/>
      <c r="S106" s="184"/>
      <c r="T106" s="184"/>
      <c r="U106" s="184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84"/>
      <c r="C107" s="184"/>
      <c r="D107" s="184"/>
      <c r="E107" s="184"/>
      <c r="F107" s="184"/>
      <c r="G107" s="184"/>
      <c r="H107" s="184"/>
      <c r="I107" s="184"/>
      <c r="J107" s="184"/>
      <c r="K107" s="184"/>
      <c r="L107" s="184"/>
      <c r="M107" s="184"/>
      <c r="N107" s="98"/>
      <c r="O107" s="98"/>
      <c r="P107" s="184"/>
      <c r="Q107" s="184"/>
      <c r="R107" s="184"/>
      <c r="S107" s="184"/>
      <c r="T107" s="184"/>
      <c r="U107" s="184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84"/>
      <c r="C108" s="184"/>
      <c r="D108" s="184"/>
      <c r="E108" s="184"/>
      <c r="F108" s="184"/>
      <c r="G108" s="184"/>
      <c r="H108" s="184"/>
      <c r="I108" s="184"/>
      <c r="J108" s="184"/>
      <c r="K108" s="184"/>
      <c r="L108" s="184"/>
      <c r="M108" s="184"/>
      <c r="N108" s="98"/>
      <c r="O108" s="98"/>
      <c r="P108" s="184"/>
      <c r="Q108" s="184"/>
      <c r="R108" s="184"/>
      <c r="S108" s="184"/>
      <c r="T108" s="184"/>
      <c r="U108" s="184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84"/>
      <c r="C109" s="184"/>
      <c r="D109" s="184"/>
      <c r="E109" s="184"/>
      <c r="F109" s="184"/>
      <c r="G109" s="184"/>
      <c r="H109" s="184"/>
      <c r="I109" s="184"/>
      <c r="J109" s="184"/>
      <c r="K109" s="184"/>
      <c r="L109" s="184"/>
      <c r="M109" s="184"/>
      <c r="N109" s="98"/>
      <c r="O109" s="98"/>
      <c r="P109" s="184"/>
      <c r="Q109" s="184"/>
      <c r="R109" s="184"/>
      <c r="S109" s="184"/>
      <c r="T109" s="184"/>
      <c r="U109" s="184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84"/>
      <c r="C110" s="184"/>
      <c r="D110" s="184"/>
      <c r="E110" s="184"/>
      <c r="F110" s="184"/>
      <c r="G110" s="184"/>
      <c r="H110" s="184"/>
      <c r="I110" s="184"/>
      <c r="J110" s="184"/>
      <c r="K110" s="184"/>
      <c r="L110" s="184"/>
      <c r="M110" s="184"/>
      <c r="N110" s="98"/>
      <c r="O110" s="98"/>
      <c r="P110" s="184"/>
      <c r="Q110" s="184"/>
      <c r="R110" s="184"/>
      <c r="S110" s="184"/>
      <c r="T110" s="184"/>
      <c r="U110" s="184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84"/>
      <c r="C111" s="184"/>
      <c r="D111" s="184"/>
      <c r="E111" s="184"/>
      <c r="F111" s="184"/>
      <c r="G111" s="184"/>
      <c r="H111" s="184"/>
      <c r="I111" s="184"/>
      <c r="J111" s="184"/>
      <c r="K111" s="184"/>
      <c r="L111" s="184"/>
      <c r="M111" s="184"/>
      <c r="N111" s="98"/>
      <c r="O111" s="98"/>
      <c r="P111" s="184"/>
      <c r="Q111" s="184"/>
      <c r="R111" s="184"/>
      <c r="S111" s="184"/>
      <c r="T111" s="184"/>
      <c r="U111" s="184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84"/>
      <c r="C112" s="184"/>
      <c r="D112" s="184"/>
      <c r="E112" s="184"/>
      <c r="F112" s="184"/>
      <c r="G112" s="184"/>
      <c r="H112" s="184"/>
      <c r="I112" s="184"/>
      <c r="J112" s="184"/>
      <c r="K112" s="184"/>
      <c r="L112" s="184"/>
      <c r="M112" s="184"/>
      <c r="N112" s="98"/>
      <c r="O112" s="98"/>
      <c r="P112" s="184"/>
      <c r="Q112" s="184"/>
      <c r="R112" s="184"/>
      <c r="S112" s="184"/>
      <c r="T112" s="184"/>
      <c r="U112" s="184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  <c r="N113" s="98"/>
      <c r="O113" s="98"/>
      <c r="P113" s="184"/>
      <c r="Q113" s="184"/>
      <c r="R113" s="184"/>
      <c r="S113" s="184"/>
      <c r="T113" s="184"/>
      <c r="U113" s="184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84"/>
      <c r="C114" s="184"/>
      <c r="D114" s="184"/>
      <c r="E114" s="184"/>
      <c r="F114" s="184"/>
      <c r="G114" s="184"/>
      <c r="H114" s="184"/>
      <c r="I114" s="184"/>
      <c r="J114" s="184"/>
      <c r="K114" s="184"/>
      <c r="L114" s="184"/>
      <c r="M114" s="184"/>
      <c r="N114" s="98"/>
      <c r="O114" s="98"/>
      <c r="P114" s="184"/>
      <c r="Q114" s="184"/>
      <c r="R114" s="184"/>
      <c r="S114" s="184"/>
      <c r="T114" s="184"/>
      <c r="U114" s="184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84"/>
      <c r="C115" s="184"/>
      <c r="D115" s="184"/>
      <c r="E115" s="184"/>
      <c r="F115" s="184"/>
      <c r="G115" s="184"/>
      <c r="H115" s="184"/>
      <c r="I115" s="184"/>
      <c r="J115" s="184"/>
      <c r="K115" s="184"/>
      <c r="L115" s="184"/>
      <c r="M115" s="184"/>
      <c r="N115" s="98"/>
      <c r="O115" s="98"/>
      <c r="P115" s="184"/>
      <c r="Q115" s="184"/>
      <c r="R115" s="184"/>
      <c r="S115" s="184"/>
      <c r="T115" s="184"/>
      <c r="U115" s="184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84"/>
      <c r="C116" s="184"/>
      <c r="D116" s="184"/>
      <c r="E116" s="184"/>
      <c r="F116" s="184"/>
      <c r="G116" s="184"/>
      <c r="H116" s="184"/>
      <c r="I116" s="184"/>
      <c r="J116" s="184"/>
      <c r="K116" s="184"/>
      <c r="L116" s="184"/>
      <c r="M116" s="184"/>
      <c r="N116" s="98"/>
      <c r="O116" s="98"/>
      <c r="P116" s="184"/>
      <c r="Q116" s="184"/>
      <c r="R116" s="184"/>
      <c r="S116" s="184"/>
      <c r="T116" s="184"/>
      <c r="U116" s="184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84"/>
      <c r="C117" s="184"/>
      <c r="D117" s="184"/>
      <c r="E117" s="184"/>
      <c r="F117" s="184"/>
      <c r="G117" s="184"/>
      <c r="H117" s="184"/>
      <c r="I117" s="184"/>
      <c r="J117" s="184"/>
      <c r="K117" s="184"/>
      <c r="L117" s="184"/>
      <c r="M117" s="184"/>
      <c r="N117" s="98"/>
      <c r="O117" s="98"/>
      <c r="P117" s="184"/>
      <c r="Q117" s="184"/>
      <c r="R117" s="184"/>
      <c r="S117" s="184"/>
      <c r="T117" s="184"/>
      <c r="U117" s="184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84"/>
      <c r="C118" s="184"/>
      <c r="D118" s="184"/>
      <c r="E118" s="184"/>
      <c r="F118" s="184"/>
      <c r="G118" s="184"/>
      <c r="H118" s="184"/>
      <c r="I118" s="184"/>
      <c r="J118" s="184"/>
      <c r="K118" s="184"/>
      <c r="L118" s="184"/>
      <c r="M118" s="184"/>
      <c r="N118" s="98"/>
      <c r="O118" s="98"/>
      <c r="P118" s="184"/>
      <c r="Q118" s="184"/>
      <c r="R118" s="184"/>
      <c r="S118" s="184"/>
      <c r="T118" s="184"/>
      <c r="U118" s="184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84"/>
      <c r="C119" s="184"/>
      <c r="D119" s="184"/>
      <c r="E119" s="184"/>
      <c r="F119" s="184"/>
      <c r="G119" s="184"/>
      <c r="H119" s="184"/>
      <c r="I119" s="184"/>
      <c r="J119" s="184"/>
      <c r="K119" s="184"/>
      <c r="L119" s="184"/>
      <c r="M119" s="184"/>
      <c r="N119" s="98"/>
      <c r="O119" s="98"/>
      <c r="P119" s="184"/>
      <c r="Q119" s="184"/>
      <c r="R119" s="184"/>
      <c r="S119" s="184"/>
      <c r="T119" s="184"/>
      <c r="U119" s="184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  <c r="N120" s="98"/>
      <c r="O120" s="98"/>
      <c r="P120" s="184"/>
      <c r="Q120" s="184"/>
      <c r="R120" s="184"/>
      <c r="S120" s="184"/>
      <c r="T120" s="184"/>
      <c r="U120" s="184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84"/>
      <c r="C121" s="184"/>
      <c r="D121" s="184"/>
      <c r="E121" s="184"/>
      <c r="F121" s="184"/>
      <c r="G121" s="184"/>
      <c r="H121" s="184"/>
      <c r="I121" s="184"/>
      <c r="J121" s="184"/>
      <c r="K121" s="184"/>
      <c r="L121" s="184"/>
      <c r="M121" s="184"/>
      <c r="N121" s="98"/>
      <c r="O121" s="98"/>
      <c r="P121" s="184"/>
      <c r="Q121" s="184"/>
      <c r="R121" s="184"/>
      <c r="S121" s="184"/>
      <c r="T121" s="184"/>
      <c r="U121" s="184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84"/>
      <c r="C122" s="184"/>
      <c r="D122" s="184"/>
      <c r="E122" s="184"/>
      <c r="F122" s="184"/>
      <c r="G122" s="184"/>
      <c r="H122" s="184"/>
      <c r="I122" s="184"/>
      <c r="J122" s="184"/>
      <c r="K122" s="184"/>
      <c r="L122" s="184"/>
      <c r="M122" s="184"/>
      <c r="N122" s="98"/>
      <c r="O122" s="98"/>
      <c r="P122" s="184"/>
      <c r="Q122" s="184"/>
      <c r="R122" s="184"/>
      <c r="S122" s="184"/>
      <c r="T122" s="184"/>
      <c r="U122" s="184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84"/>
      <c r="C123" s="184"/>
      <c r="D123" s="184"/>
      <c r="E123" s="184"/>
      <c r="F123" s="184"/>
      <c r="G123" s="184"/>
      <c r="H123" s="184"/>
      <c r="I123" s="184"/>
      <c r="J123" s="184"/>
      <c r="K123" s="184"/>
      <c r="L123" s="184"/>
      <c r="M123" s="184"/>
      <c r="N123" s="98"/>
      <c r="O123" s="98"/>
      <c r="P123" s="184"/>
      <c r="Q123" s="184"/>
      <c r="R123" s="184"/>
      <c r="S123" s="184"/>
      <c r="T123" s="184"/>
      <c r="U123" s="184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84"/>
      <c r="C124" s="184"/>
      <c r="D124" s="184"/>
      <c r="E124" s="184"/>
      <c r="F124" s="184"/>
      <c r="G124" s="184"/>
      <c r="H124" s="184"/>
      <c r="I124" s="184"/>
      <c r="J124" s="184"/>
      <c r="K124" s="184"/>
      <c r="L124" s="184"/>
      <c r="M124" s="184"/>
      <c r="N124" s="98"/>
      <c r="O124" s="98"/>
      <c r="P124" s="184"/>
      <c r="Q124" s="184"/>
      <c r="R124" s="184"/>
      <c r="S124" s="184"/>
      <c r="T124" s="184"/>
      <c r="U124" s="184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84"/>
      <c r="C125" s="184"/>
      <c r="D125" s="184"/>
      <c r="E125" s="184"/>
      <c r="F125" s="184"/>
      <c r="G125" s="184"/>
      <c r="H125" s="184"/>
      <c r="I125" s="184"/>
      <c r="J125" s="184"/>
      <c r="K125" s="184"/>
      <c r="L125" s="184"/>
      <c r="M125" s="184"/>
      <c r="N125" s="98"/>
      <c r="O125" s="98"/>
      <c r="P125" s="184"/>
      <c r="Q125" s="184"/>
      <c r="R125" s="184"/>
      <c r="S125" s="184"/>
      <c r="T125" s="184"/>
      <c r="U125" s="184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84"/>
      <c r="C126" s="184"/>
      <c r="D126" s="184"/>
      <c r="E126" s="184"/>
      <c r="F126" s="184"/>
      <c r="G126" s="184"/>
      <c r="H126" s="184"/>
      <c r="I126" s="184"/>
      <c r="J126" s="184"/>
      <c r="K126" s="184"/>
      <c r="L126" s="184"/>
      <c r="M126" s="184"/>
      <c r="N126" s="98"/>
      <c r="O126" s="98"/>
      <c r="P126" s="184"/>
      <c r="Q126" s="184"/>
      <c r="R126" s="184"/>
      <c r="S126" s="184"/>
      <c r="T126" s="184"/>
      <c r="U126" s="184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84"/>
      <c r="C127" s="184"/>
      <c r="D127" s="184"/>
      <c r="E127" s="184"/>
      <c r="F127" s="184"/>
      <c r="G127" s="184"/>
      <c r="H127" s="184"/>
      <c r="I127" s="184"/>
      <c r="J127" s="184"/>
      <c r="K127" s="184"/>
      <c r="L127" s="184"/>
      <c r="M127" s="184"/>
      <c r="N127" s="98"/>
      <c r="O127" s="98"/>
      <c r="P127" s="184"/>
      <c r="Q127" s="184"/>
      <c r="R127" s="184"/>
      <c r="S127" s="184"/>
      <c r="T127" s="184"/>
      <c r="U127" s="184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84"/>
      <c r="C128" s="184"/>
      <c r="D128" s="184"/>
      <c r="E128" s="184"/>
      <c r="F128" s="184"/>
      <c r="G128" s="184"/>
      <c r="H128" s="184"/>
      <c r="I128" s="184"/>
      <c r="J128" s="184"/>
      <c r="K128" s="184"/>
      <c r="L128" s="184"/>
      <c r="M128" s="184"/>
      <c r="N128" s="98"/>
      <c r="O128" s="98"/>
      <c r="P128" s="184"/>
      <c r="Q128" s="184"/>
      <c r="R128" s="184"/>
      <c r="S128" s="184"/>
      <c r="T128" s="184"/>
      <c r="U128" s="184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84"/>
      <c r="C129" s="184"/>
      <c r="D129" s="184"/>
      <c r="E129" s="184"/>
      <c r="F129" s="184"/>
      <c r="G129" s="184"/>
      <c r="H129" s="184"/>
      <c r="I129" s="184"/>
      <c r="J129" s="184"/>
      <c r="K129" s="184"/>
      <c r="L129" s="184"/>
      <c r="M129" s="184"/>
      <c r="N129" s="98"/>
      <c r="O129" s="98"/>
      <c r="P129" s="184"/>
      <c r="Q129" s="184"/>
      <c r="R129" s="184"/>
      <c r="S129" s="184"/>
      <c r="T129" s="184"/>
      <c r="U129" s="184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84"/>
      <c r="C130" s="184"/>
      <c r="D130" s="184"/>
      <c r="E130" s="184"/>
      <c r="F130" s="184"/>
      <c r="G130" s="184"/>
      <c r="H130" s="184"/>
      <c r="I130" s="184"/>
      <c r="J130" s="184"/>
      <c r="K130" s="184"/>
      <c r="L130" s="184"/>
      <c r="M130" s="184"/>
      <c r="N130" s="98"/>
      <c r="O130" s="98"/>
      <c r="P130" s="184"/>
      <c r="Q130" s="184"/>
      <c r="R130" s="184"/>
      <c r="S130" s="184"/>
      <c r="T130" s="184"/>
      <c r="U130" s="184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84"/>
      <c r="C131" s="184"/>
      <c r="D131" s="184"/>
      <c r="E131" s="184"/>
      <c r="F131" s="184"/>
      <c r="G131" s="184"/>
      <c r="H131" s="184"/>
      <c r="I131" s="184"/>
      <c r="J131" s="184"/>
      <c r="K131" s="184"/>
      <c r="L131" s="184"/>
      <c r="M131" s="184"/>
      <c r="N131" s="98"/>
      <c r="O131" s="98"/>
      <c r="P131" s="184"/>
      <c r="Q131" s="184"/>
      <c r="R131" s="184"/>
      <c r="S131" s="184"/>
      <c r="T131" s="184"/>
      <c r="U131" s="184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5"/>
      <c r="C136" s="186"/>
      <c r="D136" s="186"/>
      <c r="E136" s="134"/>
      <c r="F136" s="134"/>
      <c r="G136" s="134"/>
      <c r="H136" s="185"/>
      <c r="I136" s="185"/>
      <c r="J136" s="185"/>
      <c r="K136" s="185"/>
      <c r="L136" s="134"/>
      <c r="M136" s="185"/>
      <c r="N136" s="185"/>
      <c r="O136" s="185"/>
      <c r="P136" s="185"/>
      <c r="Q136" s="185"/>
      <c r="R136" s="134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8"/>
      <c r="C137" s="188"/>
      <c r="D137" s="188"/>
      <c r="E137" s="102"/>
      <c r="F137" s="102"/>
      <c r="G137" s="102"/>
      <c r="H137" s="189"/>
      <c r="I137" s="189"/>
      <c r="J137" s="189"/>
      <c r="K137" s="189"/>
      <c r="L137" s="133"/>
      <c r="M137" s="190"/>
      <c r="N137" s="190"/>
      <c r="O137" s="190"/>
      <c r="P137" s="190"/>
      <c r="Q137" s="190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8"/>
      <c r="C138" s="188"/>
      <c r="D138" s="188"/>
      <c r="E138" s="102"/>
      <c r="F138" s="102"/>
      <c r="G138" s="102"/>
      <c r="H138" s="189"/>
      <c r="I138" s="189"/>
      <c r="J138" s="189"/>
      <c r="K138" s="189"/>
      <c r="L138" s="133"/>
      <c r="M138" s="190"/>
      <c r="N138" s="190"/>
      <c r="O138" s="190"/>
      <c r="P138" s="190"/>
      <c r="Q138" s="190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8"/>
      <c r="C139" s="188"/>
      <c r="D139" s="188"/>
      <c r="E139" s="102"/>
      <c r="F139" s="102"/>
      <c r="G139" s="102"/>
      <c r="H139" s="189"/>
      <c r="I139" s="189"/>
      <c r="J139" s="189"/>
      <c r="K139" s="189"/>
      <c r="L139" s="133"/>
      <c r="M139" s="190"/>
      <c r="N139" s="190"/>
      <c r="O139" s="190"/>
      <c r="P139" s="190"/>
      <c r="Q139" s="190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8"/>
      <c r="C140" s="188"/>
      <c r="D140" s="188"/>
      <c r="E140" s="102"/>
      <c r="F140" s="102"/>
      <c r="G140" s="102"/>
      <c r="H140" s="189"/>
      <c r="I140" s="189"/>
      <c r="J140" s="189"/>
      <c r="K140" s="189"/>
      <c r="L140" s="133"/>
      <c r="M140" s="190"/>
      <c r="N140" s="190"/>
      <c r="O140" s="190"/>
      <c r="P140" s="190"/>
      <c r="Q140" s="190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8"/>
      <c r="C141" s="188"/>
      <c r="D141" s="188"/>
      <c r="E141" s="102"/>
      <c r="F141" s="102"/>
      <c r="G141" s="102"/>
      <c r="H141" s="189"/>
      <c r="I141" s="189"/>
      <c r="J141" s="189"/>
      <c r="K141" s="189"/>
      <c r="L141" s="133"/>
      <c r="M141" s="190"/>
      <c r="N141" s="190"/>
      <c r="O141" s="190"/>
      <c r="P141" s="190"/>
      <c r="Q141" s="190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8"/>
      <c r="C142" s="188"/>
      <c r="D142" s="188"/>
      <c r="E142" s="102"/>
      <c r="F142" s="102"/>
      <c r="G142" s="102"/>
      <c r="H142" s="189"/>
      <c r="I142" s="189"/>
      <c r="J142" s="189"/>
      <c r="K142" s="189"/>
      <c r="L142" s="133"/>
      <c r="M142" s="190"/>
      <c r="N142" s="190"/>
      <c r="O142" s="190"/>
      <c r="P142" s="190"/>
      <c r="Q142" s="190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8"/>
      <c r="C143" s="188"/>
      <c r="D143" s="188"/>
      <c r="E143" s="102"/>
      <c r="F143" s="102"/>
      <c r="G143" s="102"/>
      <c r="H143" s="189"/>
      <c r="I143" s="189"/>
      <c r="J143" s="189"/>
      <c r="K143" s="189"/>
      <c r="L143" s="133"/>
      <c r="M143" s="190"/>
      <c r="N143" s="190"/>
      <c r="O143" s="190"/>
      <c r="P143" s="190"/>
      <c r="Q143" s="190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8"/>
      <c r="C144" s="188"/>
      <c r="D144" s="188"/>
      <c r="E144" s="102"/>
      <c r="F144" s="102"/>
      <c r="G144" s="102"/>
      <c r="H144" s="189"/>
      <c r="I144" s="189"/>
      <c r="J144" s="189"/>
      <c r="K144" s="189"/>
      <c r="L144" s="133"/>
      <c r="M144" s="190"/>
      <c r="N144" s="190"/>
      <c r="O144" s="190"/>
      <c r="P144" s="190"/>
      <c r="Q144" s="190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8"/>
      <c r="C145" s="188"/>
      <c r="D145" s="188"/>
      <c r="E145" s="102"/>
      <c r="F145" s="102"/>
      <c r="G145" s="102"/>
      <c r="H145" s="189"/>
      <c r="I145" s="189"/>
      <c r="J145" s="189"/>
      <c r="K145" s="189"/>
      <c r="L145" s="133"/>
      <c r="M145" s="190"/>
      <c r="N145" s="190"/>
      <c r="O145" s="190"/>
      <c r="P145" s="190"/>
      <c r="Q145" s="190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35"/>
      <c r="C146" s="135"/>
      <c r="D146" s="135"/>
      <c r="E146" s="135"/>
      <c r="F146" s="135"/>
      <c r="G146" s="135"/>
      <c r="H146" s="135"/>
      <c r="I146" s="135"/>
      <c r="J146" s="135"/>
      <c r="K146" s="135"/>
      <c r="L146" s="135"/>
      <c r="M146" s="135"/>
      <c r="N146" s="135"/>
      <c r="O146" s="135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5"/>
      <c r="C148" s="186"/>
      <c r="D148" s="186"/>
      <c r="E148" s="187"/>
      <c r="F148" s="187"/>
      <c r="G148" s="187"/>
      <c r="H148" s="187"/>
      <c r="I148" s="187"/>
      <c r="J148" s="187"/>
      <c r="K148" s="187"/>
      <c r="L148" s="187"/>
      <c r="M148" s="187"/>
      <c r="N148" s="134"/>
      <c r="O148" s="134"/>
      <c r="P148" s="185"/>
      <c r="Q148" s="185"/>
      <c r="R148" s="185"/>
      <c r="S148" s="185"/>
      <c r="T148" s="185"/>
      <c r="U148" s="185"/>
      <c r="V148" s="134"/>
      <c r="W148" s="134"/>
      <c r="X148" s="134"/>
      <c r="Y148" s="134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84"/>
      <c r="C149" s="184"/>
      <c r="D149" s="184"/>
      <c r="E149" s="184"/>
      <c r="F149" s="184"/>
      <c r="G149" s="184"/>
      <c r="H149" s="184"/>
      <c r="I149" s="184"/>
      <c r="J149" s="184"/>
      <c r="K149" s="184"/>
      <c r="L149" s="184"/>
      <c r="M149" s="184"/>
      <c r="N149" s="98"/>
      <c r="O149" s="133"/>
      <c r="P149" s="184"/>
      <c r="Q149" s="184"/>
      <c r="R149" s="184"/>
      <c r="S149" s="184"/>
      <c r="T149" s="184"/>
      <c r="U149" s="184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84"/>
      <c r="C150" s="184"/>
      <c r="D150" s="184"/>
      <c r="E150" s="184"/>
      <c r="F150" s="184"/>
      <c r="G150" s="184"/>
      <c r="H150" s="184"/>
      <c r="I150" s="184"/>
      <c r="J150" s="184"/>
      <c r="K150" s="184"/>
      <c r="L150" s="184"/>
      <c r="M150" s="184"/>
      <c r="N150" s="98"/>
      <c r="O150" s="133"/>
      <c r="P150" s="184"/>
      <c r="Q150" s="184"/>
      <c r="R150" s="184"/>
      <c r="S150" s="184"/>
      <c r="T150" s="184"/>
      <c r="U150" s="184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84"/>
      <c r="C151" s="184"/>
      <c r="D151" s="184"/>
      <c r="E151" s="184"/>
      <c r="F151" s="184"/>
      <c r="G151" s="184"/>
      <c r="H151" s="184"/>
      <c r="I151" s="184"/>
      <c r="J151" s="184"/>
      <c r="K151" s="184"/>
      <c r="L151" s="184"/>
      <c r="M151" s="184"/>
      <c r="N151" s="98"/>
      <c r="O151" s="133"/>
      <c r="P151" s="184"/>
      <c r="Q151" s="184"/>
      <c r="R151" s="184"/>
      <c r="S151" s="184"/>
      <c r="T151" s="184"/>
      <c r="U151" s="184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84"/>
      <c r="C152" s="184"/>
      <c r="D152" s="184"/>
      <c r="E152" s="184"/>
      <c r="F152" s="184"/>
      <c r="G152" s="184"/>
      <c r="H152" s="184"/>
      <c r="I152" s="184"/>
      <c r="J152" s="184"/>
      <c r="K152" s="184"/>
      <c r="L152" s="184"/>
      <c r="M152" s="184"/>
      <c r="N152" s="98"/>
      <c r="O152" s="133"/>
      <c r="P152" s="184"/>
      <c r="Q152" s="184"/>
      <c r="R152" s="184"/>
      <c r="S152" s="184"/>
      <c r="T152" s="184"/>
      <c r="U152" s="184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84"/>
      <c r="C153" s="184"/>
      <c r="D153" s="184"/>
      <c r="E153" s="184"/>
      <c r="F153" s="184"/>
      <c r="G153" s="184"/>
      <c r="H153" s="184"/>
      <c r="I153" s="184"/>
      <c r="J153" s="184"/>
      <c r="K153" s="184"/>
      <c r="L153" s="184"/>
      <c r="M153" s="184"/>
      <c r="N153" s="98"/>
      <c r="O153" s="133"/>
      <c r="P153" s="184"/>
      <c r="Q153" s="184"/>
      <c r="R153" s="184"/>
      <c r="S153" s="184"/>
      <c r="T153" s="184"/>
      <c r="U153" s="184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84"/>
      <c r="C154" s="184"/>
      <c r="D154" s="184"/>
      <c r="E154" s="184"/>
      <c r="F154" s="184"/>
      <c r="G154" s="184"/>
      <c r="H154" s="184"/>
      <c r="I154" s="184"/>
      <c r="J154" s="184"/>
      <c r="K154" s="184"/>
      <c r="L154" s="184"/>
      <c r="M154" s="184"/>
      <c r="N154" s="98"/>
      <c r="O154" s="133"/>
      <c r="P154" s="184"/>
      <c r="Q154" s="184"/>
      <c r="R154" s="184"/>
      <c r="S154" s="184"/>
      <c r="T154" s="184"/>
      <c r="U154" s="184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84"/>
      <c r="C155" s="184"/>
      <c r="D155" s="184"/>
      <c r="E155" s="184"/>
      <c r="F155" s="184"/>
      <c r="G155" s="184"/>
      <c r="H155" s="184"/>
      <c r="I155" s="184"/>
      <c r="J155" s="184"/>
      <c r="K155" s="184"/>
      <c r="L155" s="184"/>
      <c r="M155" s="184"/>
      <c r="N155" s="98"/>
      <c r="O155" s="133"/>
      <c r="P155" s="184"/>
      <c r="Q155" s="184"/>
      <c r="R155" s="184"/>
      <c r="S155" s="184"/>
      <c r="T155" s="184"/>
      <c r="U155" s="184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84"/>
      <c r="C156" s="184"/>
      <c r="D156" s="184"/>
      <c r="E156" s="184"/>
      <c r="F156" s="184"/>
      <c r="G156" s="184"/>
      <c r="H156" s="184"/>
      <c r="I156" s="184"/>
      <c r="J156" s="184"/>
      <c r="K156" s="184"/>
      <c r="L156" s="184"/>
      <c r="M156" s="184"/>
      <c r="N156" s="98"/>
      <c r="O156" s="133"/>
      <c r="P156" s="184"/>
      <c r="Q156" s="184"/>
      <c r="R156" s="184"/>
      <c r="S156" s="184"/>
      <c r="T156" s="184"/>
      <c r="U156" s="184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84"/>
      <c r="C157" s="184"/>
      <c r="D157" s="184"/>
      <c r="E157" s="184"/>
      <c r="F157" s="184"/>
      <c r="G157" s="184"/>
      <c r="H157" s="184"/>
      <c r="I157" s="184"/>
      <c r="J157" s="184"/>
      <c r="K157" s="184"/>
      <c r="L157" s="184"/>
      <c r="M157" s="184"/>
      <c r="N157" s="98"/>
      <c r="O157" s="133"/>
      <c r="P157" s="184"/>
      <c r="Q157" s="184"/>
      <c r="R157" s="184"/>
      <c r="S157" s="184"/>
      <c r="T157" s="184"/>
      <c r="U157" s="184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84"/>
      <c r="C158" s="184"/>
      <c r="D158" s="184"/>
      <c r="E158" s="184"/>
      <c r="F158" s="184"/>
      <c r="G158" s="184"/>
      <c r="H158" s="184"/>
      <c r="I158" s="184"/>
      <c r="J158" s="184"/>
      <c r="K158" s="184"/>
      <c r="L158" s="184"/>
      <c r="M158" s="184"/>
      <c r="N158" s="98"/>
      <c r="O158" s="133"/>
      <c r="P158" s="184"/>
      <c r="Q158" s="184"/>
      <c r="R158" s="184"/>
      <c r="S158" s="184"/>
      <c r="T158" s="184"/>
      <c r="U158" s="184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84"/>
      <c r="C159" s="184"/>
      <c r="D159" s="184"/>
      <c r="E159" s="184"/>
      <c r="F159" s="184"/>
      <c r="G159" s="184"/>
      <c r="H159" s="184"/>
      <c r="I159" s="184"/>
      <c r="J159" s="184"/>
      <c r="K159" s="184"/>
      <c r="L159" s="184"/>
      <c r="M159" s="184"/>
      <c r="N159" s="98"/>
      <c r="O159" s="133"/>
      <c r="P159" s="184"/>
      <c r="Q159" s="184"/>
      <c r="R159" s="184"/>
      <c r="S159" s="184"/>
      <c r="T159" s="184"/>
      <c r="U159" s="184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84"/>
      <c r="C160" s="184"/>
      <c r="D160" s="184"/>
      <c r="E160" s="184"/>
      <c r="F160" s="184"/>
      <c r="G160" s="184"/>
      <c r="H160" s="184"/>
      <c r="I160" s="184"/>
      <c r="J160" s="184"/>
      <c r="K160" s="184"/>
      <c r="L160" s="184"/>
      <c r="M160" s="184"/>
      <c r="N160" s="98"/>
      <c r="O160" s="133"/>
      <c r="P160" s="184"/>
      <c r="Q160" s="184"/>
      <c r="R160" s="184"/>
      <c r="S160" s="184"/>
      <c r="T160" s="184"/>
      <c r="U160" s="184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84"/>
      <c r="C161" s="184"/>
      <c r="D161" s="184"/>
      <c r="E161" s="184"/>
      <c r="F161" s="184"/>
      <c r="G161" s="184"/>
      <c r="H161" s="184"/>
      <c r="I161" s="184"/>
      <c r="J161" s="184"/>
      <c r="K161" s="184"/>
      <c r="L161" s="184"/>
      <c r="M161" s="184"/>
      <c r="N161" s="98"/>
      <c r="O161" s="133"/>
      <c r="P161" s="184"/>
      <c r="Q161" s="184"/>
      <c r="R161" s="184"/>
      <c r="S161" s="184"/>
      <c r="T161" s="184"/>
      <c r="U161" s="184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84"/>
      <c r="C162" s="184"/>
      <c r="D162" s="184"/>
      <c r="E162" s="184"/>
      <c r="F162" s="184"/>
      <c r="G162" s="184"/>
      <c r="H162" s="184"/>
      <c r="I162" s="184"/>
      <c r="J162" s="184"/>
      <c r="K162" s="184"/>
      <c r="L162" s="184"/>
      <c r="M162" s="184"/>
      <c r="N162" s="98"/>
      <c r="O162" s="133"/>
      <c r="P162" s="184"/>
      <c r="Q162" s="184"/>
      <c r="R162" s="184"/>
      <c r="S162" s="184"/>
      <c r="T162" s="184"/>
      <c r="U162" s="184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84"/>
      <c r="C163" s="184"/>
      <c r="D163" s="184"/>
      <c r="E163" s="184"/>
      <c r="F163" s="184"/>
      <c r="G163" s="184"/>
      <c r="H163" s="184"/>
      <c r="I163" s="184"/>
      <c r="J163" s="184"/>
      <c r="K163" s="184"/>
      <c r="L163" s="184"/>
      <c r="M163" s="184"/>
      <c r="N163" s="98"/>
      <c r="O163" s="133"/>
      <c r="P163" s="184"/>
      <c r="Q163" s="184"/>
      <c r="R163" s="184"/>
      <c r="S163" s="184"/>
      <c r="T163" s="184"/>
      <c r="U163" s="184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84"/>
      <c r="C164" s="184"/>
      <c r="D164" s="184"/>
      <c r="E164" s="184"/>
      <c r="F164" s="184"/>
      <c r="G164" s="184"/>
      <c r="H164" s="184"/>
      <c r="I164" s="184"/>
      <c r="J164" s="184"/>
      <c r="K164" s="184"/>
      <c r="L164" s="184"/>
      <c r="M164" s="184"/>
      <c r="N164" s="98"/>
      <c r="O164" s="133"/>
      <c r="P164" s="184"/>
      <c r="Q164" s="184"/>
      <c r="R164" s="184"/>
      <c r="S164" s="184"/>
      <c r="T164" s="184"/>
      <c r="U164" s="184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84"/>
      <c r="C165" s="184"/>
      <c r="D165" s="184"/>
      <c r="E165" s="184"/>
      <c r="F165" s="184"/>
      <c r="G165" s="184"/>
      <c r="H165" s="184"/>
      <c r="I165" s="184"/>
      <c r="J165" s="184"/>
      <c r="K165" s="184"/>
      <c r="L165" s="184"/>
      <c r="M165" s="184"/>
      <c r="N165" s="98"/>
      <c r="O165" s="133"/>
      <c r="P165" s="184"/>
      <c r="Q165" s="184"/>
      <c r="R165" s="184"/>
      <c r="S165" s="184"/>
      <c r="T165" s="184"/>
      <c r="U165" s="184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84"/>
      <c r="C166" s="184"/>
      <c r="D166" s="184"/>
      <c r="E166" s="184"/>
      <c r="F166" s="184"/>
      <c r="G166" s="184"/>
      <c r="H166" s="184"/>
      <c r="I166" s="184"/>
      <c r="J166" s="184"/>
      <c r="K166" s="184"/>
      <c r="L166" s="184"/>
      <c r="M166" s="184"/>
      <c r="N166" s="98"/>
      <c r="O166" s="133"/>
      <c r="P166" s="184"/>
      <c r="Q166" s="184"/>
      <c r="R166" s="184"/>
      <c r="S166" s="184"/>
      <c r="T166" s="184"/>
      <c r="U166" s="184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84"/>
      <c r="C167" s="184"/>
      <c r="D167" s="184"/>
      <c r="E167" s="184"/>
      <c r="F167" s="184"/>
      <c r="G167" s="184"/>
      <c r="H167" s="184"/>
      <c r="I167" s="184"/>
      <c r="J167" s="184"/>
      <c r="K167" s="184"/>
      <c r="L167" s="184"/>
      <c r="M167" s="184"/>
      <c r="N167" s="98"/>
      <c r="O167" s="133"/>
      <c r="P167" s="184"/>
      <c r="Q167" s="184"/>
      <c r="R167" s="184"/>
      <c r="S167" s="184"/>
      <c r="T167" s="184"/>
      <c r="U167" s="184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84"/>
      <c r="C168" s="184"/>
      <c r="D168" s="184"/>
      <c r="E168" s="184"/>
      <c r="F168" s="184"/>
      <c r="G168" s="184"/>
      <c r="H168" s="184"/>
      <c r="I168" s="184"/>
      <c r="J168" s="184"/>
      <c r="K168" s="184"/>
      <c r="L168" s="184"/>
      <c r="M168" s="184"/>
      <c r="N168" s="98"/>
      <c r="O168" s="133"/>
      <c r="P168" s="184"/>
      <c r="Q168" s="184"/>
      <c r="R168" s="184"/>
      <c r="S168" s="184"/>
      <c r="T168" s="184"/>
      <c r="U168" s="184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84"/>
      <c r="C169" s="184"/>
      <c r="D169" s="184"/>
      <c r="E169" s="184"/>
      <c r="F169" s="184"/>
      <c r="G169" s="184"/>
      <c r="H169" s="184"/>
      <c r="I169" s="184"/>
      <c r="J169" s="184"/>
      <c r="K169" s="184"/>
      <c r="L169" s="184"/>
      <c r="M169" s="184"/>
      <c r="N169" s="98"/>
      <c r="O169" s="133"/>
      <c r="P169" s="184"/>
      <c r="Q169" s="184"/>
      <c r="R169" s="184"/>
      <c r="S169" s="184"/>
      <c r="T169" s="184"/>
      <c r="U169" s="184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84"/>
      <c r="C170" s="184"/>
      <c r="D170" s="184"/>
      <c r="E170" s="184"/>
      <c r="F170" s="184"/>
      <c r="G170" s="184"/>
      <c r="H170" s="184"/>
      <c r="I170" s="184"/>
      <c r="J170" s="184"/>
      <c r="K170" s="184"/>
      <c r="L170" s="184"/>
      <c r="M170" s="184"/>
      <c r="N170" s="98"/>
      <c r="O170" s="133"/>
      <c r="P170" s="184"/>
      <c r="Q170" s="184"/>
      <c r="R170" s="184"/>
      <c r="S170" s="184"/>
      <c r="T170" s="184"/>
      <c r="U170" s="184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84"/>
      <c r="C171" s="184"/>
      <c r="D171" s="184"/>
      <c r="E171" s="184"/>
      <c r="F171" s="184"/>
      <c r="G171" s="184"/>
      <c r="H171" s="184"/>
      <c r="I171" s="184"/>
      <c r="J171" s="184"/>
      <c r="K171" s="184"/>
      <c r="L171" s="184"/>
      <c r="M171" s="184"/>
      <c r="N171" s="98"/>
      <c r="O171" s="133"/>
      <c r="P171" s="184"/>
      <c r="Q171" s="184"/>
      <c r="R171" s="184"/>
      <c r="S171" s="184"/>
      <c r="T171" s="184"/>
      <c r="U171" s="184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84"/>
      <c r="C172" s="184"/>
      <c r="D172" s="184"/>
      <c r="E172" s="184"/>
      <c r="F172" s="184"/>
      <c r="G172" s="184"/>
      <c r="H172" s="184"/>
      <c r="I172" s="184"/>
      <c r="J172" s="184"/>
      <c r="K172" s="184"/>
      <c r="L172" s="184"/>
      <c r="M172" s="184"/>
      <c r="N172" s="98"/>
      <c r="O172" s="133"/>
      <c r="P172" s="184"/>
      <c r="Q172" s="184"/>
      <c r="R172" s="184"/>
      <c r="S172" s="184"/>
      <c r="T172" s="184"/>
      <c r="U172" s="184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84"/>
      <c r="C173" s="184"/>
      <c r="D173" s="184"/>
      <c r="E173" s="184"/>
      <c r="F173" s="184"/>
      <c r="G173" s="184"/>
      <c r="H173" s="184"/>
      <c r="I173" s="184"/>
      <c r="J173" s="184"/>
      <c r="K173" s="184"/>
      <c r="L173" s="184"/>
      <c r="M173" s="184"/>
      <c r="N173" s="98"/>
      <c r="O173" s="133"/>
      <c r="P173" s="184"/>
      <c r="Q173" s="184"/>
      <c r="R173" s="184"/>
      <c r="S173" s="184"/>
      <c r="T173" s="184"/>
      <c r="U173" s="184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84"/>
      <c r="C174" s="184"/>
      <c r="D174" s="184"/>
      <c r="E174" s="184"/>
      <c r="F174" s="184"/>
      <c r="G174" s="184"/>
      <c r="H174" s="184"/>
      <c r="I174" s="184"/>
      <c r="J174" s="184"/>
      <c r="K174" s="184"/>
      <c r="L174" s="184"/>
      <c r="M174" s="184"/>
      <c r="N174" s="98"/>
      <c r="O174" s="133"/>
      <c r="P174" s="184"/>
      <c r="Q174" s="184"/>
      <c r="R174" s="184"/>
      <c r="S174" s="184"/>
      <c r="T174" s="184"/>
      <c r="U174" s="184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84"/>
      <c r="C175" s="184"/>
      <c r="D175" s="184"/>
      <c r="E175" s="184"/>
      <c r="F175" s="184"/>
      <c r="G175" s="184"/>
      <c r="H175" s="184"/>
      <c r="I175" s="184"/>
      <c r="J175" s="184"/>
      <c r="K175" s="184"/>
      <c r="L175" s="184"/>
      <c r="M175" s="184"/>
      <c r="N175" s="98"/>
      <c r="O175" s="133"/>
      <c r="P175" s="184"/>
      <c r="Q175" s="184"/>
      <c r="R175" s="184"/>
      <c r="S175" s="184"/>
      <c r="T175" s="184"/>
      <c r="U175" s="184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84"/>
      <c r="C176" s="184"/>
      <c r="D176" s="184"/>
      <c r="E176" s="184"/>
      <c r="F176" s="184"/>
      <c r="G176" s="184"/>
      <c r="H176" s="184"/>
      <c r="I176" s="184"/>
      <c r="J176" s="184"/>
      <c r="K176" s="184"/>
      <c r="L176" s="184"/>
      <c r="M176" s="184"/>
      <c r="N176" s="98"/>
      <c r="O176" s="133"/>
      <c r="P176" s="184"/>
      <c r="Q176" s="184"/>
      <c r="R176" s="184"/>
      <c r="S176" s="184"/>
      <c r="T176" s="184"/>
      <c r="U176" s="184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84"/>
      <c r="C177" s="184"/>
      <c r="D177" s="184"/>
      <c r="E177" s="184"/>
      <c r="F177" s="184"/>
      <c r="G177" s="184"/>
      <c r="H177" s="184"/>
      <c r="I177" s="184"/>
      <c r="J177" s="184"/>
      <c r="K177" s="184"/>
      <c r="L177" s="184"/>
      <c r="M177" s="184"/>
      <c r="N177" s="98"/>
      <c r="O177" s="133"/>
      <c r="P177" s="184"/>
      <c r="Q177" s="184"/>
      <c r="R177" s="184"/>
      <c r="S177" s="184"/>
      <c r="T177" s="184"/>
      <c r="U177" s="184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84"/>
      <c r="C178" s="184"/>
      <c r="D178" s="184"/>
      <c r="E178" s="184"/>
      <c r="F178" s="184"/>
      <c r="G178" s="184"/>
      <c r="H178" s="184"/>
      <c r="I178" s="184"/>
      <c r="J178" s="184"/>
      <c r="K178" s="184"/>
      <c r="L178" s="184"/>
      <c r="M178" s="184"/>
      <c r="N178" s="98"/>
      <c r="O178" s="133"/>
      <c r="P178" s="184"/>
      <c r="Q178" s="184"/>
      <c r="R178" s="184"/>
      <c r="S178" s="184"/>
      <c r="T178" s="184"/>
      <c r="U178" s="184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84"/>
      <c r="C179" s="184"/>
      <c r="D179" s="184"/>
      <c r="E179" s="184"/>
      <c r="F179" s="184"/>
      <c r="G179" s="184"/>
      <c r="H179" s="184"/>
      <c r="I179" s="184"/>
      <c r="J179" s="184"/>
      <c r="K179" s="184"/>
      <c r="L179" s="184"/>
      <c r="M179" s="184"/>
      <c r="N179" s="98"/>
      <c r="O179" s="133"/>
      <c r="P179" s="184"/>
      <c r="Q179" s="184"/>
      <c r="R179" s="184"/>
      <c r="S179" s="184"/>
      <c r="T179" s="184"/>
      <c r="U179" s="184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84"/>
      <c r="C180" s="184"/>
      <c r="D180" s="184"/>
      <c r="E180" s="184"/>
      <c r="F180" s="184"/>
      <c r="G180" s="184"/>
      <c r="H180" s="184"/>
      <c r="I180" s="184"/>
      <c r="J180" s="184"/>
      <c r="K180" s="184"/>
      <c r="L180" s="184"/>
      <c r="M180" s="184"/>
      <c r="N180" s="98"/>
      <c r="O180" s="133"/>
      <c r="P180" s="184"/>
      <c r="Q180" s="184"/>
      <c r="R180" s="184"/>
      <c r="S180" s="184"/>
      <c r="T180" s="184"/>
      <c r="U180" s="184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84"/>
      <c r="C181" s="184"/>
      <c r="D181" s="184"/>
      <c r="E181" s="184"/>
      <c r="F181" s="184"/>
      <c r="G181" s="184"/>
      <c r="H181" s="184"/>
      <c r="I181" s="184"/>
      <c r="J181" s="184"/>
      <c r="K181" s="184"/>
      <c r="L181" s="184"/>
      <c r="M181" s="184"/>
      <c r="N181" s="98"/>
      <c r="O181" s="133"/>
      <c r="P181" s="184"/>
      <c r="Q181" s="184"/>
      <c r="R181" s="184"/>
      <c r="S181" s="184"/>
      <c r="T181" s="184"/>
      <c r="U181" s="184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84"/>
      <c r="C182" s="184"/>
      <c r="D182" s="184"/>
      <c r="E182" s="184"/>
      <c r="F182" s="184"/>
      <c r="G182" s="184"/>
      <c r="H182" s="184"/>
      <c r="I182" s="184"/>
      <c r="J182" s="184"/>
      <c r="K182" s="184"/>
      <c r="L182" s="184"/>
      <c r="M182" s="184"/>
      <c r="N182" s="98"/>
      <c r="O182" s="133"/>
      <c r="P182" s="184"/>
      <c r="Q182" s="184"/>
      <c r="R182" s="184"/>
      <c r="S182" s="184"/>
      <c r="T182" s="184"/>
      <c r="U182" s="184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84"/>
      <c r="C183" s="184"/>
      <c r="D183" s="184"/>
      <c r="E183" s="184"/>
      <c r="F183" s="184"/>
      <c r="G183" s="184"/>
      <c r="H183" s="184"/>
      <c r="I183" s="184"/>
      <c r="J183" s="184"/>
      <c r="K183" s="184"/>
      <c r="L183" s="184"/>
      <c r="M183" s="184"/>
      <c r="N183" s="98"/>
      <c r="O183" s="133"/>
      <c r="P183" s="184"/>
      <c r="Q183" s="184"/>
      <c r="R183" s="184"/>
      <c r="S183" s="184"/>
      <c r="T183" s="184"/>
      <c r="U183" s="184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84"/>
      <c r="C184" s="184"/>
      <c r="D184" s="184"/>
      <c r="E184" s="184"/>
      <c r="F184" s="184"/>
      <c r="G184" s="184"/>
      <c r="H184" s="184"/>
      <c r="I184" s="184"/>
      <c r="J184" s="184"/>
      <c r="K184" s="184"/>
      <c r="L184" s="184"/>
      <c r="M184" s="184"/>
      <c r="N184" s="98"/>
      <c r="O184" s="133"/>
      <c r="P184" s="184"/>
      <c r="Q184" s="184"/>
      <c r="R184" s="184"/>
      <c r="S184" s="184"/>
      <c r="T184" s="184"/>
      <c r="U184" s="184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84"/>
      <c r="C185" s="184"/>
      <c r="D185" s="184"/>
      <c r="E185" s="184"/>
      <c r="F185" s="184"/>
      <c r="G185" s="184"/>
      <c r="H185" s="184"/>
      <c r="I185" s="184"/>
      <c r="J185" s="184"/>
      <c r="K185" s="184"/>
      <c r="L185" s="184"/>
      <c r="M185" s="184"/>
      <c r="N185" s="98"/>
      <c r="O185" s="133"/>
      <c r="P185" s="184"/>
      <c r="Q185" s="184"/>
      <c r="R185" s="184"/>
      <c r="S185" s="184"/>
      <c r="T185" s="184"/>
      <c r="U185" s="184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84"/>
      <c r="C186" s="184"/>
      <c r="D186" s="184"/>
      <c r="E186" s="184"/>
      <c r="F186" s="184"/>
      <c r="G186" s="184"/>
      <c r="H186" s="184"/>
      <c r="I186" s="184"/>
      <c r="J186" s="184"/>
      <c r="K186" s="184"/>
      <c r="L186" s="184"/>
      <c r="M186" s="184"/>
      <c r="N186" s="98"/>
      <c r="O186" s="133"/>
      <c r="P186" s="184"/>
      <c r="Q186" s="184"/>
      <c r="R186" s="184"/>
      <c r="S186" s="184"/>
      <c r="T186" s="184"/>
      <c r="U186" s="184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84"/>
      <c r="C187" s="184"/>
      <c r="D187" s="184"/>
      <c r="E187" s="184"/>
      <c r="F187" s="184"/>
      <c r="G187" s="184"/>
      <c r="H187" s="184"/>
      <c r="I187" s="184"/>
      <c r="J187" s="184"/>
      <c r="K187" s="184"/>
      <c r="L187" s="184"/>
      <c r="M187" s="184"/>
      <c r="N187" s="98"/>
      <c r="O187" s="133"/>
      <c r="P187" s="184"/>
      <c r="Q187" s="184"/>
      <c r="R187" s="184"/>
      <c r="S187" s="184"/>
      <c r="T187" s="184"/>
      <c r="U187" s="184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84"/>
      <c r="C188" s="184"/>
      <c r="D188" s="184"/>
      <c r="E188" s="184"/>
      <c r="F188" s="184"/>
      <c r="G188" s="184"/>
      <c r="H188" s="184"/>
      <c r="I188" s="184"/>
      <c r="J188" s="184"/>
      <c r="K188" s="184"/>
      <c r="L188" s="184"/>
      <c r="M188" s="184"/>
      <c r="N188" s="98"/>
      <c r="O188" s="133"/>
      <c r="P188" s="184"/>
      <c r="Q188" s="184"/>
      <c r="R188" s="184"/>
      <c r="S188" s="184"/>
      <c r="T188" s="184"/>
      <c r="U188" s="184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5"/>
      <c r="C193" s="186"/>
      <c r="D193" s="186"/>
      <c r="E193" s="134"/>
      <c r="F193" s="134"/>
      <c r="G193" s="134"/>
      <c r="H193" s="185"/>
      <c r="I193" s="185"/>
      <c r="J193" s="185"/>
      <c r="K193" s="185"/>
      <c r="L193" s="185"/>
      <c r="M193" s="185"/>
      <c r="N193" s="185"/>
      <c r="O193" s="185"/>
      <c r="P193" s="185"/>
      <c r="Q193" s="185"/>
      <c r="R193" s="185"/>
      <c r="S193" s="185"/>
      <c r="T193" s="185"/>
      <c r="U193" s="185"/>
      <c r="V193" s="134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8"/>
      <c r="C194" s="188"/>
      <c r="D194" s="188"/>
      <c r="E194" s="102"/>
      <c r="F194" s="102"/>
      <c r="G194" s="102"/>
      <c r="H194" s="189"/>
      <c r="I194" s="189"/>
      <c r="J194" s="189"/>
      <c r="K194" s="189"/>
      <c r="L194" s="190"/>
      <c r="M194" s="190"/>
      <c r="N194" s="190"/>
      <c r="O194" s="190"/>
      <c r="P194" s="190"/>
      <c r="Q194" s="190"/>
      <c r="R194" s="190"/>
      <c r="S194" s="190"/>
      <c r="T194" s="190"/>
      <c r="U194" s="190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8"/>
      <c r="C195" s="188"/>
      <c r="D195" s="188"/>
      <c r="E195" s="102"/>
      <c r="F195" s="102"/>
      <c r="G195" s="102"/>
      <c r="H195" s="189"/>
      <c r="I195" s="189"/>
      <c r="J195" s="189"/>
      <c r="K195" s="189"/>
      <c r="L195" s="190"/>
      <c r="M195" s="190"/>
      <c r="N195" s="190"/>
      <c r="O195" s="190"/>
      <c r="P195" s="190"/>
      <c r="Q195" s="190"/>
      <c r="R195" s="190"/>
      <c r="S195" s="190"/>
      <c r="T195" s="190"/>
      <c r="U195" s="190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8"/>
      <c r="C196" s="188"/>
      <c r="D196" s="188"/>
      <c r="E196" s="102"/>
      <c r="F196" s="102"/>
      <c r="G196" s="102"/>
      <c r="H196" s="189"/>
      <c r="I196" s="189"/>
      <c r="J196" s="189"/>
      <c r="K196" s="189"/>
      <c r="L196" s="190"/>
      <c r="M196" s="190"/>
      <c r="N196" s="190"/>
      <c r="O196" s="190"/>
      <c r="P196" s="190"/>
      <c r="Q196" s="190"/>
      <c r="R196" s="190"/>
      <c r="S196" s="190"/>
      <c r="T196" s="190"/>
      <c r="U196" s="190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8"/>
      <c r="C197" s="188"/>
      <c r="D197" s="188"/>
      <c r="E197" s="102"/>
      <c r="F197" s="102"/>
      <c r="G197" s="102"/>
      <c r="H197" s="189"/>
      <c r="I197" s="189"/>
      <c r="J197" s="189"/>
      <c r="K197" s="189"/>
      <c r="L197" s="190"/>
      <c r="M197" s="190"/>
      <c r="N197" s="190"/>
      <c r="O197" s="190"/>
      <c r="P197" s="190"/>
      <c r="Q197" s="190"/>
      <c r="R197" s="190"/>
      <c r="S197" s="190"/>
      <c r="T197" s="190"/>
      <c r="U197" s="190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8"/>
      <c r="C198" s="188"/>
      <c r="D198" s="188"/>
      <c r="E198" s="102"/>
      <c r="F198" s="102"/>
      <c r="G198" s="102"/>
      <c r="H198" s="189"/>
      <c r="I198" s="189"/>
      <c r="J198" s="189"/>
      <c r="K198" s="189"/>
      <c r="L198" s="190"/>
      <c r="M198" s="190"/>
      <c r="N198" s="190"/>
      <c r="O198" s="190"/>
      <c r="P198" s="190"/>
      <c r="Q198" s="190"/>
      <c r="R198" s="190"/>
      <c r="S198" s="190"/>
      <c r="T198" s="190"/>
      <c r="U198" s="190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5"/>
      <c r="C201" s="186"/>
      <c r="D201" s="186"/>
      <c r="E201" s="187"/>
      <c r="F201" s="187"/>
      <c r="G201" s="187"/>
      <c r="H201" s="187"/>
      <c r="I201" s="187"/>
      <c r="J201" s="187"/>
      <c r="K201" s="187"/>
      <c r="L201" s="187"/>
      <c r="M201" s="187"/>
      <c r="N201" s="134"/>
      <c r="O201" s="134"/>
      <c r="P201" s="134"/>
      <c r="Q201" s="185"/>
      <c r="R201" s="185"/>
      <c r="S201" s="185"/>
      <c r="T201" s="185"/>
      <c r="U201" s="41"/>
      <c r="V201" s="134"/>
      <c r="W201" s="134"/>
      <c r="X201" s="134"/>
      <c r="Y201" s="134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84"/>
      <c r="C202" s="184"/>
      <c r="D202" s="184"/>
      <c r="E202" s="184"/>
      <c r="F202" s="184"/>
      <c r="G202" s="184"/>
      <c r="H202" s="184"/>
      <c r="I202" s="184"/>
      <c r="J202" s="184"/>
      <c r="K202" s="184"/>
      <c r="L202" s="184"/>
      <c r="M202" s="184"/>
      <c r="N202" s="98"/>
      <c r="O202" s="133"/>
      <c r="P202" s="133"/>
      <c r="Q202" s="184"/>
      <c r="R202" s="184"/>
      <c r="S202" s="184"/>
      <c r="T202" s="184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84"/>
      <c r="C203" s="184"/>
      <c r="D203" s="184"/>
      <c r="E203" s="184"/>
      <c r="F203" s="184"/>
      <c r="G203" s="184"/>
      <c r="H203" s="184"/>
      <c r="I203" s="184"/>
      <c r="J203" s="184"/>
      <c r="K203" s="184"/>
      <c r="L203" s="184"/>
      <c r="M203" s="184"/>
      <c r="N203" s="98"/>
      <c r="O203" s="133"/>
      <c r="P203" s="133"/>
      <c r="Q203" s="184"/>
      <c r="R203" s="184"/>
      <c r="S203" s="184"/>
      <c r="T203" s="184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84"/>
      <c r="C204" s="184"/>
      <c r="D204" s="184"/>
      <c r="E204" s="184"/>
      <c r="F204" s="184"/>
      <c r="G204" s="184"/>
      <c r="H204" s="184"/>
      <c r="I204" s="184"/>
      <c r="J204" s="184"/>
      <c r="K204" s="184"/>
      <c r="L204" s="184"/>
      <c r="M204" s="184"/>
      <c r="N204" s="98"/>
      <c r="O204" s="133"/>
      <c r="P204" s="133"/>
      <c r="Q204" s="184"/>
      <c r="R204" s="184"/>
      <c r="S204" s="184"/>
      <c r="T204" s="184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84"/>
      <c r="C205" s="184"/>
      <c r="D205" s="184"/>
      <c r="E205" s="184"/>
      <c r="F205" s="184"/>
      <c r="G205" s="184"/>
      <c r="H205" s="184"/>
      <c r="I205" s="184"/>
      <c r="J205" s="184"/>
      <c r="K205" s="184"/>
      <c r="L205" s="184"/>
      <c r="M205" s="184"/>
      <c r="N205" s="98"/>
      <c r="O205" s="133"/>
      <c r="P205" s="133"/>
      <c r="Q205" s="184"/>
      <c r="R205" s="184"/>
      <c r="S205" s="184"/>
      <c r="T205" s="184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84"/>
      <c r="C206" s="184"/>
      <c r="D206" s="184"/>
      <c r="E206" s="184"/>
      <c r="F206" s="184"/>
      <c r="G206" s="184"/>
      <c r="H206" s="184"/>
      <c r="I206" s="184"/>
      <c r="J206" s="184"/>
      <c r="K206" s="184"/>
      <c r="L206" s="184"/>
      <c r="M206" s="184"/>
      <c r="N206" s="98"/>
      <c r="O206" s="133"/>
      <c r="P206" s="133"/>
      <c r="Q206" s="184"/>
      <c r="R206" s="184"/>
      <c r="S206" s="184"/>
      <c r="T206" s="184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84"/>
      <c r="C207" s="184"/>
      <c r="D207" s="184"/>
      <c r="E207" s="184"/>
      <c r="F207" s="184"/>
      <c r="G207" s="184"/>
      <c r="H207" s="184"/>
      <c r="I207" s="184"/>
      <c r="J207" s="184"/>
      <c r="K207" s="184"/>
      <c r="L207" s="184"/>
      <c r="M207" s="184"/>
      <c r="N207" s="98"/>
      <c r="O207" s="133"/>
      <c r="P207" s="133"/>
      <c r="Q207" s="184"/>
      <c r="R207" s="184"/>
      <c r="S207" s="184"/>
      <c r="T207" s="184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84"/>
      <c r="C208" s="184"/>
      <c r="D208" s="184"/>
      <c r="E208" s="184"/>
      <c r="F208" s="184"/>
      <c r="G208" s="184"/>
      <c r="H208" s="184"/>
      <c r="I208" s="184"/>
      <c r="J208" s="184"/>
      <c r="K208" s="184"/>
      <c r="L208" s="184"/>
      <c r="M208" s="184"/>
      <c r="N208" s="98"/>
      <c r="O208" s="133"/>
      <c r="P208" s="133"/>
      <c r="Q208" s="184"/>
      <c r="R208" s="184"/>
      <c r="S208" s="184"/>
      <c r="T208" s="184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84"/>
      <c r="C209" s="184"/>
      <c r="D209" s="184"/>
      <c r="E209" s="184"/>
      <c r="F209" s="184"/>
      <c r="G209" s="184"/>
      <c r="H209" s="184"/>
      <c r="I209" s="184"/>
      <c r="J209" s="184"/>
      <c r="K209" s="184"/>
      <c r="L209" s="184"/>
      <c r="M209" s="184"/>
      <c r="N209" s="98"/>
      <c r="O209" s="133"/>
      <c r="P209" s="133"/>
      <c r="Q209" s="184"/>
      <c r="R209" s="184"/>
      <c r="S209" s="184"/>
      <c r="T209" s="184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84"/>
      <c r="C210" s="184"/>
      <c r="D210" s="184"/>
      <c r="E210" s="184"/>
      <c r="F210" s="184"/>
      <c r="G210" s="184"/>
      <c r="H210" s="184"/>
      <c r="I210" s="184"/>
      <c r="J210" s="184"/>
      <c r="K210" s="184"/>
      <c r="L210" s="184"/>
      <c r="M210" s="184"/>
      <c r="N210" s="98"/>
      <c r="O210" s="133"/>
      <c r="P210" s="133"/>
      <c r="Q210" s="184"/>
      <c r="R210" s="184"/>
      <c r="S210" s="184"/>
      <c r="T210" s="184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84"/>
      <c r="C211" s="184"/>
      <c r="D211" s="184"/>
      <c r="E211" s="184"/>
      <c r="F211" s="184"/>
      <c r="G211" s="184"/>
      <c r="H211" s="184"/>
      <c r="I211" s="184"/>
      <c r="J211" s="184"/>
      <c r="K211" s="184"/>
      <c r="L211" s="184"/>
      <c r="M211" s="184"/>
      <c r="N211" s="98"/>
      <c r="O211" s="133"/>
      <c r="P211" s="133"/>
      <c r="Q211" s="184"/>
      <c r="R211" s="184"/>
      <c r="S211" s="184"/>
      <c r="T211" s="184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84"/>
      <c r="C212" s="184"/>
      <c r="D212" s="184"/>
      <c r="E212" s="184"/>
      <c r="F212" s="184"/>
      <c r="G212" s="184"/>
      <c r="H212" s="184"/>
      <c r="I212" s="184"/>
      <c r="J212" s="184"/>
      <c r="K212" s="184"/>
      <c r="L212" s="184"/>
      <c r="M212" s="184"/>
      <c r="N212" s="98"/>
      <c r="O212" s="133"/>
      <c r="P212" s="133"/>
      <c r="Q212" s="184"/>
      <c r="R212" s="184"/>
      <c r="S212" s="184"/>
      <c r="T212" s="184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84"/>
      <c r="C213" s="184"/>
      <c r="D213" s="184"/>
      <c r="E213" s="184"/>
      <c r="F213" s="184"/>
      <c r="G213" s="184"/>
      <c r="H213" s="184"/>
      <c r="I213" s="184"/>
      <c r="J213" s="184"/>
      <c r="K213" s="184"/>
      <c r="L213" s="184"/>
      <c r="M213" s="184"/>
      <c r="N213" s="98"/>
      <c r="O213" s="133"/>
      <c r="P213" s="133"/>
      <c r="Q213" s="184"/>
      <c r="R213" s="184"/>
      <c r="S213" s="184"/>
      <c r="T213" s="184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84"/>
      <c r="C214" s="184"/>
      <c r="D214" s="184"/>
      <c r="E214" s="184"/>
      <c r="F214" s="184"/>
      <c r="G214" s="184"/>
      <c r="H214" s="184"/>
      <c r="I214" s="184"/>
      <c r="J214" s="184"/>
      <c r="K214" s="184"/>
      <c r="L214" s="184"/>
      <c r="M214" s="184"/>
      <c r="N214" s="98"/>
      <c r="O214" s="133"/>
      <c r="P214" s="133"/>
      <c r="Q214" s="184"/>
      <c r="R214" s="184"/>
      <c r="S214" s="184"/>
      <c r="T214" s="184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84"/>
      <c r="C215" s="184"/>
      <c r="D215" s="184"/>
      <c r="E215" s="184"/>
      <c r="F215" s="184"/>
      <c r="G215" s="184"/>
      <c r="H215" s="184"/>
      <c r="I215" s="184"/>
      <c r="J215" s="184"/>
      <c r="K215" s="184"/>
      <c r="L215" s="184"/>
      <c r="M215" s="184"/>
      <c r="N215" s="98"/>
      <c r="O215" s="133"/>
      <c r="P215" s="133"/>
      <c r="Q215" s="184"/>
      <c r="R215" s="184"/>
      <c r="S215" s="184"/>
      <c r="T215" s="184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84"/>
      <c r="C216" s="184"/>
      <c r="D216" s="184"/>
      <c r="E216" s="184"/>
      <c r="F216" s="184"/>
      <c r="G216" s="184"/>
      <c r="H216" s="184"/>
      <c r="I216" s="184"/>
      <c r="J216" s="184"/>
      <c r="K216" s="184"/>
      <c r="L216" s="184"/>
      <c r="M216" s="184"/>
      <c r="N216" s="98"/>
      <c r="O216" s="133"/>
      <c r="P216" s="133"/>
      <c r="Q216" s="184"/>
      <c r="R216" s="184"/>
      <c r="S216" s="184"/>
      <c r="T216" s="184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84"/>
      <c r="C217" s="184"/>
      <c r="D217" s="184"/>
      <c r="E217" s="184"/>
      <c r="F217" s="184"/>
      <c r="G217" s="184"/>
      <c r="H217" s="184"/>
      <c r="I217" s="184"/>
      <c r="J217" s="184"/>
      <c r="K217" s="184"/>
      <c r="L217" s="184"/>
      <c r="M217" s="184"/>
      <c r="N217" s="98"/>
      <c r="O217" s="133"/>
      <c r="P217" s="133"/>
      <c r="Q217" s="184"/>
      <c r="R217" s="184"/>
      <c r="S217" s="184"/>
      <c r="T217" s="184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84"/>
      <c r="C218" s="184"/>
      <c r="D218" s="184"/>
      <c r="E218" s="184"/>
      <c r="F218" s="184"/>
      <c r="G218" s="184"/>
      <c r="H218" s="184"/>
      <c r="I218" s="184"/>
      <c r="J218" s="184"/>
      <c r="K218" s="184"/>
      <c r="L218" s="184"/>
      <c r="M218" s="184"/>
      <c r="N218" s="98"/>
      <c r="O218" s="133"/>
      <c r="P218" s="133"/>
      <c r="Q218" s="184"/>
      <c r="R218" s="184"/>
      <c r="S218" s="184"/>
      <c r="T218" s="184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84"/>
      <c r="C219" s="184"/>
      <c r="D219" s="184"/>
      <c r="E219" s="184"/>
      <c r="F219" s="184"/>
      <c r="G219" s="184"/>
      <c r="H219" s="184"/>
      <c r="I219" s="184"/>
      <c r="J219" s="184"/>
      <c r="K219" s="184"/>
      <c r="L219" s="184"/>
      <c r="M219" s="184"/>
      <c r="N219" s="98"/>
      <c r="O219" s="133"/>
      <c r="P219" s="133"/>
      <c r="Q219" s="184"/>
      <c r="R219" s="184"/>
      <c r="S219" s="184"/>
      <c r="T219" s="184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84"/>
      <c r="C220" s="184"/>
      <c r="D220" s="184"/>
      <c r="E220" s="184"/>
      <c r="F220" s="184"/>
      <c r="G220" s="184"/>
      <c r="H220" s="184"/>
      <c r="I220" s="184"/>
      <c r="J220" s="184"/>
      <c r="K220" s="184"/>
      <c r="L220" s="184"/>
      <c r="M220" s="184"/>
      <c r="N220" s="98"/>
      <c r="O220" s="133"/>
      <c r="P220" s="133"/>
      <c r="Q220" s="184"/>
      <c r="R220" s="184"/>
      <c r="S220" s="184"/>
      <c r="T220" s="184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84"/>
      <c r="C221" s="184"/>
      <c r="D221" s="184"/>
      <c r="E221" s="184"/>
      <c r="F221" s="184"/>
      <c r="G221" s="184"/>
      <c r="H221" s="184"/>
      <c r="I221" s="184"/>
      <c r="J221" s="184"/>
      <c r="K221" s="184"/>
      <c r="L221" s="184"/>
      <c r="M221" s="184"/>
      <c r="N221" s="98"/>
      <c r="O221" s="133"/>
      <c r="P221" s="133"/>
      <c r="Q221" s="184"/>
      <c r="R221" s="184"/>
      <c r="S221" s="184"/>
      <c r="T221" s="184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84"/>
      <c r="C222" s="184"/>
      <c r="D222" s="184"/>
      <c r="E222" s="184"/>
      <c r="F222" s="184"/>
      <c r="G222" s="184"/>
      <c r="H222" s="184"/>
      <c r="I222" s="184"/>
      <c r="J222" s="184"/>
      <c r="K222" s="184"/>
      <c r="L222" s="184"/>
      <c r="M222" s="184"/>
      <c r="N222" s="98"/>
      <c r="O222" s="133"/>
      <c r="P222" s="133"/>
      <c r="Q222" s="184"/>
      <c r="R222" s="184"/>
      <c r="S222" s="184"/>
      <c r="T222" s="184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84"/>
      <c r="C223" s="184"/>
      <c r="D223" s="184"/>
      <c r="E223" s="184"/>
      <c r="F223" s="184"/>
      <c r="G223" s="184"/>
      <c r="H223" s="184"/>
      <c r="I223" s="184"/>
      <c r="J223" s="184"/>
      <c r="K223" s="184"/>
      <c r="L223" s="184"/>
      <c r="M223" s="184"/>
      <c r="N223" s="98"/>
      <c r="O223" s="133"/>
      <c r="P223" s="133"/>
      <c r="Q223" s="184"/>
      <c r="R223" s="184"/>
      <c r="S223" s="184"/>
      <c r="T223" s="184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84"/>
      <c r="C224" s="184"/>
      <c r="D224" s="184"/>
      <c r="E224" s="184"/>
      <c r="F224" s="184"/>
      <c r="G224" s="184"/>
      <c r="H224" s="184"/>
      <c r="I224" s="184"/>
      <c r="J224" s="184"/>
      <c r="K224" s="184"/>
      <c r="L224" s="184"/>
      <c r="M224" s="184"/>
      <c r="N224" s="98"/>
      <c r="O224" s="133"/>
      <c r="P224" s="133"/>
      <c r="Q224" s="184"/>
      <c r="R224" s="184"/>
      <c r="S224" s="184"/>
      <c r="T224" s="184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84"/>
      <c r="C225" s="184"/>
      <c r="D225" s="184"/>
      <c r="E225" s="184"/>
      <c r="F225" s="184"/>
      <c r="G225" s="184"/>
      <c r="H225" s="184"/>
      <c r="I225" s="184"/>
      <c r="J225" s="184"/>
      <c r="K225" s="184"/>
      <c r="L225" s="184"/>
      <c r="M225" s="184"/>
      <c r="N225" s="98"/>
      <c r="O225" s="133"/>
      <c r="P225" s="133"/>
      <c r="Q225" s="184"/>
      <c r="R225" s="184"/>
      <c r="S225" s="184"/>
      <c r="T225" s="184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84"/>
      <c r="C226" s="184"/>
      <c r="D226" s="184"/>
      <c r="E226" s="184"/>
      <c r="F226" s="184"/>
      <c r="G226" s="184"/>
      <c r="H226" s="184"/>
      <c r="I226" s="184"/>
      <c r="J226" s="184"/>
      <c r="K226" s="184"/>
      <c r="L226" s="184"/>
      <c r="M226" s="184"/>
      <c r="N226" s="98"/>
      <c r="O226" s="133"/>
      <c r="P226" s="133"/>
      <c r="Q226" s="184"/>
      <c r="R226" s="184"/>
      <c r="S226" s="184"/>
      <c r="T226" s="184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84"/>
      <c r="C227" s="184"/>
      <c r="D227" s="184"/>
      <c r="E227" s="184"/>
      <c r="F227" s="184"/>
      <c r="G227" s="184"/>
      <c r="H227" s="184"/>
      <c r="I227" s="184"/>
      <c r="J227" s="184"/>
      <c r="K227" s="184"/>
      <c r="L227" s="184"/>
      <c r="M227" s="184"/>
      <c r="N227" s="98"/>
      <c r="O227" s="133"/>
      <c r="P227" s="133"/>
      <c r="Q227" s="184"/>
      <c r="R227" s="184"/>
      <c r="S227" s="184"/>
      <c r="T227" s="184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84"/>
      <c r="C228" s="184"/>
      <c r="D228" s="184"/>
      <c r="E228" s="184"/>
      <c r="F228" s="184"/>
      <c r="G228" s="184"/>
      <c r="H228" s="184"/>
      <c r="I228" s="184"/>
      <c r="J228" s="184"/>
      <c r="K228" s="184"/>
      <c r="L228" s="184"/>
      <c r="M228" s="184"/>
      <c r="N228" s="98"/>
      <c r="O228" s="133"/>
      <c r="P228" s="133"/>
      <c r="Q228" s="184"/>
      <c r="R228" s="184"/>
      <c r="S228" s="184"/>
      <c r="T228" s="184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84"/>
      <c r="C229" s="184"/>
      <c r="D229" s="184"/>
      <c r="E229" s="184"/>
      <c r="F229" s="184"/>
      <c r="G229" s="184"/>
      <c r="H229" s="184"/>
      <c r="I229" s="184"/>
      <c r="J229" s="184"/>
      <c r="K229" s="184"/>
      <c r="L229" s="184"/>
      <c r="M229" s="184"/>
      <c r="N229" s="98"/>
      <c r="O229" s="133"/>
      <c r="P229" s="133"/>
      <c r="Q229" s="184"/>
      <c r="R229" s="184"/>
      <c r="S229" s="184"/>
      <c r="T229" s="184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84"/>
      <c r="C230" s="184"/>
      <c r="D230" s="184"/>
      <c r="E230" s="184"/>
      <c r="F230" s="184"/>
      <c r="G230" s="184"/>
      <c r="H230" s="184"/>
      <c r="I230" s="184"/>
      <c r="J230" s="184"/>
      <c r="K230" s="184"/>
      <c r="L230" s="184"/>
      <c r="M230" s="184"/>
      <c r="N230" s="98"/>
      <c r="O230" s="133"/>
      <c r="P230" s="133"/>
      <c r="Q230" s="184"/>
      <c r="R230" s="184"/>
      <c r="S230" s="184"/>
      <c r="T230" s="184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84"/>
      <c r="C231" s="184"/>
      <c r="D231" s="184"/>
      <c r="E231" s="184"/>
      <c r="F231" s="184"/>
      <c r="G231" s="184"/>
      <c r="H231" s="184"/>
      <c r="I231" s="184"/>
      <c r="J231" s="184"/>
      <c r="K231" s="184"/>
      <c r="L231" s="184"/>
      <c r="M231" s="184"/>
      <c r="N231" s="98"/>
      <c r="O231" s="133"/>
      <c r="P231" s="133"/>
      <c r="Q231" s="184"/>
      <c r="R231" s="184"/>
      <c r="S231" s="184"/>
      <c r="T231" s="184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84"/>
      <c r="C232" s="184"/>
      <c r="D232" s="184"/>
      <c r="E232" s="184"/>
      <c r="F232" s="184"/>
      <c r="G232" s="184"/>
      <c r="H232" s="184"/>
      <c r="I232" s="184"/>
      <c r="J232" s="184"/>
      <c r="K232" s="184"/>
      <c r="L232" s="184"/>
      <c r="M232" s="184"/>
      <c r="N232" s="98"/>
      <c r="O232" s="133"/>
      <c r="P232" s="133"/>
      <c r="Q232" s="184"/>
      <c r="R232" s="184"/>
      <c r="S232" s="184"/>
      <c r="T232" s="184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84"/>
      <c r="C233" s="184"/>
      <c r="D233" s="184"/>
      <c r="E233" s="184"/>
      <c r="F233" s="184"/>
      <c r="G233" s="184"/>
      <c r="H233" s="184"/>
      <c r="I233" s="184"/>
      <c r="J233" s="184"/>
      <c r="K233" s="184"/>
      <c r="L233" s="184"/>
      <c r="M233" s="184"/>
      <c r="N233" s="98"/>
      <c r="O233" s="133"/>
      <c r="P233" s="133"/>
      <c r="Q233" s="184"/>
      <c r="R233" s="184"/>
      <c r="S233" s="184"/>
      <c r="T233" s="184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84"/>
      <c r="C234" s="184"/>
      <c r="D234" s="184"/>
      <c r="E234" s="184"/>
      <c r="F234" s="184"/>
      <c r="G234" s="184"/>
      <c r="H234" s="184"/>
      <c r="I234" s="184"/>
      <c r="J234" s="184"/>
      <c r="K234" s="184"/>
      <c r="L234" s="184"/>
      <c r="M234" s="184"/>
      <c r="N234" s="98"/>
      <c r="O234" s="133"/>
      <c r="P234" s="133"/>
      <c r="Q234" s="184"/>
      <c r="R234" s="184"/>
      <c r="S234" s="184"/>
      <c r="T234" s="184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84"/>
      <c r="C235" s="184"/>
      <c r="D235" s="184"/>
      <c r="E235" s="184"/>
      <c r="F235" s="184"/>
      <c r="G235" s="184"/>
      <c r="H235" s="184"/>
      <c r="I235" s="184"/>
      <c r="J235" s="184"/>
      <c r="K235" s="184"/>
      <c r="L235" s="184"/>
      <c r="M235" s="184"/>
      <c r="N235" s="98"/>
      <c r="O235" s="133"/>
      <c r="P235" s="133"/>
      <c r="Q235" s="184"/>
      <c r="R235" s="184"/>
      <c r="S235" s="184"/>
      <c r="T235" s="184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84"/>
      <c r="C236" s="184"/>
      <c r="D236" s="184"/>
      <c r="E236" s="184"/>
      <c r="F236" s="184"/>
      <c r="G236" s="184"/>
      <c r="H236" s="184"/>
      <c r="I236" s="184"/>
      <c r="J236" s="184"/>
      <c r="K236" s="184"/>
      <c r="L236" s="184"/>
      <c r="M236" s="184"/>
      <c r="N236" s="98"/>
      <c r="O236" s="133"/>
      <c r="P236" s="133"/>
      <c r="Q236" s="184"/>
      <c r="R236" s="184"/>
      <c r="S236" s="184"/>
      <c r="T236" s="184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84"/>
      <c r="C237" s="184"/>
      <c r="D237" s="184"/>
      <c r="E237" s="184"/>
      <c r="F237" s="184"/>
      <c r="G237" s="184"/>
      <c r="H237" s="184"/>
      <c r="I237" s="184"/>
      <c r="J237" s="184"/>
      <c r="K237" s="184"/>
      <c r="L237" s="184"/>
      <c r="M237" s="184"/>
      <c r="N237" s="98"/>
      <c r="O237" s="133"/>
      <c r="P237" s="133"/>
      <c r="Q237" s="184"/>
      <c r="R237" s="184"/>
      <c r="S237" s="184"/>
      <c r="T237" s="184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84"/>
      <c r="C238" s="184"/>
      <c r="D238" s="184"/>
      <c r="E238" s="184"/>
      <c r="F238" s="184"/>
      <c r="G238" s="184"/>
      <c r="H238" s="184"/>
      <c r="I238" s="184"/>
      <c r="J238" s="184"/>
      <c r="K238" s="184"/>
      <c r="L238" s="184"/>
      <c r="M238" s="184"/>
      <c r="N238" s="98"/>
      <c r="O238" s="133"/>
      <c r="P238" s="133"/>
      <c r="Q238" s="184"/>
      <c r="R238" s="184"/>
      <c r="S238" s="184"/>
      <c r="T238" s="184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84"/>
      <c r="C239" s="184"/>
      <c r="D239" s="184"/>
      <c r="E239" s="184"/>
      <c r="F239" s="184"/>
      <c r="G239" s="184"/>
      <c r="H239" s="184"/>
      <c r="I239" s="184"/>
      <c r="J239" s="184"/>
      <c r="K239" s="184"/>
      <c r="L239" s="184"/>
      <c r="M239" s="184"/>
      <c r="N239" s="98"/>
      <c r="O239" s="133"/>
      <c r="P239" s="133"/>
      <c r="Q239" s="184"/>
      <c r="R239" s="184"/>
      <c r="S239" s="184"/>
      <c r="T239" s="184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84"/>
      <c r="C240" s="184"/>
      <c r="D240" s="184"/>
      <c r="E240" s="184"/>
      <c r="F240" s="184"/>
      <c r="G240" s="184"/>
      <c r="H240" s="184"/>
      <c r="I240" s="184"/>
      <c r="J240" s="184"/>
      <c r="K240" s="184"/>
      <c r="L240" s="184"/>
      <c r="M240" s="184"/>
      <c r="N240" s="98"/>
      <c r="O240" s="133"/>
      <c r="P240" s="133"/>
      <c r="Q240" s="184"/>
      <c r="R240" s="184"/>
      <c r="S240" s="184"/>
      <c r="T240" s="184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84"/>
      <c r="C241" s="184"/>
      <c r="D241" s="184"/>
      <c r="E241" s="184"/>
      <c r="F241" s="184"/>
      <c r="G241" s="184"/>
      <c r="H241" s="184"/>
      <c r="I241" s="184"/>
      <c r="J241" s="184"/>
      <c r="K241" s="184"/>
      <c r="L241" s="184"/>
      <c r="M241" s="184"/>
      <c r="N241" s="98"/>
      <c r="O241" s="133"/>
      <c r="P241" s="133"/>
      <c r="Q241" s="184"/>
      <c r="R241" s="184"/>
      <c r="S241" s="184"/>
      <c r="T241" s="184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5"/>
      <c r="C246" s="186"/>
      <c r="D246" s="186"/>
      <c r="E246" s="134"/>
      <c r="F246" s="134"/>
      <c r="G246" s="134"/>
      <c r="H246" s="185"/>
      <c r="I246" s="185"/>
      <c r="J246" s="185"/>
      <c r="K246" s="185"/>
      <c r="L246" s="185"/>
      <c r="M246" s="185"/>
      <c r="N246" s="185"/>
      <c r="O246" s="185"/>
      <c r="P246" s="185"/>
      <c r="Q246" s="134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8"/>
      <c r="C247" s="188"/>
      <c r="D247" s="188"/>
      <c r="E247" s="102"/>
      <c r="F247" s="102"/>
      <c r="G247" s="102"/>
      <c r="H247" s="189"/>
      <c r="I247" s="189"/>
      <c r="J247" s="189"/>
      <c r="K247" s="189"/>
      <c r="L247" s="190"/>
      <c r="M247" s="190"/>
      <c r="N247" s="190"/>
      <c r="O247" s="190"/>
      <c r="P247" s="190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8"/>
      <c r="C248" s="188"/>
      <c r="D248" s="188"/>
      <c r="E248" s="102"/>
      <c r="F248" s="102"/>
      <c r="G248" s="102"/>
      <c r="H248" s="189"/>
      <c r="I248" s="189"/>
      <c r="J248" s="189"/>
      <c r="K248" s="189"/>
      <c r="L248" s="190"/>
      <c r="M248" s="190"/>
      <c r="N248" s="190"/>
      <c r="O248" s="190"/>
      <c r="P248" s="190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8"/>
      <c r="C249" s="188"/>
      <c r="D249" s="188"/>
      <c r="E249" s="102"/>
      <c r="F249" s="102"/>
      <c r="G249" s="102"/>
      <c r="H249" s="189"/>
      <c r="I249" s="189"/>
      <c r="J249" s="189"/>
      <c r="K249" s="189"/>
      <c r="L249" s="190"/>
      <c r="M249" s="190"/>
      <c r="N249" s="190"/>
      <c r="O249" s="190"/>
      <c r="P249" s="190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8"/>
      <c r="C250" s="188"/>
      <c r="D250" s="188"/>
      <c r="E250" s="102"/>
      <c r="F250" s="102"/>
      <c r="G250" s="102"/>
      <c r="H250" s="189"/>
      <c r="I250" s="189"/>
      <c r="J250" s="189"/>
      <c r="K250" s="189"/>
      <c r="L250" s="190"/>
      <c r="M250" s="190"/>
      <c r="N250" s="190"/>
      <c r="O250" s="190"/>
      <c r="P250" s="190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8"/>
      <c r="C251" s="188"/>
      <c r="D251" s="188"/>
      <c r="E251" s="102"/>
      <c r="F251" s="102"/>
      <c r="G251" s="102"/>
      <c r="H251" s="189"/>
      <c r="I251" s="189"/>
      <c r="J251" s="189"/>
      <c r="K251" s="189"/>
      <c r="L251" s="190"/>
      <c r="M251" s="190"/>
      <c r="N251" s="190"/>
      <c r="O251" s="190"/>
      <c r="P251" s="190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8"/>
      <c r="C252" s="188"/>
      <c r="D252" s="188"/>
      <c r="E252" s="102"/>
      <c r="F252" s="102"/>
      <c r="G252" s="102"/>
      <c r="H252" s="189"/>
      <c r="I252" s="189"/>
      <c r="J252" s="189"/>
      <c r="K252" s="189"/>
      <c r="L252" s="190"/>
      <c r="M252" s="190"/>
      <c r="N252" s="190"/>
      <c r="O252" s="190"/>
      <c r="P252" s="190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8"/>
      <c r="C253" s="188"/>
      <c r="D253" s="188"/>
      <c r="E253" s="102"/>
      <c r="F253" s="102"/>
      <c r="G253" s="102"/>
      <c r="H253" s="189"/>
      <c r="I253" s="189"/>
      <c r="J253" s="189"/>
      <c r="K253" s="189"/>
      <c r="L253" s="190"/>
      <c r="M253" s="190"/>
      <c r="N253" s="190"/>
      <c r="O253" s="190"/>
      <c r="P253" s="190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5"/>
      <c r="C256" s="186"/>
      <c r="D256" s="186"/>
      <c r="E256" s="187"/>
      <c r="F256" s="187"/>
      <c r="G256" s="187"/>
      <c r="H256" s="187"/>
      <c r="I256" s="187"/>
      <c r="J256" s="187"/>
      <c r="K256" s="187"/>
      <c r="L256" s="187"/>
      <c r="M256" s="187"/>
      <c r="N256" s="134"/>
      <c r="O256" s="134"/>
      <c r="P256" s="185"/>
      <c r="Q256" s="185"/>
      <c r="R256" s="185"/>
      <c r="S256" s="185"/>
      <c r="T256" s="185"/>
      <c r="U256" s="185"/>
      <c r="V256" s="134"/>
      <c r="W256" s="134"/>
      <c r="X256" s="134"/>
      <c r="Y256" s="134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84"/>
      <c r="C257" s="184"/>
      <c r="D257" s="184"/>
      <c r="E257" s="184"/>
      <c r="F257" s="184"/>
      <c r="G257" s="184"/>
      <c r="H257" s="184"/>
      <c r="I257" s="184"/>
      <c r="J257" s="184"/>
      <c r="K257" s="184"/>
      <c r="L257" s="184"/>
      <c r="M257" s="184"/>
      <c r="N257" s="98"/>
      <c r="O257" s="133"/>
      <c r="P257" s="184"/>
      <c r="Q257" s="184"/>
      <c r="R257" s="184"/>
      <c r="S257" s="184"/>
      <c r="T257" s="184"/>
      <c r="U257" s="184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84"/>
      <c r="C258" s="184"/>
      <c r="D258" s="184"/>
      <c r="E258" s="184"/>
      <c r="F258" s="184"/>
      <c r="G258" s="184"/>
      <c r="H258" s="184"/>
      <c r="I258" s="184"/>
      <c r="J258" s="184"/>
      <c r="K258" s="184"/>
      <c r="L258" s="184"/>
      <c r="M258" s="184"/>
      <c r="N258" s="98"/>
      <c r="O258" s="133"/>
      <c r="P258" s="184"/>
      <c r="Q258" s="184"/>
      <c r="R258" s="184"/>
      <c r="S258" s="184"/>
      <c r="T258" s="184"/>
      <c r="U258" s="184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84"/>
      <c r="C259" s="184"/>
      <c r="D259" s="184"/>
      <c r="E259" s="184"/>
      <c r="F259" s="184"/>
      <c r="G259" s="184"/>
      <c r="H259" s="184"/>
      <c r="I259" s="184"/>
      <c r="J259" s="184"/>
      <c r="K259" s="184"/>
      <c r="L259" s="184"/>
      <c r="M259" s="184"/>
      <c r="N259" s="98"/>
      <c r="O259" s="133"/>
      <c r="P259" s="184"/>
      <c r="Q259" s="184"/>
      <c r="R259" s="184"/>
      <c r="S259" s="184"/>
      <c r="T259" s="184"/>
      <c r="U259" s="184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84"/>
      <c r="C260" s="184"/>
      <c r="D260" s="184"/>
      <c r="E260" s="184"/>
      <c r="F260" s="184"/>
      <c r="G260" s="184"/>
      <c r="H260" s="184"/>
      <c r="I260" s="184"/>
      <c r="J260" s="184"/>
      <c r="K260" s="184"/>
      <c r="L260" s="184"/>
      <c r="M260" s="184"/>
      <c r="N260" s="98"/>
      <c r="O260" s="133"/>
      <c r="P260" s="184"/>
      <c r="Q260" s="184"/>
      <c r="R260" s="184"/>
      <c r="S260" s="184"/>
      <c r="T260" s="184"/>
      <c r="U260" s="184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84"/>
      <c r="C261" s="184"/>
      <c r="D261" s="184"/>
      <c r="E261" s="184"/>
      <c r="F261" s="184"/>
      <c r="G261" s="184"/>
      <c r="H261" s="184"/>
      <c r="I261" s="184"/>
      <c r="J261" s="184"/>
      <c r="K261" s="184"/>
      <c r="L261" s="184"/>
      <c r="M261" s="184"/>
      <c r="N261" s="98"/>
      <c r="O261" s="133"/>
      <c r="P261" s="184"/>
      <c r="Q261" s="184"/>
      <c r="R261" s="184"/>
      <c r="S261" s="184"/>
      <c r="T261" s="184"/>
      <c r="U261" s="184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84"/>
      <c r="C262" s="184"/>
      <c r="D262" s="184"/>
      <c r="E262" s="184"/>
      <c r="F262" s="184"/>
      <c r="G262" s="184"/>
      <c r="H262" s="184"/>
      <c r="I262" s="184"/>
      <c r="J262" s="184"/>
      <c r="K262" s="184"/>
      <c r="L262" s="184"/>
      <c r="M262" s="184"/>
      <c r="N262" s="98"/>
      <c r="O262" s="133"/>
      <c r="P262" s="184"/>
      <c r="Q262" s="184"/>
      <c r="R262" s="184"/>
      <c r="S262" s="184"/>
      <c r="T262" s="184"/>
      <c r="U262" s="184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84"/>
      <c r="C263" s="184"/>
      <c r="D263" s="184"/>
      <c r="E263" s="184"/>
      <c r="F263" s="184"/>
      <c r="G263" s="184"/>
      <c r="H263" s="184"/>
      <c r="I263" s="184"/>
      <c r="J263" s="184"/>
      <c r="K263" s="184"/>
      <c r="L263" s="184"/>
      <c r="M263" s="184"/>
      <c r="N263" s="98"/>
      <c r="O263" s="133"/>
      <c r="P263" s="184"/>
      <c r="Q263" s="184"/>
      <c r="R263" s="184"/>
      <c r="S263" s="184"/>
      <c r="T263" s="184"/>
      <c r="U263" s="184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84"/>
      <c r="C264" s="184"/>
      <c r="D264" s="184"/>
      <c r="E264" s="184"/>
      <c r="F264" s="184"/>
      <c r="G264" s="184"/>
      <c r="H264" s="184"/>
      <c r="I264" s="184"/>
      <c r="J264" s="184"/>
      <c r="K264" s="184"/>
      <c r="L264" s="184"/>
      <c r="M264" s="184"/>
      <c r="N264" s="98"/>
      <c r="O264" s="133"/>
      <c r="P264" s="184"/>
      <c r="Q264" s="184"/>
      <c r="R264" s="184"/>
      <c r="S264" s="184"/>
      <c r="T264" s="184"/>
      <c r="U264" s="184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84"/>
      <c r="C265" s="184"/>
      <c r="D265" s="184"/>
      <c r="E265" s="184"/>
      <c r="F265" s="184"/>
      <c r="G265" s="184"/>
      <c r="H265" s="184"/>
      <c r="I265" s="184"/>
      <c r="J265" s="184"/>
      <c r="K265" s="184"/>
      <c r="L265" s="184"/>
      <c r="M265" s="184"/>
      <c r="N265" s="98"/>
      <c r="O265" s="133"/>
      <c r="P265" s="184"/>
      <c r="Q265" s="184"/>
      <c r="R265" s="184"/>
      <c r="S265" s="184"/>
      <c r="T265" s="184"/>
      <c r="U265" s="184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84"/>
      <c r="C266" s="184"/>
      <c r="D266" s="184"/>
      <c r="E266" s="184"/>
      <c r="F266" s="184"/>
      <c r="G266" s="184"/>
      <c r="H266" s="184"/>
      <c r="I266" s="184"/>
      <c r="J266" s="184"/>
      <c r="K266" s="184"/>
      <c r="L266" s="184"/>
      <c r="M266" s="184"/>
      <c r="N266" s="98"/>
      <c r="O266" s="133"/>
      <c r="P266" s="184"/>
      <c r="Q266" s="184"/>
      <c r="R266" s="184"/>
      <c r="S266" s="184"/>
      <c r="T266" s="184"/>
      <c r="U266" s="184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84"/>
      <c r="C267" s="184"/>
      <c r="D267" s="184"/>
      <c r="E267" s="184"/>
      <c r="F267" s="184"/>
      <c r="G267" s="184"/>
      <c r="H267" s="184"/>
      <c r="I267" s="184"/>
      <c r="J267" s="184"/>
      <c r="K267" s="184"/>
      <c r="L267" s="184"/>
      <c r="M267" s="184"/>
      <c r="N267" s="98"/>
      <c r="O267" s="133"/>
      <c r="P267" s="184"/>
      <c r="Q267" s="184"/>
      <c r="R267" s="184"/>
      <c r="S267" s="184"/>
      <c r="T267" s="184"/>
      <c r="U267" s="184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84"/>
      <c r="C268" s="184"/>
      <c r="D268" s="184"/>
      <c r="E268" s="184"/>
      <c r="F268" s="184"/>
      <c r="G268" s="184"/>
      <c r="H268" s="184"/>
      <c r="I268" s="184"/>
      <c r="J268" s="184"/>
      <c r="K268" s="184"/>
      <c r="L268" s="184"/>
      <c r="M268" s="184"/>
      <c r="N268" s="98"/>
      <c r="O268" s="133"/>
      <c r="P268" s="184"/>
      <c r="Q268" s="184"/>
      <c r="R268" s="184"/>
      <c r="S268" s="184"/>
      <c r="T268" s="184"/>
      <c r="U268" s="184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84"/>
      <c r="C269" s="184"/>
      <c r="D269" s="184"/>
      <c r="E269" s="184"/>
      <c r="F269" s="184"/>
      <c r="G269" s="184"/>
      <c r="H269" s="184"/>
      <c r="I269" s="184"/>
      <c r="J269" s="184"/>
      <c r="K269" s="184"/>
      <c r="L269" s="184"/>
      <c r="M269" s="184"/>
      <c r="N269" s="98"/>
      <c r="O269" s="133"/>
      <c r="P269" s="184"/>
      <c r="Q269" s="184"/>
      <c r="R269" s="184"/>
      <c r="S269" s="184"/>
      <c r="T269" s="184"/>
      <c r="U269" s="184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84"/>
      <c r="C270" s="184"/>
      <c r="D270" s="184"/>
      <c r="E270" s="184"/>
      <c r="F270" s="184"/>
      <c r="G270" s="184"/>
      <c r="H270" s="184"/>
      <c r="I270" s="184"/>
      <c r="J270" s="184"/>
      <c r="K270" s="184"/>
      <c r="L270" s="184"/>
      <c r="M270" s="184"/>
      <c r="N270" s="98"/>
      <c r="O270" s="133"/>
      <c r="P270" s="184"/>
      <c r="Q270" s="184"/>
      <c r="R270" s="184"/>
      <c r="S270" s="184"/>
      <c r="T270" s="184"/>
      <c r="U270" s="184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84"/>
      <c r="C271" s="184"/>
      <c r="D271" s="184"/>
      <c r="E271" s="184"/>
      <c r="F271" s="184"/>
      <c r="G271" s="184"/>
      <c r="H271" s="184"/>
      <c r="I271" s="184"/>
      <c r="J271" s="184"/>
      <c r="K271" s="184"/>
      <c r="L271" s="184"/>
      <c r="M271" s="184"/>
      <c r="N271" s="98"/>
      <c r="O271" s="133"/>
      <c r="P271" s="184"/>
      <c r="Q271" s="184"/>
      <c r="R271" s="184"/>
      <c r="S271" s="184"/>
      <c r="T271" s="184"/>
      <c r="U271" s="184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84"/>
      <c r="C272" s="184"/>
      <c r="D272" s="184"/>
      <c r="E272" s="184"/>
      <c r="F272" s="184"/>
      <c r="G272" s="184"/>
      <c r="H272" s="184"/>
      <c r="I272" s="184"/>
      <c r="J272" s="184"/>
      <c r="K272" s="184"/>
      <c r="L272" s="184"/>
      <c r="M272" s="184"/>
      <c r="N272" s="98"/>
      <c r="O272" s="133"/>
      <c r="P272" s="184"/>
      <c r="Q272" s="184"/>
      <c r="R272" s="184"/>
      <c r="S272" s="184"/>
      <c r="T272" s="184"/>
      <c r="U272" s="184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84"/>
      <c r="C273" s="184"/>
      <c r="D273" s="184"/>
      <c r="E273" s="184"/>
      <c r="F273" s="184"/>
      <c r="G273" s="184"/>
      <c r="H273" s="184"/>
      <c r="I273" s="184"/>
      <c r="J273" s="184"/>
      <c r="K273" s="184"/>
      <c r="L273" s="184"/>
      <c r="M273" s="184"/>
      <c r="N273" s="98"/>
      <c r="O273" s="133"/>
      <c r="P273" s="184"/>
      <c r="Q273" s="184"/>
      <c r="R273" s="184"/>
      <c r="S273" s="184"/>
      <c r="T273" s="184"/>
      <c r="U273" s="184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84"/>
      <c r="C274" s="184"/>
      <c r="D274" s="184"/>
      <c r="E274" s="184"/>
      <c r="F274" s="184"/>
      <c r="G274" s="184"/>
      <c r="H274" s="184"/>
      <c r="I274" s="184"/>
      <c r="J274" s="184"/>
      <c r="K274" s="184"/>
      <c r="L274" s="184"/>
      <c r="M274" s="184"/>
      <c r="N274" s="98"/>
      <c r="O274" s="133"/>
      <c r="P274" s="184"/>
      <c r="Q274" s="184"/>
      <c r="R274" s="184"/>
      <c r="S274" s="184"/>
      <c r="T274" s="184"/>
      <c r="U274" s="184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84"/>
      <c r="C275" s="184"/>
      <c r="D275" s="184"/>
      <c r="E275" s="184"/>
      <c r="F275" s="184"/>
      <c r="G275" s="184"/>
      <c r="H275" s="184"/>
      <c r="I275" s="184"/>
      <c r="J275" s="184"/>
      <c r="K275" s="184"/>
      <c r="L275" s="184"/>
      <c r="M275" s="184"/>
      <c r="N275" s="98"/>
      <c r="O275" s="133"/>
      <c r="P275" s="184"/>
      <c r="Q275" s="184"/>
      <c r="R275" s="184"/>
      <c r="S275" s="184"/>
      <c r="T275" s="184"/>
      <c r="U275" s="184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84"/>
      <c r="C276" s="184"/>
      <c r="D276" s="184"/>
      <c r="E276" s="184"/>
      <c r="F276" s="184"/>
      <c r="G276" s="184"/>
      <c r="H276" s="184"/>
      <c r="I276" s="184"/>
      <c r="J276" s="184"/>
      <c r="K276" s="184"/>
      <c r="L276" s="184"/>
      <c r="M276" s="184"/>
      <c r="N276" s="98"/>
      <c r="O276" s="133"/>
      <c r="P276" s="184"/>
      <c r="Q276" s="184"/>
      <c r="R276" s="184"/>
      <c r="S276" s="184"/>
      <c r="T276" s="184"/>
      <c r="U276" s="184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84"/>
      <c r="C277" s="184"/>
      <c r="D277" s="184"/>
      <c r="E277" s="184"/>
      <c r="F277" s="184"/>
      <c r="G277" s="184"/>
      <c r="H277" s="184"/>
      <c r="I277" s="184"/>
      <c r="J277" s="184"/>
      <c r="K277" s="184"/>
      <c r="L277" s="184"/>
      <c r="M277" s="184"/>
      <c r="N277" s="98"/>
      <c r="O277" s="133"/>
      <c r="P277" s="184"/>
      <c r="Q277" s="184"/>
      <c r="R277" s="184"/>
      <c r="S277" s="184"/>
      <c r="T277" s="184"/>
      <c r="U277" s="184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84"/>
      <c r="C278" s="184"/>
      <c r="D278" s="184"/>
      <c r="E278" s="184"/>
      <c r="F278" s="184"/>
      <c r="G278" s="184"/>
      <c r="H278" s="184"/>
      <c r="I278" s="184"/>
      <c r="J278" s="184"/>
      <c r="K278" s="184"/>
      <c r="L278" s="184"/>
      <c r="M278" s="184"/>
      <c r="N278" s="98"/>
      <c r="O278" s="133"/>
      <c r="P278" s="184"/>
      <c r="Q278" s="184"/>
      <c r="R278" s="184"/>
      <c r="S278" s="184"/>
      <c r="T278" s="184"/>
      <c r="U278" s="184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84"/>
      <c r="C279" s="184"/>
      <c r="D279" s="184"/>
      <c r="E279" s="184"/>
      <c r="F279" s="184"/>
      <c r="G279" s="184"/>
      <c r="H279" s="184"/>
      <c r="I279" s="184"/>
      <c r="J279" s="184"/>
      <c r="K279" s="184"/>
      <c r="L279" s="184"/>
      <c r="M279" s="184"/>
      <c r="N279" s="98"/>
      <c r="O279" s="133"/>
      <c r="P279" s="184"/>
      <c r="Q279" s="184"/>
      <c r="R279" s="184"/>
      <c r="S279" s="184"/>
      <c r="T279" s="184"/>
      <c r="U279" s="184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84"/>
      <c r="C280" s="184"/>
      <c r="D280" s="184"/>
      <c r="E280" s="184"/>
      <c r="F280" s="184"/>
      <c r="G280" s="184"/>
      <c r="H280" s="184"/>
      <c r="I280" s="184"/>
      <c r="J280" s="184"/>
      <c r="K280" s="184"/>
      <c r="L280" s="184"/>
      <c r="M280" s="184"/>
      <c r="N280" s="98"/>
      <c r="O280" s="133"/>
      <c r="P280" s="184"/>
      <c r="Q280" s="184"/>
      <c r="R280" s="184"/>
      <c r="S280" s="184"/>
      <c r="T280" s="184"/>
      <c r="U280" s="184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84"/>
      <c r="C281" s="184"/>
      <c r="D281" s="184"/>
      <c r="E281" s="184"/>
      <c r="F281" s="184"/>
      <c r="G281" s="184"/>
      <c r="H281" s="184"/>
      <c r="I281" s="184"/>
      <c r="J281" s="184"/>
      <c r="K281" s="184"/>
      <c r="L281" s="184"/>
      <c r="M281" s="184"/>
      <c r="N281" s="98"/>
      <c r="O281" s="133"/>
      <c r="P281" s="184"/>
      <c r="Q281" s="184"/>
      <c r="R281" s="184"/>
      <c r="S281" s="184"/>
      <c r="T281" s="184"/>
      <c r="U281" s="184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84"/>
      <c r="C282" s="184"/>
      <c r="D282" s="184"/>
      <c r="E282" s="184"/>
      <c r="F282" s="184"/>
      <c r="G282" s="184"/>
      <c r="H282" s="184"/>
      <c r="I282" s="184"/>
      <c r="J282" s="184"/>
      <c r="K282" s="184"/>
      <c r="L282" s="184"/>
      <c r="M282" s="184"/>
      <c r="N282" s="98"/>
      <c r="O282" s="133"/>
      <c r="P282" s="184"/>
      <c r="Q282" s="184"/>
      <c r="R282" s="184"/>
      <c r="S282" s="184"/>
      <c r="T282" s="184"/>
      <c r="U282" s="184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84"/>
      <c r="C283" s="184"/>
      <c r="D283" s="184"/>
      <c r="E283" s="184"/>
      <c r="F283" s="184"/>
      <c r="G283" s="184"/>
      <c r="H283" s="184"/>
      <c r="I283" s="184"/>
      <c r="J283" s="184"/>
      <c r="K283" s="184"/>
      <c r="L283" s="184"/>
      <c r="M283" s="184"/>
      <c r="N283" s="98"/>
      <c r="O283" s="133"/>
      <c r="P283" s="184"/>
      <c r="Q283" s="184"/>
      <c r="R283" s="184"/>
      <c r="S283" s="184"/>
      <c r="T283" s="184"/>
      <c r="U283" s="184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84"/>
      <c r="C284" s="184"/>
      <c r="D284" s="184"/>
      <c r="E284" s="184"/>
      <c r="F284" s="184"/>
      <c r="G284" s="184"/>
      <c r="H284" s="184"/>
      <c r="I284" s="184"/>
      <c r="J284" s="184"/>
      <c r="K284" s="184"/>
      <c r="L284" s="184"/>
      <c r="M284" s="184"/>
      <c r="N284" s="98"/>
      <c r="O284" s="133"/>
      <c r="P284" s="184"/>
      <c r="Q284" s="184"/>
      <c r="R284" s="184"/>
      <c r="S284" s="184"/>
      <c r="T284" s="184"/>
      <c r="U284" s="184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84"/>
      <c r="C285" s="184"/>
      <c r="D285" s="184"/>
      <c r="E285" s="184"/>
      <c r="F285" s="184"/>
      <c r="G285" s="184"/>
      <c r="H285" s="184"/>
      <c r="I285" s="184"/>
      <c r="J285" s="184"/>
      <c r="K285" s="184"/>
      <c r="L285" s="184"/>
      <c r="M285" s="184"/>
      <c r="N285" s="98"/>
      <c r="O285" s="133"/>
      <c r="P285" s="184"/>
      <c r="Q285" s="184"/>
      <c r="R285" s="184"/>
      <c r="S285" s="184"/>
      <c r="T285" s="184"/>
      <c r="U285" s="184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84"/>
      <c r="C286" s="184"/>
      <c r="D286" s="184"/>
      <c r="E286" s="184"/>
      <c r="F286" s="184"/>
      <c r="G286" s="184"/>
      <c r="H286" s="184"/>
      <c r="I286" s="184"/>
      <c r="J286" s="184"/>
      <c r="K286" s="184"/>
      <c r="L286" s="184"/>
      <c r="M286" s="184"/>
      <c r="N286" s="98"/>
      <c r="O286" s="133"/>
      <c r="P286" s="184"/>
      <c r="Q286" s="184"/>
      <c r="R286" s="184"/>
      <c r="S286" s="184"/>
      <c r="T286" s="184"/>
      <c r="U286" s="184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84"/>
      <c r="C287" s="184"/>
      <c r="D287" s="184"/>
      <c r="E287" s="184"/>
      <c r="F287" s="184"/>
      <c r="G287" s="184"/>
      <c r="H287" s="184"/>
      <c r="I287" s="184"/>
      <c r="J287" s="184"/>
      <c r="K287" s="184"/>
      <c r="L287" s="184"/>
      <c r="M287" s="184"/>
      <c r="N287" s="98"/>
      <c r="O287" s="133"/>
      <c r="P287" s="184"/>
      <c r="Q287" s="184"/>
      <c r="R287" s="184"/>
      <c r="S287" s="184"/>
      <c r="T287" s="184"/>
      <c r="U287" s="184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84"/>
      <c r="C288" s="184"/>
      <c r="D288" s="184"/>
      <c r="E288" s="184"/>
      <c r="F288" s="184"/>
      <c r="G288" s="184"/>
      <c r="H288" s="184"/>
      <c r="I288" s="184"/>
      <c r="J288" s="184"/>
      <c r="K288" s="184"/>
      <c r="L288" s="184"/>
      <c r="M288" s="184"/>
      <c r="N288" s="98"/>
      <c r="O288" s="133"/>
      <c r="P288" s="184"/>
      <c r="Q288" s="184"/>
      <c r="R288" s="184"/>
      <c r="S288" s="184"/>
      <c r="T288" s="184"/>
      <c r="U288" s="184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84"/>
      <c r="C289" s="184"/>
      <c r="D289" s="184"/>
      <c r="E289" s="184"/>
      <c r="F289" s="184"/>
      <c r="G289" s="184"/>
      <c r="H289" s="184"/>
      <c r="I289" s="184"/>
      <c r="J289" s="184"/>
      <c r="K289" s="184"/>
      <c r="L289" s="184"/>
      <c r="M289" s="184"/>
      <c r="N289" s="98"/>
      <c r="O289" s="133"/>
      <c r="P289" s="184"/>
      <c r="Q289" s="184"/>
      <c r="R289" s="184"/>
      <c r="S289" s="184"/>
      <c r="T289" s="184"/>
      <c r="U289" s="184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84"/>
      <c r="C290" s="184"/>
      <c r="D290" s="184"/>
      <c r="E290" s="184"/>
      <c r="F290" s="184"/>
      <c r="G290" s="184"/>
      <c r="H290" s="184"/>
      <c r="I290" s="184"/>
      <c r="J290" s="184"/>
      <c r="K290" s="184"/>
      <c r="L290" s="184"/>
      <c r="M290" s="184"/>
      <c r="N290" s="98"/>
      <c r="O290" s="133"/>
      <c r="P290" s="184"/>
      <c r="Q290" s="184"/>
      <c r="R290" s="184"/>
      <c r="S290" s="184"/>
      <c r="T290" s="184"/>
      <c r="U290" s="184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84"/>
      <c r="C291" s="184"/>
      <c r="D291" s="184"/>
      <c r="E291" s="184"/>
      <c r="F291" s="184"/>
      <c r="G291" s="184"/>
      <c r="H291" s="184"/>
      <c r="I291" s="184"/>
      <c r="J291" s="184"/>
      <c r="K291" s="184"/>
      <c r="L291" s="184"/>
      <c r="M291" s="184"/>
      <c r="N291" s="98"/>
      <c r="O291" s="133"/>
      <c r="P291" s="184"/>
      <c r="Q291" s="184"/>
      <c r="R291" s="184"/>
      <c r="S291" s="184"/>
      <c r="T291" s="184"/>
      <c r="U291" s="184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84"/>
      <c r="C292" s="184"/>
      <c r="D292" s="184"/>
      <c r="E292" s="184"/>
      <c r="F292" s="184"/>
      <c r="G292" s="184"/>
      <c r="H292" s="184"/>
      <c r="I292" s="184"/>
      <c r="J292" s="184"/>
      <c r="K292" s="184"/>
      <c r="L292" s="184"/>
      <c r="M292" s="184"/>
      <c r="N292" s="98"/>
      <c r="O292" s="133"/>
      <c r="P292" s="184"/>
      <c r="Q292" s="184"/>
      <c r="R292" s="184"/>
      <c r="S292" s="184"/>
      <c r="T292" s="184"/>
      <c r="U292" s="184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84"/>
      <c r="C293" s="184"/>
      <c r="D293" s="184"/>
      <c r="E293" s="184"/>
      <c r="F293" s="184"/>
      <c r="G293" s="184"/>
      <c r="H293" s="184"/>
      <c r="I293" s="184"/>
      <c r="J293" s="184"/>
      <c r="K293" s="184"/>
      <c r="L293" s="184"/>
      <c r="M293" s="184"/>
      <c r="N293" s="98"/>
      <c r="O293" s="133"/>
      <c r="P293" s="184"/>
      <c r="Q293" s="184"/>
      <c r="R293" s="184"/>
      <c r="S293" s="184"/>
      <c r="T293" s="184"/>
      <c r="U293" s="184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84"/>
      <c r="C294" s="184"/>
      <c r="D294" s="184"/>
      <c r="E294" s="184"/>
      <c r="F294" s="184"/>
      <c r="G294" s="184"/>
      <c r="H294" s="184"/>
      <c r="I294" s="184"/>
      <c r="J294" s="184"/>
      <c r="K294" s="184"/>
      <c r="L294" s="184"/>
      <c r="M294" s="184"/>
      <c r="N294" s="98"/>
      <c r="O294" s="133"/>
      <c r="P294" s="184"/>
      <c r="Q294" s="184"/>
      <c r="R294" s="184"/>
      <c r="S294" s="184"/>
      <c r="T294" s="184"/>
      <c r="U294" s="184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84"/>
      <c r="C295" s="184"/>
      <c r="D295" s="184"/>
      <c r="E295" s="184"/>
      <c r="F295" s="184"/>
      <c r="G295" s="184"/>
      <c r="H295" s="184"/>
      <c r="I295" s="184"/>
      <c r="J295" s="184"/>
      <c r="K295" s="184"/>
      <c r="L295" s="184"/>
      <c r="M295" s="184"/>
      <c r="N295" s="98"/>
      <c r="O295" s="133"/>
      <c r="P295" s="184"/>
      <c r="Q295" s="184"/>
      <c r="R295" s="184"/>
      <c r="S295" s="184"/>
      <c r="T295" s="184"/>
      <c r="U295" s="184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84"/>
      <c r="C296" s="184"/>
      <c r="D296" s="184"/>
      <c r="E296" s="184"/>
      <c r="F296" s="184"/>
      <c r="G296" s="184"/>
      <c r="H296" s="184"/>
      <c r="I296" s="184"/>
      <c r="J296" s="184"/>
      <c r="K296" s="184"/>
      <c r="L296" s="184"/>
      <c r="M296" s="184"/>
      <c r="N296" s="98"/>
      <c r="O296" s="133"/>
      <c r="P296" s="184"/>
      <c r="Q296" s="184"/>
      <c r="R296" s="184"/>
      <c r="S296" s="184"/>
      <c r="T296" s="184"/>
      <c r="U296" s="184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84"/>
      <c r="C297" s="184"/>
      <c r="D297" s="184"/>
      <c r="E297" s="184"/>
      <c r="F297" s="184"/>
      <c r="G297" s="184"/>
      <c r="H297" s="184"/>
      <c r="I297" s="184"/>
      <c r="J297" s="184"/>
      <c r="K297" s="184"/>
      <c r="L297" s="184"/>
      <c r="M297" s="184"/>
      <c r="N297" s="98"/>
      <c r="O297" s="133"/>
      <c r="P297" s="184"/>
      <c r="Q297" s="184"/>
      <c r="R297" s="184"/>
      <c r="S297" s="184"/>
      <c r="T297" s="184"/>
      <c r="U297" s="184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84"/>
      <c r="C298" s="184"/>
      <c r="D298" s="184"/>
      <c r="E298" s="184"/>
      <c r="F298" s="184"/>
      <c r="G298" s="184"/>
      <c r="H298" s="184"/>
      <c r="I298" s="184"/>
      <c r="J298" s="184"/>
      <c r="K298" s="184"/>
      <c r="L298" s="184"/>
      <c r="M298" s="184"/>
      <c r="N298" s="98"/>
      <c r="O298" s="133"/>
      <c r="P298" s="184"/>
      <c r="Q298" s="184"/>
      <c r="R298" s="184"/>
      <c r="S298" s="184"/>
      <c r="T298" s="184"/>
      <c r="U298" s="184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84"/>
      <c r="C299" s="184"/>
      <c r="D299" s="184"/>
      <c r="E299" s="184"/>
      <c r="F299" s="184"/>
      <c r="G299" s="184"/>
      <c r="H299" s="184"/>
      <c r="I299" s="184"/>
      <c r="J299" s="184"/>
      <c r="K299" s="184"/>
      <c r="L299" s="184"/>
      <c r="M299" s="184"/>
      <c r="N299" s="98"/>
      <c r="O299" s="133"/>
      <c r="P299" s="184"/>
      <c r="Q299" s="184"/>
      <c r="R299" s="184"/>
      <c r="S299" s="184"/>
      <c r="T299" s="184"/>
      <c r="U299" s="184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84"/>
      <c r="C300" s="184"/>
      <c r="D300" s="184"/>
      <c r="E300" s="184"/>
      <c r="F300" s="184"/>
      <c r="G300" s="184"/>
      <c r="H300" s="184"/>
      <c r="I300" s="184"/>
      <c r="J300" s="184"/>
      <c r="K300" s="184"/>
      <c r="L300" s="184"/>
      <c r="M300" s="184"/>
      <c r="N300" s="98"/>
      <c r="O300" s="133"/>
      <c r="P300" s="184"/>
      <c r="Q300" s="184"/>
      <c r="R300" s="184"/>
      <c r="S300" s="184"/>
      <c r="T300" s="184"/>
      <c r="U300" s="184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84"/>
      <c r="C301" s="184"/>
      <c r="D301" s="184"/>
      <c r="E301" s="184"/>
      <c r="F301" s="184"/>
      <c r="G301" s="184"/>
      <c r="H301" s="184"/>
      <c r="I301" s="184"/>
      <c r="J301" s="184"/>
      <c r="K301" s="184"/>
      <c r="L301" s="184"/>
      <c r="M301" s="184"/>
      <c r="N301" s="98"/>
      <c r="O301" s="133"/>
      <c r="P301" s="184"/>
      <c r="Q301" s="184"/>
      <c r="R301" s="184"/>
      <c r="S301" s="184"/>
      <c r="T301" s="184"/>
      <c r="U301" s="184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84"/>
      <c r="C302" s="184"/>
      <c r="D302" s="184"/>
      <c r="E302" s="184"/>
      <c r="F302" s="184"/>
      <c r="G302" s="184"/>
      <c r="H302" s="184"/>
      <c r="I302" s="184"/>
      <c r="J302" s="184"/>
      <c r="K302" s="184"/>
      <c r="L302" s="184"/>
      <c r="M302" s="184"/>
      <c r="N302" s="98"/>
      <c r="O302" s="133"/>
      <c r="P302" s="184"/>
      <c r="Q302" s="184"/>
      <c r="R302" s="184"/>
      <c r="S302" s="184"/>
      <c r="T302" s="184"/>
      <c r="U302" s="184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84"/>
      <c r="C303" s="184"/>
      <c r="D303" s="184"/>
      <c r="E303" s="184"/>
      <c r="F303" s="184"/>
      <c r="G303" s="184"/>
      <c r="H303" s="184"/>
      <c r="I303" s="184"/>
      <c r="J303" s="184"/>
      <c r="K303" s="184"/>
      <c r="L303" s="184"/>
      <c r="M303" s="184"/>
      <c r="N303" s="98"/>
      <c r="O303" s="133"/>
      <c r="P303" s="184"/>
      <c r="Q303" s="184"/>
      <c r="R303" s="184"/>
      <c r="S303" s="184"/>
      <c r="T303" s="184"/>
      <c r="U303" s="184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84"/>
      <c r="C304" s="184"/>
      <c r="D304" s="184"/>
      <c r="E304" s="184"/>
      <c r="F304" s="184"/>
      <c r="G304" s="184"/>
      <c r="H304" s="184"/>
      <c r="I304" s="184"/>
      <c r="J304" s="184"/>
      <c r="K304" s="184"/>
      <c r="L304" s="184"/>
      <c r="M304" s="184"/>
      <c r="N304" s="98"/>
      <c r="O304" s="133"/>
      <c r="P304" s="184"/>
      <c r="Q304" s="184"/>
      <c r="R304" s="184"/>
      <c r="S304" s="184"/>
      <c r="T304" s="184"/>
      <c r="U304" s="184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84"/>
      <c r="C305" s="184"/>
      <c r="D305" s="184"/>
      <c r="E305" s="184"/>
      <c r="F305" s="184"/>
      <c r="G305" s="184"/>
      <c r="H305" s="184"/>
      <c r="I305" s="184"/>
      <c r="J305" s="184"/>
      <c r="K305" s="184"/>
      <c r="L305" s="184"/>
      <c r="M305" s="184"/>
      <c r="N305" s="98"/>
      <c r="O305" s="133"/>
      <c r="P305" s="184"/>
      <c r="Q305" s="184"/>
      <c r="R305" s="184"/>
      <c r="S305" s="184"/>
      <c r="T305" s="184"/>
      <c r="U305" s="184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84"/>
      <c r="C306" s="184"/>
      <c r="D306" s="184"/>
      <c r="E306" s="184"/>
      <c r="F306" s="184"/>
      <c r="G306" s="184"/>
      <c r="H306" s="184"/>
      <c r="I306" s="184"/>
      <c r="J306" s="184"/>
      <c r="K306" s="184"/>
      <c r="L306" s="184"/>
      <c r="M306" s="184"/>
      <c r="N306" s="98"/>
      <c r="O306" s="133"/>
      <c r="P306" s="184"/>
      <c r="Q306" s="184"/>
      <c r="R306" s="184"/>
      <c r="S306" s="184"/>
      <c r="T306" s="184"/>
      <c r="U306" s="184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5"/>
      <c r="C311" s="186"/>
      <c r="D311" s="186"/>
      <c r="E311" s="134"/>
      <c r="F311" s="134"/>
      <c r="G311" s="134"/>
      <c r="H311" s="185"/>
      <c r="I311" s="185"/>
      <c r="J311" s="185"/>
      <c r="K311" s="185"/>
      <c r="L311" s="134"/>
      <c r="M311" s="185"/>
      <c r="N311" s="185"/>
      <c r="O311" s="185"/>
      <c r="P311" s="185"/>
      <c r="Q311" s="185"/>
      <c r="R311" s="134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8"/>
      <c r="C312" s="188"/>
      <c r="D312" s="188"/>
      <c r="E312" s="102"/>
      <c r="F312" s="102"/>
      <c r="G312" s="102"/>
      <c r="H312" s="189"/>
      <c r="I312" s="189"/>
      <c r="J312" s="189"/>
      <c r="K312" s="189"/>
      <c r="L312" s="133"/>
      <c r="M312" s="190"/>
      <c r="N312" s="190"/>
      <c r="O312" s="190"/>
      <c r="P312" s="190"/>
      <c r="Q312" s="190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8"/>
      <c r="C313" s="188"/>
      <c r="D313" s="188"/>
      <c r="E313" s="102"/>
      <c r="F313" s="102"/>
      <c r="G313" s="102"/>
      <c r="H313" s="189"/>
      <c r="I313" s="189"/>
      <c r="J313" s="189"/>
      <c r="K313" s="189"/>
      <c r="L313" s="133"/>
      <c r="M313" s="190"/>
      <c r="N313" s="190"/>
      <c r="O313" s="190"/>
      <c r="P313" s="190"/>
      <c r="Q313" s="190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8"/>
      <c r="C314" s="188"/>
      <c r="D314" s="188"/>
      <c r="E314" s="102"/>
      <c r="F314" s="102"/>
      <c r="G314" s="102"/>
      <c r="H314" s="189"/>
      <c r="I314" s="189"/>
      <c r="J314" s="189"/>
      <c r="K314" s="189"/>
      <c r="L314" s="133"/>
      <c r="M314" s="190"/>
      <c r="N314" s="190"/>
      <c r="O314" s="190"/>
      <c r="P314" s="190"/>
      <c r="Q314" s="190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8"/>
      <c r="C315" s="188"/>
      <c r="D315" s="188"/>
      <c r="E315" s="102"/>
      <c r="F315" s="102"/>
      <c r="G315" s="102"/>
      <c r="H315" s="189"/>
      <c r="I315" s="189"/>
      <c r="J315" s="189"/>
      <c r="K315" s="189"/>
      <c r="L315" s="133"/>
      <c r="M315" s="190"/>
      <c r="N315" s="190"/>
      <c r="O315" s="190"/>
      <c r="P315" s="190"/>
      <c r="Q315" s="190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8"/>
      <c r="C316" s="188"/>
      <c r="D316" s="188"/>
      <c r="E316" s="102"/>
      <c r="F316" s="102"/>
      <c r="G316" s="102"/>
      <c r="H316" s="189"/>
      <c r="I316" s="189"/>
      <c r="J316" s="189"/>
      <c r="K316" s="189"/>
      <c r="L316" s="133"/>
      <c r="M316" s="190"/>
      <c r="N316" s="190"/>
      <c r="O316" s="190"/>
      <c r="P316" s="190"/>
      <c r="Q316" s="190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8"/>
      <c r="C317" s="188"/>
      <c r="D317" s="188"/>
      <c r="E317" s="102"/>
      <c r="F317" s="102"/>
      <c r="G317" s="102"/>
      <c r="H317" s="189"/>
      <c r="I317" s="189"/>
      <c r="J317" s="189"/>
      <c r="K317" s="189"/>
      <c r="L317" s="133"/>
      <c r="M317" s="190"/>
      <c r="N317" s="190"/>
      <c r="O317" s="190"/>
      <c r="P317" s="190"/>
      <c r="Q317" s="190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5"/>
      <c r="C320" s="186"/>
      <c r="D320" s="186"/>
      <c r="E320" s="187"/>
      <c r="F320" s="187"/>
      <c r="G320" s="187"/>
      <c r="H320" s="187"/>
      <c r="I320" s="187"/>
      <c r="J320" s="187"/>
      <c r="K320" s="187"/>
      <c r="L320" s="187"/>
      <c r="M320" s="187"/>
      <c r="N320" s="134"/>
      <c r="O320" s="134"/>
      <c r="P320" s="185"/>
      <c r="Q320" s="185"/>
      <c r="R320" s="185"/>
      <c r="S320" s="185"/>
      <c r="T320" s="185"/>
      <c r="U320" s="185"/>
      <c r="V320" s="134"/>
      <c r="W320" s="134"/>
      <c r="X320" s="134"/>
      <c r="Y320" s="134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84"/>
      <c r="C321" s="184"/>
      <c r="D321" s="184"/>
      <c r="E321" s="184"/>
      <c r="F321" s="184"/>
      <c r="G321" s="184"/>
      <c r="H321" s="184"/>
      <c r="I321" s="184"/>
      <c r="J321" s="184"/>
      <c r="K321" s="184"/>
      <c r="L321" s="184"/>
      <c r="M321" s="184"/>
      <c r="N321" s="98"/>
      <c r="O321" s="133"/>
      <c r="P321" s="184"/>
      <c r="Q321" s="184"/>
      <c r="R321" s="184"/>
      <c r="S321" s="184"/>
      <c r="T321" s="184"/>
      <c r="U321" s="184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84"/>
      <c r="C322" s="184"/>
      <c r="D322" s="184"/>
      <c r="E322" s="184"/>
      <c r="F322" s="184"/>
      <c r="G322" s="184"/>
      <c r="H322" s="184"/>
      <c r="I322" s="184"/>
      <c r="J322" s="184"/>
      <c r="K322" s="184"/>
      <c r="L322" s="184"/>
      <c r="M322" s="184"/>
      <c r="N322" s="98"/>
      <c r="O322" s="133"/>
      <c r="P322" s="184"/>
      <c r="Q322" s="184"/>
      <c r="R322" s="184"/>
      <c r="S322" s="184"/>
      <c r="T322" s="184"/>
      <c r="U322" s="184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84"/>
      <c r="C323" s="184"/>
      <c r="D323" s="184"/>
      <c r="E323" s="184"/>
      <c r="F323" s="184"/>
      <c r="G323" s="184"/>
      <c r="H323" s="184"/>
      <c r="I323" s="184"/>
      <c r="J323" s="184"/>
      <c r="K323" s="184"/>
      <c r="L323" s="184"/>
      <c r="M323" s="184"/>
      <c r="N323" s="98"/>
      <c r="O323" s="133"/>
      <c r="P323" s="184"/>
      <c r="Q323" s="184"/>
      <c r="R323" s="184"/>
      <c r="S323" s="184"/>
      <c r="T323" s="184"/>
      <c r="U323" s="184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84"/>
      <c r="C324" s="184"/>
      <c r="D324" s="184"/>
      <c r="E324" s="184"/>
      <c r="F324" s="184"/>
      <c r="G324" s="184"/>
      <c r="H324" s="184"/>
      <c r="I324" s="184"/>
      <c r="J324" s="184"/>
      <c r="K324" s="184"/>
      <c r="L324" s="184"/>
      <c r="M324" s="184"/>
      <c r="N324" s="98"/>
      <c r="O324" s="133"/>
      <c r="P324" s="184"/>
      <c r="Q324" s="184"/>
      <c r="R324" s="184"/>
      <c r="S324" s="184"/>
      <c r="T324" s="184"/>
      <c r="U324" s="184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84"/>
      <c r="C325" s="184"/>
      <c r="D325" s="184"/>
      <c r="E325" s="184"/>
      <c r="F325" s="184"/>
      <c r="G325" s="184"/>
      <c r="H325" s="184"/>
      <c r="I325" s="184"/>
      <c r="J325" s="184"/>
      <c r="K325" s="184"/>
      <c r="L325" s="184"/>
      <c r="M325" s="184"/>
      <c r="N325" s="98"/>
      <c r="O325" s="133"/>
      <c r="P325" s="184"/>
      <c r="Q325" s="184"/>
      <c r="R325" s="184"/>
      <c r="S325" s="184"/>
      <c r="T325" s="184"/>
      <c r="U325" s="184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84"/>
      <c r="C326" s="184"/>
      <c r="D326" s="184"/>
      <c r="E326" s="184"/>
      <c r="F326" s="184"/>
      <c r="G326" s="184"/>
      <c r="H326" s="184"/>
      <c r="I326" s="184"/>
      <c r="J326" s="184"/>
      <c r="K326" s="184"/>
      <c r="L326" s="184"/>
      <c r="M326" s="184"/>
      <c r="N326" s="98"/>
      <c r="O326" s="133"/>
      <c r="P326" s="184"/>
      <c r="Q326" s="184"/>
      <c r="R326" s="184"/>
      <c r="S326" s="184"/>
      <c r="T326" s="184"/>
      <c r="U326" s="184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84"/>
      <c r="C327" s="184"/>
      <c r="D327" s="184"/>
      <c r="E327" s="184"/>
      <c r="F327" s="184"/>
      <c r="G327" s="184"/>
      <c r="H327" s="184"/>
      <c r="I327" s="184"/>
      <c r="J327" s="184"/>
      <c r="K327" s="184"/>
      <c r="L327" s="184"/>
      <c r="M327" s="184"/>
      <c r="N327" s="98"/>
      <c r="O327" s="133"/>
      <c r="P327" s="184"/>
      <c r="Q327" s="184"/>
      <c r="R327" s="184"/>
      <c r="S327" s="184"/>
      <c r="T327" s="184"/>
      <c r="U327" s="184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84"/>
      <c r="C328" s="184"/>
      <c r="D328" s="184"/>
      <c r="E328" s="184"/>
      <c r="F328" s="184"/>
      <c r="G328" s="184"/>
      <c r="H328" s="184"/>
      <c r="I328" s="184"/>
      <c r="J328" s="184"/>
      <c r="K328" s="184"/>
      <c r="L328" s="184"/>
      <c r="M328" s="184"/>
      <c r="N328" s="98"/>
      <c r="O328" s="133"/>
      <c r="P328" s="184"/>
      <c r="Q328" s="184"/>
      <c r="R328" s="184"/>
      <c r="S328" s="184"/>
      <c r="T328" s="184"/>
      <c r="U328" s="184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84"/>
      <c r="C329" s="184"/>
      <c r="D329" s="184"/>
      <c r="E329" s="184"/>
      <c r="F329" s="184"/>
      <c r="G329" s="184"/>
      <c r="H329" s="184"/>
      <c r="I329" s="184"/>
      <c r="J329" s="184"/>
      <c r="K329" s="184"/>
      <c r="L329" s="184"/>
      <c r="M329" s="184"/>
      <c r="N329" s="98"/>
      <c r="O329" s="133"/>
      <c r="P329" s="184"/>
      <c r="Q329" s="184"/>
      <c r="R329" s="184"/>
      <c r="S329" s="184"/>
      <c r="T329" s="184"/>
      <c r="U329" s="184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84"/>
      <c r="C330" s="184"/>
      <c r="D330" s="184"/>
      <c r="E330" s="184"/>
      <c r="F330" s="184"/>
      <c r="G330" s="184"/>
      <c r="H330" s="184"/>
      <c r="I330" s="184"/>
      <c r="J330" s="184"/>
      <c r="K330" s="184"/>
      <c r="L330" s="184"/>
      <c r="M330" s="184"/>
      <c r="N330" s="98"/>
      <c r="O330" s="133"/>
      <c r="P330" s="184"/>
      <c r="Q330" s="184"/>
      <c r="R330" s="184"/>
      <c r="S330" s="184"/>
      <c r="T330" s="184"/>
      <c r="U330" s="184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84"/>
      <c r="C331" s="184"/>
      <c r="D331" s="184"/>
      <c r="E331" s="184"/>
      <c r="F331" s="184"/>
      <c r="G331" s="184"/>
      <c r="H331" s="184"/>
      <c r="I331" s="184"/>
      <c r="J331" s="184"/>
      <c r="K331" s="184"/>
      <c r="L331" s="184"/>
      <c r="M331" s="184"/>
      <c r="N331" s="98"/>
      <c r="O331" s="133"/>
      <c r="P331" s="184"/>
      <c r="Q331" s="184"/>
      <c r="R331" s="184"/>
      <c r="S331" s="184"/>
      <c r="T331" s="184"/>
      <c r="U331" s="184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84"/>
      <c r="C332" s="184"/>
      <c r="D332" s="184"/>
      <c r="E332" s="184"/>
      <c r="F332" s="184"/>
      <c r="G332" s="184"/>
      <c r="H332" s="184"/>
      <c r="I332" s="184"/>
      <c r="J332" s="184"/>
      <c r="K332" s="184"/>
      <c r="L332" s="184"/>
      <c r="M332" s="184"/>
      <c r="N332" s="98"/>
      <c r="O332" s="133"/>
      <c r="P332" s="184"/>
      <c r="Q332" s="184"/>
      <c r="R332" s="184"/>
      <c r="S332" s="184"/>
      <c r="T332" s="184"/>
      <c r="U332" s="184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84"/>
      <c r="C333" s="184"/>
      <c r="D333" s="184"/>
      <c r="E333" s="184"/>
      <c r="F333" s="184"/>
      <c r="G333" s="184"/>
      <c r="H333" s="184"/>
      <c r="I333" s="184"/>
      <c r="J333" s="184"/>
      <c r="K333" s="184"/>
      <c r="L333" s="184"/>
      <c r="M333" s="184"/>
      <c r="N333" s="98"/>
      <c r="O333" s="133"/>
      <c r="P333" s="184"/>
      <c r="Q333" s="184"/>
      <c r="R333" s="184"/>
      <c r="S333" s="184"/>
      <c r="T333" s="184"/>
      <c r="U333" s="184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84"/>
      <c r="C334" s="184"/>
      <c r="D334" s="184"/>
      <c r="E334" s="184"/>
      <c r="F334" s="184"/>
      <c r="G334" s="184"/>
      <c r="H334" s="184"/>
      <c r="I334" s="184"/>
      <c r="J334" s="184"/>
      <c r="K334" s="184"/>
      <c r="L334" s="184"/>
      <c r="M334" s="184"/>
      <c r="N334" s="98"/>
      <c r="O334" s="133"/>
      <c r="P334" s="184"/>
      <c r="Q334" s="184"/>
      <c r="R334" s="184"/>
      <c r="S334" s="184"/>
      <c r="T334" s="184"/>
      <c r="U334" s="184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84"/>
      <c r="C335" s="184"/>
      <c r="D335" s="184"/>
      <c r="E335" s="184"/>
      <c r="F335" s="184"/>
      <c r="G335" s="184"/>
      <c r="H335" s="184"/>
      <c r="I335" s="184"/>
      <c r="J335" s="184"/>
      <c r="K335" s="184"/>
      <c r="L335" s="184"/>
      <c r="M335" s="184"/>
      <c r="N335" s="98"/>
      <c r="O335" s="133"/>
      <c r="P335" s="184"/>
      <c r="Q335" s="184"/>
      <c r="R335" s="184"/>
      <c r="S335" s="184"/>
      <c r="T335" s="184"/>
      <c r="U335" s="184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84"/>
      <c r="C336" s="184"/>
      <c r="D336" s="184"/>
      <c r="E336" s="184"/>
      <c r="F336" s="184"/>
      <c r="G336" s="184"/>
      <c r="H336" s="184"/>
      <c r="I336" s="184"/>
      <c r="J336" s="184"/>
      <c r="K336" s="184"/>
      <c r="L336" s="184"/>
      <c r="M336" s="184"/>
      <c r="N336" s="98"/>
      <c r="O336" s="133"/>
      <c r="P336" s="184"/>
      <c r="Q336" s="184"/>
      <c r="R336" s="184"/>
      <c r="S336" s="184"/>
      <c r="T336" s="184"/>
      <c r="U336" s="184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84"/>
      <c r="C337" s="184"/>
      <c r="D337" s="184"/>
      <c r="E337" s="184"/>
      <c r="F337" s="184"/>
      <c r="G337" s="184"/>
      <c r="H337" s="184"/>
      <c r="I337" s="184"/>
      <c r="J337" s="184"/>
      <c r="K337" s="184"/>
      <c r="L337" s="184"/>
      <c r="M337" s="184"/>
      <c r="N337" s="98"/>
      <c r="O337" s="133"/>
      <c r="P337" s="184"/>
      <c r="Q337" s="184"/>
      <c r="R337" s="184"/>
      <c r="S337" s="184"/>
      <c r="T337" s="184"/>
      <c r="U337" s="184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84"/>
      <c r="C338" s="184"/>
      <c r="D338" s="184"/>
      <c r="E338" s="184"/>
      <c r="F338" s="184"/>
      <c r="G338" s="184"/>
      <c r="H338" s="184"/>
      <c r="I338" s="184"/>
      <c r="J338" s="184"/>
      <c r="K338" s="184"/>
      <c r="L338" s="184"/>
      <c r="M338" s="184"/>
      <c r="N338" s="98"/>
      <c r="O338" s="133"/>
      <c r="P338" s="184"/>
      <c r="Q338" s="184"/>
      <c r="R338" s="184"/>
      <c r="S338" s="184"/>
      <c r="T338" s="184"/>
      <c r="U338" s="184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84"/>
      <c r="C339" s="184"/>
      <c r="D339" s="184"/>
      <c r="E339" s="184"/>
      <c r="F339" s="184"/>
      <c r="G339" s="184"/>
      <c r="H339" s="184"/>
      <c r="I339" s="184"/>
      <c r="J339" s="184"/>
      <c r="K339" s="184"/>
      <c r="L339" s="184"/>
      <c r="M339" s="184"/>
      <c r="N339" s="98"/>
      <c r="O339" s="133"/>
      <c r="P339" s="184"/>
      <c r="Q339" s="184"/>
      <c r="R339" s="184"/>
      <c r="S339" s="184"/>
      <c r="T339" s="184"/>
      <c r="U339" s="184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84"/>
      <c r="C340" s="184"/>
      <c r="D340" s="184"/>
      <c r="E340" s="184"/>
      <c r="F340" s="184"/>
      <c r="G340" s="184"/>
      <c r="H340" s="184"/>
      <c r="I340" s="184"/>
      <c r="J340" s="184"/>
      <c r="K340" s="184"/>
      <c r="L340" s="184"/>
      <c r="M340" s="184"/>
      <c r="N340" s="98"/>
      <c r="O340" s="133"/>
      <c r="P340" s="184"/>
      <c r="Q340" s="184"/>
      <c r="R340" s="184"/>
      <c r="S340" s="184"/>
      <c r="T340" s="184"/>
      <c r="U340" s="184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84"/>
      <c r="C341" s="184"/>
      <c r="D341" s="184"/>
      <c r="E341" s="184"/>
      <c r="F341" s="184"/>
      <c r="G341" s="184"/>
      <c r="H341" s="184"/>
      <c r="I341" s="184"/>
      <c r="J341" s="184"/>
      <c r="K341" s="184"/>
      <c r="L341" s="184"/>
      <c r="M341" s="184"/>
      <c r="N341" s="98"/>
      <c r="O341" s="133"/>
      <c r="P341" s="184"/>
      <c r="Q341" s="184"/>
      <c r="R341" s="184"/>
      <c r="S341" s="184"/>
      <c r="T341" s="184"/>
      <c r="U341" s="184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84"/>
      <c r="C342" s="184"/>
      <c r="D342" s="184"/>
      <c r="E342" s="184"/>
      <c r="F342" s="184"/>
      <c r="G342" s="184"/>
      <c r="H342" s="184"/>
      <c r="I342" s="184"/>
      <c r="J342" s="184"/>
      <c r="K342" s="184"/>
      <c r="L342" s="184"/>
      <c r="M342" s="184"/>
      <c r="N342" s="98"/>
      <c r="O342" s="133"/>
      <c r="P342" s="184"/>
      <c r="Q342" s="184"/>
      <c r="R342" s="184"/>
      <c r="S342" s="184"/>
      <c r="T342" s="184"/>
      <c r="U342" s="184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84"/>
      <c r="C343" s="184"/>
      <c r="D343" s="184"/>
      <c r="E343" s="184"/>
      <c r="F343" s="184"/>
      <c r="G343" s="184"/>
      <c r="H343" s="184"/>
      <c r="I343" s="184"/>
      <c r="J343" s="184"/>
      <c r="K343" s="184"/>
      <c r="L343" s="184"/>
      <c r="M343" s="184"/>
      <c r="N343" s="98"/>
      <c r="O343" s="133"/>
      <c r="P343" s="184"/>
      <c r="Q343" s="184"/>
      <c r="R343" s="184"/>
      <c r="S343" s="184"/>
      <c r="T343" s="184"/>
      <c r="U343" s="184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84"/>
      <c r="C344" s="184"/>
      <c r="D344" s="184"/>
      <c r="E344" s="184"/>
      <c r="F344" s="184"/>
      <c r="G344" s="184"/>
      <c r="H344" s="184"/>
      <c r="I344" s="184"/>
      <c r="J344" s="184"/>
      <c r="K344" s="184"/>
      <c r="L344" s="184"/>
      <c r="M344" s="184"/>
      <c r="N344" s="98"/>
      <c r="O344" s="133"/>
      <c r="P344" s="184"/>
      <c r="Q344" s="184"/>
      <c r="R344" s="184"/>
      <c r="S344" s="184"/>
      <c r="T344" s="184"/>
      <c r="U344" s="184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84"/>
      <c r="C345" s="184"/>
      <c r="D345" s="184"/>
      <c r="E345" s="184"/>
      <c r="F345" s="184"/>
      <c r="G345" s="184"/>
      <c r="H345" s="184"/>
      <c r="I345" s="184"/>
      <c r="J345" s="184"/>
      <c r="K345" s="184"/>
      <c r="L345" s="184"/>
      <c r="M345" s="184"/>
      <c r="N345" s="98"/>
      <c r="O345" s="133"/>
      <c r="P345" s="184"/>
      <c r="Q345" s="184"/>
      <c r="R345" s="184"/>
      <c r="S345" s="184"/>
      <c r="T345" s="184"/>
      <c r="U345" s="184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84"/>
      <c r="C346" s="184"/>
      <c r="D346" s="184"/>
      <c r="E346" s="184"/>
      <c r="F346" s="184"/>
      <c r="G346" s="184"/>
      <c r="H346" s="184"/>
      <c r="I346" s="184"/>
      <c r="J346" s="184"/>
      <c r="K346" s="184"/>
      <c r="L346" s="184"/>
      <c r="M346" s="184"/>
      <c r="N346" s="98"/>
      <c r="O346" s="133"/>
      <c r="P346" s="184"/>
      <c r="Q346" s="184"/>
      <c r="R346" s="184"/>
      <c r="S346" s="184"/>
      <c r="T346" s="184"/>
      <c r="U346" s="184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84"/>
      <c r="C347" s="184"/>
      <c r="D347" s="184"/>
      <c r="E347" s="184"/>
      <c r="F347" s="184"/>
      <c r="G347" s="184"/>
      <c r="H347" s="184"/>
      <c r="I347" s="184"/>
      <c r="J347" s="184"/>
      <c r="K347" s="184"/>
      <c r="L347" s="184"/>
      <c r="M347" s="184"/>
      <c r="N347" s="98"/>
      <c r="O347" s="133"/>
      <c r="P347" s="184"/>
      <c r="Q347" s="184"/>
      <c r="R347" s="184"/>
      <c r="S347" s="184"/>
      <c r="T347" s="184"/>
      <c r="U347" s="184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84"/>
      <c r="C348" s="184"/>
      <c r="D348" s="184"/>
      <c r="E348" s="184"/>
      <c r="F348" s="184"/>
      <c r="G348" s="184"/>
      <c r="H348" s="184"/>
      <c r="I348" s="184"/>
      <c r="J348" s="184"/>
      <c r="K348" s="184"/>
      <c r="L348" s="184"/>
      <c r="M348" s="184"/>
      <c r="N348" s="98"/>
      <c r="O348" s="133"/>
      <c r="P348" s="184"/>
      <c r="Q348" s="184"/>
      <c r="R348" s="184"/>
      <c r="S348" s="184"/>
      <c r="T348" s="184"/>
      <c r="U348" s="184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84"/>
      <c r="C349" s="184"/>
      <c r="D349" s="184"/>
      <c r="E349" s="184"/>
      <c r="F349" s="184"/>
      <c r="G349" s="184"/>
      <c r="H349" s="184"/>
      <c r="I349" s="184"/>
      <c r="J349" s="184"/>
      <c r="K349" s="184"/>
      <c r="L349" s="184"/>
      <c r="M349" s="184"/>
      <c r="N349" s="98"/>
      <c r="O349" s="133"/>
      <c r="P349" s="184"/>
      <c r="Q349" s="184"/>
      <c r="R349" s="184"/>
      <c r="S349" s="184"/>
      <c r="T349" s="184"/>
      <c r="U349" s="184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84"/>
      <c r="C350" s="184"/>
      <c r="D350" s="184"/>
      <c r="E350" s="184"/>
      <c r="F350" s="184"/>
      <c r="G350" s="184"/>
      <c r="H350" s="184"/>
      <c r="I350" s="184"/>
      <c r="J350" s="184"/>
      <c r="K350" s="184"/>
      <c r="L350" s="184"/>
      <c r="M350" s="184"/>
      <c r="N350" s="98"/>
      <c r="O350" s="133"/>
      <c r="P350" s="184"/>
      <c r="Q350" s="184"/>
      <c r="R350" s="184"/>
      <c r="S350" s="184"/>
      <c r="T350" s="184"/>
      <c r="U350" s="184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84"/>
      <c r="C351" s="184"/>
      <c r="D351" s="184"/>
      <c r="E351" s="184"/>
      <c r="F351" s="184"/>
      <c r="G351" s="184"/>
      <c r="H351" s="184"/>
      <c r="I351" s="184"/>
      <c r="J351" s="184"/>
      <c r="K351" s="184"/>
      <c r="L351" s="184"/>
      <c r="M351" s="184"/>
      <c r="N351" s="98"/>
      <c r="O351" s="133"/>
      <c r="P351" s="184"/>
      <c r="Q351" s="184"/>
      <c r="R351" s="184"/>
      <c r="S351" s="184"/>
      <c r="T351" s="184"/>
      <c r="U351" s="184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84"/>
      <c r="C352" s="184"/>
      <c r="D352" s="184"/>
      <c r="E352" s="184"/>
      <c r="F352" s="184"/>
      <c r="G352" s="184"/>
      <c r="H352" s="184"/>
      <c r="I352" s="184"/>
      <c r="J352" s="184"/>
      <c r="K352" s="184"/>
      <c r="L352" s="184"/>
      <c r="M352" s="184"/>
      <c r="N352" s="98"/>
      <c r="O352" s="133"/>
      <c r="P352" s="184"/>
      <c r="Q352" s="184"/>
      <c r="R352" s="184"/>
      <c r="S352" s="184"/>
      <c r="T352" s="184"/>
      <c r="U352" s="184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84"/>
      <c r="C353" s="184"/>
      <c r="D353" s="184"/>
      <c r="E353" s="184"/>
      <c r="F353" s="184"/>
      <c r="G353" s="184"/>
      <c r="H353" s="184"/>
      <c r="I353" s="184"/>
      <c r="J353" s="184"/>
      <c r="K353" s="184"/>
      <c r="L353" s="184"/>
      <c r="M353" s="184"/>
      <c r="N353" s="98"/>
      <c r="O353" s="133"/>
      <c r="P353" s="184"/>
      <c r="Q353" s="184"/>
      <c r="R353" s="184"/>
      <c r="S353" s="184"/>
      <c r="T353" s="184"/>
      <c r="U353" s="184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84"/>
      <c r="C354" s="184"/>
      <c r="D354" s="184"/>
      <c r="E354" s="184"/>
      <c r="F354" s="184"/>
      <c r="G354" s="184"/>
      <c r="H354" s="184"/>
      <c r="I354" s="184"/>
      <c r="J354" s="184"/>
      <c r="K354" s="184"/>
      <c r="L354" s="184"/>
      <c r="M354" s="184"/>
      <c r="N354" s="98"/>
      <c r="O354" s="133"/>
      <c r="P354" s="184"/>
      <c r="Q354" s="184"/>
      <c r="R354" s="184"/>
      <c r="S354" s="184"/>
      <c r="T354" s="184"/>
      <c r="U354" s="184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84"/>
      <c r="C355" s="184"/>
      <c r="D355" s="184"/>
      <c r="E355" s="184"/>
      <c r="F355" s="184"/>
      <c r="G355" s="184"/>
      <c r="H355" s="184"/>
      <c r="I355" s="184"/>
      <c r="J355" s="184"/>
      <c r="K355" s="184"/>
      <c r="L355" s="184"/>
      <c r="M355" s="184"/>
      <c r="N355" s="98"/>
      <c r="O355" s="133"/>
      <c r="P355" s="184"/>
      <c r="Q355" s="184"/>
      <c r="R355" s="184"/>
      <c r="S355" s="184"/>
      <c r="T355" s="184"/>
      <c r="U355" s="184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84"/>
      <c r="C356" s="184"/>
      <c r="D356" s="184"/>
      <c r="E356" s="184"/>
      <c r="F356" s="184"/>
      <c r="G356" s="184"/>
      <c r="H356" s="184"/>
      <c r="I356" s="184"/>
      <c r="J356" s="184"/>
      <c r="K356" s="184"/>
      <c r="L356" s="184"/>
      <c r="M356" s="184"/>
      <c r="N356" s="98"/>
      <c r="O356" s="133"/>
      <c r="P356" s="184"/>
      <c r="Q356" s="184"/>
      <c r="R356" s="184"/>
      <c r="S356" s="184"/>
      <c r="T356" s="184"/>
      <c r="U356" s="184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84"/>
      <c r="C357" s="184"/>
      <c r="D357" s="184"/>
      <c r="E357" s="184"/>
      <c r="F357" s="184"/>
      <c r="G357" s="184"/>
      <c r="H357" s="184"/>
      <c r="I357" s="184"/>
      <c r="J357" s="184"/>
      <c r="K357" s="184"/>
      <c r="L357" s="184"/>
      <c r="M357" s="184"/>
      <c r="N357" s="98"/>
      <c r="O357" s="133"/>
      <c r="P357" s="184"/>
      <c r="Q357" s="184"/>
      <c r="R357" s="184"/>
      <c r="S357" s="184"/>
      <c r="T357" s="184"/>
      <c r="U357" s="184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84"/>
      <c r="C358" s="184"/>
      <c r="D358" s="184"/>
      <c r="E358" s="184"/>
      <c r="F358" s="184"/>
      <c r="G358" s="184"/>
      <c r="H358" s="184"/>
      <c r="I358" s="184"/>
      <c r="J358" s="184"/>
      <c r="K358" s="184"/>
      <c r="L358" s="184"/>
      <c r="M358" s="184"/>
      <c r="N358" s="98"/>
      <c r="O358" s="133"/>
      <c r="P358" s="184"/>
      <c r="Q358" s="184"/>
      <c r="R358" s="184"/>
      <c r="S358" s="184"/>
      <c r="T358" s="184"/>
      <c r="U358" s="184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84"/>
      <c r="C359" s="184"/>
      <c r="D359" s="184"/>
      <c r="E359" s="184"/>
      <c r="F359" s="184"/>
      <c r="G359" s="184"/>
      <c r="H359" s="184"/>
      <c r="I359" s="184"/>
      <c r="J359" s="184"/>
      <c r="K359" s="184"/>
      <c r="L359" s="184"/>
      <c r="M359" s="184"/>
      <c r="N359" s="98"/>
      <c r="O359" s="133"/>
      <c r="P359" s="184"/>
      <c r="Q359" s="184"/>
      <c r="R359" s="184"/>
      <c r="S359" s="184"/>
      <c r="T359" s="184"/>
      <c r="U359" s="184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84"/>
      <c r="C360" s="184"/>
      <c r="D360" s="184"/>
      <c r="E360" s="184"/>
      <c r="F360" s="184"/>
      <c r="G360" s="184"/>
      <c r="H360" s="184"/>
      <c r="I360" s="184"/>
      <c r="J360" s="184"/>
      <c r="K360" s="184"/>
      <c r="L360" s="184"/>
      <c r="M360" s="184"/>
      <c r="N360" s="98"/>
      <c r="O360" s="133"/>
      <c r="P360" s="184"/>
      <c r="Q360" s="184"/>
      <c r="R360" s="184"/>
      <c r="S360" s="184"/>
      <c r="T360" s="184"/>
      <c r="U360" s="184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84"/>
      <c r="C361" s="184"/>
      <c r="D361" s="184"/>
      <c r="E361" s="184"/>
      <c r="F361" s="184"/>
      <c r="G361" s="184"/>
      <c r="H361" s="184"/>
      <c r="I361" s="184"/>
      <c r="J361" s="184"/>
      <c r="K361" s="184"/>
      <c r="L361" s="184"/>
      <c r="M361" s="184"/>
      <c r="N361" s="98"/>
      <c r="O361" s="133"/>
      <c r="P361" s="184"/>
      <c r="Q361" s="184"/>
      <c r="R361" s="184"/>
      <c r="S361" s="184"/>
      <c r="T361" s="184"/>
      <c r="U361" s="184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84"/>
      <c r="C362" s="184"/>
      <c r="D362" s="184"/>
      <c r="E362" s="184"/>
      <c r="F362" s="184"/>
      <c r="G362" s="184"/>
      <c r="H362" s="184"/>
      <c r="I362" s="184"/>
      <c r="J362" s="184"/>
      <c r="K362" s="184"/>
      <c r="L362" s="184"/>
      <c r="M362" s="184"/>
      <c r="N362" s="98"/>
      <c r="O362" s="133"/>
      <c r="P362" s="184"/>
      <c r="Q362" s="184"/>
      <c r="R362" s="184"/>
      <c r="S362" s="184"/>
      <c r="T362" s="184"/>
      <c r="U362" s="184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84"/>
      <c r="C363" s="184"/>
      <c r="D363" s="184"/>
      <c r="E363" s="184"/>
      <c r="F363" s="184"/>
      <c r="G363" s="184"/>
      <c r="H363" s="184"/>
      <c r="I363" s="184"/>
      <c r="J363" s="184"/>
      <c r="K363" s="184"/>
      <c r="L363" s="184"/>
      <c r="M363" s="184"/>
      <c r="N363" s="98"/>
      <c r="O363" s="133"/>
      <c r="P363" s="184"/>
      <c r="Q363" s="184"/>
      <c r="R363" s="184"/>
      <c r="S363" s="184"/>
      <c r="T363" s="184"/>
      <c r="U363" s="184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84"/>
      <c r="C364" s="184"/>
      <c r="D364" s="184"/>
      <c r="E364" s="184"/>
      <c r="F364" s="184"/>
      <c r="G364" s="184"/>
      <c r="H364" s="184"/>
      <c r="I364" s="184"/>
      <c r="J364" s="184"/>
      <c r="K364" s="184"/>
      <c r="L364" s="184"/>
      <c r="M364" s="184"/>
      <c r="N364" s="98"/>
      <c r="O364" s="133"/>
      <c r="P364" s="184"/>
      <c r="Q364" s="184"/>
      <c r="R364" s="184"/>
      <c r="S364" s="184"/>
      <c r="T364" s="184"/>
      <c r="U364" s="184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84"/>
      <c r="C365" s="184"/>
      <c r="D365" s="184"/>
      <c r="E365" s="184"/>
      <c r="F365" s="184"/>
      <c r="G365" s="184"/>
      <c r="H365" s="184"/>
      <c r="I365" s="184"/>
      <c r="J365" s="184"/>
      <c r="K365" s="184"/>
      <c r="L365" s="184"/>
      <c r="M365" s="184"/>
      <c r="N365" s="98"/>
      <c r="O365" s="133"/>
      <c r="P365" s="184"/>
      <c r="Q365" s="184"/>
      <c r="R365" s="184"/>
      <c r="S365" s="184"/>
      <c r="T365" s="184"/>
      <c r="U365" s="184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84"/>
      <c r="C366" s="184"/>
      <c r="D366" s="184"/>
      <c r="E366" s="184"/>
      <c r="F366" s="184"/>
      <c r="G366" s="184"/>
      <c r="H366" s="184"/>
      <c r="I366" s="184"/>
      <c r="J366" s="184"/>
      <c r="K366" s="184"/>
      <c r="L366" s="184"/>
      <c r="M366" s="184"/>
      <c r="N366" s="98"/>
      <c r="O366" s="133"/>
      <c r="P366" s="184"/>
      <c r="Q366" s="184"/>
      <c r="R366" s="184"/>
      <c r="S366" s="184"/>
      <c r="T366" s="184"/>
      <c r="U366" s="184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84"/>
      <c r="C367" s="184"/>
      <c r="D367" s="184"/>
      <c r="E367" s="184"/>
      <c r="F367" s="184"/>
      <c r="G367" s="184"/>
      <c r="H367" s="184"/>
      <c r="I367" s="184"/>
      <c r="J367" s="184"/>
      <c r="K367" s="184"/>
      <c r="L367" s="184"/>
      <c r="M367" s="184"/>
      <c r="N367" s="98"/>
      <c r="O367" s="133"/>
      <c r="P367" s="184"/>
      <c r="Q367" s="184"/>
      <c r="R367" s="184"/>
      <c r="S367" s="184"/>
      <c r="T367" s="184"/>
      <c r="U367" s="184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84"/>
      <c r="C368" s="184"/>
      <c r="D368" s="184"/>
      <c r="E368" s="184"/>
      <c r="F368" s="184"/>
      <c r="G368" s="184"/>
      <c r="H368" s="184"/>
      <c r="I368" s="184"/>
      <c r="J368" s="184"/>
      <c r="K368" s="184"/>
      <c r="L368" s="184"/>
      <c r="M368" s="184"/>
      <c r="N368" s="98"/>
      <c r="O368" s="133"/>
      <c r="P368" s="184"/>
      <c r="Q368" s="184"/>
      <c r="R368" s="184"/>
      <c r="S368" s="184"/>
      <c r="T368" s="184"/>
      <c r="U368" s="184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84"/>
      <c r="C369" s="184"/>
      <c r="D369" s="184"/>
      <c r="E369" s="184"/>
      <c r="F369" s="184"/>
      <c r="G369" s="184"/>
      <c r="H369" s="184"/>
      <c r="I369" s="184"/>
      <c r="J369" s="184"/>
      <c r="K369" s="184"/>
      <c r="L369" s="184"/>
      <c r="M369" s="184"/>
      <c r="N369" s="98"/>
      <c r="O369" s="133"/>
      <c r="P369" s="184"/>
      <c r="Q369" s="184"/>
      <c r="R369" s="184"/>
      <c r="S369" s="184"/>
      <c r="T369" s="184"/>
      <c r="U369" s="184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84"/>
      <c r="C370" s="184"/>
      <c r="D370" s="184"/>
      <c r="E370" s="184"/>
      <c r="F370" s="184"/>
      <c r="G370" s="184"/>
      <c r="H370" s="184"/>
      <c r="I370" s="184"/>
      <c r="J370" s="184"/>
      <c r="K370" s="184"/>
      <c r="L370" s="184"/>
      <c r="M370" s="184"/>
      <c r="N370" s="98"/>
      <c r="O370" s="133"/>
      <c r="P370" s="184"/>
      <c r="Q370" s="184"/>
      <c r="R370" s="184"/>
      <c r="S370" s="184"/>
      <c r="T370" s="184"/>
      <c r="U370" s="184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5"/>
      <c r="C375" s="186"/>
      <c r="D375" s="186"/>
      <c r="E375" s="134"/>
      <c r="F375" s="134"/>
      <c r="G375" s="134"/>
      <c r="H375" s="185"/>
      <c r="I375" s="185"/>
      <c r="J375" s="185"/>
      <c r="K375" s="185"/>
      <c r="L375" s="185"/>
      <c r="M375" s="185"/>
      <c r="N375" s="185"/>
      <c r="O375" s="185"/>
      <c r="P375" s="185"/>
      <c r="Q375" s="185"/>
      <c r="R375" s="185"/>
      <c r="S375" s="185"/>
      <c r="T375" s="185"/>
      <c r="U375" s="185"/>
      <c r="V375" s="134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8"/>
      <c r="C376" s="188"/>
      <c r="D376" s="188"/>
      <c r="E376" s="102"/>
      <c r="F376" s="102"/>
      <c r="G376" s="102"/>
      <c r="H376" s="189"/>
      <c r="I376" s="189"/>
      <c r="J376" s="189"/>
      <c r="K376" s="189"/>
      <c r="L376" s="190"/>
      <c r="M376" s="190"/>
      <c r="N376" s="190"/>
      <c r="O376" s="190"/>
      <c r="P376" s="190"/>
      <c r="Q376" s="190"/>
      <c r="R376" s="190"/>
      <c r="S376" s="190"/>
      <c r="T376" s="190"/>
      <c r="U376" s="190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8"/>
      <c r="C377" s="188"/>
      <c r="D377" s="188"/>
      <c r="E377" s="102"/>
      <c r="F377" s="102"/>
      <c r="G377" s="102"/>
      <c r="H377" s="189"/>
      <c r="I377" s="189"/>
      <c r="J377" s="189"/>
      <c r="K377" s="189"/>
      <c r="L377" s="190"/>
      <c r="M377" s="190"/>
      <c r="N377" s="190"/>
      <c r="O377" s="190"/>
      <c r="P377" s="190"/>
      <c r="Q377" s="190"/>
      <c r="R377" s="190"/>
      <c r="S377" s="190"/>
      <c r="T377" s="190"/>
      <c r="U377" s="190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8"/>
      <c r="C378" s="188"/>
      <c r="D378" s="188"/>
      <c r="E378" s="102"/>
      <c r="F378" s="102"/>
      <c r="G378" s="102"/>
      <c r="H378" s="189"/>
      <c r="I378" s="189"/>
      <c r="J378" s="189"/>
      <c r="K378" s="189"/>
      <c r="L378" s="190"/>
      <c r="M378" s="190"/>
      <c r="N378" s="190"/>
      <c r="O378" s="190"/>
      <c r="P378" s="190"/>
      <c r="Q378" s="190"/>
      <c r="R378" s="190"/>
      <c r="S378" s="190"/>
      <c r="T378" s="190"/>
      <c r="U378" s="190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8"/>
      <c r="C379" s="188"/>
      <c r="D379" s="188"/>
      <c r="E379" s="102"/>
      <c r="F379" s="102"/>
      <c r="G379" s="102"/>
      <c r="H379" s="189"/>
      <c r="I379" s="189"/>
      <c r="J379" s="189"/>
      <c r="K379" s="189"/>
      <c r="L379" s="190"/>
      <c r="M379" s="190"/>
      <c r="N379" s="190"/>
      <c r="O379" s="190"/>
      <c r="P379" s="190"/>
      <c r="Q379" s="190"/>
      <c r="R379" s="190"/>
      <c r="S379" s="190"/>
      <c r="T379" s="190"/>
      <c r="U379" s="190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8"/>
      <c r="C380" s="188"/>
      <c r="D380" s="188"/>
      <c r="E380" s="102"/>
      <c r="F380" s="102"/>
      <c r="G380" s="102"/>
      <c r="H380" s="189"/>
      <c r="I380" s="189"/>
      <c r="J380" s="189"/>
      <c r="K380" s="189"/>
      <c r="L380" s="190"/>
      <c r="M380" s="190"/>
      <c r="N380" s="190"/>
      <c r="O380" s="190"/>
      <c r="P380" s="190"/>
      <c r="Q380" s="190"/>
      <c r="R380" s="190"/>
      <c r="S380" s="190"/>
      <c r="T380" s="190"/>
      <c r="U380" s="190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8"/>
      <c r="C381" s="188"/>
      <c r="D381" s="188"/>
      <c r="E381" s="102"/>
      <c r="F381" s="102"/>
      <c r="G381" s="102"/>
      <c r="H381" s="189"/>
      <c r="I381" s="189"/>
      <c r="J381" s="189"/>
      <c r="K381" s="189"/>
      <c r="L381" s="190"/>
      <c r="M381" s="190"/>
      <c r="N381" s="190"/>
      <c r="O381" s="190"/>
      <c r="P381" s="190"/>
      <c r="Q381" s="190"/>
      <c r="R381" s="190"/>
      <c r="S381" s="190"/>
      <c r="T381" s="190"/>
      <c r="U381" s="190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8"/>
      <c r="C382" s="188"/>
      <c r="D382" s="188"/>
      <c r="E382" s="102"/>
      <c r="F382" s="102"/>
      <c r="G382" s="102"/>
      <c r="H382" s="189"/>
      <c r="I382" s="189"/>
      <c r="J382" s="189"/>
      <c r="K382" s="189"/>
      <c r="L382" s="190"/>
      <c r="M382" s="190"/>
      <c r="N382" s="190"/>
      <c r="O382" s="190"/>
      <c r="P382" s="190"/>
      <c r="Q382" s="190"/>
      <c r="R382" s="190"/>
      <c r="S382" s="190"/>
      <c r="T382" s="190"/>
      <c r="U382" s="190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8"/>
      <c r="C383" s="188"/>
      <c r="D383" s="188"/>
      <c r="E383" s="102"/>
      <c r="F383" s="102"/>
      <c r="G383" s="102"/>
      <c r="H383" s="189"/>
      <c r="I383" s="189"/>
      <c r="J383" s="189"/>
      <c r="K383" s="189"/>
      <c r="L383" s="190"/>
      <c r="M383" s="190"/>
      <c r="N383" s="190"/>
      <c r="O383" s="190"/>
      <c r="P383" s="190"/>
      <c r="Q383" s="190"/>
      <c r="R383" s="190"/>
      <c r="S383" s="190"/>
      <c r="T383" s="190"/>
      <c r="U383" s="190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8"/>
      <c r="C384" s="188"/>
      <c r="D384" s="188"/>
      <c r="E384" s="102"/>
      <c r="F384" s="102"/>
      <c r="G384" s="102"/>
      <c r="H384" s="189"/>
      <c r="I384" s="189"/>
      <c r="J384" s="189"/>
      <c r="K384" s="189"/>
      <c r="L384" s="190"/>
      <c r="M384" s="190"/>
      <c r="N384" s="190"/>
      <c r="O384" s="190"/>
      <c r="P384" s="190"/>
      <c r="Q384" s="190"/>
      <c r="R384" s="190"/>
      <c r="S384" s="190"/>
      <c r="T384" s="190"/>
      <c r="U384" s="190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8"/>
      <c r="C385" s="188"/>
      <c r="D385" s="188"/>
      <c r="E385" s="102"/>
      <c r="F385" s="102"/>
      <c r="G385" s="102"/>
      <c r="H385" s="189"/>
      <c r="I385" s="189"/>
      <c r="J385" s="189"/>
      <c r="K385" s="189"/>
      <c r="L385" s="190"/>
      <c r="M385" s="190"/>
      <c r="N385" s="190"/>
      <c r="O385" s="190"/>
      <c r="P385" s="190"/>
      <c r="Q385" s="190"/>
      <c r="R385" s="190"/>
      <c r="S385" s="190"/>
      <c r="T385" s="190"/>
      <c r="U385" s="190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8"/>
      <c r="C386" s="188"/>
      <c r="D386" s="188"/>
      <c r="E386" s="102"/>
      <c r="F386" s="102"/>
      <c r="G386" s="102"/>
      <c r="H386" s="189"/>
      <c r="I386" s="189"/>
      <c r="J386" s="189"/>
      <c r="K386" s="189"/>
      <c r="L386" s="190"/>
      <c r="M386" s="190"/>
      <c r="N386" s="190"/>
      <c r="O386" s="190"/>
      <c r="P386" s="190"/>
      <c r="Q386" s="190"/>
      <c r="R386" s="190"/>
      <c r="S386" s="190"/>
      <c r="T386" s="190"/>
      <c r="U386" s="190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8"/>
      <c r="C387" s="188"/>
      <c r="D387" s="188"/>
      <c r="E387" s="102"/>
      <c r="F387" s="102"/>
      <c r="G387" s="102"/>
      <c r="H387" s="189"/>
      <c r="I387" s="189"/>
      <c r="J387" s="189"/>
      <c r="K387" s="189"/>
      <c r="L387" s="190"/>
      <c r="M387" s="190"/>
      <c r="N387" s="190"/>
      <c r="O387" s="190"/>
      <c r="P387" s="190"/>
      <c r="Q387" s="190"/>
      <c r="R387" s="190"/>
      <c r="S387" s="190"/>
      <c r="T387" s="190"/>
      <c r="U387" s="190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8"/>
      <c r="C388" s="188"/>
      <c r="D388" s="188"/>
      <c r="E388" s="102"/>
      <c r="F388" s="102"/>
      <c r="G388" s="102"/>
      <c r="H388" s="189"/>
      <c r="I388" s="189"/>
      <c r="J388" s="189"/>
      <c r="K388" s="189"/>
      <c r="L388" s="190"/>
      <c r="M388" s="190"/>
      <c r="N388" s="190"/>
      <c r="O388" s="190"/>
      <c r="P388" s="190"/>
      <c r="Q388" s="190"/>
      <c r="R388" s="190"/>
      <c r="S388" s="190"/>
      <c r="T388" s="190"/>
      <c r="U388" s="190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8"/>
      <c r="C389" s="188"/>
      <c r="D389" s="188"/>
      <c r="E389" s="102"/>
      <c r="F389" s="102"/>
      <c r="G389" s="102"/>
      <c r="H389" s="189"/>
      <c r="I389" s="189"/>
      <c r="J389" s="189"/>
      <c r="K389" s="189"/>
      <c r="L389" s="190"/>
      <c r="M389" s="190"/>
      <c r="N389" s="190"/>
      <c r="O389" s="190"/>
      <c r="P389" s="190"/>
      <c r="Q389" s="190"/>
      <c r="R389" s="190"/>
      <c r="S389" s="190"/>
      <c r="T389" s="190"/>
      <c r="U389" s="190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8"/>
      <c r="C390" s="188"/>
      <c r="D390" s="188"/>
      <c r="E390" s="102"/>
      <c r="F390" s="102"/>
      <c r="G390" s="102"/>
      <c r="H390" s="189"/>
      <c r="I390" s="189"/>
      <c r="J390" s="189"/>
      <c r="K390" s="189"/>
      <c r="L390" s="190"/>
      <c r="M390" s="190"/>
      <c r="N390" s="190"/>
      <c r="O390" s="190"/>
      <c r="P390" s="190"/>
      <c r="Q390" s="190"/>
      <c r="R390" s="190"/>
      <c r="S390" s="190"/>
      <c r="T390" s="190"/>
      <c r="U390" s="190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8"/>
      <c r="C391" s="188"/>
      <c r="D391" s="188"/>
      <c r="E391" s="102"/>
      <c r="F391" s="102"/>
      <c r="G391" s="102"/>
      <c r="H391" s="189"/>
      <c r="I391" s="189"/>
      <c r="J391" s="189"/>
      <c r="K391" s="189"/>
      <c r="L391" s="190"/>
      <c r="M391" s="190"/>
      <c r="N391" s="190"/>
      <c r="O391" s="190"/>
      <c r="P391" s="190"/>
      <c r="Q391" s="190"/>
      <c r="R391" s="190"/>
      <c r="S391" s="190"/>
      <c r="T391" s="190"/>
      <c r="U391" s="190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8"/>
      <c r="C392" s="188"/>
      <c r="D392" s="188"/>
      <c r="E392" s="102"/>
      <c r="F392" s="102"/>
      <c r="G392" s="102"/>
      <c r="H392" s="189"/>
      <c r="I392" s="189"/>
      <c r="J392" s="189"/>
      <c r="K392" s="189"/>
      <c r="L392" s="190"/>
      <c r="M392" s="190"/>
      <c r="N392" s="190"/>
      <c r="O392" s="190"/>
      <c r="P392" s="190"/>
      <c r="Q392" s="190"/>
      <c r="R392" s="190"/>
      <c r="S392" s="190"/>
      <c r="T392" s="190"/>
      <c r="U392" s="190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8"/>
      <c r="C393" s="188"/>
      <c r="D393" s="188"/>
      <c r="E393" s="102"/>
      <c r="F393" s="102"/>
      <c r="G393" s="102"/>
      <c r="H393" s="189"/>
      <c r="I393" s="189"/>
      <c r="J393" s="189"/>
      <c r="K393" s="189"/>
      <c r="L393" s="190"/>
      <c r="M393" s="190"/>
      <c r="N393" s="190"/>
      <c r="O393" s="190"/>
      <c r="P393" s="190"/>
      <c r="Q393" s="190"/>
      <c r="R393" s="190"/>
      <c r="S393" s="190"/>
      <c r="T393" s="190"/>
      <c r="U393" s="190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5"/>
      <c r="C396" s="186"/>
      <c r="D396" s="186"/>
      <c r="E396" s="187"/>
      <c r="F396" s="187"/>
      <c r="G396" s="187"/>
      <c r="H396" s="187"/>
      <c r="I396" s="187"/>
      <c r="J396" s="187"/>
      <c r="K396" s="187"/>
      <c r="L396" s="187"/>
      <c r="M396" s="187"/>
      <c r="N396" s="134"/>
      <c r="O396" s="134"/>
      <c r="P396" s="134"/>
      <c r="Q396" s="185"/>
      <c r="R396" s="185"/>
      <c r="S396" s="185"/>
      <c r="T396" s="185"/>
      <c r="U396" s="185"/>
      <c r="V396" s="185"/>
      <c r="W396" s="134"/>
      <c r="X396" s="134"/>
      <c r="Y396" s="134"/>
      <c r="Z396" s="134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84"/>
      <c r="C397" s="184"/>
      <c r="D397" s="184"/>
      <c r="E397" s="184"/>
      <c r="F397" s="184"/>
      <c r="G397" s="184"/>
      <c r="H397" s="184"/>
      <c r="I397" s="184"/>
      <c r="J397" s="184"/>
      <c r="K397" s="184"/>
      <c r="L397" s="184"/>
      <c r="M397" s="184"/>
      <c r="N397" s="98"/>
      <c r="O397" s="133"/>
      <c r="P397" s="133"/>
      <c r="Q397" s="184"/>
      <c r="R397" s="184"/>
      <c r="S397" s="184"/>
      <c r="T397" s="184"/>
      <c r="U397" s="184"/>
      <c r="V397" s="184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84"/>
      <c r="C398" s="184"/>
      <c r="D398" s="184"/>
      <c r="E398" s="184"/>
      <c r="F398" s="184"/>
      <c r="G398" s="184"/>
      <c r="H398" s="184"/>
      <c r="I398" s="184"/>
      <c r="J398" s="184"/>
      <c r="K398" s="184"/>
      <c r="L398" s="184"/>
      <c r="M398" s="184"/>
      <c r="N398" s="98"/>
      <c r="O398" s="133"/>
      <c r="P398" s="133"/>
      <c r="Q398" s="184"/>
      <c r="R398" s="184"/>
      <c r="S398" s="184"/>
      <c r="T398" s="184"/>
      <c r="U398" s="184"/>
      <c r="V398" s="184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84"/>
      <c r="C399" s="184"/>
      <c r="D399" s="184"/>
      <c r="E399" s="184"/>
      <c r="F399" s="184"/>
      <c r="G399" s="184"/>
      <c r="H399" s="184"/>
      <c r="I399" s="184"/>
      <c r="J399" s="184"/>
      <c r="K399" s="184"/>
      <c r="L399" s="184"/>
      <c r="M399" s="184"/>
      <c r="N399" s="98"/>
      <c r="O399" s="133"/>
      <c r="P399" s="133"/>
      <c r="Q399" s="184"/>
      <c r="R399" s="184"/>
      <c r="S399" s="184"/>
      <c r="T399" s="184"/>
      <c r="U399" s="184"/>
      <c r="V399" s="184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84"/>
      <c r="C400" s="184"/>
      <c r="D400" s="184"/>
      <c r="E400" s="184"/>
      <c r="F400" s="184"/>
      <c r="G400" s="184"/>
      <c r="H400" s="184"/>
      <c r="I400" s="184"/>
      <c r="J400" s="184"/>
      <c r="K400" s="184"/>
      <c r="L400" s="184"/>
      <c r="M400" s="184"/>
      <c r="N400" s="98"/>
      <c r="O400" s="133"/>
      <c r="P400" s="133"/>
      <c r="Q400" s="184"/>
      <c r="R400" s="184"/>
      <c r="S400" s="184"/>
      <c r="T400" s="184"/>
      <c r="U400" s="184"/>
      <c r="V400" s="184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84"/>
      <c r="C401" s="184"/>
      <c r="D401" s="184"/>
      <c r="E401" s="184"/>
      <c r="F401" s="184"/>
      <c r="G401" s="184"/>
      <c r="H401" s="184"/>
      <c r="I401" s="184"/>
      <c r="J401" s="184"/>
      <c r="K401" s="184"/>
      <c r="L401" s="184"/>
      <c r="M401" s="184"/>
      <c r="N401" s="98"/>
      <c r="O401" s="133"/>
      <c r="P401" s="133"/>
      <c r="Q401" s="184"/>
      <c r="R401" s="184"/>
      <c r="S401" s="184"/>
      <c r="T401" s="184"/>
      <c r="U401" s="184"/>
      <c r="V401" s="184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84"/>
      <c r="C402" s="184"/>
      <c r="D402" s="184"/>
      <c r="E402" s="184"/>
      <c r="F402" s="184"/>
      <c r="G402" s="184"/>
      <c r="H402" s="184"/>
      <c r="I402" s="184"/>
      <c r="J402" s="184"/>
      <c r="K402" s="184"/>
      <c r="L402" s="184"/>
      <c r="M402" s="184"/>
      <c r="N402" s="98"/>
      <c r="O402" s="133"/>
      <c r="P402" s="133"/>
      <c r="Q402" s="184"/>
      <c r="R402" s="184"/>
      <c r="S402" s="184"/>
      <c r="T402" s="184"/>
      <c r="U402" s="184"/>
      <c r="V402" s="184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84"/>
      <c r="C403" s="184"/>
      <c r="D403" s="184"/>
      <c r="E403" s="184"/>
      <c r="F403" s="184"/>
      <c r="G403" s="184"/>
      <c r="H403" s="184"/>
      <c r="I403" s="184"/>
      <c r="J403" s="184"/>
      <c r="K403" s="184"/>
      <c r="L403" s="184"/>
      <c r="M403" s="184"/>
      <c r="N403" s="98"/>
      <c r="O403" s="133"/>
      <c r="P403" s="133"/>
      <c r="Q403" s="184"/>
      <c r="R403" s="184"/>
      <c r="S403" s="184"/>
      <c r="T403" s="184"/>
      <c r="U403" s="184"/>
      <c r="V403" s="184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84"/>
      <c r="C404" s="184"/>
      <c r="D404" s="184"/>
      <c r="E404" s="184"/>
      <c r="F404" s="184"/>
      <c r="G404" s="184"/>
      <c r="H404" s="184"/>
      <c r="I404" s="184"/>
      <c r="J404" s="184"/>
      <c r="K404" s="184"/>
      <c r="L404" s="184"/>
      <c r="M404" s="184"/>
      <c r="N404" s="98"/>
      <c r="O404" s="133"/>
      <c r="P404" s="133"/>
      <c r="Q404" s="184"/>
      <c r="R404" s="184"/>
      <c r="S404" s="184"/>
      <c r="T404" s="184"/>
      <c r="U404" s="184"/>
      <c r="V404" s="184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84"/>
      <c r="C405" s="184"/>
      <c r="D405" s="184"/>
      <c r="E405" s="184"/>
      <c r="F405" s="184"/>
      <c r="G405" s="184"/>
      <c r="H405" s="184"/>
      <c r="I405" s="184"/>
      <c r="J405" s="184"/>
      <c r="K405" s="184"/>
      <c r="L405" s="184"/>
      <c r="M405" s="184"/>
      <c r="N405" s="98"/>
      <c r="O405" s="133"/>
      <c r="P405" s="133"/>
      <c r="Q405" s="184"/>
      <c r="R405" s="184"/>
      <c r="S405" s="184"/>
      <c r="T405" s="184"/>
      <c r="U405" s="184"/>
      <c r="V405" s="184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84"/>
      <c r="C406" s="184"/>
      <c r="D406" s="184"/>
      <c r="E406" s="184"/>
      <c r="F406" s="184"/>
      <c r="G406" s="184"/>
      <c r="H406" s="184"/>
      <c r="I406" s="184"/>
      <c r="J406" s="184"/>
      <c r="K406" s="184"/>
      <c r="L406" s="184"/>
      <c r="M406" s="184"/>
      <c r="N406" s="98"/>
      <c r="O406" s="133"/>
      <c r="P406" s="133"/>
      <c r="Q406" s="184"/>
      <c r="R406" s="184"/>
      <c r="S406" s="184"/>
      <c r="T406" s="184"/>
      <c r="U406" s="184"/>
      <c r="V406" s="184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84"/>
      <c r="C407" s="184"/>
      <c r="D407" s="184"/>
      <c r="E407" s="184"/>
      <c r="F407" s="184"/>
      <c r="G407" s="184"/>
      <c r="H407" s="184"/>
      <c r="I407" s="184"/>
      <c r="J407" s="184"/>
      <c r="K407" s="184"/>
      <c r="L407" s="184"/>
      <c r="M407" s="184"/>
      <c r="N407" s="98"/>
      <c r="O407" s="133"/>
      <c r="P407" s="133"/>
      <c r="Q407" s="184"/>
      <c r="R407" s="184"/>
      <c r="S407" s="184"/>
      <c r="T407" s="184"/>
      <c r="U407" s="184"/>
      <c r="V407" s="184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84"/>
      <c r="C408" s="184"/>
      <c r="D408" s="184"/>
      <c r="E408" s="184"/>
      <c r="F408" s="184"/>
      <c r="G408" s="184"/>
      <c r="H408" s="184"/>
      <c r="I408" s="184"/>
      <c r="J408" s="184"/>
      <c r="K408" s="184"/>
      <c r="L408" s="184"/>
      <c r="M408" s="184"/>
      <c r="N408" s="98"/>
      <c r="O408" s="133"/>
      <c r="P408" s="133"/>
      <c r="Q408" s="184"/>
      <c r="R408" s="184"/>
      <c r="S408" s="184"/>
      <c r="T408" s="184"/>
      <c r="U408" s="184"/>
      <c r="V408" s="184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84"/>
      <c r="C409" s="184"/>
      <c r="D409" s="184"/>
      <c r="E409" s="184"/>
      <c r="F409" s="184"/>
      <c r="G409" s="184"/>
      <c r="H409" s="184"/>
      <c r="I409" s="184"/>
      <c r="J409" s="184"/>
      <c r="K409" s="184"/>
      <c r="L409" s="184"/>
      <c r="M409" s="184"/>
      <c r="N409" s="98"/>
      <c r="O409" s="133"/>
      <c r="P409" s="133"/>
      <c r="Q409" s="184"/>
      <c r="R409" s="184"/>
      <c r="S409" s="184"/>
      <c r="T409" s="184"/>
      <c r="U409" s="184"/>
      <c r="V409" s="184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84"/>
      <c r="C410" s="184"/>
      <c r="D410" s="184"/>
      <c r="E410" s="184"/>
      <c r="F410" s="184"/>
      <c r="G410" s="184"/>
      <c r="H410" s="184"/>
      <c r="I410" s="184"/>
      <c r="J410" s="184"/>
      <c r="K410" s="184"/>
      <c r="L410" s="184"/>
      <c r="M410" s="184"/>
      <c r="N410" s="98"/>
      <c r="O410" s="133"/>
      <c r="P410" s="133"/>
      <c r="Q410" s="184"/>
      <c r="R410" s="184"/>
      <c r="S410" s="184"/>
      <c r="T410" s="184"/>
      <c r="U410" s="184"/>
      <c r="V410" s="184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84"/>
      <c r="C411" s="184"/>
      <c r="D411" s="184"/>
      <c r="E411" s="184"/>
      <c r="F411" s="184"/>
      <c r="G411" s="184"/>
      <c r="H411" s="184"/>
      <c r="I411" s="184"/>
      <c r="J411" s="184"/>
      <c r="K411" s="184"/>
      <c r="L411" s="184"/>
      <c r="M411" s="184"/>
      <c r="N411" s="98"/>
      <c r="O411" s="133"/>
      <c r="P411" s="133"/>
      <c r="Q411" s="184"/>
      <c r="R411" s="184"/>
      <c r="S411" s="184"/>
      <c r="T411" s="184"/>
      <c r="U411" s="184"/>
      <c r="V411" s="184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84"/>
      <c r="C412" s="184"/>
      <c r="D412" s="184"/>
      <c r="E412" s="184"/>
      <c r="F412" s="184"/>
      <c r="G412" s="184"/>
      <c r="H412" s="184"/>
      <c r="I412" s="184"/>
      <c r="J412" s="184"/>
      <c r="K412" s="184"/>
      <c r="L412" s="184"/>
      <c r="M412" s="184"/>
      <c r="N412" s="98"/>
      <c r="O412" s="133"/>
      <c r="P412" s="133"/>
      <c r="Q412" s="184"/>
      <c r="R412" s="184"/>
      <c r="S412" s="184"/>
      <c r="T412" s="184"/>
      <c r="U412" s="184"/>
      <c r="V412" s="184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84"/>
      <c r="C413" s="184"/>
      <c r="D413" s="184"/>
      <c r="E413" s="184"/>
      <c r="F413" s="184"/>
      <c r="G413" s="184"/>
      <c r="H413" s="184"/>
      <c r="I413" s="184"/>
      <c r="J413" s="184"/>
      <c r="K413" s="184"/>
      <c r="L413" s="184"/>
      <c r="M413" s="184"/>
      <c r="N413" s="98"/>
      <c r="O413" s="133"/>
      <c r="P413" s="133"/>
      <c r="Q413" s="184"/>
      <c r="R413" s="184"/>
      <c r="S413" s="184"/>
      <c r="T413" s="184"/>
      <c r="U413" s="184"/>
      <c r="V413" s="184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84"/>
      <c r="C414" s="184"/>
      <c r="D414" s="184"/>
      <c r="E414" s="184"/>
      <c r="F414" s="184"/>
      <c r="G414" s="184"/>
      <c r="H414" s="184"/>
      <c r="I414" s="184"/>
      <c r="J414" s="184"/>
      <c r="K414" s="184"/>
      <c r="L414" s="184"/>
      <c r="M414" s="184"/>
      <c r="N414" s="98"/>
      <c r="O414" s="133"/>
      <c r="P414" s="133"/>
      <c r="Q414" s="184"/>
      <c r="R414" s="184"/>
      <c r="S414" s="184"/>
      <c r="T414" s="184"/>
      <c r="U414" s="184"/>
      <c r="V414" s="184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84"/>
      <c r="C415" s="184"/>
      <c r="D415" s="184"/>
      <c r="E415" s="184"/>
      <c r="F415" s="184"/>
      <c r="G415" s="184"/>
      <c r="H415" s="184"/>
      <c r="I415" s="184"/>
      <c r="J415" s="184"/>
      <c r="K415" s="184"/>
      <c r="L415" s="184"/>
      <c r="M415" s="184"/>
      <c r="N415" s="98"/>
      <c r="O415" s="133"/>
      <c r="P415" s="133"/>
      <c r="Q415" s="184"/>
      <c r="R415" s="184"/>
      <c r="S415" s="184"/>
      <c r="T415" s="184"/>
      <c r="U415" s="184"/>
      <c r="V415" s="184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84"/>
      <c r="C416" s="184"/>
      <c r="D416" s="184"/>
      <c r="E416" s="184"/>
      <c r="F416" s="184"/>
      <c r="G416" s="184"/>
      <c r="H416" s="184"/>
      <c r="I416" s="184"/>
      <c r="J416" s="184"/>
      <c r="K416" s="184"/>
      <c r="L416" s="184"/>
      <c r="M416" s="184"/>
      <c r="N416" s="98"/>
      <c r="O416" s="133"/>
      <c r="P416" s="133"/>
      <c r="Q416" s="184"/>
      <c r="R416" s="184"/>
      <c r="S416" s="184"/>
      <c r="T416" s="184"/>
      <c r="U416" s="184"/>
      <c r="V416" s="184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84"/>
      <c r="C417" s="184"/>
      <c r="D417" s="184"/>
      <c r="E417" s="184"/>
      <c r="F417" s="184"/>
      <c r="G417" s="184"/>
      <c r="H417" s="184"/>
      <c r="I417" s="184"/>
      <c r="J417" s="184"/>
      <c r="K417" s="184"/>
      <c r="L417" s="184"/>
      <c r="M417" s="184"/>
      <c r="N417" s="98"/>
      <c r="O417" s="133"/>
      <c r="P417" s="133"/>
      <c r="Q417" s="184"/>
      <c r="R417" s="184"/>
      <c r="S417" s="184"/>
      <c r="T417" s="184"/>
      <c r="U417" s="184"/>
      <c r="V417" s="184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84"/>
      <c r="C418" s="184"/>
      <c r="D418" s="184"/>
      <c r="E418" s="184"/>
      <c r="F418" s="184"/>
      <c r="G418" s="184"/>
      <c r="H418" s="184"/>
      <c r="I418" s="184"/>
      <c r="J418" s="184"/>
      <c r="K418" s="184"/>
      <c r="L418" s="184"/>
      <c r="M418" s="184"/>
      <c r="N418" s="98"/>
      <c r="O418" s="133"/>
      <c r="P418" s="133"/>
      <c r="Q418" s="184"/>
      <c r="R418" s="184"/>
      <c r="S418" s="184"/>
      <c r="T418" s="184"/>
      <c r="U418" s="184"/>
      <c r="V418" s="184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84"/>
      <c r="C419" s="184"/>
      <c r="D419" s="184"/>
      <c r="E419" s="184"/>
      <c r="F419" s="184"/>
      <c r="G419" s="184"/>
      <c r="H419" s="184"/>
      <c r="I419" s="184"/>
      <c r="J419" s="184"/>
      <c r="K419" s="184"/>
      <c r="L419" s="184"/>
      <c r="M419" s="184"/>
      <c r="N419" s="98"/>
      <c r="O419" s="133"/>
      <c r="P419" s="133"/>
      <c r="Q419" s="184"/>
      <c r="R419" s="184"/>
      <c r="S419" s="184"/>
      <c r="T419" s="184"/>
      <c r="U419" s="184"/>
      <c r="V419" s="184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84"/>
      <c r="C420" s="184"/>
      <c r="D420" s="184"/>
      <c r="E420" s="184"/>
      <c r="F420" s="184"/>
      <c r="G420" s="184"/>
      <c r="H420" s="184"/>
      <c r="I420" s="184"/>
      <c r="J420" s="184"/>
      <c r="K420" s="184"/>
      <c r="L420" s="184"/>
      <c r="M420" s="184"/>
      <c r="N420" s="98"/>
      <c r="O420" s="133"/>
      <c r="P420" s="133"/>
      <c r="Q420" s="184"/>
      <c r="R420" s="184"/>
      <c r="S420" s="184"/>
      <c r="T420" s="184"/>
      <c r="U420" s="184"/>
      <c r="V420" s="184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84"/>
      <c r="C421" s="184"/>
      <c r="D421" s="184"/>
      <c r="E421" s="184"/>
      <c r="F421" s="184"/>
      <c r="G421" s="184"/>
      <c r="H421" s="184"/>
      <c r="I421" s="184"/>
      <c r="J421" s="184"/>
      <c r="K421" s="184"/>
      <c r="L421" s="184"/>
      <c r="M421" s="184"/>
      <c r="N421" s="98"/>
      <c r="O421" s="133"/>
      <c r="P421" s="133"/>
      <c r="Q421" s="184"/>
      <c r="R421" s="184"/>
      <c r="S421" s="184"/>
      <c r="T421" s="184"/>
      <c r="U421" s="184"/>
      <c r="V421" s="184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84"/>
      <c r="C422" s="184"/>
      <c r="D422" s="184"/>
      <c r="E422" s="184"/>
      <c r="F422" s="184"/>
      <c r="G422" s="184"/>
      <c r="H422" s="184"/>
      <c r="I422" s="184"/>
      <c r="J422" s="184"/>
      <c r="K422" s="184"/>
      <c r="L422" s="184"/>
      <c r="M422" s="184"/>
      <c r="N422" s="98"/>
      <c r="O422" s="133"/>
      <c r="P422" s="133"/>
      <c r="Q422" s="184"/>
      <c r="R422" s="184"/>
      <c r="S422" s="184"/>
      <c r="T422" s="184"/>
      <c r="U422" s="184"/>
      <c r="V422" s="184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84"/>
      <c r="C423" s="184"/>
      <c r="D423" s="184"/>
      <c r="E423" s="184"/>
      <c r="F423" s="184"/>
      <c r="G423" s="184"/>
      <c r="H423" s="184"/>
      <c r="I423" s="184"/>
      <c r="J423" s="184"/>
      <c r="K423" s="184"/>
      <c r="L423" s="184"/>
      <c r="M423" s="184"/>
      <c r="N423" s="98"/>
      <c r="O423" s="133"/>
      <c r="P423" s="133"/>
      <c r="Q423" s="184"/>
      <c r="R423" s="184"/>
      <c r="S423" s="184"/>
      <c r="T423" s="184"/>
      <c r="U423" s="184"/>
      <c r="V423" s="184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84"/>
      <c r="C424" s="184"/>
      <c r="D424" s="184"/>
      <c r="E424" s="184"/>
      <c r="F424" s="184"/>
      <c r="G424" s="184"/>
      <c r="H424" s="184"/>
      <c r="I424" s="184"/>
      <c r="J424" s="184"/>
      <c r="K424" s="184"/>
      <c r="L424" s="184"/>
      <c r="M424" s="184"/>
      <c r="N424" s="98"/>
      <c r="O424" s="133"/>
      <c r="P424" s="133"/>
      <c r="Q424" s="184"/>
      <c r="R424" s="184"/>
      <c r="S424" s="184"/>
      <c r="T424" s="184"/>
      <c r="U424" s="184"/>
      <c r="V424" s="184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84"/>
      <c r="C425" s="184"/>
      <c r="D425" s="184"/>
      <c r="E425" s="184"/>
      <c r="F425" s="184"/>
      <c r="G425" s="184"/>
      <c r="H425" s="184"/>
      <c r="I425" s="184"/>
      <c r="J425" s="184"/>
      <c r="K425" s="184"/>
      <c r="L425" s="184"/>
      <c r="M425" s="184"/>
      <c r="N425" s="98"/>
      <c r="O425" s="133"/>
      <c r="P425" s="133"/>
      <c r="Q425" s="184"/>
      <c r="R425" s="184"/>
      <c r="S425" s="184"/>
      <c r="T425" s="184"/>
      <c r="U425" s="184"/>
      <c r="V425" s="184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84"/>
      <c r="C426" s="184"/>
      <c r="D426" s="184"/>
      <c r="E426" s="184"/>
      <c r="F426" s="184"/>
      <c r="G426" s="184"/>
      <c r="H426" s="184"/>
      <c r="I426" s="184"/>
      <c r="J426" s="184"/>
      <c r="K426" s="184"/>
      <c r="L426" s="184"/>
      <c r="M426" s="184"/>
      <c r="N426" s="98"/>
      <c r="O426" s="133"/>
      <c r="P426" s="133"/>
      <c r="Q426" s="184"/>
      <c r="R426" s="184"/>
      <c r="S426" s="184"/>
      <c r="T426" s="184"/>
      <c r="U426" s="184"/>
      <c r="V426" s="184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84"/>
      <c r="C427" s="184"/>
      <c r="D427" s="184"/>
      <c r="E427" s="184"/>
      <c r="F427" s="184"/>
      <c r="G427" s="184"/>
      <c r="H427" s="184"/>
      <c r="I427" s="184"/>
      <c r="J427" s="184"/>
      <c r="K427" s="184"/>
      <c r="L427" s="184"/>
      <c r="M427" s="184"/>
      <c r="N427" s="98"/>
      <c r="O427" s="133"/>
      <c r="P427" s="133"/>
      <c r="Q427" s="184"/>
      <c r="R427" s="184"/>
      <c r="S427" s="184"/>
      <c r="T427" s="184"/>
      <c r="U427" s="184"/>
      <c r="V427" s="184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84"/>
      <c r="C428" s="184"/>
      <c r="D428" s="184"/>
      <c r="E428" s="184"/>
      <c r="F428" s="184"/>
      <c r="G428" s="184"/>
      <c r="H428" s="184"/>
      <c r="I428" s="184"/>
      <c r="J428" s="184"/>
      <c r="K428" s="184"/>
      <c r="L428" s="184"/>
      <c r="M428" s="184"/>
      <c r="N428" s="98"/>
      <c r="O428" s="133"/>
      <c r="P428" s="133"/>
      <c r="Q428" s="184"/>
      <c r="R428" s="184"/>
      <c r="S428" s="184"/>
      <c r="T428" s="184"/>
      <c r="U428" s="184"/>
      <c r="V428" s="184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84"/>
      <c r="C429" s="184"/>
      <c r="D429" s="184"/>
      <c r="E429" s="184"/>
      <c r="F429" s="184"/>
      <c r="G429" s="184"/>
      <c r="H429" s="184"/>
      <c r="I429" s="184"/>
      <c r="J429" s="184"/>
      <c r="K429" s="184"/>
      <c r="L429" s="184"/>
      <c r="M429" s="184"/>
      <c r="N429" s="98"/>
      <c r="O429" s="133"/>
      <c r="P429" s="133"/>
      <c r="Q429" s="184"/>
      <c r="R429" s="184"/>
      <c r="S429" s="184"/>
      <c r="T429" s="184"/>
      <c r="U429" s="184"/>
      <c r="V429" s="184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84"/>
      <c r="C430" s="184"/>
      <c r="D430" s="184"/>
      <c r="E430" s="184"/>
      <c r="F430" s="184"/>
      <c r="G430" s="184"/>
      <c r="H430" s="184"/>
      <c r="I430" s="184"/>
      <c r="J430" s="184"/>
      <c r="K430" s="184"/>
      <c r="L430" s="184"/>
      <c r="M430" s="184"/>
      <c r="N430" s="98"/>
      <c r="O430" s="133"/>
      <c r="P430" s="133"/>
      <c r="Q430" s="184"/>
      <c r="R430" s="184"/>
      <c r="S430" s="184"/>
      <c r="T430" s="184"/>
      <c r="U430" s="184"/>
      <c r="V430" s="184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84"/>
      <c r="C431" s="184"/>
      <c r="D431" s="184"/>
      <c r="E431" s="184"/>
      <c r="F431" s="184"/>
      <c r="G431" s="184"/>
      <c r="H431" s="184"/>
      <c r="I431" s="184"/>
      <c r="J431" s="184"/>
      <c r="K431" s="184"/>
      <c r="L431" s="184"/>
      <c r="M431" s="184"/>
      <c r="N431" s="98"/>
      <c r="O431" s="133"/>
      <c r="P431" s="133"/>
      <c r="Q431" s="184"/>
      <c r="R431" s="184"/>
      <c r="S431" s="184"/>
      <c r="T431" s="184"/>
      <c r="U431" s="184"/>
      <c r="V431" s="184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84"/>
      <c r="C432" s="184"/>
      <c r="D432" s="184"/>
      <c r="E432" s="184"/>
      <c r="F432" s="184"/>
      <c r="G432" s="184"/>
      <c r="H432" s="184"/>
      <c r="I432" s="184"/>
      <c r="J432" s="184"/>
      <c r="K432" s="184"/>
      <c r="L432" s="184"/>
      <c r="M432" s="184"/>
      <c r="N432" s="98"/>
      <c r="O432" s="133"/>
      <c r="P432" s="133"/>
      <c r="Q432" s="184"/>
      <c r="R432" s="184"/>
      <c r="S432" s="184"/>
      <c r="T432" s="184"/>
      <c r="U432" s="184"/>
      <c r="V432" s="184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84"/>
      <c r="C433" s="184"/>
      <c r="D433" s="184"/>
      <c r="E433" s="184"/>
      <c r="F433" s="184"/>
      <c r="G433" s="184"/>
      <c r="H433" s="184"/>
      <c r="I433" s="184"/>
      <c r="J433" s="184"/>
      <c r="K433" s="184"/>
      <c r="L433" s="184"/>
      <c r="M433" s="184"/>
      <c r="N433" s="98"/>
      <c r="O433" s="133"/>
      <c r="P433" s="133"/>
      <c r="Q433" s="184"/>
      <c r="R433" s="184"/>
      <c r="S433" s="184"/>
      <c r="T433" s="184"/>
      <c r="U433" s="184"/>
      <c r="V433" s="184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84"/>
      <c r="C434" s="184"/>
      <c r="D434" s="184"/>
      <c r="E434" s="184"/>
      <c r="F434" s="184"/>
      <c r="G434" s="184"/>
      <c r="H434" s="184"/>
      <c r="I434" s="184"/>
      <c r="J434" s="184"/>
      <c r="K434" s="184"/>
      <c r="L434" s="184"/>
      <c r="M434" s="184"/>
      <c r="N434" s="98"/>
      <c r="O434" s="133"/>
      <c r="P434" s="133"/>
      <c r="Q434" s="184"/>
      <c r="R434" s="184"/>
      <c r="S434" s="184"/>
      <c r="T434" s="184"/>
      <c r="U434" s="184"/>
      <c r="V434" s="184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84"/>
      <c r="C435" s="184"/>
      <c r="D435" s="184"/>
      <c r="E435" s="184"/>
      <c r="F435" s="184"/>
      <c r="G435" s="184"/>
      <c r="H435" s="184"/>
      <c r="I435" s="184"/>
      <c r="J435" s="184"/>
      <c r="K435" s="184"/>
      <c r="L435" s="184"/>
      <c r="M435" s="184"/>
      <c r="N435" s="98"/>
      <c r="O435" s="133"/>
      <c r="P435" s="133"/>
      <c r="Q435" s="184"/>
      <c r="R435" s="184"/>
      <c r="S435" s="184"/>
      <c r="T435" s="184"/>
      <c r="U435" s="184"/>
      <c r="V435" s="184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84"/>
      <c r="C436" s="184"/>
      <c r="D436" s="184"/>
      <c r="E436" s="184"/>
      <c r="F436" s="184"/>
      <c r="G436" s="184"/>
      <c r="H436" s="184"/>
      <c r="I436" s="184"/>
      <c r="J436" s="184"/>
      <c r="K436" s="184"/>
      <c r="L436" s="184"/>
      <c r="M436" s="184"/>
      <c r="N436" s="98"/>
      <c r="O436" s="133"/>
      <c r="P436" s="133"/>
      <c r="Q436" s="184"/>
      <c r="R436" s="184"/>
      <c r="S436" s="184"/>
      <c r="T436" s="184"/>
      <c r="U436" s="184"/>
      <c r="V436" s="184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84"/>
      <c r="C437" s="184"/>
      <c r="D437" s="184"/>
      <c r="E437" s="184"/>
      <c r="F437" s="184"/>
      <c r="G437" s="184"/>
      <c r="H437" s="184"/>
      <c r="I437" s="184"/>
      <c r="J437" s="184"/>
      <c r="K437" s="184"/>
      <c r="L437" s="184"/>
      <c r="M437" s="184"/>
      <c r="N437" s="98"/>
      <c r="O437" s="133"/>
      <c r="P437" s="133"/>
      <c r="Q437" s="184"/>
      <c r="R437" s="184"/>
      <c r="S437" s="184"/>
      <c r="T437" s="184"/>
      <c r="U437" s="184"/>
      <c r="V437" s="184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84"/>
      <c r="C438" s="184"/>
      <c r="D438" s="184"/>
      <c r="E438" s="184"/>
      <c r="F438" s="184"/>
      <c r="G438" s="184"/>
      <c r="H438" s="184"/>
      <c r="I438" s="184"/>
      <c r="J438" s="184"/>
      <c r="K438" s="184"/>
      <c r="L438" s="184"/>
      <c r="M438" s="184"/>
      <c r="N438" s="98"/>
      <c r="O438" s="133"/>
      <c r="P438" s="133"/>
      <c r="Q438" s="184"/>
      <c r="R438" s="184"/>
      <c r="S438" s="184"/>
      <c r="T438" s="184"/>
      <c r="U438" s="184"/>
      <c r="V438" s="184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84"/>
      <c r="C439" s="184"/>
      <c r="D439" s="184"/>
      <c r="E439" s="184"/>
      <c r="F439" s="184"/>
      <c r="G439" s="184"/>
      <c r="H439" s="184"/>
      <c r="I439" s="184"/>
      <c r="J439" s="184"/>
      <c r="K439" s="184"/>
      <c r="L439" s="184"/>
      <c r="M439" s="184"/>
      <c r="N439" s="98"/>
      <c r="O439" s="133"/>
      <c r="P439" s="133"/>
      <c r="Q439" s="184"/>
      <c r="R439" s="184"/>
      <c r="S439" s="184"/>
      <c r="T439" s="184"/>
      <c r="U439" s="184"/>
      <c r="V439" s="184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84"/>
      <c r="C440" s="184"/>
      <c r="D440" s="184"/>
      <c r="E440" s="184"/>
      <c r="F440" s="184"/>
      <c r="G440" s="184"/>
      <c r="H440" s="184"/>
      <c r="I440" s="184"/>
      <c r="J440" s="184"/>
      <c r="K440" s="184"/>
      <c r="L440" s="184"/>
      <c r="M440" s="184"/>
      <c r="N440" s="98"/>
      <c r="O440" s="133"/>
      <c r="P440" s="133"/>
      <c r="Q440" s="184"/>
      <c r="R440" s="184"/>
      <c r="S440" s="184"/>
      <c r="T440" s="184"/>
      <c r="U440" s="184"/>
      <c r="V440" s="184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84"/>
      <c r="C441" s="184"/>
      <c r="D441" s="184"/>
      <c r="E441" s="184"/>
      <c r="F441" s="184"/>
      <c r="G441" s="184"/>
      <c r="H441" s="184"/>
      <c r="I441" s="184"/>
      <c r="J441" s="184"/>
      <c r="K441" s="184"/>
      <c r="L441" s="184"/>
      <c r="M441" s="184"/>
      <c r="N441" s="98"/>
      <c r="O441" s="133"/>
      <c r="P441" s="133"/>
      <c r="Q441" s="184"/>
      <c r="R441" s="184"/>
      <c r="S441" s="184"/>
      <c r="T441" s="184"/>
      <c r="U441" s="184"/>
      <c r="V441" s="184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84"/>
      <c r="C442" s="184"/>
      <c r="D442" s="184"/>
      <c r="E442" s="184"/>
      <c r="F442" s="184"/>
      <c r="G442" s="184"/>
      <c r="H442" s="184"/>
      <c r="I442" s="184"/>
      <c r="J442" s="184"/>
      <c r="K442" s="184"/>
      <c r="L442" s="184"/>
      <c r="M442" s="184"/>
      <c r="N442" s="98"/>
      <c r="O442" s="133"/>
      <c r="P442" s="133"/>
      <c r="Q442" s="184"/>
      <c r="R442" s="184"/>
      <c r="S442" s="184"/>
      <c r="T442" s="184"/>
      <c r="U442" s="184"/>
      <c r="V442" s="184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84"/>
      <c r="C443" s="184"/>
      <c r="D443" s="184"/>
      <c r="E443" s="184"/>
      <c r="F443" s="184"/>
      <c r="G443" s="184"/>
      <c r="H443" s="184"/>
      <c r="I443" s="184"/>
      <c r="J443" s="184"/>
      <c r="K443" s="184"/>
      <c r="L443" s="184"/>
      <c r="M443" s="184"/>
      <c r="N443" s="98"/>
      <c r="O443" s="133"/>
      <c r="P443" s="133"/>
      <c r="Q443" s="184"/>
      <c r="R443" s="184"/>
      <c r="S443" s="184"/>
      <c r="T443" s="184"/>
      <c r="U443" s="184"/>
      <c r="V443" s="184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84"/>
      <c r="C444" s="184"/>
      <c r="D444" s="184"/>
      <c r="E444" s="184"/>
      <c r="F444" s="184"/>
      <c r="G444" s="184"/>
      <c r="H444" s="184"/>
      <c r="I444" s="184"/>
      <c r="J444" s="184"/>
      <c r="K444" s="184"/>
      <c r="L444" s="184"/>
      <c r="M444" s="184"/>
      <c r="N444" s="98"/>
      <c r="O444" s="133"/>
      <c r="P444" s="133"/>
      <c r="Q444" s="184"/>
      <c r="R444" s="184"/>
      <c r="S444" s="184"/>
      <c r="T444" s="184"/>
      <c r="U444" s="184"/>
      <c r="V444" s="184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84"/>
      <c r="C445" s="184"/>
      <c r="D445" s="184"/>
      <c r="E445" s="184"/>
      <c r="F445" s="184"/>
      <c r="G445" s="184"/>
      <c r="H445" s="184"/>
      <c r="I445" s="184"/>
      <c r="J445" s="184"/>
      <c r="K445" s="184"/>
      <c r="L445" s="184"/>
      <c r="M445" s="184"/>
      <c r="N445" s="98"/>
      <c r="O445" s="133"/>
      <c r="P445" s="133"/>
      <c r="Q445" s="184"/>
      <c r="R445" s="184"/>
      <c r="S445" s="184"/>
      <c r="T445" s="184"/>
      <c r="U445" s="184"/>
      <c r="V445" s="184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84"/>
      <c r="C446" s="184"/>
      <c r="D446" s="184"/>
      <c r="E446" s="184"/>
      <c r="F446" s="184"/>
      <c r="G446" s="184"/>
      <c r="H446" s="184"/>
      <c r="I446" s="184"/>
      <c r="J446" s="184"/>
      <c r="K446" s="184"/>
      <c r="L446" s="184"/>
      <c r="M446" s="184"/>
      <c r="N446" s="98"/>
      <c r="O446" s="133"/>
      <c r="P446" s="133"/>
      <c r="Q446" s="184"/>
      <c r="R446" s="184"/>
      <c r="S446" s="184"/>
      <c r="T446" s="184"/>
      <c r="U446" s="184"/>
      <c r="V446" s="184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84"/>
      <c r="C447" s="184"/>
      <c r="D447" s="184"/>
      <c r="E447" s="184"/>
      <c r="F447" s="184"/>
      <c r="G447" s="184"/>
      <c r="H447" s="184"/>
      <c r="I447" s="184"/>
      <c r="J447" s="184"/>
      <c r="K447" s="184"/>
      <c r="L447" s="184"/>
      <c r="M447" s="184"/>
      <c r="N447" s="98"/>
      <c r="O447" s="133"/>
      <c r="P447" s="133"/>
      <c r="Q447" s="184"/>
      <c r="R447" s="184"/>
      <c r="S447" s="184"/>
      <c r="T447" s="184"/>
      <c r="U447" s="184"/>
      <c r="V447" s="184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84"/>
      <c r="C448" s="184"/>
      <c r="D448" s="184"/>
      <c r="E448" s="184"/>
      <c r="F448" s="184"/>
      <c r="G448" s="184"/>
      <c r="H448" s="184"/>
      <c r="I448" s="184"/>
      <c r="J448" s="184"/>
      <c r="K448" s="184"/>
      <c r="L448" s="184"/>
      <c r="M448" s="184"/>
      <c r="N448" s="98"/>
      <c r="O448" s="133"/>
      <c r="P448" s="133"/>
      <c r="Q448" s="184"/>
      <c r="R448" s="184"/>
      <c r="S448" s="184"/>
      <c r="T448" s="184"/>
      <c r="U448" s="184"/>
      <c r="V448" s="184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84"/>
      <c r="C449" s="184"/>
      <c r="D449" s="184"/>
      <c r="E449" s="184"/>
      <c r="F449" s="184"/>
      <c r="G449" s="184"/>
      <c r="H449" s="184"/>
      <c r="I449" s="184"/>
      <c r="J449" s="184"/>
      <c r="K449" s="184"/>
      <c r="L449" s="184"/>
      <c r="M449" s="184"/>
      <c r="N449" s="98"/>
      <c r="O449" s="133"/>
      <c r="P449" s="133"/>
      <c r="Q449" s="184"/>
      <c r="R449" s="184"/>
      <c r="S449" s="184"/>
      <c r="T449" s="184"/>
      <c r="U449" s="184"/>
      <c r="V449" s="184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84"/>
      <c r="C450" s="184"/>
      <c r="D450" s="184"/>
      <c r="E450" s="184"/>
      <c r="F450" s="184"/>
      <c r="G450" s="184"/>
      <c r="H450" s="184"/>
      <c r="I450" s="184"/>
      <c r="J450" s="184"/>
      <c r="K450" s="184"/>
      <c r="L450" s="184"/>
      <c r="M450" s="184"/>
      <c r="N450" s="98"/>
      <c r="O450" s="133"/>
      <c r="P450" s="133"/>
      <c r="Q450" s="184"/>
      <c r="R450" s="184"/>
      <c r="S450" s="184"/>
      <c r="T450" s="184"/>
      <c r="U450" s="184"/>
      <c r="V450" s="184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84"/>
      <c r="C451" s="184"/>
      <c r="D451" s="184"/>
      <c r="E451" s="184"/>
      <c r="F451" s="184"/>
      <c r="G451" s="184"/>
      <c r="H451" s="184"/>
      <c r="I451" s="184"/>
      <c r="J451" s="184"/>
      <c r="K451" s="184"/>
      <c r="L451" s="184"/>
      <c r="M451" s="184"/>
      <c r="N451" s="98"/>
      <c r="O451" s="133"/>
      <c r="P451" s="133"/>
      <c r="Q451" s="184"/>
      <c r="R451" s="184"/>
      <c r="S451" s="184"/>
      <c r="T451" s="184"/>
      <c r="U451" s="184"/>
      <c r="V451" s="184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84"/>
      <c r="C452" s="184"/>
      <c r="D452" s="184"/>
      <c r="E452" s="184"/>
      <c r="F452" s="184"/>
      <c r="G452" s="184"/>
      <c r="H452" s="184"/>
      <c r="I452" s="184"/>
      <c r="J452" s="184"/>
      <c r="K452" s="184"/>
      <c r="L452" s="184"/>
      <c r="M452" s="184"/>
      <c r="N452" s="98"/>
      <c r="O452" s="133"/>
      <c r="P452" s="133"/>
      <c r="Q452" s="184"/>
      <c r="R452" s="184"/>
      <c r="S452" s="184"/>
      <c r="T452" s="184"/>
      <c r="U452" s="184"/>
      <c r="V452" s="184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84"/>
      <c r="C453" s="184"/>
      <c r="D453" s="184"/>
      <c r="E453" s="184"/>
      <c r="F453" s="184"/>
      <c r="G453" s="184"/>
      <c r="H453" s="184"/>
      <c r="I453" s="184"/>
      <c r="J453" s="184"/>
      <c r="K453" s="184"/>
      <c r="L453" s="184"/>
      <c r="M453" s="184"/>
      <c r="N453" s="98"/>
      <c r="O453" s="133"/>
      <c r="P453" s="133"/>
      <c r="Q453" s="184"/>
      <c r="R453" s="184"/>
      <c r="S453" s="184"/>
      <c r="T453" s="184"/>
      <c r="U453" s="184"/>
      <c r="V453" s="184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84"/>
      <c r="C454" s="184"/>
      <c r="D454" s="184"/>
      <c r="E454" s="184"/>
      <c r="F454" s="184"/>
      <c r="G454" s="184"/>
      <c r="H454" s="184"/>
      <c r="I454" s="184"/>
      <c r="J454" s="184"/>
      <c r="K454" s="184"/>
      <c r="L454" s="184"/>
      <c r="M454" s="184"/>
      <c r="N454" s="98"/>
      <c r="O454" s="133"/>
      <c r="P454" s="133"/>
      <c r="Q454" s="184"/>
      <c r="R454" s="184"/>
      <c r="S454" s="184"/>
      <c r="T454" s="184"/>
      <c r="U454" s="184"/>
      <c r="V454" s="184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84"/>
      <c r="C455" s="184"/>
      <c r="D455" s="184"/>
      <c r="E455" s="184"/>
      <c r="F455" s="184"/>
      <c r="G455" s="184"/>
      <c r="H455" s="184"/>
      <c r="I455" s="184"/>
      <c r="J455" s="184"/>
      <c r="K455" s="184"/>
      <c r="L455" s="184"/>
      <c r="M455" s="184"/>
      <c r="N455" s="98"/>
      <c r="O455" s="133"/>
      <c r="P455" s="133"/>
      <c r="Q455" s="184"/>
      <c r="R455" s="184"/>
      <c r="S455" s="184"/>
      <c r="T455" s="184"/>
      <c r="U455" s="184"/>
      <c r="V455" s="184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84"/>
      <c r="C456" s="184"/>
      <c r="D456" s="184"/>
      <c r="E456" s="184"/>
      <c r="F456" s="184"/>
      <c r="G456" s="184"/>
      <c r="H456" s="184"/>
      <c r="I456" s="184"/>
      <c r="J456" s="184"/>
      <c r="K456" s="184"/>
      <c r="L456" s="184"/>
      <c r="M456" s="184"/>
      <c r="N456" s="98"/>
      <c r="O456" s="133"/>
      <c r="P456" s="133"/>
      <c r="Q456" s="184"/>
      <c r="R456" s="184"/>
      <c r="S456" s="184"/>
      <c r="T456" s="184"/>
      <c r="U456" s="184"/>
      <c r="V456" s="184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84"/>
      <c r="C457" s="184"/>
      <c r="D457" s="184"/>
      <c r="E457" s="184"/>
      <c r="F457" s="184"/>
      <c r="G457" s="184"/>
      <c r="H457" s="184"/>
      <c r="I457" s="184"/>
      <c r="J457" s="184"/>
      <c r="K457" s="184"/>
      <c r="L457" s="184"/>
      <c r="M457" s="184"/>
      <c r="N457" s="98"/>
      <c r="O457" s="133"/>
      <c r="P457" s="133"/>
      <c r="Q457" s="184"/>
      <c r="R457" s="184"/>
      <c r="S457" s="184"/>
      <c r="T457" s="184"/>
      <c r="U457" s="184"/>
      <c r="V457" s="184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84"/>
      <c r="C458" s="184"/>
      <c r="D458" s="184"/>
      <c r="E458" s="184"/>
      <c r="F458" s="184"/>
      <c r="G458" s="184"/>
      <c r="H458" s="184"/>
      <c r="I458" s="184"/>
      <c r="J458" s="184"/>
      <c r="K458" s="184"/>
      <c r="L458" s="184"/>
      <c r="M458" s="184"/>
      <c r="N458" s="98"/>
      <c r="O458" s="133"/>
      <c r="P458" s="133"/>
      <c r="Q458" s="184"/>
      <c r="R458" s="184"/>
      <c r="S458" s="184"/>
      <c r="T458" s="184"/>
      <c r="U458" s="184"/>
      <c r="V458" s="184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84"/>
      <c r="C459" s="184"/>
      <c r="D459" s="184"/>
      <c r="E459" s="184"/>
      <c r="F459" s="184"/>
      <c r="G459" s="184"/>
      <c r="H459" s="184"/>
      <c r="I459" s="184"/>
      <c r="J459" s="184"/>
      <c r="K459" s="184"/>
      <c r="L459" s="184"/>
      <c r="M459" s="184"/>
      <c r="N459" s="98"/>
      <c r="O459" s="133"/>
      <c r="P459" s="133"/>
      <c r="Q459" s="184"/>
      <c r="R459" s="184"/>
      <c r="S459" s="184"/>
      <c r="T459" s="184"/>
      <c r="U459" s="184"/>
      <c r="V459" s="184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84"/>
      <c r="C460" s="184"/>
      <c r="D460" s="184"/>
      <c r="E460" s="184"/>
      <c r="F460" s="184"/>
      <c r="G460" s="184"/>
      <c r="H460" s="184"/>
      <c r="I460" s="184"/>
      <c r="J460" s="184"/>
      <c r="K460" s="184"/>
      <c r="L460" s="184"/>
      <c r="M460" s="184"/>
      <c r="N460" s="98"/>
      <c r="O460" s="133"/>
      <c r="P460" s="133"/>
      <c r="Q460" s="184"/>
      <c r="R460" s="184"/>
      <c r="S460" s="184"/>
      <c r="T460" s="184"/>
      <c r="U460" s="184"/>
      <c r="V460" s="184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84"/>
      <c r="C461" s="184"/>
      <c r="D461" s="184"/>
      <c r="E461" s="184"/>
      <c r="F461" s="184"/>
      <c r="G461" s="184"/>
      <c r="H461" s="184"/>
      <c r="I461" s="184"/>
      <c r="J461" s="184"/>
      <c r="K461" s="184"/>
      <c r="L461" s="184"/>
      <c r="M461" s="184"/>
      <c r="N461" s="98"/>
      <c r="O461" s="133"/>
      <c r="P461" s="133"/>
      <c r="Q461" s="184"/>
      <c r="R461" s="184"/>
      <c r="S461" s="184"/>
      <c r="T461" s="184"/>
      <c r="U461" s="184"/>
      <c r="V461" s="184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84"/>
      <c r="C462" s="184"/>
      <c r="D462" s="184"/>
      <c r="E462" s="184"/>
      <c r="F462" s="184"/>
      <c r="G462" s="184"/>
      <c r="H462" s="184"/>
      <c r="I462" s="184"/>
      <c r="J462" s="184"/>
      <c r="K462" s="184"/>
      <c r="L462" s="184"/>
      <c r="M462" s="184"/>
      <c r="N462" s="98"/>
      <c r="O462" s="133"/>
      <c r="P462" s="133"/>
      <c r="Q462" s="184"/>
      <c r="R462" s="184"/>
      <c r="S462" s="184"/>
      <c r="T462" s="184"/>
      <c r="U462" s="184"/>
      <c r="V462" s="184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84"/>
      <c r="C463" s="184"/>
      <c r="D463" s="184"/>
      <c r="E463" s="184"/>
      <c r="F463" s="184"/>
      <c r="G463" s="184"/>
      <c r="H463" s="184"/>
      <c r="I463" s="184"/>
      <c r="J463" s="184"/>
      <c r="K463" s="184"/>
      <c r="L463" s="184"/>
      <c r="M463" s="184"/>
      <c r="N463" s="98"/>
      <c r="O463" s="133"/>
      <c r="P463" s="133"/>
      <c r="Q463" s="184"/>
      <c r="R463" s="184"/>
      <c r="S463" s="184"/>
      <c r="T463" s="184"/>
      <c r="U463" s="184"/>
      <c r="V463" s="184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84"/>
      <c r="C464" s="184"/>
      <c r="D464" s="184"/>
      <c r="E464" s="184"/>
      <c r="F464" s="184"/>
      <c r="G464" s="184"/>
      <c r="H464" s="184"/>
      <c r="I464" s="184"/>
      <c r="J464" s="184"/>
      <c r="K464" s="184"/>
      <c r="L464" s="184"/>
      <c r="M464" s="184"/>
      <c r="N464" s="98"/>
      <c r="O464" s="133"/>
      <c r="P464" s="133"/>
      <c r="Q464" s="184"/>
      <c r="R464" s="184"/>
      <c r="S464" s="184"/>
      <c r="T464" s="184"/>
      <c r="U464" s="184"/>
      <c r="V464" s="184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84"/>
      <c r="C465" s="184"/>
      <c r="D465" s="184"/>
      <c r="E465" s="184"/>
      <c r="F465" s="184"/>
      <c r="G465" s="184"/>
      <c r="H465" s="184"/>
      <c r="I465" s="184"/>
      <c r="J465" s="184"/>
      <c r="K465" s="184"/>
      <c r="L465" s="184"/>
      <c r="M465" s="184"/>
      <c r="N465" s="98"/>
      <c r="O465" s="133"/>
      <c r="P465" s="133"/>
      <c r="Q465" s="184"/>
      <c r="R465" s="184"/>
      <c r="S465" s="184"/>
      <c r="T465" s="184"/>
      <c r="U465" s="184"/>
      <c r="V465" s="184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84"/>
      <c r="C466" s="184"/>
      <c r="D466" s="184"/>
      <c r="E466" s="184"/>
      <c r="F466" s="184"/>
      <c r="G466" s="184"/>
      <c r="H466" s="184"/>
      <c r="I466" s="184"/>
      <c r="J466" s="184"/>
      <c r="K466" s="184"/>
      <c r="L466" s="184"/>
      <c r="M466" s="184"/>
      <c r="N466" s="98"/>
      <c r="O466" s="133"/>
      <c r="P466" s="133"/>
      <c r="Q466" s="184"/>
      <c r="R466" s="184"/>
      <c r="S466" s="184"/>
      <c r="T466" s="184"/>
      <c r="U466" s="184"/>
      <c r="V466" s="184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84"/>
      <c r="C467" s="184"/>
      <c r="D467" s="184"/>
      <c r="E467" s="184"/>
      <c r="F467" s="184"/>
      <c r="G467" s="184"/>
      <c r="H467" s="184"/>
      <c r="I467" s="184"/>
      <c r="J467" s="184"/>
      <c r="K467" s="184"/>
      <c r="L467" s="184"/>
      <c r="M467" s="184"/>
      <c r="N467" s="98"/>
      <c r="O467" s="133"/>
      <c r="P467" s="133"/>
      <c r="Q467" s="184"/>
      <c r="R467" s="184"/>
      <c r="S467" s="184"/>
      <c r="T467" s="184"/>
      <c r="U467" s="184"/>
      <c r="V467" s="184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84"/>
      <c r="C468" s="184"/>
      <c r="D468" s="184"/>
      <c r="E468" s="184"/>
      <c r="F468" s="184"/>
      <c r="G468" s="184"/>
      <c r="H468" s="184"/>
      <c r="I468" s="184"/>
      <c r="J468" s="184"/>
      <c r="K468" s="184"/>
      <c r="L468" s="184"/>
      <c r="M468" s="184"/>
      <c r="N468" s="98"/>
      <c r="O468" s="133"/>
      <c r="P468" s="133"/>
      <c r="Q468" s="184"/>
      <c r="R468" s="184"/>
      <c r="S468" s="184"/>
      <c r="T468" s="184"/>
      <c r="U468" s="184"/>
      <c r="V468" s="184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84"/>
      <c r="C469" s="184"/>
      <c r="D469" s="184"/>
      <c r="E469" s="184"/>
      <c r="F469" s="184"/>
      <c r="G469" s="184"/>
      <c r="H469" s="184"/>
      <c r="I469" s="184"/>
      <c r="J469" s="184"/>
      <c r="K469" s="184"/>
      <c r="L469" s="184"/>
      <c r="M469" s="184"/>
      <c r="N469" s="98"/>
      <c r="O469" s="133"/>
      <c r="P469" s="133"/>
      <c r="Q469" s="184"/>
      <c r="R469" s="184"/>
      <c r="S469" s="184"/>
      <c r="T469" s="184"/>
      <c r="U469" s="184"/>
      <c r="V469" s="184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84"/>
      <c r="C470" s="184"/>
      <c r="D470" s="184"/>
      <c r="E470" s="184"/>
      <c r="F470" s="184"/>
      <c r="G470" s="184"/>
      <c r="H470" s="184"/>
      <c r="I470" s="184"/>
      <c r="J470" s="184"/>
      <c r="K470" s="184"/>
      <c r="L470" s="184"/>
      <c r="M470" s="184"/>
      <c r="N470" s="98"/>
      <c r="O470" s="133"/>
      <c r="P470" s="133"/>
      <c r="Q470" s="184"/>
      <c r="R470" s="184"/>
      <c r="S470" s="184"/>
      <c r="T470" s="184"/>
      <c r="U470" s="184"/>
      <c r="V470" s="184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84"/>
      <c r="C471" s="184"/>
      <c r="D471" s="184"/>
      <c r="E471" s="184"/>
      <c r="F471" s="184"/>
      <c r="G471" s="184"/>
      <c r="H471" s="184"/>
      <c r="I471" s="184"/>
      <c r="J471" s="184"/>
      <c r="K471" s="184"/>
      <c r="L471" s="184"/>
      <c r="M471" s="184"/>
      <c r="N471" s="98"/>
      <c r="O471" s="133"/>
      <c r="P471" s="133"/>
      <c r="Q471" s="184"/>
      <c r="R471" s="184"/>
      <c r="S471" s="184"/>
      <c r="T471" s="184"/>
      <c r="U471" s="184"/>
      <c r="V471" s="184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84"/>
      <c r="C472" s="184"/>
      <c r="D472" s="184"/>
      <c r="E472" s="184"/>
      <c r="F472" s="184"/>
      <c r="G472" s="184"/>
      <c r="H472" s="184"/>
      <c r="I472" s="184"/>
      <c r="J472" s="184"/>
      <c r="K472" s="184"/>
      <c r="L472" s="184"/>
      <c r="M472" s="184"/>
      <c r="N472" s="98"/>
      <c r="O472" s="133"/>
      <c r="P472" s="133"/>
      <c r="Q472" s="184"/>
      <c r="R472" s="184"/>
      <c r="S472" s="184"/>
      <c r="T472" s="184"/>
      <c r="U472" s="184"/>
      <c r="V472" s="184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84"/>
      <c r="C473" s="184"/>
      <c r="D473" s="184"/>
      <c r="E473" s="184"/>
      <c r="F473" s="184"/>
      <c r="G473" s="184"/>
      <c r="H473" s="184"/>
      <c r="I473" s="184"/>
      <c r="J473" s="184"/>
      <c r="K473" s="184"/>
      <c r="L473" s="184"/>
      <c r="M473" s="184"/>
      <c r="N473" s="98"/>
      <c r="O473" s="133"/>
      <c r="P473" s="133"/>
      <c r="Q473" s="184"/>
      <c r="R473" s="184"/>
      <c r="S473" s="184"/>
      <c r="T473" s="184"/>
      <c r="U473" s="184"/>
      <c r="V473" s="184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84"/>
      <c r="C474" s="184"/>
      <c r="D474" s="184"/>
      <c r="E474" s="184"/>
      <c r="F474" s="184"/>
      <c r="G474" s="184"/>
      <c r="H474" s="184"/>
      <c r="I474" s="184"/>
      <c r="J474" s="184"/>
      <c r="K474" s="184"/>
      <c r="L474" s="184"/>
      <c r="M474" s="184"/>
      <c r="N474" s="98"/>
      <c r="O474" s="133"/>
      <c r="P474" s="133"/>
      <c r="Q474" s="184"/>
      <c r="R474" s="184"/>
      <c r="S474" s="184"/>
      <c r="T474" s="184"/>
      <c r="U474" s="184"/>
      <c r="V474" s="184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84"/>
      <c r="C475" s="184"/>
      <c r="D475" s="184"/>
      <c r="E475" s="184"/>
      <c r="F475" s="184"/>
      <c r="G475" s="184"/>
      <c r="H475" s="184"/>
      <c r="I475" s="184"/>
      <c r="J475" s="184"/>
      <c r="K475" s="184"/>
      <c r="L475" s="184"/>
      <c r="M475" s="184"/>
      <c r="N475" s="98"/>
      <c r="O475" s="133"/>
      <c r="P475" s="133"/>
      <c r="Q475" s="184"/>
      <c r="R475" s="184"/>
      <c r="S475" s="184"/>
      <c r="T475" s="184"/>
      <c r="U475" s="184"/>
      <c r="V475" s="184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84"/>
      <c r="C476" s="184"/>
      <c r="D476" s="184"/>
      <c r="E476" s="184"/>
      <c r="F476" s="184"/>
      <c r="G476" s="184"/>
      <c r="H476" s="184"/>
      <c r="I476" s="184"/>
      <c r="J476" s="184"/>
      <c r="K476" s="184"/>
      <c r="L476" s="184"/>
      <c r="M476" s="184"/>
      <c r="N476" s="98"/>
      <c r="O476" s="133"/>
      <c r="P476" s="133"/>
      <c r="Q476" s="184"/>
      <c r="R476" s="184"/>
      <c r="S476" s="184"/>
      <c r="T476" s="184"/>
      <c r="U476" s="184"/>
      <c r="V476" s="184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84"/>
      <c r="C477" s="184"/>
      <c r="D477" s="184"/>
      <c r="E477" s="184"/>
      <c r="F477" s="184"/>
      <c r="G477" s="184"/>
      <c r="H477" s="184"/>
      <c r="I477" s="184"/>
      <c r="J477" s="184"/>
      <c r="K477" s="184"/>
      <c r="L477" s="184"/>
      <c r="M477" s="184"/>
      <c r="N477" s="98"/>
      <c r="O477" s="133"/>
      <c r="P477" s="133"/>
      <c r="Q477" s="184"/>
      <c r="R477" s="184"/>
      <c r="S477" s="184"/>
      <c r="T477" s="184"/>
      <c r="U477" s="184"/>
      <c r="V477" s="184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84"/>
      <c r="C478" s="184"/>
      <c r="D478" s="184"/>
      <c r="E478" s="184"/>
      <c r="F478" s="184"/>
      <c r="G478" s="184"/>
      <c r="H478" s="184"/>
      <c r="I478" s="184"/>
      <c r="J478" s="184"/>
      <c r="K478" s="184"/>
      <c r="L478" s="184"/>
      <c r="M478" s="184"/>
      <c r="N478" s="98"/>
      <c r="O478" s="133"/>
      <c r="P478" s="133"/>
      <c r="Q478" s="184"/>
      <c r="R478" s="184"/>
      <c r="S478" s="184"/>
      <c r="T478" s="184"/>
      <c r="U478" s="184"/>
      <c r="V478" s="184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84"/>
      <c r="C479" s="184"/>
      <c r="D479" s="184"/>
      <c r="E479" s="184"/>
      <c r="F479" s="184"/>
      <c r="G479" s="184"/>
      <c r="H479" s="184"/>
      <c r="I479" s="184"/>
      <c r="J479" s="184"/>
      <c r="K479" s="184"/>
      <c r="L479" s="184"/>
      <c r="M479" s="184"/>
      <c r="N479" s="98"/>
      <c r="O479" s="133"/>
      <c r="P479" s="133"/>
      <c r="Q479" s="184"/>
      <c r="R479" s="184"/>
      <c r="S479" s="184"/>
      <c r="T479" s="184"/>
      <c r="U479" s="184"/>
      <c r="V479" s="184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84"/>
      <c r="C480" s="184"/>
      <c r="D480" s="184"/>
      <c r="E480" s="184"/>
      <c r="F480" s="184"/>
      <c r="G480" s="184"/>
      <c r="H480" s="184"/>
      <c r="I480" s="184"/>
      <c r="J480" s="184"/>
      <c r="K480" s="184"/>
      <c r="L480" s="184"/>
      <c r="M480" s="184"/>
      <c r="N480" s="98"/>
      <c r="O480" s="133"/>
      <c r="P480" s="133"/>
      <c r="Q480" s="184"/>
      <c r="R480" s="184"/>
      <c r="S480" s="184"/>
      <c r="T480" s="184"/>
      <c r="U480" s="184"/>
      <c r="V480" s="184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84"/>
      <c r="C481" s="184"/>
      <c r="D481" s="184"/>
      <c r="E481" s="184"/>
      <c r="F481" s="184"/>
      <c r="G481" s="184"/>
      <c r="H481" s="184"/>
      <c r="I481" s="184"/>
      <c r="J481" s="184"/>
      <c r="K481" s="184"/>
      <c r="L481" s="184"/>
      <c r="M481" s="184"/>
      <c r="N481" s="98"/>
      <c r="O481" s="133"/>
      <c r="P481" s="133"/>
      <c r="Q481" s="184"/>
      <c r="R481" s="184"/>
      <c r="S481" s="184"/>
      <c r="T481" s="184"/>
      <c r="U481" s="184"/>
      <c r="V481" s="184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84"/>
      <c r="C482" s="184"/>
      <c r="D482" s="184"/>
      <c r="E482" s="184"/>
      <c r="F482" s="184"/>
      <c r="G482" s="184"/>
      <c r="H482" s="184"/>
      <c r="I482" s="184"/>
      <c r="J482" s="184"/>
      <c r="K482" s="184"/>
      <c r="L482" s="184"/>
      <c r="M482" s="184"/>
      <c r="N482" s="98"/>
      <c r="O482" s="133"/>
      <c r="P482" s="133"/>
      <c r="Q482" s="184"/>
      <c r="R482" s="184"/>
      <c r="S482" s="184"/>
      <c r="T482" s="184"/>
      <c r="U482" s="184"/>
      <c r="V482" s="184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84"/>
      <c r="C483" s="184"/>
      <c r="D483" s="184"/>
      <c r="E483" s="184"/>
      <c r="F483" s="184"/>
      <c r="G483" s="184"/>
      <c r="H483" s="184"/>
      <c r="I483" s="184"/>
      <c r="J483" s="184"/>
      <c r="K483" s="184"/>
      <c r="L483" s="184"/>
      <c r="M483" s="184"/>
      <c r="N483" s="98"/>
      <c r="O483" s="133"/>
      <c r="P483" s="133"/>
      <c r="Q483" s="184"/>
      <c r="R483" s="184"/>
      <c r="S483" s="184"/>
      <c r="T483" s="184"/>
      <c r="U483" s="184"/>
      <c r="V483" s="184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84"/>
      <c r="C484" s="184"/>
      <c r="D484" s="184"/>
      <c r="E484" s="184"/>
      <c r="F484" s="184"/>
      <c r="G484" s="184"/>
      <c r="H484" s="184"/>
      <c r="I484" s="184"/>
      <c r="J484" s="184"/>
      <c r="K484" s="184"/>
      <c r="L484" s="184"/>
      <c r="M484" s="184"/>
      <c r="N484" s="98"/>
      <c r="O484" s="133"/>
      <c r="P484" s="133"/>
      <c r="Q484" s="184"/>
      <c r="R484" s="184"/>
      <c r="S484" s="184"/>
      <c r="T484" s="184"/>
      <c r="U484" s="184"/>
      <c r="V484" s="184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84"/>
      <c r="C485" s="184"/>
      <c r="D485" s="184"/>
      <c r="E485" s="184"/>
      <c r="F485" s="184"/>
      <c r="G485" s="184"/>
      <c r="H485" s="184"/>
      <c r="I485" s="184"/>
      <c r="J485" s="184"/>
      <c r="K485" s="184"/>
      <c r="L485" s="184"/>
      <c r="M485" s="184"/>
      <c r="N485" s="98"/>
      <c r="O485" s="133"/>
      <c r="P485" s="133"/>
      <c r="Q485" s="184"/>
      <c r="R485" s="184"/>
      <c r="S485" s="184"/>
      <c r="T485" s="184"/>
      <c r="U485" s="184"/>
      <c r="V485" s="184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84"/>
      <c r="C486" s="184"/>
      <c r="D486" s="184"/>
      <c r="E486" s="184"/>
      <c r="F486" s="184"/>
      <c r="G486" s="184"/>
      <c r="H486" s="184"/>
      <c r="I486" s="184"/>
      <c r="J486" s="184"/>
      <c r="K486" s="184"/>
      <c r="L486" s="184"/>
      <c r="M486" s="184"/>
      <c r="N486" s="98"/>
      <c r="O486" s="133"/>
      <c r="P486" s="133"/>
      <c r="Q486" s="184"/>
      <c r="R486" s="184"/>
      <c r="S486" s="184"/>
      <c r="T486" s="184"/>
      <c r="U486" s="184"/>
      <c r="V486" s="184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84"/>
      <c r="C487" s="184"/>
      <c r="D487" s="184"/>
      <c r="E487" s="184"/>
      <c r="F487" s="184"/>
      <c r="G487" s="184"/>
      <c r="H487" s="184"/>
      <c r="I487" s="184"/>
      <c r="J487" s="184"/>
      <c r="K487" s="184"/>
      <c r="L487" s="184"/>
      <c r="M487" s="184"/>
      <c r="N487" s="98"/>
      <c r="O487" s="133"/>
      <c r="P487" s="133"/>
      <c r="Q487" s="184"/>
      <c r="R487" s="184"/>
      <c r="S487" s="184"/>
      <c r="T487" s="184"/>
      <c r="U487" s="184"/>
      <c r="V487" s="184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84"/>
      <c r="C488" s="184"/>
      <c r="D488" s="184"/>
      <c r="E488" s="184"/>
      <c r="F488" s="184"/>
      <c r="G488" s="184"/>
      <c r="H488" s="184"/>
      <c r="I488" s="184"/>
      <c r="J488" s="184"/>
      <c r="K488" s="184"/>
      <c r="L488" s="184"/>
      <c r="M488" s="184"/>
      <c r="N488" s="98"/>
      <c r="O488" s="133"/>
      <c r="P488" s="133"/>
      <c r="Q488" s="184"/>
      <c r="R488" s="184"/>
      <c r="S488" s="184"/>
      <c r="T488" s="184"/>
      <c r="U488" s="184"/>
      <c r="V488" s="184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84"/>
      <c r="C489" s="184"/>
      <c r="D489" s="184"/>
      <c r="E489" s="184"/>
      <c r="F489" s="184"/>
      <c r="G489" s="184"/>
      <c r="H489" s="184"/>
      <c r="I489" s="184"/>
      <c r="J489" s="184"/>
      <c r="K489" s="184"/>
      <c r="L489" s="184"/>
      <c r="M489" s="184"/>
      <c r="N489" s="98"/>
      <c r="O489" s="133"/>
      <c r="P489" s="133"/>
      <c r="Q489" s="184"/>
      <c r="R489" s="184"/>
      <c r="S489" s="184"/>
      <c r="T489" s="184"/>
      <c r="U489" s="184"/>
      <c r="V489" s="184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84"/>
      <c r="C490" s="184"/>
      <c r="D490" s="184"/>
      <c r="E490" s="184"/>
      <c r="F490" s="184"/>
      <c r="G490" s="184"/>
      <c r="H490" s="184"/>
      <c r="I490" s="184"/>
      <c r="J490" s="184"/>
      <c r="K490" s="184"/>
      <c r="L490" s="184"/>
      <c r="M490" s="184"/>
      <c r="N490" s="98"/>
      <c r="O490" s="133"/>
      <c r="P490" s="133"/>
      <c r="Q490" s="184"/>
      <c r="R490" s="184"/>
      <c r="S490" s="184"/>
      <c r="T490" s="184"/>
      <c r="U490" s="184"/>
      <c r="V490" s="184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84"/>
      <c r="C491" s="184"/>
      <c r="D491" s="184"/>
      <c r="E491" s="184"/>
      <c r="F491" s="184"/>
      <c r="G491" s="184"/>
      <c r="H491" s="184"/>
      <c r="I491" s="184"/>
      <c r="J491" s="184"/>
      <c r="K491" s="184"/>
      <c r="L491" s="184"/>
      <c r="M491" s="184"/>
      <c r="N491" s="98"/>
      <c r="O491" s="133"/>
      <c r="P491" s="133"/>
      <c r="Q491" s="184"/>
      <c r="R491" s="184"/>
      <c r="S491" s="184"/>
      <c r="T491" s="184"/>
      <c r="U491" s="184"/>
      <c r="V491" s="184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84"/>
      <c r="C492" s="184"/>
      <c r="D492" s="184"/>
      <c r="E492" s="184"/>
      <c r="F492" s="184"/>
      <c r="G492" s="184"/>
      <c r="H492" s="184"/>
      <c r="I492" s="184"/>
      <c r="J492" s="184"/>
      <c r="K492" s="184"/>
      <c r="L492" s="184"/>
      <c r="M492" s="184"/>
      <c r="N492" s="98"/>
      <c r="O492" s="133"/>
      <c r="P492" s="133"/>
      <c r="Q492" s="184"/>
      <c r="R492" s="184"/>
      <c r="S492" s="184"/>
      <c r="T492" s="184"/>
      <c r="U492" s="184"/>
      <c r="V492" s="184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84"/>
      <c r="C493" s="184"/>
      <c r="D493" s="184"/>
      <c r="E493" s="184"/>
      <c r="F493" s="184"/>
      <c r="G493" s="184"/>
      <c r="H493" s="184"/>
      <c r="I493" s="184"/>
      <c r="J493" s="184"/>
      <c r="K493" s="184"/>
      <c r="L493" s="184"/>
      <c r="M493" s="184"/>
      <c r="N493" s="98"/>
      <c r="O493" s="133"/>
      <c r="P493" s="133"/>
      <c r="Q493" s="184"/>
      <c r="R493" s="184"/>
      <c r="S493" s="184"/>
      <c r="T493" s="184"/>
      <c r="U493" s="184"/>
      <c r="V493" s="184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84"/>
      <c r="C494" s="184"/>
      <c r="D494" s="184"/>
      <c r="E494" s="184"/>
      <c r="F494" s="184"/>
      <c r="G494" s="184"/>
      <c r="H494" s="184"/>
      <c r="I494" s="184"/>
      <c r="J494" s="184"/>
      <c r="K494" s="184"/>
      <c r="L494" s="184"/>
      <c r="M494" s="184"/>
      <c r="N494" s="98"/>
      <c r="O494" s="133"/>
      <c r="P494" s="133"/>
      <c r="Q494" s="184"/>
      <c r="R494" s="184"/>
      <c r="S494" s="184"/>
      <c r="T494" s="184"/>
      <c r="U494" s="184"/>
      <c r="V494" s="184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84"/>
      <c r="C495" s="184"/>
      <c r="D495" s="184"/>
      <c r="E495" s="184"/>
      <c r="F495" s="184"/>
      <c r="G495" s="184"/>
      <c r="H495" s="184"/>
      <c r="I495" s="184"/>
      <c r="J495" s="184"/>
      <c r="K495" s="184"/>
      <c r="L495" s="184"/>
      <c r="M495" s="184"/>
      <c r="N495" s="98"/>
      <c r="O495" s="133"/>
      <c r="P495" s="133"/>
      <c r="Q495" s="184"/>
      <c r="R495" s="184"/>
      <c r="S495" s="184"/>
      <c r="T495" s="184"/>
      <c r="U495" s="184"/>
      <c r="V495" s="184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84"/>
      <c r="C496" s="184"/>
      <c r="D496" s="184"/>
      <c r="E496" s="184"/>
      <c r="F496" s="184"/>
      <c r="G496" s="184"/>
      <c r="H496" s="184"/>
      <c r="I496" s="184"/>
      <c r="J496" s="184"/>
      <c r="K496" s="184"/>
      <c r="L496" s="184"/>
      <c r="M496" s="184"/>
      <c r="N496" s="98"/>
      <c r="O496" s="133"/>
      <c r="P496" s="133"/>
      <c r="Q496" s="184"/>
      <c r="R496" s="184"/>
      <c r="S496" s="184"/>
      <c r="T496" s="184"/>
      <c r="U496" s="184"/>
      <c r="V496" s="184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84"/>
      <c r="C497" s="184"/>
      <c r="D497" s="184"/>
      <c r="E497" s="184"/>
      <c r="F497" s="184"/>
      <c r="G497" s="184"/>
      <c r="H497" s="184"/>
      <c r="I497" s="184"/>
      <c r="J497" s="184"/>
      <c r="K497" s="184"/>
      <c r="L497" s="184"/>
      <c r="M497" s="184"/>
      <c r="N497" s="98"/>
      <c r="O497" s="133"/>
      <c r="P497" s="133"/>
      <c r="Q497" s="184"/>
      <c r="R497" s="184"/>
      <c r="S497" s="184"/>
      <c r="T497" s="184"/>
      <c r="U497" s="184"/>
      <c r="V497" s="184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84"/>
      <c r="C498" s="184"/>
      <c r="D498" s="184"/>
      <c r="E498" s="184"/>
      <c r="F498" s="184"/>
      <c r="G498" s="184"/>
      <c r="H498" s="184"/>
      <c r="I498" s="184"/>
      <c r="J498" s="184"/>
      <c r="K498" s="184"/>
      <c r="L498" s="184"/>
      <c r="M498" s="184"/>
      <c r="N498" s="98"/>
      <c r="O498" s="133"/>
      <c r="P498" s="133"/>
      <c r="Q498" s="184"/>
      <c r="R498" s="184"/>
      <c r="S498" s="184"/>
      <c r="T498" s="184"/>
      <c r="U498" s="184"/>
      <c r="V498" s="184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84"/>
      <c r="C499" s="184"/>
      <c r="D499" s="184"/>
      <c r="E499" s="184"/>
      <c r="F499" s="184"/>
      <c r="G499" s="184"/>
      <c r="H499" s="184"/>
      <c r="I499" s="184"/>
      <c r="J499" s="184"/>
      <c r="K499" s="184"/>
      <c r="L499" s="184"/>
      <c r="M499" s="184"/>
      <c r="N499" s="98"/>
      <c r="O499" s="133"/>
      <c r="P499" s="133"/>
      <c r="Q499" s="184"/>
      <c r="R499" s="184"/>
      <c r="S499" s="184"/>
      <c r="T499" s="184"/>
      <c r="U499" s="184"/>
      <c r="V499" s="184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84"/>
      <c r="C500" s="184"/>
      <c r="D500" s="184"/>
      <c r="E500" s="184"/>
      <c r="F500" s="184"/>
      <c r="G500" s="184"/>
      <c r="H500" s="184"/>
      <c r="I500" s="184"/>
      <c r="J500" s="184"/>
      <c r="K500" s="184"/>
      <c r="L500" s="184"/>
      <c r="M500" s="184"/>
      <c r="N500" s="98"/>
      <c r="O500" s="133"/>
      <c r="P500" s="133"/>
      <c r="Q500" s="184"/>
      <c r="R500" s="184"/>
      <c r="S500" s="184"/>
      <c r="T500" s="184"/>
      <c r="U500" s="184"/>
      <c r="V500" s="184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84"/>
      <c r="C501" s="184"/>
      <c r="D501" s="184"/>
      <c r="E501" s="184"/>
      <c r="F501" s="184"/>
      <c r="G501" s="184"/>
      <c r="H501" s="184"/>
      <c r="I501" s="184"/>
      <c r="J501" s="184"/>
      <c r="K501" s="184"/>
      <c r="L501" s="184"/>
      <c r="M501" s="184"/>
      <c r="N501" s="98"/>
      <c r="O501" s="133"/>
      <c r="P501" s="133"/>
      <c r="Q501" s="184"/>
      <c r="R501" s="184"/>
      <c r="S501" s="184"/>
      <c r="T501" s="184"/>
      <c r="U501" s="184"/>
      <c r="V501" s="184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84"/>
      <c r="C502" s="184"/>
      <c r="D502" s="184"/>
      <c r="E502" s="184"/>
      <c r="F502" s="184"/>
      <c r="G502" s="184"/>
      <c r="H502" s="184"/>
      <c r="I502" s="184"/>
      <c r="J502" s="184"/>
      <c r="K502" s="184"/>
      <c r="L502" s="184"/>
      <c r="M502" s="184"/>
      <c r="N502" s="98"/>
      <c r="O502" s="133"/>
      <c r="P502" s="133"/>
      <c r="Q502" s="184"/>
      <c r="R502" s="184"/>
      <c r="S502" s="184"/>
      <c r="T502" s="184"/>
      <c r="U502" s="184"/>
      <c r="V502" s="184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84"/>
      <c r="C503" s="184"/>
      <c r="D503" s="184"/>
      <c r="E503" s="184"/>
      <c r="F503" s="184"/>
      <c r="G503" s="184"/>
      <c r="H503" s="184"/>
      <c r="I503" s="184"/>
      <c r="J503" s="184"/>
      <c r="K503" s="184"/>
      <c r="L503" s="184"/>
      <c r="M503" s="184"/>
      <c r="N503" s="98"/>
      <c r="O503" s="133"/>
      <c r="P503" s="133"/>
      <c r="Q503" s="184"/>
      <c r="R503" s="184"/>
      <c r="S503" s="184"/>
      <c r="T503" s="184"/>
      <c r="U503" s="184"/>
      <c r="V503" s="184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84"/>
      <c r="C504" s="184"/>
      <c r="D504" s="184"/>
      <c r="E504" s="184"/>
      <c r="F504" s="184"/>
      <c r="G504" s="184"/>
      <c r="H504" s="184"/>
      <c r="I504" s="184"/>
      <c r="J504" s="184"/>
      <c r="K504" s="184"/>
      <c r="L504" s="184"/>
      <c r="M504" s="184"/>
      <c r="N504" s="98"/>
      <c r="O504" s="133"/>
      <c r="P504" s="133"/>
      <c r="Q504" s="184"/>
      <c r="R504" s="184"/>
      <c r="S504" s="184"/>
      <c r="T504" s="184"/>
      <c r="U504" s="184"/>
      <c r="V504" s="184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84"/>
      <c r="C505" s="184"/>
      <c r="D505" s="184"/>
      <c r="E505" s="184"/>
      <c r="F505" s="184"/>
      <c r="G505" s="184"/>
      <c r="H505" s="184"/>
      <c r="I505" s="184"/>
      <c r="J505" s="184"/>
      <c r="K505" s="184"/>
      <c r="L505" s="184"/>
      <c r="M505" s="184"/>
      <c r="N505" s="98"/>
      <c r="O505" s="133"/>
      <c r="P505" s="133"/>
      <c r="Q505" s="184"/>
      <c r="R505" s="184"/>
      <c r="S505" s="184"/>
      <c r="T505" s="184"/>
      <c r="U505" s="184"/>
      <c r="V505" s="184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84"/>
      <c r="C506" s="184"/>
      <c r="D506" s="184"/>
      <c r="E506" s="184"/>
      <c r="F506" s="184"/>
      <c r="G506" s="184"/>
      <c r="H506" s="184"/>
      <c r="I506" s="184"/>
      <c r="J506" s="184"/>
      <c r="K506" s="184"/>
      <c r="L506" s="184"/>
      <c r="M506" s="184"/>
      <c r="N506" s="98"/>
      <c r="O506" s="133"/>
      <c r="P506" s="133"/>
      <c r="Q506" s="184"/>
      <c r="R506" s="184"/>
      <c r="S506" s="184"/>
      <c r="T506" s="184"/>
      <c r="U506" s="184"/>
      <c r="V506" s="184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84"/>
      <c r="C507" s="184"/>
      <c r="D507" s="184"/>
      <c r="E507" s="184"/>
      <c r="F507" s="184"/>
      <c r="G507" s="184"/>
      <c r="H507" s="184"/>
      <c r="I507" s="184"/>
      <c r="J507" s="184"/>
      <c r="K507" s="184"/>
      <c r="L507" s="184"/>
      <c r="M507" s="184"/>
      <c r="N507" s="98"/>
      <c r="O507" s="133"/>
      <c r="P507" s="133"/>
      <c r="Q507" s="184"/>
      <c r="R507" s="184"/>
      <c r="S507" s="184"/>
      <c r="T507" s="184"/>
      <c r="U507" s="184"/>
      <c r="V507" s="184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84"/>
      <c r="C508" s="184"/>
      <c r="D508" s="184"/>
      <c r="E508" s="184"/>
      <c r="F508" s="184"/>
      <c r="G508" s="184"/>
      <c r="H508" s="184"/>
      <c r="I508" s="184"/>
      <c r="J508" s="184"/>
      <c r="K508" s="184"/>
      <c r="L508" s="184"/>
      <c r="M508" s="184"/>
      <c r="N508" s="98"/>
      <c r="O508" s="133"/>
      <c r="P508" s="133"/>
      <c r="Q508" s="184"/>
      <c r="R508" s="184"/>
      <c r="S508" s="184"/>
      <c r="T508" s="184"/>
      <c r="U508" s="184"/>
      <c r="V508" s="184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84"/>
      <c r="C509" s="184"/>
      <c r="D509" s="184"/>
      <c r="E509" s="184"/>
      <c r="F509" s="184"/>
      <c r="G509" s="184"/>
      <c r="H509" s="184"/>
      <c r="I509" s="184"/>
      <c r="J509" s="184"/>
      <c r="K509" s="184"/>
      <c r="L509" s="184"/>
      <c r="M509" s="184"/>
      <c r="N509" s="98"/>
      <c r="O509" s="133"/>
      <c r="P509" s="133"/>
      <c r="Q509" s="184"/>
      <c r="R509" s="184"/>
      <c r="S509" s="184"/>
      <c r="T509" s="184"/>
      <c r="U509" s="184"/>
      <c r="V509" s="184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84"/>
      <c r="C510" s="184"/>
      <c r="D510" s="184"/>
      <c r="E510" s="184"/>
      <c r="F510" s="184"/>
      <c r="G510" s="184"/>
      <c r="H510" s="184"/>
      <c r="I510" s="184"/>
      <c r="J510" s="184"/>
      <c r="K510" s="184"/>
      <c r="L510" s="184"/>
      <c r="M510" s="184"/>
      <c r="N510" s="98"/>
      <c r="O510" s="133"/>
      <c r="P510" s="133"/>
      <c r="Q510" s="184"/>
      <c r="R510" s="184"/>
      <c r="S510" s="184"/>
      <c r="T510" s="184"/>
      <c r="U510" s="184"/>
      <c r="V510" s="184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84"/>
      <c r="C511" s="184"/>
      <c r="D511" s="184"/>
      <c r="E511" s="184"/>
      <c r="F511" s="184"/>
      <c r="G511" s="184"/>
      <c r="H511" s="184"/>
      <c r="I511" s="184"/>
      <c r="J511" s="184"/>
      <c r="K511" s="184"/>
      <c r="L511" s="184"/>
      <c r="M511" s="184"/>
      <c r="N511" s="98"/>
      <c r="O511" s="133"/>
      <c r="P511" s="133"/>
      <c r="Q511" s="184"/>
      <c r="R511" s="184"/>
      <c r="S511" s="184"/>
      <c r="T511" s="184"/>
      <c r="U511" s="184"/>
      <c r="V511" s="184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84"/>
      <c r="C512" s="184"/>
      <c r="D512" s="184"/>
      <c r="E512" s="184"/>
      <c r="F512" s="184"/>
      <c r="G512" s="184"/>
      <c r="H512" s="184"/>
      <c r="I512" s="184"/>
      <c r="J512" s="184"/>
      <c r="K512" s="184"/>
      <c r="L512" s="184"/>
      <c r="M512" s="184"/>
      <c r="N512" s="98"/>
      <c r="O512" s="133"/>
      <c r="P512" s="133"/>
      <c r="Q512" s="184"/>
      <c r="R512" s="184"/>
      <c r="S512" s="184"/>
      <c r="T512" s="184"/>
      <c r="U512" s="184"/>
      <c r="V512" s="184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84"/>
      <c r="C513" s="184"/>
      <c r="D513" s="184"/>
      <c r="E513" s="184"/>
      <c r="F513" s="184"/>
      <c r="G513" s="184"/>
      <c r="H513" s="184"/>
      <c r="I513" s="184"/>
      <c r="J513" s="184"/>
      <c r="K513" s="184"/>
      <c r="L513" s="184"/>
      <c r="M513" s="184"/>
      <c r="N513" s="98"/>
      <c r="O513" s="133"/>
      <c r="P513" s="133"/>
      <c r="Q513" s="184"/>
      <c r="R513" s="184"/>
      <c r="S513" s="184"/>
      <c r="T513" s="184"/>
      <c r="U513" s="184"/>
      <c r="V513" s="184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84"/>
      <c r="C514" s="184"/>
      <c r="D514" s="184"/>
      <c r="E514" s="184"/>
      <c r="F514" s="184"/>
      <c r="G514" s="184"/>
      <c r="H514" s="184"/>
      <c r="I514" s="184"/>
      <c r="J514" s="184"/>
      <c r="K514" s="184"/>
      <c r="L514" s="184"/>
      <c r="M514" s="184"/>
      <c r="N514" s="98"/>
      <c r="O514" s="133"/>
      <c r="P514" s="133"/>
      <c r="Q514" s="184"/>
      <c r="R514" s="184"/>
      <c r="S514" s="184"/>
      <c r="T514" s="184"/>
      <c r="U514" s="184"/>
      <c r="V514" s="184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84"/>
      <c r="C515" s="184"/>
      <c r="D515" s="184"/>
      <c r="E515" s="184"/>
      <c r="F515" s="184"/>
      <c r="G515" s="184"/>
      <c r="H515" s="184"/>
      <c r="I515" s="184"/>
      <c r="J515" s="184"/>
      <c r="K515" s="184"/>
      <c r="L515" s="184"/>
      <c r="M515" s="184"/>
      <c r="N515" s="98"/>
      <c r="O515" s="133"/>
      <c r="P515" s="133"/>
      <c r="Q515" s="184"/>
      <c r="R515" s="184"/>
      <c r="S515" s="184"/>
      <c r="T515" s="184"/>
      <c r="U515" s="184"/>
      <c r="V515" s="184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84"/>
      <c r="C516" s="184"/>
      <c r="D516" s="184"/>
      <c r="E516" s="184"/>
      <c r="F516" s="184"/>
      <c r="G516" s="184"/>
      <c r="H516" s="184"/>
      <c r="I516" s="184"/>
      <c r="J516" s="184"/>
      <c r="K516" s="184"/>
      <c r="L516" s="184"/>
      <c r="M516" s="184"/>
      <c r="N516" s="98"/>
      <c r="O516" s="133"/>
      <c r="P516" s="133"/>
      <c r="Q516" s="184"/>
      <c r="R516" s="184"/>
      <c r="S516" s="184"/>
      <c r="T516" s="184"/>
      <c r="U516" s="184"/>
      <c r="V516" s="184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84"/>
      <c r="C517" s="184"/>
      <c r="D517" s="184"/>
      <c r="E517" s="184"/>
      <c r="F517" s="184"/>
      <c r="G517" s="184"/>
      <c r="H517" s="184"/>
      <c r="I517" s="184"/>
      <c r="J517" s="184"/>
      <c r="K517" s="184"/>
      <c r="L517" s="184"/>
      <c r="M517" s="184"/>
      <c r="N517" s="98"/>
      <c r="O517" s="133"/>
      <c r="P517" s="133"/>
      <c r="Q517" s="184"/>
      <c r="R517" s="184"/>
      <c r="S517" s="184"/>
      <c r="T517" s="184"/>
      <c r="U517" s="184"/>
      <c r="V517" s="184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84"/>
      <c r="C518" s="184"/>
      <c r="D518" s="184"/>
      <c r="E518" s="184"/>
      <c r="F518" s="184"/>
      <c r="G518" s="184"/>
      <c r="H518" s="184"/>
      <c r="I518" s="184"/>
      <c r="J518" s="184"/>
      <c r="K518" s="184"/>
      <c r="L518" s="184"/>
      <c r="M518" s="184"/>
      <c r="N518" s="98"/>
      <c r="O518" s="133"/>
      <c r="P518" s="133"/>
      <c r="Q518" s="184"/>
      <c r="R518" s="184"/>
      <c r="S518" s="184"/>
      <c r="T518" s="184"/>
      <c r="U518" s="184"/>
      <c r="V518" s="184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84"/>
      <c r="C519" s="184"/>
      <c r="D519" s="184"/>
      <c r="E519" s="184"/>
      <c r="F519" s="184"/>
      <c r="G519" s="184"/>
      <c r="H519" s="184"/>
      <c r="I519" s="184"/>
      <c r="J519" s="184"/>
      <c r="K519" s="184"/>
      <c r="L519" s="184"/>
      <c r="M519" s="184"/>
      <c r="N519" s="98"/>
      <c r="O519" s="133"/>
      <c r="P519" s="133"/>
      <c r="Q519" s="184"/>
      <c r="R519" s="184"/>
      <c r="S519" s="184"/>
      <c r="T519" s="184"/>
      <c r="U519" s="184"/>
      <c r="V519" s="184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84"/>
      <c r="C520" s="184"/>
      <c r="D520" s="184"/>
      <c r="E520" s="184"/>
      <c r="F520" s="184"/>
      <c r="G520" s="184"/>
      <c r="H520" s="184"/>
      <c r="I520" s="184"/>
      <c r="J520" s="184"/>
      <c r="K520" s="184"/>
      <c r="L520" s="184"/>
      <c r="M520" s="184"/>
      <c r="N520" s="98"/>
      <c r="O520" s="133"/>
      <c r="P520" s="133"/>
      <c r="Q520" s="184"/>
      <c r="R520" s="184"/>
      <c r="S520" s="184"/>
      <c r="T520" s="184"/>
      <c r="U520" s="184"/>
      <c r="V520" s="184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84"/>
      <c r="C521" s="184"/>
      <c r="D521" s="184"/>
      <c r="E521" s="184"/>
      <c r="F521" s="184"/>
      <c r="G521" s="184"/>
      <c r="H521" s="184"/>
      <c r="I521" s="184"/>
      <c r="J521" s="184"/>
      <c r="K521" s="184"/>
      <c r="L521" s="184"/>
      <c r="M521" s="184"/>
      <c r="N521" s="98"/>
      <c r="O521" s="133"/>
      <c r="P521" s="133"/>
      <c r="Q521" s="184"/>
      <c r="R521" s="184"/>
      <c r="S521" s="184"/>
      <c r="T521" s="184"/>
      <c r="U521" s="184"/>
      <c r="V521" s="184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84"/>
      <c r="C522" s="184"/>
      <c r="D522" s="184"/>
      <c r="E522" s="184"/>
      <c r="F522" s="184"/>
      <c r="G522" s="184"/>
      <c r="H522" s="184"/>
      <c r="I522" s="184"/>
      <c r="J522" s="184"/>
      <c r="K522" s="184"/>
      <c r="L522" s="184"/>
      <c r="M522" s="184"/>
      <c r="N522" s="98"/>
      <c r="O522" s="133"/>
      <c r="P522" s="133"/>
      <c r="Q522" s="184"/>
      <c r="R522" s="184"/>
      <c r="S522" s="184"/>
      <c r="T522" s="184"/>
      <c r="U522" s="184"/>
      <c r="V522" s="184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84"/>
      <c r="C523" s="184"/>
      <c r="D523" s="184"/>
      <c r="E523" s="184"/>
      <c r="F523" s="184"/>
      <c r="G523" s="184"/>
      <c r="H523" s="184"/>
      <c r="I523" s="184"/>
      <c r="J523" s="184"/>
      <c r="K523" s="184"/>
      <c r="L523" s="184"/>
      <c r="M523" s="184"/>
      <c r="N523" s="98"/>
      <c r="O523" s="133"/>
      <c r="P523" s="133"/>
      <c r="Q523" s="184"/>
      <c r="R523" s="184"/>
      <c r="S523" s="184"/>
      <c r="T523" s="184"/>
      <c r="U523" s="184"/>
      <c r="V523" s="184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84"/>
      <c r="C524" s="184"/>
      <c r="D524" s="184"/>
      <c r="E524" s="184"/>
      <c r="F524" s="184"/>
      <c r="G524" s="184"/>
      <c r="H524" s="184"/>
      <c r="I524" s="184"/>
      <c r="J524" s="184"/>
      <c r="K524" s="184"/>
      <c r="L524" s="184"/>
      <c r="M524" s="184"/>
      <c r="N524" s="98"/>
      <c r="O524" s="133"/>
      <c r="P524" s="133"/>
      <c r="Q524" s="184"/>
      <c r="R524" s="184"/>
      <c r="S524" s="184"/>
      <c r="T524" s="184"/>
      <c r="U524" s="184"/>
      <c r="V524" s="184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84"/>
      <c r="C525" s="184"/>
      <c r="D525" s="184"/>
      <c r="E525" s="184"/>
      <c r="F525" s="184"/>
      <c r="G525" s="184"/>
      <c r="H525" s="184"/>
      <c r="I525" s="184"/>
      <c r="J525" s="184"/>
      <c r="K525" s="184"/>
      <c r="L525" s="184"/>
      <c r="M525" s="184"/>
      <c r="N525" s="98"/>
      <c r="O525" s="133"/>
      <c r="P525" s="133"/>
      <c r="Q525" s="184"/>
      <c r="R525" s="184"/>
      <c r="S525" s="184"/>
      <c r="T525" s="184"/>
      <c r="U525" s="184"/>
      <c r="V525" s="184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84"/>
      <c r="C526" s="184"/>
      <c r="D526" s="184"/>
      <c r="E526" s="184"/>
      <c r="F526" s="184"/>
      <c r="G526" s="184"/>
      <c r="H526" s="184"/>
      <c r="I526" s="184"/>
      <c r="J526" s="184"/>
      <c r="K526" s="184"/>
      <c r="L526" s="184"/>
      <c r="M526" s="184"/>
      <c r="N526" s="98"/>
      <c r="O526" s="133"/>
      <c r="P526" s="133"/>
      <c r="Q526" s="184"/>
      <c r="R526" s="184"/>
      <c r="S526" s="184"/>
      <c r="T526" s="184"/>
      <c r="U526" s="184"/>
      <c r="V526" s="184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84"/>
      <c r="C527" s="184"/>
      <c r="D527" s="184"/>
      <c r="E527" s="184"/>
      <c r="F527" s="184"/>
      <c r="G527" s="184"/>
      <c r="H527" s="184"/>
      <c r="I527" s="184"/>
      <c r="J527" s="184"/>
      <c r="K527" s="184"/>
      <c r="L527" s="184"/>
      <c r="M527" s="184"/>
      <c r="N527" s="98"/>
      <c r="O527" s="133"/>
      <c r="P527" s="133"/>
      <c r="Q527" s="184"/>
      <c r="R527" s="184"/>
      <c r="S527" s="184"/>
      <c r="T527" s="184"/>
      <c r="U527" s="184"/>
      <c r="V527" s="184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84"/>
      <c r="C528" s="184"/>
      <c r="D528" s="184"/>
      <c r="E528" s="184"/>
      <c r="F528" s="184"/>
      <c r="G528" s="184"/>
      <c r="H528" s="184"/>
      <c r="I528" s="184"/>
      <c r="J528" s="184"/>
      <c r="K528" s="184"/>
      <c r="L528" s="184"/>
      <c r="M528" s="184"/>
      <c r="N528" s="98"/>
      <c r="O528" s="133"/>
      <c r="P528" s="133"/>
      <c r="Q528" s="184"/>
      <c r="R528" s="184"/>
      <c r="S528" s="184"/>
      <c r="T528" s="184"/>
      <c r="U528" s="184"/>
      <c r="V528" s="184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84"/>
      <c r="C529" s="184"/>
      <c r="D529" s="184"/>
      <c r="E529" s="184"/>
      <c r="F529" s="184"/>
      <c r="G529" s="184"/>
      <c r="H529" s="184"/>
      <c r="I529" s="184"/>
      <c r="J529" s="184"/>
      <c r="K529" s="184"/>
      <c r="L529" s="184"/>
      <c r="M529" s="184"/>
      <c r="N529" s="98"/>
      <c r="O529" s="133"/>
      <c r="P529" s="133"/>
      <c r="Q529" s="184"/>
      <c r="R529" s="184"/>
      <c r="S529" s="184"/>
      <c r="T529" s="184"/>
      <c r="U529" s="184"/>
      <c r="V529" s="184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84"/>
      <c r="C530" s="184"/>
      <c r="D530" s="184"/>
      <c r="E530" s="184"/>
      <c r="F530" s="184"/>
      <c r="G530" s="184"/>
      <c r="H530" s="184"/>
      <c r="I530" s="184"/>
      <c r="J530" s="184"/>
      <c r="K530" s="184"/>
      <c r="L530" s="184"/>
      <c r="M530" s="184"/>
      <c r="N530" s="98"/>
      <c r="O530" s="133"/>
      <c r="P530" s="133"/>
      <c r="Q530" s="184"/>
      <c r="R530" s="184"/>
      <c r="S530" s="184"/>
      <c r="T530" s="184"/>
      <c r="U530" s="184"/>
      <c r="V530" s="184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84"/>
      <c r="C531" s="184"/>
      <c r="D531" s="184"/>
      <c r="E531" s="184"/>
      <c r="F531" s="184"/>
      <c r="G531" s="184"/>
      <c r="H531" s="184"/>
      <c r="I531" s="184"/>
      <c r="J531" s="184"/>
      <c r="K531" s="184"/>
      <c r="L531" s="184"/>
      <c r="M531" s="184"/>
      <c r="N531" s="98"/>
      <c r="O531" s="133"/>
      <c r="P531" s="133"/>
      <c r="Q531" s="184"/>
      <c r="R531" s="184"/>
      <c r="S531" s="184"/>
      <c r="T531" s="184"/>
      <c r="U531" s="184"/>
      <c r="V531" s="184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84"/>
      <c r="C532" s="184"/>
      <c r="D532" s="184"/>
      <c r="E532" s="184"/>
      <c r="F532" s="184"/>
      <c r="G532" s="184"/>
      <c r="H532" s="184"/>
      <c r="I532" s="184"/>
      <c r="J532" s="184"/>
      <c r="K532" s="184"/>
      <c r="L532" s="184"/>
      <c r="M532" s="184"/>
      <c r="N532" s="98"/>
      <c r="O532" s="133"/>
      <c r="P532" s="133"/>
      <c r="Q532" s="184"/>
      <c r="R532" s="184"/>
      <c r="S532" s="184"/>
      <c r="T532" s="184"/>
      <c r="U532" s="184"/>
      <c r="V532" s="184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84"/>
      <c r="C533" s="184"/>
      <c r="D533" s="184"/>
      <c r="E533" s="184"/>
      <c r="F533" s="184"/>
      <c r="G533" s="184"/>
      <c r="H533" s="184"/>
      <c r="I533" s="184"/>
      <c r="J533" s="184"/>
      <c r="K533" s="184"/>
      <c r="L533" s="184"/>
      <c r="M533" s="184"/>
      <c r="N533" s="98"/>
      <c r="O533" s="133"/>
      <c r="P533" s="133"/>
      <c r="Q533" s="184"/>
      <c r="R533" s="184"/>
      <c r="S533" s="184"/>
      <c r="T533" s="184"/>
      <c r="U533" s="184"/>
      <c r="V533" s="184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84"/>
      <c r="C534" s="184"/>
      <c r="D534" s="184"/>
      <c r="E534" s="184"/>
      <c r="F534" s="184"/>
      <c r="G534" s="184"/>
      <c r="H534" s="184"/>
      <c r="I534" s="184"/>
      <c r="J534" s="184"/>
      <c r="K534" s="184"/>
      <c r="L534" s="184"/>
      <c r="M534" s="184"/>
      <c r="N534" s="98"/>
      <c r="O534" s="133"/>
      <c r="P534" s="133"/>
      <c r="Q534" s="184"/>
      <c r="R534" s="184"/>
      <c r="S534" s="184"/>
      <c r="T534" s="184"/>
      <c r="U534" s="184"/>
      <c r="V534" s="184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84"/>
      <c r="C535" s="184"/>
      <c r="D535" s="184"/>
      <c r="E535" s="184"/>
      <c r="F535" s="184"/>
      <c r="G535" s="184"/>
      <c r="H535" s="184"/>
      <c r="I535" s="184"/>
      <c r="J535" s="184"/>
      <c r="K535" s="184"/>
      <c r="L535" s="184"/>
      <c r="M535" s="184"/>
      <c r="N535" s="98"/>
      <c r="O535" s="133"/>
      <c r="P535" s="133"/>
      <c r="Q535" s="184"/>
      <c r="R535" s="184"/>
      <c r="S535" s="184"/>
      <c r="T535" s="184"/>
      <c r="U535" s="184"/>
      <c r="V535" s="184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84"/>
      <c r="C536" s="184"/>
      <c r="D536" s="184"/>
      <c r="E536" s="184"/>
      <c r="F536" s="184"/>
      <c r="G536" s="184"/>
      <c r="H536" s="184"/>
      <c r="I536" s="184"/>
      <c r="J536" s="184"/>
      <c r="K536" s="184"/>
      <c r="L536" s="184"/>
      <c r="M536" s="184"/>
      <c r="N536" s="98"/>
      <c r="O536" s="133"/>
      <c r="P536" s="133"/>
      <c r="Q536" s="184"/>
      <c r="R536" s="184"/>
      <c r="S536" s="184"/>
      <c r="T536" s="184"/>
      <c r="U536" s="184"/>
      <c r="V536" s="184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84"/>
      <c r="C537" s="184"/>
      <c r="D537" s="184"/>
      <c r="E537" s="184"/>
      <c r="F537" s="184"/>
      <c r="G537" s="184"/>
      <c r="H537" s="184"/>
      <c r="I537" s="184"/>
      <c r="J537" s="184"/>
      <c r="K537" s="184"/>
      <c r="L537" s="184"/>
      <c r="M537" s="184"/>
      <c r="N537" s="98"/>
      <c r="O537" s="133"/>
      <c r="P537" s="133"/>
      <c r="Q537" s="184"/>
      <c r="R537" s="184"/>
      <c r="S537" s="184"/>
      <c r="T537" s="184"/>
      <c r="U537" s="184"/>
      <c r="V537" s="184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84"/>
      <c r="C538" s="184"/>
      <c r="D538" s="184"/>
      <c r="E538" s="184"/>
      <c r="F538" s="184"/>
      <c r="G538" s="184"/>
      <c r="H538" s="184"/>
      <c r="I538" s="184"/>
      <c r="J538" s="184"/>
      <c r="K538" s="184"/>
      <c r="L538" s="184"/>
      <c r="M538" s="184"/>
      <c r="N538" s="98"/>
      <c r="O538" s="133"/>
      <c r="P538" s="133"/>
      <c r="Q538" s="184"/>
      <c r="R538" s="184"/>
      <c r="S538" s="184"/>
      <c r="T538" s="184"/>
      <c r="U538" s="184"/>
      <c r="V538" s="184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84"/>
      <c r="C539" s="184"/>
      <c r="D539" s="184"/>
      <c r="E539" s="184"/>
      <c r="F539" s="184"/>
      <c r="G539" s="184"/>
      <c r="H539" s="184"/>
      <c r="I539" s="184"/>
      <c r="J539" s="184"/>
      <c r="K539" s="184"/>
      <c r="L539" s="184"/>
      <c r="M539" s="184"/>
      <c r="N539" s="98"/>
      <c r="O539" s="133"/>
      <c r="P539" s="133"/>
      <c r="Q539" s="184"/>
      <c r="R539" s="184"/>
      <c r="S539" s="184"/>
      <c r="T539" s="184"/>
      <c r="U539" s="184"/>
      <c r="V539" s="184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84"/>
      <c r="C540" s="184"/>
      <c r="D540" s="184"/>
      <c r="E540" s="184"/>
      <c r="F540" s="184"/>
      <c r="G540" s="184"/>
      <c r="H540" s="184"/>
      <c r="I540" s="184"/>
      <c r="J540" s="184"/>
      <c r="K540" s="184"/>
      <c r="L540" s="184"/>
      <c r="M540" s="184"/>
      <c r="N540" s="98"/>
      <c r="O540" s="133"/>
      <c r="P540" s="133"/>
      <c r="Q540" s="184"/>
      <c r="R540" s="184"/>
      <c r="S540" s="184"/>
      <c r="T540" s="184"/>
      <c r="U540" s="184"/>
      <c r="V540" s="184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84"/>
      <c r="C541" s="184"/>
      <c r="D541" s="184"/>
      <c r="E541" s="184"/>
      <c r="F541" s="184"/>
      <c r="G541" s="184"/>
      <c r="H541" s="184"/>
      <c r="I541" s="184"/>
      <c r="J541" s="184"/>
      <c r="K541" s="184"/>
      <c r="L541" s="184"/>
      <c r="M541" s="184"/>
      <c r="N541" s="98"/>
      <c r="O541" s="133"/>
      <c r="P541" s="133"/>
      <c r="Q541" s="184"/>
      <c r="R541" s="184"/>
      <c r="S541" s="184"/>
      <c r="T541" s="184"/>
      <c r="U541" s="184"/>
      <c r="V541" s="184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84"/>
      <c r="C542" s="184"/>
      <c r="D542" s="184"/>
      <c r="E542" s="184"/>
      <c r="F542" s="184"/>
      <c r="G542" s="184"/>
      <c r="H542" s="184"/>
      <c r="I542" s="184"/>
      <c r="J542" s="184"/>
      <c r="K542" s="184"/>
      <c r="L542" s="184"/>
      <c r="M542" s="184"/>
      <c r="N542" s="98"/>
      <c r="O542" s="133"/>
      <c r="P542" s="133"/>
      <c r="Q542" s="184"/>
      <c r="R542" s="184"/>
      <c r="S542" s="184"/>
      <c r="T542" s="184"/>
      <c r="U542" s="184"/>
      <c r="V542" s="184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84"/>
      <c r="C543" s="184"/>
      <c r="D543" s="184"/>
      <c r="E543" s="184"/>
      <c r="F543" s="184"/>
      <c r="G543" s="184"/>
      <c r="H543" s="184"/>
      <c r="I543" s="184"/>
      <c r="J543" s="184"/>
      <c r="K543" s="184"/>
      <c r="L543" s="184"/>
      <c r="M543" s="184"/>
      <c r="N543" s="98"/>
      <c r="O543" s="133"/>
      <c r="P543" s="133"/>
      <c r="Q543" s="184"/>
      <c r="R543" s="184"/>
      <c r="S543" s="184"/>
      <c r="T543" s="184"/>
      <c r="U543" s="184"/>
      <c r="V543" s="184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84"/>
      <c r="C544" s="184"/>
      <c r="D544" s="184"/>
      <c r="E544" s="184"/>
      <c r="F544" s="184"/>
      <c r="G544" s="184"/>
      <c r="H544" s="184"/>
      <c r="I544" s="184"/>
      <c r="J544" s="184"/>
      <c r="K544" s="184"/>
      <c r="L544" s="184"/>
      <c r="M544" s="184"/>
      <c r="N544" s="98"/>
      <c r="O544" s="133"/>
      <c r="P544" s="133"/>
      <c r="Q544" s="184"/>
      <c r="R544" s="184"/>
      <c r="S544" s="184"/>
      <c r="T544" s="184"/>
      <c r="U544" s="184"/>
      <c r="V544" s="184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84"/>
      <c r="C545" s="184"/>
      <c r="D545" s="184"/>
      <c r="E545" s="184"/>
      <c r="F545" s="184"/>
      <c r="G545" s="184"/>
      <c r="H545" s="184"/>
      <c r="I545" s="184"/>
      <c r="J545" s="184"/>
      <c r="K545" s="184"/>
      <c r="L545" s="184"/>
      <c r="M545" s="184"/>
      <c r="N545" s="98"/>
      <c r="O545" s="133"/>
      <c r="P545" s="133"/>
      <c r="Q545" s="184"/>
      <c r="R545" s="184"/>
      <c r="S545" s="184"/>
      <c r="T545" s="184"/>
      <c r="U545" s="184"/>
      <c r="V545" s="184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84"/>
      <c r="C546" s="184"/>
      <c r="D546" s="184"/>
      <c r="E546" s="184"/>
      <c r="F546" s="184"/>
      <c r="G546" s="184"/>
      <c r="H546" s="184"/>
      <c r="I546" s="184"/>
      <c r="J546" s="184"/>
      <c r="K546" s="184"/>
      <c r="L546" s="184"/>
      <c r="M546" s="184"/>
      <c r="N546" s="98"/>
      <c r="O546" s="133"/>
      <c r="P546" s="133"/>
      <c r="Q546" s="184"/>
      <c r="R546" s="184"/>
      <c r="S546" s="184"/>
      <c r="T546" s="184"/>
      <c r="U546" s="184"/>
      <c r="V546" s="184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84"/>
      <c r="C547" s="184"/>
      <c r="D547" s="184"/>
      <c r="E547" s="184"/>
      <c r="F547" s="184"/>
      <c r="G547" s="184"/>
      <c r="H547" s="184"/>
      <c r="I547" s="184"/>
      <c r="J547" s="184"/>
      <c r="K547" s="184"/>
      <c r="L547" s="184"/>
      <c r="M547" s="184"/>
      <c r="N547" s="98"/>
      <c r="O547" s="133"/>
      <c r="P547" s="133"/>
      <c r="Q547" s="184"/>
      <c r="R547" s="184"/>
      <c r="S547" s="184"/>
      <c r="T547" s="184"/>
      <c r="U547" s="184"/>
      <c r="V547" s="184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84"/>
      <c r="C548" s="184"/>
      <c r="D548" s="184"/>
      <c r="E548" s="184"/>
      <c r="F548" s="184"/>
      <c r="G548" s="184"/>
      <c r="H548" s="184"/>
      <c r="I548" s="184"/>
      <c r="J548" s="184"/>
      <c r="K548" s="184"/>
      <c r="L548" s="184"/>
      <c r="M548" s="184"/>
      <c r="N548" s="98"/>
      <c r="O548" s="133"/>
      <c r="P548" s="133"/>
      <c r="Q548" s="184"/>
      <c r="R548" s="184"/>
      <c r="S548" s="184"/>
      <c r="T548" s="184"/>
      <c r="U548" s="184"/>
      <c r="V548" s="184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84"/>
      <c r="C549" s="184"/>
      <c r="D549" s="184"/>
      <c r="E549" s="184"/>
      <c r="F549" s="184"/>
      <c r="G549" s="184"/>
      <c r="H549" s="184"/>
      <c r="I549" s="184"/>
      <c r="J549" s="184"/>
      <c r="K549" s="184"/>
      <c r="L549" s="184"/>
      <c r="M549" s="184"/>
      <c r="N549" s="98"/>
      <c r="O549" s="133"/>
      <c r="P549" s="133"/>
      <c r="Q549" s="184"/>
      <c r="R549" s="184"/>
      <c r="S549" s="184"/>
      <c r="T549" s="184"/>
      <c r="U549" s="184"/>
      <c r="V549" s="184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84"/>
      <c r="C550" s="184"/>
      <c r="D550" s="184"/>
      <c r="E550" s="184"/>
      <c r="F550" s="184"/>
      <c r="G550" s="184"/>
      <c r="H550" s="184"/>
      <c r="I550" s="184"/>
      <c r="J550" s="184"/>
      <c r="K550" s="184"/>
      <c r="L550" s="184"/>
      <c r="M550" s="184"/>
      <c r="N550" s="98"/>
      <c r="O550" s="133"/>
      <c r="P550" s="133"/>
      <c r="Q550" s="184"/>
      <c r="R550" s="184"/>
      <c r="S550" s="184"/>
      <c r="T550" s="184"/>
      <c r="U550" s="184"/>
      <c r="V550" s="184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84"/>
      <c r="C551" s="184"/>
      <c r="D551" s="184"/>
      <c r="E551" s="184"/>
      <c r="F551" s="184"/>
      <c r="G551" s="184"/>
      <c r="H551" s="184"/>
      <c r="I551" s="184"/>
      <c r="J551" s="184"/>
      <c r="K551" s="184"/>
      <c r="L551" s="184"/>
      <c r="M551" s="184"/>
      <c r="N551" s="98"/>
      <c r="O551" s="133"/>
      <c r="P551" s="133"/>
      <c r="Q551" s="184"/>
      <c r="R551" s="184"/>
      <c r="S551" s="184"/>
      <c r="T551" s="184"/>
      <c r="U551" s="184"/>
      <c r="V551" s="184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84"/>
      <c r="C552" s="184"/>
      <c r="D552" s="184"/>
      <c r="E552" s="184"/>
      <c r="F552" s="184"/>
      <c r="G552" s="184"/>
      <c r="H552" s="184"/>
      <c r="I552" s="184"/>
      <c r="J552" s="184"/>
      <c r="K552" s="184"/>
      <c r="L552" s="184"/>
      <c r="M552" s="184"/>
      <c r="N552" s="98"/>
      <c r="O552" s="133"/>
      <c r="P552" s="133"/>
      <c r="Q552" s="184"/>
      <c r="R552" s="184"/>
      <c r="S552" s="184"/>
      <c r="T552" s="184"/>
      <c r="U552" s="184"/>
      <c r="V552" s="184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84"/>
      <c r="C553" s="184"/>
      <c r="D553" s="184"/>
      <c r="E553" s="184"/>
      <c r="F553" s="184"/>
      <c r="G553" s="184"/>
      <c r="H553" s="184"/>
      <c r="I553" s="184"/>
      <c r="J553" s="184"/>
      <c r="K553" s="184"/>
      <c r="L553" s="184"/>
      <c r="M553" s="184"/>
      <c r="N553" s="98"/>
      <c r="O553" s="133"/>
      <c r="P553" s="133"/>
      <c r="Q553" s="184"/>
      <c r="R553" s="184"/>
      <c r="S553" s="184"/>
      <c r="T553" s="184"/>
      <c r="U553" s="184"/>
      <c r="V553" s="184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84"/>
      <c r="C554" s="184"/>
      <c r="D554" s="184"/>
      <c r="E554" s="184"/>
      <c r="F554" s="184"/>
      <c r="G554" s="184"/>
      <c r="H554" s="184"/>
      <c r="I554" s="184"/>
      <c r="J554" s="184"/>
      <c r="K554" s="184"/>
      <c r="L554" s="184"/>
      <c r="M554" s="184"/>
      <c r="N554" s="98"/>
      <c r="O554" s="133"/>
      <c r="P554" s="133"/>
      <c r="Q554" s="184"/>
      <c r="R554" s="184"/>
      <c r="S554" s="184"/>
      <c r="T554" s="184"/>
      <c r="U554" s="184"/>
      <c r="V554" s="184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84"/>
      <c r="C555" s="184"/>
      <c r="D555" s="184"/>
      <c r="E555" s="184"/>
      <c r="F555" s="184"/>
      <c r="G555" s="184"/>
      <c r="H555" s="184"/>
      <c r="I555" s="184"/>
      <c r="J555" s="184"/>
      <c r="K555" s="184"/>
      <c r="L555" s="184"/>
      <c r="M555" s="184"/>
      <c r="N555" s="98"/>
      <c r="O555" s="133"/>
      <c r="P555" s="133"/>
      <c r="Q555" s="184"/>
      <c r="R555" s="184"/>
      <c r="S555" s="184"/>
      <c r="T555" s="184"/>
      <c r="U555" s="184"/>
      <c r="V555" s="184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84"/>
      <c r="C556" s="184"/>
      <c r="D556" s="184"/>
      <c r="E556" s="184"/>
      <c r="F556" s="184"/>
      <c r="G556" s="184"/>
      <c r="H556" s="184"/>
      <c r="I556" s="184"/>
      <c r="J556" s="184"/>
      <c r="K556" s="184"/>
      <c r="L556" s="184"/>
      <c r="M556" s="184"/>
      <c r="N556" s="98"/>
      <c r="O556" s="133"/>
      <c r="P556" s="133"/>
      <c r="Q556" s="184"/>
      <c r="R556" s="184"/>
      <c r="S556" s="184"/>
      <c r="T556" s="184"/>
      <c r="U556" s="184"/>
      <c r="V556" s="184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84"/>
      <c r="C557" s="184"/>
      <c r="D557" s="184"/>
      <c r="E557" s="184"/>
      <c r="F557" s="184"/>
      <c r="G557" s="184"/>
      <c r="H557" s="184"/>
      <c r="I557" s="184"/>
      <c r="J557" s="184"/>
      <c r="K557" s="184"/>
      <c r="L557" s="184"/>
      <c r="M557" s="184"/>
      <c r="N557" s="98"/>
      <c r="O557" s="133"/>
      <c r="P557" s="133"/>
      <c r="Q557" s="184"/>
      <c r="R557" s="184"/>
      <c r="S557" s="184"/>
      <c r="T557" s="184"/>
      <c r="U557" s="184"/>
      <c r="V557" s="184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84"/>
      <c r="C558" s="184"/>
      <c r="D558" s="184"/>
      <c r="E558" s="184"/>
      <c r="F558" s="184"/>
      <c r="G558" s="184"/>
      <c r="H558" s="184"/>
      <c r="I558" s="184"/>
      <c r="J558" s="184"/>
      <c r="K558" s="184"/>
      <c r="L558" s="184"/>
      <c r="M558" s="184"/>
      <c r="N558" s="98"/>
      <c r="O558" s="133"/>
      <c r="P558" s="133"/>
      <c r="Q558" s="184"/>
      <c r="R558" s="184"/>
      <c r="S558" s="184"/>
      <c r="T558" s="184"/>
      <c r="U558" s="184"/>
      <c r="V558" s="184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84"/>
      <c r="C559" s="184"/>
      <c r="D559" s="184"/>
      <c r="E559" s="184"/>
      <c r="F559" s="184"/>
      <c r="G559" s="184"/>
      <c r="H559" s="184"/>
      <c r="I559" s="184"/>
      <c r="J559" s="184"/>
      <c r="K559" s="184"/>
      <c r="L559" s="184"/>
      <c r="M559" s="184"/>
      <c r="N559" s="98"/>
      <c r="O559" s="133"/>
      <c r="P559" s="133"/>
      <c r="Q559" s="184"/>
      <c r="R559" s="184"/>
      <c r="S559" s="184"/>
      <c r="T559" s="184"/>
      <c r="U559" s="184"/>
      <c r="V559" s="184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84"/>
      <c r="C560" s="184"/>
      <c r="D560" s="184"/>
      <c r="E560" s="184"/>
      <c r="F560" s="184"/>
      <c r="G560" s="184"/>
      <c r="H560" s="184"/>
      <c r="I560" s="184"/>
      <c r="J560" s="184"/>
      <c r="K560" s="184"/>
      <c r="L560" s="184"/>
      <c r="M560" s="184"/>
      <c r="N560" s="98"/>
      <c r="O560" s="133"/>
      <c r="P560" s="133"/>
      <c r="Q560" s="184"/>
      <c r="R560" s="184"/>
      <c r="S560" s="184"/>
      <c r="T560" s="184"/>
      <c r="U560" s="184"/>
      <c r="V560" s="184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84"/>
      <c r="C561" s="184"/>
      <c r="D561" s="184"/>
      <c r="E561" s="184"/>
      <c r="F561" s="184"/>
      <c r="G561" s="184"/>
      <c r="H561" s="184"/>
      <c r="I561" s="184"/>
      <c r="J561" s="184"/>
      <c r="K561" s="184"/>
      <c r="L561" s="184"/>
      <c r="M561" s="184"/>
      <c r="N561" s="98"/>
      <c r="O561" s="133"/>
      <c r="P561" s="133"/>
      <c r="Q561" s="184"/>
      <c r="R561" s="184"/>
      <c r="S561" s="184"/>
      <c r="T561" s="184"/>
      <c r="U561" s="184"/>
      <c r="V561" s="184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84"/>
      <c r="C562" s="184"/>
      <c r="D562" s="184"/>
      <c r="E562" s="184"/>
      <c r="F562" s="184"/>
      <c r="G562" s="184"/>
      <c r="H562" s="184"/>
      <c r="I562" s="184"/>
      <c r="J562" s="184"/>
      <c r="K562" s="184"/>
      <c r="L562" s="184"/>
      <c r="M562" s="184"/>
      <c r="N562" s="98"/>
      <c r="O562" s="133"/>
      <c r="P562" s="133"/>
      <c r="Q562" s="184"/>
      <c r="R562" s="184"/>
      <c r="S562" s="184"/>
      <c r="T562" s="184"/>
      <c r="U562" s="184"/>
      <c r="V562" s="184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84"/>
      <c r="C563" s="184"/>
      <c r="D563" s="184"/>
      <c r="E563" s="184"/>
      <c r="F563" s="184"/>
      <c r="G563" s="184"/>
      <c r="H563" s="184"/>
      <c r="I563" s="184"/>
      <c r="J563" s="184"/>
      <c r="K563" s="184"/>
      <c r="L563" s="184"/>
      <c r="M563" s="184"/>
      <c r="N563" s="98"/>
      <c r="O563" s="133"/>
      <c r="P563" s="133"/>
      <c r="Q563" s="184"/>
      <c r="R563" s="184"/>
      <c r="S563" s="184"/>
      <c r="T563" s="184"/>
      <c r="U563" s="184"/>
      <c r="V563" s="184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5"/>
      <c r="C568" s="186"/>
      <c r="D568" s="186"/>
      <c r="E568" s="134"/>
      <c r="F568" s="134"/>
      <c r="G568" s="134"/>
      <c r="H568" s="185"/>
      <c r="I568" s="185"/>
      <c r="J568" s="185"/>
      <c r="K568" s="185"/>
      <c r="L568" s="185"/>
      <c r="M568" s="185"/>
      <c r="N568" s="185"/>
      <c r="O568" s="185"/>
      <c r="P568" s="185"/>
      <c r="Q568" s="134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8"/>
      <c r="C569" s="188"/>
      <c r="D569" s="188"/>
      <c r="E569" s="102"/>
      <c r="F569" s="102"/>
      <c r="G569" s="102"/>
      <c r="H569" s="189"/>
      <c r="I569" s="189"/>
      <c r="J569" s="189"/>
      <c r="K569" s="189"/>
      <c r="L569" s="190"/>
      <c r="M569" s="190"/>
      <c r="N569" s="190"/>
      <c r="O569" s="190"/>
      <c r="P569" s="190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8"/>
      <c r="C570" s="188"/>
      <c r="D570" s="188"/>
      <c r="E570" s="102"/>
      <c r="F570" s="102"/>
      <c r="G570" s="102"/>
      <c r="H570" s="189"/>
      <c r="I570" s="189"/>
      <c r="J570" s="189"/>
      <c r="K570" s="189"/>
      <c r="L570" s="190"/>
      <c r="M570" s="190"/>
      <c r="N570" s="190"/>
      <c r="O570" s="190"/>
      <c r="P570" s="190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8"/>
      <c r="C571" s="188"/>
      <c r="D571" s="188"/>
      <c r="E571" s="102"/>
      <c r="F571" s="102"/>
      <c r="G571" s="102"/>
      <c r="H571" s="189"/>
      <c r="I571" s="189"/>
      <c r="J571" s="189"/>
      <c r="K571" s="189"/>
      <c r="L571" s="190"/>
      <c r="M571" s="190"/>
      <c r="N571" s="190"/>
      <c r="O571" s="190"/>
      <c r="P571" s="190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8"/>
      <c r="C572" s="188"/>
      <c r="D572" s="188"/>
      <c r="E572" s="102"/>
      <c r="F572" s="102"/>
      <c r="G572" s="102"/>
      <c r="H572" s="189"/>
      <c r="I572" s="189"/>
      <c r="J572" s="189"/>
      <c r="K572" s="189"/>
      <c r="L572" s="190"/>
      <c r="M572" s="190"/>
      <c r="N572" s="190"/>
      <c r="O572" s="190"/>
      <c r="P572" s="190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8"/>
      <c r="C573" s="188"/>
      <c r="D573" s="188"/>
      <c r="E573" s="102"/>
      <c r="F573" s="102"/>
      <c r="G573" s="102"/>
      <c r="H573" s="189"/>
      <c r="I573" s="189"/>
      <c r="J573" s="189"/>
      <c r="K573" s="189"/>
      <c r="L573" s="190"/>
      <c r="M573" s="190"/>
      <c r="N573" s="190"/>
      <c r="O573" s="190"/>
      <c r="P573" s="190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8"/>
      <c r="C574" s="188"/>
      <c r="D574" s="188"/>
      <c r="E574" s="102"/>
      <c r="F574" s="102"/>
      <c r="G574" s="102"/>
      <c r="H574" s="189"/>
      <c r="I574" s="189"/>
      <c r="J574" s="189"/>
      <c r="K574" s="189"/>
      <c r="L574" s="190"/>
      <c r="M574" s="190"/>
      <c r="N574" s="190"/>
      <c r="O574" s="190"/>
      <c r="P574" s="190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8"/>
      <c r="C575" s="188"/>
      <c r="D575" s="188"/>
      <c r="E575" s="102"/>
      <c r="F575" s="102"/>
      <c r="G575" s="102"/>
      <c r="H575" s="189"/>
      <c r="I575" s="189"/>
      <c r="J575" s="189"/>
      <c r="K575" s="189"/>
      <c r="L575" s="190"/>
      <c r="M575" s="190"/>
      <c r="N575" s="190"/>
      <c r="O575" s="190"/>
      <c r="P575" s="190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8"/>
      <c r="C576" s="188"/>
      <c r="D576" s="188"/>
      <c r="E576" s="102"/>
      <c r="F576" s="102"/>
      <c r="G576" s="102"/>
      <c r="H576" s="189"/>
      <c r="I576" s="189"/>
      <c r="J576" s="189"/>
      <c r="K576" s="189"/>
      <c r="L576" s="190"/>
      <c r="M576" s="190"/>
      <c r="N576" s="190"/>
      <c r="O576" s="190"/>
      <c r="P576" s="190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8"/>
      <c r="C577" s="188"/>
      <c r="D577" s="188"/>
      <c r="E577" s="102"/>
      <c r="F577" s="102"/>
      <c r="G577" s="102"/>
      <c r="H577" s="189"/>
      <c r="I577" s="189"/>
      <c r="J577" s="189"/>
      <c r="K577" s="189"/>
      <c r="L577" s="190"/>
      <c r="M577" s="190"/>
      <c r="N577" s="190"/>
      <c r="O577" s="190"/>
      <c r="P577" s="190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8"/>
      <c r="C578" s="188"/>
      <c r="D578" s="188"/>
      <c r="E578" s="102"/>
      <c r="F578" s="102"/>
      <c r="G578" s="102"/>
      <c r="H578" s="189"/>
      <c r="I578" s="189"/>
      <c r="J578" s="189"/>
      <c r="K578" s="189"/>
      <c r="L578" s="190"/>
      <c r="M578" s="190"/>
      <c r="N578" s="190"/>
      <c r="O578" s="190"/>
      <c r="P578" s="190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8"/>
      <c r="C579" s="188"/>
      <c r="D579" s="188"/>
      <c r="E579" s="102"/>
      <c r="F579" s="102"/>
      <c r="G579" s="102"/>
      <c r="H579" s="189"/>
      <c r="I579" s="189"/>
      <c r="J579" s="189"/>
      <c r="K579" s="189"/>
      <c r="L579" s="190"/>
      <c r="M579" s="190"/>
      <c r="N579" s="190"/>
      <c r="O579" s="190"/>
      <c r="P579" s="190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8"/>
      <c r="C580" s="188"/>
      <c r="D580" s="188"/>
      <c r="E580" s="102"/>
      <c r="F580" s="102"/>
      <c r="G580" s="102"/>
      <c r="H580" s="189"/>
      <c r="I580" s="189"/>
      <c r="J580" s="189"/>
      <c r="K580" s="189"/>
      <c r="L580" s="190"/>
      <c r="M580" s="190"/>
      <c r="N580" s="190"/>
      <c r="O580" s="190"/>
      <c r="P580" s="190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8"/>
      <c r="C581" s="188"/>
      <c r="D581" s="188"/>
      <c r="E581" s="102"/>
      <c r="F581" s="102"/>
      <c r="G581" s="102"/>
      <c r="H581" s="189"/>
      <c r="I581" s="189"/>
      <c r="J581" s="189"/>
      <c r="K581" s="189"/>
      <c r="L581" s="190"/>
      <c r="M581" s="190"/>
      <c r="N581" s="190"/>
      <c r="O581" s="190"/>
      <c r="P581" s="190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8"/>
      <c r="C582" s="188"/>
      <c r="D582" s="188"/>
      <c r="E582" s="102"/>
      <c r="F582" s="102"/>
      <c r="G582" s="102"/>
      <c r="H582" s="189"/>
      <c r="I582" s="189"/>
      <c r="J582" s="189"/>
      <c r="K582" s="189"/>
      <c r="L582" s="190"/>
      <c r="M582" s="190"/>
      <c r="N582" s="190"/>
      <c r="O582" s="190"/>
      <c r="P582" s="190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8"/>
      <c r="C583" s="188"/>
      <c r="D583" s="188"/>
      <c r="E583" s="102"/>
      <c r="F583" s="102"/>
      <c r="G583" s="102"/>
      <c r="H583" s="189"/>
      <c r="I583" s="189"/>
      <c r="J583" s="189"/>
      <c r="K583" s="189"/>
      <c r="L583" s="190"/>
      <c r="M583" s="190"/>
      <c r="N583" s="190"/>
      <c r="O583" s="190"/>
      <c r="P583" s="190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8"/>
      <c r="C584" s="188"/>
      <c r="D584" s="188"/>
      <c r="E584" s="102"/>
      <c r="F584" s="102"/>
      <c r="G584" s="102"/>
      <c r="H584" s="189"/>
      <c r="I584" s="189"/>
      <c r="J584" s="189"/>
      <c r="K584" s="189"/>
      <c r="L584" s="190"/>
      <c r="M584" s="190"/>
      <c r="N584" s="190"/>
      <c r="O584" s="190"/>
      <c r="P584" s="190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8"/>
      <c r="C585" s="188"/>
      <c r="D585" s="188"/>
      <c r="E585" s="102"/>
      <c r="F585" s="102"/>
      <c r="G585" s="102"/>
      <c r="H585" s="189"/>
      <c r="I585" s="189"/>
      <c r="J585" s="189"/>
      <c r="K585" s="189"/>
      <c r="L585" s="190"/>
      <c r="M585" s="190"/>
      <c r="N585" s="190"/>
      <c r="O585" s="190"/>
      <c r="P585" s="190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8"/>
      <c r="C586" s="188"/>
      <c r="D586" s="188"/>
      <c r="E586" s="102"/>
      <c r="F586" s="102"/>
      <c r="G586" s="102"/>
      <c r="H586" s="189"/>
      <c r="I586" s="189"/>
      <c r="J586" s="189"/>
      <c r="K586" s="189"/>
      <c r="L586" s="190"/>
      <c r="M586" s="190"/>
      <c r="N586" s="190"/>
      <c r="O586" s="190"/>
      <c r="P586" s="190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8"/>
      <c r="C587" s="188"/>
      <c r="D587" s="188"/>
      <c r="E587" s="102"/>
      <c r="F587" s="102"/>
      <c r="G587" s="102"/>
      <c r="H587" s="189"/>
      <c r="I587" s="189"/>
      <c r="J587" s="189"/>
      <c r="K587" s="189"/>
      <c r="L587" s="190"/>
      <c r="M587" s="190"/>
      <c r="N587" s="190"/>
      <c r="O587" s="190"/>
      <c r="P587" s="190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5"/>
      <c r="C590" s="186"/>
      <c r="D590" s="186"/>
      <c r="E590" s="187"/>
      <c r="F590" s="187"/>
      <c r="G590" s="187"/>
      <c r="H590" s="187"/>
      <c r="I590" s="187"/>
      <c r="J590" s="187"/>
      <c r="K590" s="187"/>
      <c r="L590" s="187"/>
      <c r="M590" s="187"/>
      <c r="N590" s="134"/>
      <c r="O590" s="134"/>
      <c r="P590" s="185"/>
      <c r="Q590" s="185"/>
      <c r="R590" s="185"/>
      <c r="S590" s="185"/>
      <c r="T590" s="185"/>
      <c r="U590" s="185"/>
      <c r="V590" s="134"/>
      <c r="W590" s="134"/>
      <c r="X590" s="134"/>
      <c r="Y590" s="134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84"/>
      <c r="C591" s="184"/>
      <c r="D591" s="184"/>
      <c r="E591" s="184"/>
      <c r="F591" s="184"/>
      <c r="G591" s="184"/>
      <c r="H591" s="184"/>
      <c r="I591" s="184"/>
      <c r="J591" s="184"/>
      <c r="K591" s="184"/>
      <c r="L591" s="184"/>
      <c r="M591" s="184"/>
      <c r="N591" s="98"/>
      <c r="O591" s="133"/>
      <c r="P591" s="184"/>
      <c r="Q591" s="184"/>
      <c r="R591" s="184"/>
      <c r="S591" s="184"/>
      <c r="T591" s="184"/>
      <c r="U591" s="184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84"/>
      <c r="C592" s="184"/>
      <c r="D592" s="184"/>
      <c r="E592" s="184"/>
      <c r="F592" s="184"/>
      <c r="G592" s="184"/>
      <c r="H592" s="184"/>
      <c r="I592" s="184"/>
      <c r="J592" s="184"/>
      <c r="K592" s="184"/>
      <c r="L592" s="184"/>
      <c r="M592" s="184"/>
      <c r="N592" s="98"/>
      <c r="O592" s="133"/>
      <c r="P592" s="184"/>
      <c r="Q592" s="184"/>
      <c r="R592" s="184"/>
      <c r="S592" s="184"/>
      <c r="T592" s="184"/>
      <c r="U592" s="184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84"/>
      <c r="C593" s="184"/>
      <c r="D593" s="184"/>
      <c r="E593" s="184"/>
      <c r="F593" s="184"/>
      <c r="G593" s="184"/>
      <c r="H593" s="184"/>
      <c r="I593" s="184"/>
      <c r="J593" s="184"/>
      <c r="K593" s="184"/>
      <c r="L593" s="184"/>
      <c r="M593" s="184"/>
      <c r="N593" s="98"/>
      <c r="O593" s="133"/>
      <c r="P593" s="184"/>
      <c r="Q593" s="184"/>
      <c r="R593" s="184"/>
      <c r="S593" s="184"/>
      <c r="T593" s="184"/>
      <c r="U593" s="184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84"/>
      <c r="C594" s="184"/>
      <c r="D594" s="184"/>
      <c r="E594" s="184"/>
      <c r="F594" s="184"/>
      <c r="G594" s="184"/>
      <c r="H594" s="184"/>
      <c r="I594" s="184"/>
      <c r="J594" s="184"/>
      <c r="K594" s="184"/>
      <c r="L594" s="184"/>
      <c r="M594" s="184"/>
      <c r="N594" s="98"/>
      <c r="O594" s="133"/>
      <c r="P594" s="184"/>
      <c r="Q594" s="184"/>
      <c r="R594" s="184"/>
      <c r="S594" s="184"/>
      <c r="T594" s="184"/>
      <c r="U594" s="184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84"/>
      <c r="C595" s="184"/>
      <c r="D595" s="184"/>
      <c r="E595" s="184"/>
      <c r="F595" s="184"/>
      <c r="G595" s="184"/>
      <c r="H595" s="184"/>
      <c r="I595" s="184"/>
      <c r="J595" s="184"/>
      <c r="K595" s="184"/>
      <c r="L595" s="184"/>
      <c r="M595" s="184"/>
      <c r="N595" s="98"/>
      <c r="O595" s="133"/>
      <c r="P595" s="184"/>
      <c r="Q595" s="184"/>
      <c r="R595" s="184"/>
      <c r="S595" s="184"/>
      <c r="T595" s="184"/>
      <c r="U595" s="184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84"/>
      <c r="C596" s="184"/>
      <c r="D596" s="184"/>
      <c r="E596" s="184"/>
      <c r="F596" s="184"/>
      <c r="G596" s="184"/>
      <c r="H596" s="184"/>
      <c r="I596" s="184"/>
      <c r="J596" s="184"/>
      <c r="K596" s="184"/>
      <c r="L596" s="184"/>
      <c r="M596" s="184"/>
      <c r="N596" s="98"/>
      <c r="O596" s="133"/>
      <c r="P596" s="184"/>
      <c r="Q596" s="184"/>
      <c r="R596" s="184"/>
      <c r="S596" s="184"/>
      <c r="T596" s="184"/>
      <c r="U596" s="184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84"/>
      <c r="C597" s="184"/>
      <c r="D597" s="184"/>
      <c r="E597" s="184"/>
      <c r="F597" s="184"/>
      <c r="G597" s="184"/>
      <c r="H597" s="184"/>
      <c r="I597" s="184"/>
      <c r="J597" s="184"/>
      <c r="K597" s="184"/>
      <c r="L597" s="184"/>
      <c r="M597" s="184"/>
      <c r="N597" s="98"/>
      <c r="O597" s="133"/>
      <c r="P597" s="184"/>
      <c r="Q597" s="184"/>
      <c r="R597" s="184"/>
      <c r="S597" s="184"/>
      <c r="T597" s="184"/>
      <c r="U597" s="184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84"/>
      <c r="C598" s="184"/>
      <c r="D598" s="184"/>
      <c r="E598" s="184"/>
      <c r="F598" s="184"/>
      <c r="G598" s="184"/>
      <c r="H598" s="184"/>
      <c r="I598" s="184"/>
      <c r="J598" s="184"/>
      <c r="K598" s="184"/>
      <c r="L598" s="184"/>
      <c r="M598" s="184"/>
      <c r="N598" s="98"/>
      <c r="O598" s="133"/>
      <c r="P598" s="184"/>
      <c r="Q598" s="184"/>
      <c r="R598" s="184"/>
      <c r="S598" s="184"/>
      <c r="T598" s="184"/>
      <c r="U598" s="184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84"/>
      <c r="C599" s="184"/>
      <c r="D599" s="184"/>
      <c r="E599" s="184"/>
      <c r="F599" s="184"/>
      <c r="G599" s="184"/>
      <c r="H599" s="184"/>
      <c r="I599" s="184"/>
      <c r="J599" s="184"/>
      <c r="K599" s="184"/>
      <c r="L599" s="184"/>
      <c r="M599" s="184"/>
      <c r="N599" s="98"/>
      <c r="O599" s="133"/>
      <c r="P599" s="184"/>
      <c r="Q599" s="184"/>
      <c r="R599" s="184"/>
      <c r="S599" s="184"/>
      <c r="T599" s="184"/>
      <c r="U599" s="184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84"/>
      <c r="C600" s="184"/>
      <c r="D600" s="184"/>
      <c r="E600" s="184"/>
      <c r="F600" s="184"/>
      <c r="G600" s="184"/>
      <c r="H600" s="184"/>
      <c r="I600" s="184"/>
      <c r="J600" s="184"/>
      <c r="K600" s="184"/>
      <c r="L600" s="184"/>
      <c r="M600" s="184"/>
      <c r="N600" s="98"/>
      <c r="O600" s="133"/>
      <c r="P600" s="184"/>
      <c r="Q600" s="184"/>
      <c r="R600" s="184"/>
      <c r="S600" s="184"/>
      <c r="T600" s="184"/>
      <c r="U600" s="184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84"/>
      <c r="C601" s="184"/>
      <c r="D601" s="184"/>
      <c r="E601" s="184"/>
      <c r="F601" s="184"/>
      <c r="G601" s="184"/>
      <c r="H601" s="184"/>
      <c r="I601" s="184"/>
      <c r="J601" s="184"/>
      <c r="K601" s="184"/>
      <c r="L601" s="184"/>
      <c r="M601" s="184"/>
      <c r="N601" s="98"/>
      <c r="O601" s="133"/>
      <c r="P601" s="184"/>
      <c r="Q601" s="184"/>
      <c r="R601" s="184"/>
      <c r="S601" s="184"/>
      <c r="T601" s="184"/>
      <c r="U601" s="184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84"/>
      <c r="C602" s="184"/>
      <c r="D602" s="184"/>
      <c r="E602" s="184"/>
      <c r="F602" s="184"/>
      <c r="G602" s="184"/>
      <c r="H602" s="184"/>
      <c r="I602" s="184"/>
      <c r="J602" s="184"/>
      <c r="K602" s="184"/>
      <c r="L602" s="184"/>
      <c r="M602" s="184"/>
      <c r="N602" s="98"/>
      <c r="O602" s="133"/>
      <c r="P602" s="184"/>
      <c r="Q602" s="184"/>
      <c r="R602" s="184"/>
      <c r="S602" s="184"/>
      <c r="T602" s="184"/>
      <c r="U602" s="184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84"/>
      <c r="C603" s="184"/>
      <c r="D603" s="184"/>
      <c r="E603" s="184"/>
      <c r="F603" s="184"/>
      <c r="G603" s="184"/>
      <c r="H603" s="184"/>
      <c r="I603" s="184"/>
      <c r="J603" s="184"/>
      <c r="K603" s="184"/>
      <c r="L603" s="184"/>
      <c r="M603" s="184"/>
      <c r="N603" s="98"/>
      <c r="O603" s="133"/>
      <c r="P603" s="184"/>
      <c r="Q603" s="184"/>
      <c r="R603" s="184"/>
      <c r="S603" s="184"/>
      <c r="T603" s="184"/>
      <c r="U603" s="184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84"/>
      <c r="C604" s="184"/>
      <c r="D604" s="184"/>
      <c r="E604" s="184"/>
      <c r="F604" s="184"/>
      <c r="G604" s="184"/>
      <c r="H604" s="184"/>
      <c r="I604" s="184"/>
      <c r="J604" s="184"/>
      <c r="K604" s="184"/>
      <c r="L604" s="184"/>
      <c r="M604" s="184"/>
      <c r="N604" s="98"/>
      <c r="O604" s="133"/>
      <c r="P604" s="184"/>
      <c r="Q604" s="184"/>
      <c r="R604" s="184"/>
      <c r="S604" s="184"/>
      <c r="T604" s="184"/>
      <c r="U604" s="184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84"/>
      <c r="C605" s="184"/>
      <c r="D605" s="184"/>
      <c r="E605" s="184"/>
      <c r="F605" s="184"/>
      <c r="G605" s="184"/>
      <c r="H605" s="184"/>
      <c r="I605" s="184"/>
      <c r="J605" s="184"/>
      <c r="K605" s="184"/>
      <c r="L605" s="184"/>
      <c r="M605" s="184"/>
      <c r="N605" s="98"/>
      <c r="O605" s="133"/>
      <c r="P605" s="184"/>
      <c r="Q605" s="184"/>
      <c r="R605" s="184"/>
      <c r="S605" s="184"/>
      <c r="T605" s="184"/>
      <c r="U605" s="184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84"/>
      <c r="C606" s="184"/>
      <c r="D606" s="184"/>
      <c r="E606" s="184"/>
      <c r="F606" s="184"/>
      <c r="G606" s="184"/>
      <c r="H606" s="184"/>
      <c r="I606" s="184"/>
      <c r="J606" s="184"/>
      <c r="K606" s="184"/>
      <c r="L606" s="184"/>
      <c r="M606" s="184"/>
      <c r="N606" s="98"/>
      <c r="O606" s="133"/>
      <c r="P606" s="184"/>
      <c r="Q606" s="184"/>
      <c r="R606" s="184"/>
      <c r="S606" s="184"/>
      <c r="T606" s="184"/>
      <c r="U606" s="184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84"/>
      <c r="C607" s="184"/>
      <c r="D607" s="184"/>
      <c r="E607" s="184"/>
      <c r="F607" s="184"/>
      <c r="G607" s="184"/>
      <c r="H607" s="184"/>
      <c r="I607" s="184"/>
      <c r="J607" s="184"/>
      <c r="K607" s="184"/>
      <c r="L607" s="184"/>
      <c r="M607" s="184"/>
      <c r="N607" s="98"/>
      <c r="O607" s="133"/>
      <c r="P607" s="184"/>
      <c r="Q607" s="184"/>
      <c r="R607" s="184"/>
      <c r="S607" s="184"/>
      <c r="T607" s="184"/>
      <c r="U607" s="184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84"/>
      <c r="C608" s="184"/>
      <c r="D608" s="184"/>
      <c r="E608" s="184"/>
      <c r="F608" s="184"/>
      <c r="G608" s="184"/>
      <c r="H608" s="184"/>
      <c r="I608" s="184"/>
      <c r="J608" s="184"/>
      <c r="K608" s="184"/>
      <c r="L608" s="184"/>
      <c r="M608" s="184"/>
      <c r="N608" s="98"/>
      <c r="O608" s="133"/>
      <c r="P608" s="184"/>
      <c r="Q608" s="184"/>
      <c r="R608" s="184"/>
      <c r="S608" s="184"/>
      <c r="T608" s="184"/>
      <c r="U608" s="184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84"/>
      <c r="C609" s="184"/>
      <c r="D609" s="184"/>
      <c r="E609" s="184"/>
      <c r="F609" s="184"/>
      <c r="G609" s="184"/>
      <c r="H609" s="184"/>
      <c r="I609" s="184"/>
      <c r="J609" s="184"/>
      <c r="K609" s="184"/>
      <c r="L609" s="184"/>
      <c r="M609" s="184"/>
      <c r="N609" s="98"/>
      <c r="O609" s="133"/>
      <c r="P609" s="184"/>
      <c r="Q609" s="184"/>
      <c r="R609" s="184"/>
      <c r="S609" s="184"/>
      <c r="T609" s="184"/>
      <c r="U609" s="184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84"/>
      <c r="C610" s="184"/>
      <c r="D610" s="184"/>
      <c r="E610" s="184"/>
      <c r="F610" s="184"/>
      <c r="G610" s="184"/>
      <c r="H610" s="184"/>
      <c r="I610" s="184"/>
      <c r="J610" s="184"/>
      <c r="K610" s="184"/>
      <c r="L610" s="184"/>
      <c r="M610" s="184"/>
      <c r="N610" s="98"/>
      <c r="O610" s="133"/>
      <c r="P610" s="184"/>
      <c r="Q610" s="184"/>
      <c r="R610" s="184"/>
      <c r="S610" s="184"/>
      <c r="T610" s="184"/>
      <c r="U610" s="184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84"/>
      <c r="C611" s="184"/>
      <c r="D611" s="184"/>
      <c r="E611" s="184"/>
      <c r="F611" s="184"/>
      <c r="G611" s="184"/>
      <c r="H611" s="184"/>
      <c r="I611" s="184"/>
      <c r="J611" s="184"/>
      <c r="K611" s="184"/>
      <c r="L611" s="184"/>
      <c r="M611" s="184"/>
      <c r="N611" s="98"/>
      <c r="O611" s="133"/>
      <c r="P611" s="184"/>
      <c r="Q611" s="184"/>
      <c r="R611" s="184"/>
      <c r="S611" s="184"/>
      <c r="T611" s="184"/>
      <c r="U611" s="184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84"/>
      <c r="C612" s="184"/>
      <c r="D612" s="184"/>
      <c r="E612" s="184"/>
      <c r="F612" s="184"/>
      <c r="G612" s="184"/>
      <c r="H612" s="184"/>
      <c r="I612" s="184"/>
      <c r="J612" s="184"/>
      <c r="K612" s="184"/>
      <c r="L612" s="184"/>
      <c r="M612" s="184"/>
      <c r="N612" s="98"/>
      <c r="O612" s="133"/>
      <c r="P612" s="184"/>
      <c r="Q612" s="184"/>
      <c r="R612" s="184"/>
      <c r="S612" s="184"/>
      <c r="T612" s="184"/>
      <c r="U612" s="184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84"/>
      <c r="C613" s="184"/>
      <c r="D613" s="184"/>
      <c r="E613" s="184"/>
      <c r="F613" s="184"/>
      <c r="G613" s="184"/>
      <c r="H613" s="184"/>
      <c r="I613" s="184"/>
      <c r="J613" s="184"/>
      <c r="K613" s="184"/>
      <c r="L613" s="184"/>
      <c r="M613" s="184"/>
      <c r="N613" s="98"/>
      <c r="O613" s="133"/>
      <c r="P613" s="184"/>
      <c r="Q613" s="184"/>
      <c r="R613" s="184"/>
      <c r="S613" s="184"/>
      <c r="T613" s="184"/>
      <c r="U613" s="184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84"/>
      <c r="C614" s="184"/>
      <c r="D614" s="184"/>
      <c r="E614" s="184"/>
      <c r="F614" s="184"/>
      <c r="G614" s="184"/>
      <c r="H614" s="184"/>
      <c r="I614" s="184"/>
      <c r="J614" s="184"/>
      <c r="K614" s="184"/>
      <c r="L614" s="184"/>
      <c r="M614" s="184"/>
      <c r="N614" s="98"/>
      <c r="O614" s="133"/>
      <c r="P614" s="184"/>
      <c r="Q614" s="184"/>
      <c r="R614" s="184"/>
      <c r="S614" s="184"/>
      <c r="T614" s="184"/>
      <c r="U614" s="184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84"/>
      <c r="C615" s="184"/>
      <c r="D615" s="184"/>
      <c r="E615" s="184"/>
      <c r="F615" s="184"/>
      <c r="G615" s="184"/>
      <c r="H615" s="184"/>
      <c r="I615" s="184"/>
      <c r="J615" s="184"/>
      <c r="K615" s="184"/>
      <c r="L615" s="184"/>
      <c r="M615" s="184"/>
      <c r="N615" s="98"/>
      <c r="O615" s="133"/>
      <c r="P615" s="184"/>
      <c r="Q615" s="184"/>
      <c r="R615" s="184"/>
      <c r="S615" s="184"/>
      <c r="T615" s="184"/>
      <c r="U615" s="184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84"/>
      <c r="C616" s="184"/>
      <c r="D616" s="184"/>
      <c r="E616" s="184"/>
      <c r="F616" s="184"/>
      <c r="G616" s="184"/>
      <c r="H616" s="184"/>
      <c r="I616" s="184"/>
      <c r="J616" s="184"/>
      <c r="K616" s="184"/>
      <c r="L616" s="184"/>
      <c r="M616" s="184"/>
      <c r="N616" s="98"/>
      <c r="O616" s="133"/>
      <c r="P616" s="184"/>
      <c r="Q616" s="184"/>
      <c r="R616" s="184"/>
      <c r="S616" s="184"/>
      <c r="T616" s="184"/>
      <c r="U616" s="184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84"/>
      <c r="C617" s="184"/>
      <c r="D617" s="184"/>
      <c r="E617" s="184"/>
      <c r="F617" s="184"/>
      <c r="G617" s="184"/>
      <c r="H617" s="184"/>
      <c r="I617" s="184"/>
      <c r="J617" s="184"/>
      <c r="K617" s="184"/>
      <c r="L617" s="184"/>
      <c r="M617" s="184"/>
      <c r="N617" s="98"/>
      <c r="O617" s="133"/>
      <c r="P617" s="184"/>
      <c r="Q617" s="184"/>
      <c r="R617" s="184"/>
      <c r="S617" s="184"/>
      <c r="T617" s="184"/>
      <c r="U617" s="184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84"/>
      <c r="C618" s="184"/>
      <c r="D618" s="184"/>
      <c r="E618" s="184"/>
      <c r="F618" s="184"/>
      <c r="G618" s="184"/>
      <c r="H618" s="184"/>
      <c r="I618" s="184"/>
      <c r="J618" s="184"/>
      <c r="K618" s="184"/>
      <c r="L618" s="184"/>
      <c r="M618" s="184"/>
      <c r="N618" s="98"/>
      <c r="O618" s="133"/>
      <c r="P618" s="184"/>
      <c r="Q618" s="184"/>
      <c r="R618" s="184"/>
      <c r="S618" s="184"/>
      <c r="T618" s="184"/>
      <c r="U618" s="184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84"/>
      <c r="C619" s="184"/>
      <c r="D619" s="184"/>
      <c r="E619" s="184"/>
      <c r="F619" s="184"/>
      <c r="G619" s="184"/>
      <c r="H619" s="184"/>
      <c r="I619" s="184"/>
      <c r="J619" s="184"/>
      <c r="K619" s="184"/>
      <c r="L619" s="184"/>
      <c r="M619" s="184"/>
      <c r="N619" s="98"/>
      <c r="O619" s="133"/>
      <c r="P619" s="184"/>
      <c r="Q619" s="184"/>
      <c r="R619" s="184"/>
      <c r="S619" s="184"/>
      <c r="T619" s="184"/>
      <c r="U619" s="184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84"/>
      <c r="C620" s="184"/>
      <c r="D620" s="184"/>
      <c r="E620" s="184"/>
      <c r="F620" s="184"/>
      <c r="G620" s="184"/>
      <c r="H620" s="184"/>
      <c r="I620" s="184"/>
      <c r="J620" s="184"/>
      <c r="K620" s="184"/>
      <c r="L620" s="184"/>
      <c r="M620" s="184"/>
      <c r="N620" s="98"/>
      <c r="O620" s="133"/>
      <c r="P620" s="184"/>
      <c r="Q620" s="184"/>
      <c r="R620" s="184"/>
      <c r="S620" s="184"/>
      <c r="T620" s="184"/>
      <c r="U620" s="184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84"/>
      <c r="C621" s="184"/>
      <c r="D621" s="184"/>
      <c r="E621" s="184"/>
      <c r="F621" s="184"/>
      <c r="G621" s="184"/>
      <c r="H621" s="184"/>
      <c r="I621" s="184"/>
      <c r="J621" s="184"/>
      <c r="K621" s="184"/>
      <c r="L621" s="184"/>
      <c r="M621" s="184"/>
      <c r="N621" s="98"/>
      <c r="O621" s="133"/>
      <c r="P621" s="184"/>
      <c r="Q621" s="184"/>
      <c r="R621" s="184"/>
      <c r="S621" s="184"/>
      <c r="T621" s="184"/>
      <c r="U621" s="184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84"/>
      <c r="C622" s="184"/>
      <c r="D622" s="184"/>
      <c r="E622" s="184"/>
      <c r="F622" s="184"/>
      <c r="G622" s="184"/>
      <c r="H622" s="184"/>
      <c r="I622" s="184"/>
      <c r="J622" s="184"/>
      <c r="K622" s="184"/>
      <c r="L622" s="184"/>
      <c r="M622" s="184"/>
      <c r="N622" s="98"/>
      <c r="O622" s="133"/>
      <c r="P622" s="184"/>
      <c r="Q622" s="184"/>
      <c r="R622" s="184"/>
      <c r="S622" s="184"/>
      <c r="T622" s="184"/>
      <c r="U622" s="184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84"/>
      <c r="C623" s="184"/>
      <c r="D623" s="184"/>
      <c r="E623" s="184"/>
      <c r="F623" s="184"/>
      <c r="G623" s="184"/>
      <c r="H623" s="184"/>
      <c r="I623" s="184"/>
      <c r="J623" s="184"/>
      <c r="K623" s="184"/>
      <c r="L623" s="184"/>
      <c r="M623" s="184"/>
      <c r="N623" s="98"/>
      <c r="O623" s="133"/>
      <c r="P623" s="184"/>
      <c r="Q623" s="184"/>
      <c r="R623" s="184"/>
      <c r="S623" s="184"/>
      <c r="T623" s="184"/>
      <c r="U623" s="184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84"/>
      <c r="C624" s="184"/>
      <c r="D624" s="184"/>
      <c r="E624" s="184"/>
      <c r="F624" s="184"/>
      <c r="G624" s="184"/>
      <c r="H624" s="184"/>
      <c r="I624" s="184"/>
      <c r="J624" s="184"/>
      <c r="K624" s="184"/>
      <c r="L624" s="184"/>
      <c r="M624" s="184"/>
      <c r="N624" s="98"/>
      <c r="O624" s="133"/>
      <c r="P624" s="184"/>
      <c r="Q624" s="184"/>
      <c r="R624" s="184"/>
      <c r="S624" s="184"/>
      <c r="T624" s="184"/>
      <c r="U624" s="184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84"/>
      <c r="C625" s="184"/>
      <c r="D625" s="184"/>
      <c r="E625" s="184"/>
      <c r="F625" s="184"/>
      <c r="G625" s="184"/>
      <c r="H625" s="184"/>
      <c r="I625" s="184"/>
      <c r="J625" s="184"/>
      <c r="K625" s="184"/>
      <c r="L625" s="184"/>
      <c r="M625" s="184"/>
      <c r="N625" s="98"/>
      <c r="O625" s="133"/>
      <c r="P625" s="184"/>
      <c r="Q625" s="184"/>
      <c r="R625" s="184"/>
      <c r="S625" s="184"/>
      <c r="T625" s="184"/>
      <c r="U625" s="184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84"/>
      <c r="C626" s="184"/>
      <c r="D626" s="184"/>
      <c r="E626" s="184"/>
      <c r="F626" s="184"/>
      <c r="G626" s="184"/>
      <c r="H626" s="184"/>
      <c r="I626" s="184"/>
      <c r="J626" s="184"/>
      <c r="K626" s="184"/>
      <c r="L626" s="184"/>
      <c r="M626" s="184"/>
      <c r="N626" s="98"/>
      <c r="O626" s="133"/>
      <c r="P626" s="184"/>
      <c r="Q626" s="184"/>
      <c r="R626" s="184"/>
      <c r="S626" s="184"/>
      <c r="T626" s="184"/>
      <c r="U626" s="184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84"/>
      <c r="C627" s="184"/>
      <c r="D627" s="184"/>
      <c r="E627" s="184"/>
      <c r="F627" s="184"/>
      <c r="G627" s="184"/>
      <c r="H627" s="184"/>
      <c r="I627" s="184"/>
      <c r="J627" s="184"/>
      <c r="K627" s="184"/>
      <c r="L627" s="184"/>
      <c r="M627" s="184"/>
      <c r="N627" s="98"/>
      <c r="O627" s="133"/>
      <c r="P627" s="184"/>
      <c r="Q627" s="184"/>
      <c r="R627" s="184"/>
      <c r="S627" s="184"/>
      <c r="T627" s="184"/>
      <c r="U627" s="184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84"/>
      <c r="C628" s="184"/>
      <c r="D628" s="184"/>
      <c r="E628" s="184"/>
      <c r="F628" s="184"/>
      <c r="G628" s="184"/>
      <c r="H628" s="184"/>
      <c r="I628" s="184"/>
      <c r="J628" s="184"/>
      <c r="K628" s="184"/>
      <c r="L628" s="184"/>
      <c r="M628" s="184"/>
      <c r="N628" s="98"/>
      <c r="O628" s="133"/>
      <c r="P628" s="184"/>
      <c r="Q628" s="184"/>
      <c r="R628" s="184"/>
      <c r="S628" s="184"/>
      <c r="T628" s="184"/>
      <c r="U628" s="184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84"/>
      <c r="C629" s="184"/>
      <c r="D629" s="184"/>
      <c r="E629" s="184"/>
      <c r="F629" s="184"/>
      <c r="G629" s="184"/>
      <c r="H629" s="184"/>
      <c r="I629" s="184"/>
      <c r="J629" s="184"/>
      <c r="K629" s="184"/>
      <c r="L629" s="184"/>
      <c r="M629" s="184"/>
      <c r="N629" s="98"/>
      <c r="O629" s="133"/>
      <c r="P629" s="184"/>
      <c r="Q629" s="184"/>
      <c r="R629" s="184"/>
      <c r="S629" s="184"/>
      <c r="T629" s="184"/>
      <c r="U629" s="184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84"/>
      <c r="C630" s="184"/>
      <c r="D630" s="184"/>
      <c r="E630" s="184"/>
      <c r="F630" s="184"/>
      <c r="G630" s="184"/>
      <c r="H630" s="184"/>
      <c r="I630" s="184"/>
      <c r="J630" s="184"/>
      <c r="K630" s="184"/>
      <c r="L630" s="184"/>
      <c r="M630" s="184"/>
      <c r="N630" s="98"/>
      <c r="O630" s="133"/>
      <c r="P630" s="184"/>
      <c r="Q630" s="184"/>
      <c r="R630" s="184"/>
      <c r="S630" s="184"/>
      <c r="T630" s="184"/>
      <c r="U630" s="184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84"/>
      <c r="C631" s="184"/>
      <c r="D631" s="184"/>
      <c r="E631" s="184"/>
      <c r="F631" s="184"/>
      <c r="G631" s="184"/>
      <c r="H631" s="184"/>
      <c r="I631" s="184"/>
      <c r="J631" s="184"/>
      <c r="K631" s="184"/>
      <c r="L631" s="184"/>
      <c r="M631" s="184"/>
      <c r="N631" s="98"/>
      <c r="O631" s="133"/>
      <c r="P631" s="184"/>
      <c r="Q631" s="184"/>
      <c r="R631" s="184"/>
      <c r="S631" s="184"/>
      <c r="T631" s="184"/>
      <c r="U631" s="184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84"/>
      <c r="C632" s="184"/>
      <c r="D632" s="184"/>
      <c r="E632" s="184"/>
      <c r="F632" s="184"/>
      <c r="G632" s="184"/>
      <c r="H632" s="184"/>
      <c r="I632" s="184"/>
      <c r="J632" s="184"/>
      <c r="K632" s="184"/>
      <c r="L632" s="184"/>
      <c r="M632" s="184"/>
      <c r="N632" s="98"/>
      <c r="O632" s="133"/>
      <c r="P632" s="184"/>
      <c r="Q632" s="184"/>
      <c r="R632" s="184"/>
      <c r="S632" s="184"/>
      <c r="T632" s="184"/>
      <c r="U632" s="184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84"/>
      <c r="C633" s="184"/>
      <c r="D633" s="184"/>
      <c r="E633" s="184"/>
      <c r="F633" s="184"/>
      <c r="G633" s="184"/>
      <c r="H633" s="184"/>
      <c r="I633" s="184"/>
      <c r="J633" s="184"/>
      <c r="K633" s="184"/>
      <c r="L633" s="184"/>
      <c r="M633" s="184"/>
      <c r="N633" s="98"/>
      <c r="O633" s="133"/>
      <c r="P633" s="184"/>
      <c r="Q633" s="184"/>
      <c r="R633" s="184"/>
      <c r="S633" s="184"/>
      <c r="T633" s="184"/>
      <c r="U633" s="184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84"/>
      <c r="C634" s="184"/>
      <c r="D634" s="184"/>
      <c r="E634" s="184"/>
      <c r="F634" s="184"/>
      <c r="G634" s="184"/>
      <c r="H634" s="184"/>
      <c r="I634" s="184"/>
      <c r="J634" s="184"/>
      <c r="K634" s="184"/>
      <c r="L634" s="184"/>
      <c r="M634" s="184"/>
      <c r="N634" s="98"/>
      <c r="O634" s="133"/>
      <c r="P634" s="184"/>
      <c r="Q634" s="184"/>
      <c r="R634" s="184"/>
      <c r="S634" s="184"/>
      <c r="T634" s="184"/>
      <c r="U634" s="184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84"/>
      <c r="C635" s="184"/>
      <c r="D635" s="184"/>
      <c r="E635" s="184"/>
      <c r="F635" s="184"/>
      <c r="G635" s="184"/>
      <c r="H635" s="184"/>
      <c r="I635" s="184"/>
      <c r="J635" s="184"/>
      <c r="K635" s="184"/>
      <c r="L635" s="184"/>
      <c r="M635" s="184"/>
      <c r="N635" s="98"/>
      <c r="O635" s="133"/>
      <c r="P635" s="184"/>
      <c r="Q635" s="184"/>
      <c r="R635" s="184"/>
      <c r="S635" s="184"/>
      <c r="T635" s="184"/>
      <c r="U635" s="184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84"/>
      <c r="C636" s="184"/>
      <c r="D636" s="184"/>
      <c r="E636" s="184"/>
      <c r="F636" s="184"/>
      <c r="G636" s="184"/>
      <c r="H636" s="184"/>
      <c r="I636" s="184"/>
      <c r="J636" s="184"/>
      <c r="K636" s="184"/>
      <c r="L636" s="184"/>
      <c r="M636" s="184"/>
      <c r="N636" s="98"/>
      <c r="O636" s="133"/>
      <c r="P636" s="184"/>
      <c r="Q636" s="184"/>
      <c r="R636" s="184"/>
      <c r="S636" s="184"/>
      <c r="T636" s="184"/>
      <c r="U636" s="184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84"/>
      <c r="C637" s="184"/>
      <c r="D637" s="184"/>
      <c r="E637" s="184"/>
      <c r="F637" s="184"/>
      <c r="G637" s="184"/>
      <c r="H637" s="184"/>
      <c r="I637" s="184"/>
      <c r="J637" s="184"/>
      <c r="K637" s="184"/>
      <c r="L637" s="184"/>
      <c r="M637" s="184"/>
      <c r="N637" s="98"/>
      <c r="O637" s="133"/>
      <c r="P637" s="184"/>
      <c r="Q637" s="184"/>
      <c r="R637" s="184"/>
      <c r="S637" s="184"/>
      <c r="T637" s="184"/>
      <c r="U637" s="184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84"/>
      <c r="C638" s="184"/>
      <c r="D638" s="184"/>
      <c r="E638" s="184"/>
      <c r="F638" s="184"/>
      <c r="G638" s="184"/>
      <c r="H638" s="184"/>
      <c r="I638" s="184"/>
      <c r="J638" s="184"/>
      <c r="K638" s="184"/>
      <c r="L638" s="184"/>
      <c r="M638" s="184"/>
      <c r="N638" s="98"/>
      <c r="O638" s="133"/>
      <c r="P638" s="184"/>
      <c r="Q638" s="184"/>
      <c r="R638" s="184"/>
      <c r="S638" s="184"/>
      <c r="T638" s="184"/>
      <c r="U638" s="184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84"/>
      <c r="C639" s="184"/>
      <c r="D639" s="184"/>
      <c r="E639" s="184"/>
      <c r="F639" s="184"/>
      <c r="G639" s="184"/>
      <c r="H639" s="184"/>
      <c r="I639" s="184"/>
      <c r="J639" s="184"/>
      <c r="K639" s="184"/>
      <c r="L639" s="184"/>
      <c r="M639" s="184"/>
      <c r="N639" s="98"/>
      <c r="O639" s="133"/>
      <c r="P639" s="184"/>
      <c r="Q639" s="184"/>
      <c r="R639" s="184"/>
      <c r="S639" s="184"/>
      <c r="T639" s="184"/>
      <c r="U639" s="184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84"/>
      <c r="C640" s="184"/>
      <c r="D640" s="184"/>
      <c r="E640" s="184"/>
      <c r="F640" s="184"/>
      <c r="G640" s="184"/>
      <c r="H640" s="184"/>
      <c r="I640" s="184"/>
      <c r="J640" s="184"/>
      <c r="K640" s="184"/>
      <c r="L640" s="184"/>
      <c r="M640" s="184"/>
      <c r="N640" s="98"/>
      <c r="O640" s="133"/>
      <c r="P640" s="184"/>
      <c r="Q640" s="184"/>
      <c r="R640" s="184"/>
      <c r="S640" s="184"/>
      <c r="T640" s="184"/>
      <c r="U640" s="184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84"/>
      <c r="C641" s="184"/>
      <c r="D641" s="184"/>
      <c r="E641" s="184"/>
      <c r="F641" s="184"/>
      <c r="G641" s="184"/>
      <c r="H641" s="184"/>
      <c r="I641" s="184"/>
      <c r="J641" s="184"/>
      <c r="K641" s="184"/>
      <c r="L641" s="184"/>
      <c r="M641" s="184"/>
      <c r="N641" s="98"/>
      <c r="O641" s="133"/>
      <c r="P641" s="184"/>
      <c r="Q641" s="184"/>
      <c r="R641" s="184"/>
      <c r="S641" s="184"/>
      <c r="T641" s="184"/>
      <c r="U641" s="184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84"/>
      <c r="C642" s="184"/>
      <c r="D642" s="184"/>
      <c r="E642" s="184"/>
      <c r="F642" s="184"/>
      <c r="G642" s="184"/>
      <c r="H642" s="184"/>
      <c r="I642" s="184"/>
      <c r="J642" s="184"/>
      <c r="K642" s="184"/>
      <c r="L642" s="184"/>
      <c r="M642" s="184"/>
      <c r="N642" s="98"/>
      <c r="O642" s="133"/>
      <c r="P642" s="184"/>
      <c r="Q642" s="184"/>
      <c r="R642" s="184"/>
      <c r="S642" s="184"/>
      <c r="T642" s="184"/>
      <c r="U642" s="184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84"/>
      <c r="C643" s="184"/>
      <c r="D643" s="184"/>
      <c r="E643" s="184"/>
      <c r="F643" s="184"/>
      <c r="G643" s="184"/>
      <c r="H643" s="184"/>
      <c r="I643" s="184"/>
      <c r="J643" s="184"/>
      <c r="K643" s="184"/>
      <c r="L643" s="184"/>
      <c r="M643" s="184"/>
      <c r="N643" s="98"/>
      <c r="O643" s="133"/>
      <c r="P643" s="184"/>
      <c r="Q643" s="184"/>
      <c r="R643" s="184"/>
      <c r="S643" s="184"/>
      <c r="T643" s="184"/>
      <c r="U643" s="184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84"/>
      <c r="C644" s="184"/>
      <c r="D644" s="184"/>
      <c r="E644" s="184"/>
      <c r="F644" s="184"/>
      <c r="G644" s="184"/>
      <c r="H644" s="184"/>
      <c r="I644" s="184"/>
      <c r="J644" s="184"/>
      <c r="K644" s="184"/>
      <c r="L644" s="184"/>
      <c r="M644" s="184"/>
      <c r="N644" s="98"/>
      <c r="O644" s="133"/>
      <c r="P644" s="184"/>
      <c r="Q644" s="184"/>
      <c r="R644" s="184"/>
      <c r="S644" s="184"/>
      <c r="T644" s="184"/>
      <c r="U644" s="184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84"/>
      <c r="C645" s="184"/>
      <c r="D645" s="184"/>
      <c r="E645" s="184"/>
      <c r="F645" s="184"/>
      <c r="G645" s="184"/>
      <c r="H645" s="184"/>
      <c r="I645" s="184"/>
      <c r="J645" s="184"/>
      <c r="K645" s="184"/>
      <c r="L645" s="184"/>
      <c r="M645" s="184"/>
      <c r="N645" s="98"/>
      <c r="O645" s="133"/>
      <c r="P645" s="184"/>
      <c r="Q645" s="184"/>
      <c r="R645" s="184"/>
      <c r="S645" s="184"/>
      <c r="T645" s="184"/>
      <c r="U645" s="184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84"/>
      <c r="C646" s="184"/>
      <c r="D646" s="184"/>
      <c r="E646" s="184"/>
      <c r="F646" s="184"/>
      <c r="G646" s="184"/>
      <c r="H646" s="184"/>
      <c r="I646" s="184"/>
      <c r="J646" s="184"/>
      <c r="K646" s="184"/>
      <c r="L646" s="184"/>
      <c r="M646" s="184"/>
      <c r="N646" s="98"/>
      <c r="O646" s="133"/>
      <c r="P646" s="184"/>
      <c r="Q646" s="184"/>
      <c r="R646" s="184"/>
      <c r="S646" s="184"/>
      <c r="T646" s="184"/>
      <c r="U646" s="184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84"/>
      <c r="C647" s="184"/>
      <c r="D647" s="184"/>
      <c r="E647" s="184"/>
      <c r="F647" s="184"/>
      <c r="G647" s="184"/>
      <c r="H647" s="184"/>
      <c r="I647" s="184"/>
      <c r="J647" s="184"/>
      <c r="K647" s="184"/>
      <c r="L647" s="184"/>
      <c r="M647" s="184"/>
      <c r="N647" s="98"/>
      <c r="O647" s="133"/>
      <c r="P647" s="184"/>
      <c r="Q647" s="184"/>
      <c r="R647" s="184"/>
      <c r="S647" s="184"/>
      <c r="T647" s="184"/>
      <c r="U647" s="184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84"/>
      <c r="C648" s="184"/>
      <c r="D648" s="184"/>
      <c r="E648" s="184"/>
      <c r="F648" s="184"/>
      <c r="G648" s="184"/>
      <c r="H648" s="184"/>
      <c r="I648" s="184"/>
      <c r="J648" s="184"/>
      <c r="K648" s="184"/>
      <c r="L648" s="184"/>
      <c r="M648" s="184"/>
      <c r="N648" s="98"/>
      <c r="O648" s="133"/>
      <c r="P648" s="184"/>
      <c r="Q648" s="184"/>
      <c r="R648" s="184"/>
      <c r="S648" s="184"/>
      <c r="T648" s="184"/>
      <c r="U648" s="184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84"/>
      <c r="C649" s="184"/>
      <c r="D649" s="184"/>
      <c r="E649" s="184"/>
      <c r="F649" s="184"/>
      <c r="G649" s="184"/>
      <c r="H649" s="184"/>
      <c r="I649" s="184"/>
      <c r="J649" s="184"/>
      <c r="K649" s="184"/>
      <c r="L649" s="184"/>
      <c r="M649" s="184"/>
      <c r="N649" s="98"/>
      <c r="O649" s="133"/>
      <c r="P649" s="184"/>
      <c r="Q649" s="184"/>
      <c r="R649" s="184"/>
      <c r="S649" s="184"/>
      <c r="T649" s="184"/>
      <c r="U649" s="184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84"/>
      <c r="C650" s="184"/>
      <c r="D650" s="184"/>
      <c r="E650" s="184"/>
      <c r="F650" s="184"/>
      <c r="G650" s="184"/>
      <c r="H650" s="184"/>
      <c r="I650" s="184"/>
      <c r="J650" s="184"/>
      <c r="K650" s="184"/>
      <c r="L650" s="184"/>
      <c r="M650" s="184"/>
      <c r="N650" s="98"/>
      <c r="O650" s="133"/>
      <c r="P650" s="184"/>
      <c r="Q650" s="184"/>
      <c r="R650" s="184"/>
      <c r="S650" s="184"/>
      <c r="T650" s="184"/>
      <c r="U650" s="184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84"/>
      <c r="C651" s="184"/>
      <c r="D651" s="184"/>
      <c r="E651" s="184"/>
      <c r="F651" s="184"/>
      <c r="G651" s="184"/>
      <c r="H651" s="184"/>
      <c r="I651" s="184"/>
      <c r="J651" s="184"/>
      <c r="K651" s="184"/>
      <c r="L651" s="184"/>
      <c r="M651" s="184"/>
      <c r="N651" s="98"/>
      <c r="O651" s="133"/>
      <c r="P651" s="184"/>
      <c r="Q651" s="184"/>
      <c r="R651" s="184"/>
      <c r="S651" s="184"/>
      <c r="T651" s="184"/>
      <c r="U651" s="184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84"/>
      <c r="C652" s="184"/>
      <c r="D652" s="184"/>
      <c r="E652" s="184"/>
      <c r="F652" s="184"/>
      <c r="G652" s="184"/>
      <c r="H652" s="184"/>
      <c r="I652" s="184"/>
      <c r="J652" s="184"/>
      <c r="K652" s="184"/>
      <c r="L652" s="184"/>
      <c r="M652" s="184"/>
      <c r="N652" s="98"/>
      <c r="O652" s="133"/>
      <c r="P652" s="184"/>
      <c r="Q652" s="184"/>
      <c r="R652" s="184"/>
      <c r="S652" s="184"/>
      <c r="T652" s="184"/>
      <c r="U652" s="184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84"/>
      <c r="C653" s="184"/>
      <c r="D653" s="184"/>
      <c r="E653" s="184"/>
      <c r="F653" s="184"/>
      <c r="G653" s="184"/>
      <c r="H653" s="184"/>
      <c r="I653" s="184"/>
      <c r="J653" s="184"/>
      <c r="K653" s="184"/>
      <c r="L653" s="184"/>
      <c r="M653" s="184"/>
      <c r="N653" s="98"/>
      <c r="O653" s="133"/>
      <c r="P653" s="184"/>
      <c r="Q653" s="184"/>
      <c r="R653" s="184"/>
      <c r="S653" s="184"/>
      <c r="T653" s="184"/>
      <c r="U653" s="184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84"/>
      <c r="C654" s="184"/>
      <c r="D654" s="184"/>
      <c r="E654" s="184"/>
      <c r="F654" s="184"/>
      <c r="G654" s="184"/>
      <c r="H654" s="184"/>
      <c r="I654" s="184"/>
      <c r="J654" s="184"/>
      <c r="K654" s="184"/>
      <c r="L654" s="184"/>
      <c r="M654" s="184"/>
      <c r="N654" s="98"/>
      <c r="O654" s="133"/>
      <c r="P654" s="184"/>
      <c r="Q654" s="184"/>
      <c r="R654" s="184"/>
      <c r="S654" s="184"/>
      <c r="T654" s="184"/>
      <c r="U654" s="184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84"/>
      <c r="C655" s="184"/>
      <c r="D655" s="184"/>
      <c r="E655" s="184"/>
      <c r="F655" s="184"/>
      <c r="G655" s="184"/>
      <c r="H655" s="184"/>
      <c r="I655" s="184"/>
      <c r="J655" s="184"/>
      <c r="K655" s="184"/>
      <c r="L655" s="184"/>
      <c r="M655" s="184"/>
      <c r="N655" s="98"/>
      <c r="O655" s="133"/>
      <c r="P655" s="184"/>
      <c r="Q655" s="184"/>
      <c r="R655" s="184"/>
      <c r="S655" s="184"/>
      <c r="T655" s="184"/>
      <c r="U655" s="184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84"/>
      <c r="C656" s="184"/>
      <c r="D656" s="184"/>
      <c r="E656" s="184"/>
      <c r="F656" s="184"/>
      <c r="G656" s="184"/>
      <c r="H656" s="184"/>
      <c r="I656" s="184"/>
      <c r="J656" s="184"/>
      <c r="K656" s="184"/>
      <c r="L656" s="184"/>
      <c r="M656" s="184"/>
      <c r="N656" s="98"/>
      <c r="O656" s="133"/>
      <c r="P656" s="184"/>
      <c r="Q656" s="184"/>
      <c r="R656" s="184"/>
      <c r="S656" s="184"/>
      <c r="T656" s="184"/>
      <c r="U656" s="184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84"/>
      <c r="C657" s="184"/>
      <c r="D657" s="184"/>
      <c r="E657" s="184"/>
      <c r="F657" s="184"/>
      <c r="G657" s="184"/>
      <c r="H657" s="184"/>
      <c r="I657" s="184"/>
      <c r="J657" s="184"/>
      <c r="K657" s="184"/>
      <c r="L657" s="184"/>
      <c r="M657" s="184"/>
      <c r="N657" s="98"/>
      <c r="O657" s="133"/>
      <c r="P657" s="184"/>
      <c r="Q657" s="184"/>
      <c r="R657" s="184"/>
      <c r="S657" s="184"/>
      <c r="T657" s="184"/>
      <c r="U657" s="184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84"/>
      <c r="C658" s="184"/>
      <c r="D658" s="184"/>
      <c r="E658" s="184"/>
      <c r="F658" s="184"/>
      <c r="G658" s="184"/>
      <c r="H658" s="184"/>
      <c r="I658" s="184"/>
      <c r="J658" s="184"/>
      <c r="K658" s="184"/>
      <c r="L658" s="184"/>
      <c r="M658" s="184"/>
      <c r="N658" s="98"/>
      <c r="O658" s="133"/>
      <c r="P658" s="184"/>
      <c r="Q658" s="184"/>
      <c r="R658" s="184"/>
      <c r="S658" s="184"/>
      <c r="T658" s="184"/>
      <c r="U658" s="184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84"/>
      <c r="C659" s="184"/>
      <c r="D659" s="184"/>
      <c r="E659" s="184"/>
      <c r="F659" s="184"/>
      <c r="G659" s="184"/>
      <c r="H659" s="184"/>
      <c r="I659" s="184"/>
      <c r="J659" s="184"/>
      <c r="K659" s="184"/>
      <c r="L659" s="184"/>
      <c r="M659" s="184"/>
      <c r="N659" s="98"/>
      <c r="O659" s="133"/>
      <c r="P659" s="184"/>
      <c r="Q659" s="184"/>
      <c r="R659" s="184"/>
      <c r="S659" s="184"/>
      <c r="T659" s="184"/>
      <c r="U659" s="184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84"/>
      <c r="C660" s="184"/>
      <c r="D660" s="184"/>
      <c r="E660" s="184"/>
      <c r="F660" s="184"/>
      <c r="G660" s="184"/>
      <c r="H660" s="184"/>
      <c r="I660" s="184"/>
      <c r="J660" s="184"/>
      <c r="K660" s="184"/>
      <c r="L660" s="184"/>
      <c r="M660" s="184"/>
      <c r="N660" s="98"/>
      <c r="O660" s="133"/>
      <c r="P660" s="184"/>
      <c r="Q660" s="184"/>
      <c r="R660" s="184"/>
      <c r="S660" s="184"/>
      <c r="T660" s="184"/>
      <c r="U660" s="184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84"/>
      <c r="C661" s="184"/>
      <c r="D661" s="184"/>
      <c r="E661" s="184"/>
      <c r="F661" s="184"/>
      <c r="G661" s="184"/>
      <c r="H661" s="184"/>
      <c r="I661" s="184"/>
      <c r="J661" s="184"/>
      <c r="K661" s="184"/>
      <c r="L661" s="184"/>
      <c r="M661" s="184"/>
      <c r="N661" s="98"/>
      <c r="O661" s="133"/>
      <c r="P661" s="184"/>
      <c r="Q661" s="184"/>
      <c r="R661" s="184"/>
      <c r="S661" s="184"/>
      <c r="T661" s="184"/>
      <c r="U661" s="184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84"/>
      <c r="C662" s="184"/>
      <c r="D662" s="184"/>
      <c r="E662" s="184"/>
      <c r="F662" s="184"/>
      <c r="G662" s="184"/>
      <c r="H662" s="184"/>
      <c r="I662" s="184"/>
      <c r="J662" s="184"/>
      <c r="K662" s="184"/>
      <c r="L662" s="184"/>
      <c r="M662" s="184"/>
      <c r="N662" s="98"/>
      <c r="O662" s="133"/>
      <c r="P662" s="184"/>
      <c r="Q662" s="184"/>
      <c r="R662" s="184"/>
      <c r="S662" s="184"/>
      <c r="T662" s="184"/>
      <c r="U662" s="184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84"/>
      <c r="C663" s="184"/>
      <c r="D663" s="184"/>
      <c r="E663" s="184"/>
      <c r="F663" s="184"/>
      <c r="G663" s="184"/>
      <c r="H663" s="184"/>
      <c r="I663" s="184"/>
      <c r="J663" s="184"/>
      <c r="K663" s="184"/>
      <c r="L663" s="184"/>
      <c r="M663" s="184"/>
      <c r="N663" s="98"/>
      <c r="O663" s="133"/>
      <c r="P663" s="184"/>
      <c r="Q663" s="184"/>
      <c r="R663" s="184"/>
      <c r="S663" s="184"/>
      <c r="T663" s="184"/>
      <c r="U663" s="184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84"/>
      <c r="C664" s="184"/>
      <c r="D664" s="184"/>
      <c r="E664" s="184"/>
      <c r="F664" s="184"/>
      <c r="G664" s="184"/>
      <c r="H664" s="184"/>
      <c r="I664" s="184"/>
      <c r="J664" s="184"/>
      <c r="K664" s="184"/>
      <c r="L664" s="184"/>
      <c r="M664" s="184"/>
      <c r="N664" s="98"/>
      <c r="O664" s="133"/>
      <c r="P664" s="184"/>
      <c r="Q664" s="184"/>
      <c r="R664" s="184"/>
      <c r="S664" s="184"/>
      <c r="T664" s="184"/>
      <c r="U664" s="184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84"/>
      <c r="C665" s="184"/>
      <c r="D665" s="184"/>
      <c r="E665" s="184"/>
      <c r="F665" s="184"/>
      <c r="G665" s="184"/>
      <c r="H665" s="184"/>
      <c r="I665" s="184"/>
      <c r="J665" s="184"/>
      <c r="K665" s="184"/>
      <c r="L665" s="184"/>
      <c r="M665" s="184"/>
      <c r="N665" s="98"/>
      <c r="O665" s="133"/>
      <c r="P665" s="184"/>
      <c r="Q665" s="184"/>
      <c r="R665" s="184"/>
      <c r="S665" s="184"/>
      <c r="T665" s="184"/>
      <c r="U665" s="184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84"/>
      <c r="C666" s="184"/>
      <c r="D666" s="184"/>
      <c r="E666" s="184"/>
      <c r="F666" s="184"/>
      <c r="G666" s="184"/>
      <c r="H666" s="184"/>
      <c r="I666" s="184"/>
      <c r="J666" s="184"/>
      <c r="K666" s="184"/>
      <c r="L666" s="184"/>
      <c r="M666" s="184"/>
      <c r="N666" s="98"/>
      <c r="O666" s="133"/>
      <c r="P666" s="184"/>
      <c r="Q666" s="184"/>
      <c r="R666" s="184"/>
      <c r="S666" s="184"/>
      <c r="T666" s="184"/>
      <c r="U666" s="184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84"/>
      <c r="C667" s="184"/>
      <c r="D667" s="184"/>
      <c r="E667" s="184"/>
      <c r="F667" s="184"/>
      <c r="G667" s="184"/>
      <c r="H667" s="184"/>
      <c r="I667" s="184"/>
      <c r="J667" s="184"/>
      <c r="K667" s="184"/>
      <c r="L667" s="184"/>
      <c r="M667" s="184"/>
      <c r="N667" s="98"/>
      <c r="O667" s="133"/>
      <c r="P667" s="184"/>
      <c r="Q667" s="184"/>
      <c r="R667" s="184"/>
      <c r="S667" s="184"/>
      <c r="T667" s="184"/>
      <c r="U667" s="184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84"/>
      <c r="C668" s="184"/>
      <c r="D668" s="184"/>
      <c r="E668" s="184"/>
      <c r="F668" s="184"/>
      <c r="G668" s="184"/>
      <c r="H668" s="184"/>
      <c r="I668" s="184"/>
      <c r="J668" s="184"/>
      <c r="K668" s="184"/>
      <c r="L668" s="184"/>
      <c r="M668" s="184"/>
      <c r="N668" s="98"/>
      <c r="O668" s="133"/>
      <c r="P668" s="184"/>
      <c r="Q668" s="184"/>
      <c r="R668" s="184"/>
      <c r="S668" s="184"/>
      <c r="T668" s="184"/>
      <c r="U668" s="184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84"/>
      <c r="C669" s="184"/>
      <c r="D669" s="184"/>
      <c r="E669" s="184"/>
      <c r="F669" s="184"/>
      <c r="G669" s="184"/>
      <c r="H669" s="184"/>
      <c r="I669" s="184"/>
      <c r="J669" s="184"/>
      <c r="K669" s="184"/>
      <c r="L669" s="184"/>
      <c r="M669" s="184"/>
      <c r="N669" s="98"/>
      <c r="O669" s="133"/>
      <c r="P669" s="184"/>
      <c r="Q669" s="184"/>
      <c r="R669" s="184"/>
      <c r="S669" s="184"/>
      <c r="T669" s="184"/>
      <c r="U669" s="184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84"/>
      <c r="C670" s="184"/>
      <c r="D670" s="184"/>
      <c r="E670" s="184"/>
      <c r="F670" s="184"/>
      <c r="G670" s="184"/>
      <c r="H670" s="184"/>
      <c r="I670" s="184"/>
      <c r="J670" s="184"/>
      <c r="K670" s="184"/>
      <c r="L670" s="184"/>
      <c r="M670" s="184"/>
      <c r="N670" s="98"/>
      <c r="O670" s="133"/>
      <c r="P670" s="184"/>
      <c r="Q670" s="184"/>
      <c r="R670" s="184"/>
      <c r="S670" s="184"/>
      <c r="T670" s="184"/>
      <c r="U670" s="184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84"/>
      <c r="C671" s="184"/>
      <c r="D671" s="184"/>
      <c r="E671" s="184"/>
      <c r="F671" s="184"/>
      <c r="G671" s="184"/>
      <c r="H671" s="184"/>
      <c r="I671" s="184"/>
      <c r="J671" s="184"/>
      <c r="K671" s="184"/>
      <c r="L671" s="184"/>
      <c r="M671" s="184"/>
      <c r="N671" s="98"/>
      <c r="O671" s="133"/>
      <c r="P671" s="184"/>
      <c r="Q671" s="184"/>
      <c r="R671" s="184"/>
      <c r="S671" s="184"/>
      <c r="T671" s="184"/>
      <c r="U671" s="184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84"/>
      <c r="C672" s="184"/>
      <c r="D672" s="184"/>
      <c r="E672" s="184"/>
      <c r="F672" s="184"/>
      <c r="G672" s="184"/>
      <c r="H672" s="184"/>
      <c r="I672" s="184"/>
      <c r="J672" s="184"/>
      <c r="K672" s="184"/>
      <c r="L672" s="184"/>
      <c r="M672" s="184"/>
      <c r="N672" s="98"/>
      <c r="O672" s="133"/>
      <c r="P672" s="184"/>
      <c r="Q672" s="184"/>
      <c r="R672" s="184"/>
      <c r="S672" s="184"/>
      <c r="T672" s="184"/>
      <c r="U672" s="184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84"/>
      <c r="C673" s="184"/>
      <c r="D673" s="184"/>
      <c r="E673" s="184"/>
      <c r="F673" s="184"/>
      <c r="G673" s="184"/>
      <c r="H673" s="184"/>
      <c r="I673" s="184"/>
      <c r="J673" s="184"/>
      <c r="K673" s="184"/>
      <c r="L673" s="184"/>
      <c r="M673" s="184"/>
      <c r="N673" s="98"/>
      <c r="O673" s="133"/>
      <c r="P673" s="184"/>
      <c r="Q673" s="184"/>
      <c r="R673" s="184"/>
      <c r="S673" s="184"/>
      <c r="T673" s="184"/>
      <c r="U673" s="184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84"/>
      <c r="C674" s="184"/>
      <c r="D674" s="184"/>
      <c r="E674" s="184"/>
      <c r="F674" s="184"/>
      <c r="G674" s="184"/>
      <c r="H674" s="184"/>
      <c r="I674" s="184"/>
      <c r="J674" s="184"/>
      <c r="K674" s="184"/>
      <c r="L674" s="184"/>
      <c r="M674" s="184"/>
      <c r="N674" s="98"/>
      <c r="O674" s="133"/>
      <c r="P674" s="184"/>
      <c r="Q674" s="184"/>
      <c r="R674" s="184"/>
      <c r="S674" s="184"/>
      <c r="T674" s="184"/>
      <c r="U674" s="184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84"/>
      <c r="C675" s="184"/>
      <c r="D675" s="184"/>
      <c r="E675" s="184"/>
      <c r="F675" s="184"/>
      <c r="G675" s="184"/>
      <c r="H675" s="184"/>
      <c r="I675" s="184"/>
      <c r="J675" s="184"/>
      <c r="K675" s="184"/>
      <c r="L675" s="184"/>
      <c r="M675" s="184"/>
      <c r="N675" s="98"/>
      <c r="O675" s="133"/>
      <c r="P675" s="184"/>
      <c r="Q675" s="184"/>
      <c r="R675" s="184"/>
      <c r="S675" s="184"/>
      <c r="T675" s="184"/>
      <c r="U675" s="184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84"/>
      <c r="C676" s="184"/>
      <c r="D676" s="184"/>
      <c r="E676" s="184"/>
      <c r="F676" s="184"/>
      <c r="G676" s="184"/>
      <c r="H676" s="184"/>
      <c r="I676" s="184"/>
      <c r="J676" s="184"/>
      <c r="K676" s="184"/>
      <c r="L676" s="184"/>
      <c r="M676" s="184"/>
      <c r="N676" s="98"/>
      <c r="O676" s="133"/>
      <c r="P676" s="184"/>
      <c r="Q676" s="184"/>
      <c r="R676" s="184"/>
      <c r="S676" s="184"/>
      <c r="T676" s="184"/>
      <c r="U676" s="184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84"/>
      <c r="C677" s="184"/>
      <c r="D677" s="184"/>
      <c r="E677" s="184"/>
      <c r="F677" s="184"/>
      <c r="G677" s="184"/>
      <c r="H677" s="184"/>
      <c r="I677" s="184"/>
      <c r="J677" s="184"/>
      <c r="K677" s="184"/>
      <c r="L677" s="184"/>
      <c r="M677" s="184"/>
      <c r="N677" s="98"/>
      <c r="O677" s="133"/>
      <c r="P677" s="184"/>
      <c r="Q677" s="184"/>
      <c r="R677" s="184"/>
      <c r="S677" s="184"/>
      <c r="T677" s="184"/>
      <c r="U677" s="184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84"/>
      <c r="C678" s="184"/>
      <c r="D678" s="184"/>
      <c r="E678" s="184"/>
      <c r="F678" s="184"/>
      <c r="G678" s="184"/>
      <c r="H678" s="184"/>
      <c r="I678" s="184"/>
      <c r="J678" s="184"/>
      <c r="K678" s="184"/>
      <c r="L678" s="184"/>
      <c r="M678" s="184"/>
      <c r="N678" s="98"/>
      <c r="O678" s="133"/>
      <c r="P678" s="184"/>
      <c r="Q678" s="184"/>
      <c r="R678" s="184"/>
      <c r="S678" s="184"/>
      <c r="T678" s="184"/>
      <c r="U678" s="184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84"/>
      <c r="C679" s="184"/>
      <c r="D679" s="184"/>
      <c r="E679" s="184"/>
      <c r="F679" s="184"/>
      <c r="G679" s="184"/>
      <c r="H679" s="184"/>
      <c r="I679" s="184"/>
      <c r="J679" s="184"/>
      <c r="K679" s="184"/>
      <c r="L679" s="184"/>
      <c r="M679" s="184"/>
      <c r="N679" s="98"/>
      <c r="O679" s="133"/>
      <c r="P679" s="184"/>
      <c r="Q679" s="184"/>
      <c r="R679" s="184"/>
      <c r="S679" s="184"/>
      <c r="T679" s="184"/>
      <c r="U679" s="184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84"/>
      <c r="C680" s="184"/>
      <c r="D680" s="184"/>
      <c r="E680" s="184"/>
      <c r="F680" s="184"/>
      <c r="G680" s="184"/>
      <c r="H680" s="184"/>
      <c r="I680" s="184"/>
      <c r="J680" s="184"/>
      <c r="K680" s="184"/>
      <c r="L680" s="184"/>
      <c r="M680" s="184"/>
      <c r="N680" s="98"/>
      <c r="O680" s="133"/>
      <c r="P680" s="184"/>
      <c r="Q680" s="184"/>
      <c r="R680" s="184"/>
      <c r="S680" s="184"/>
      <c r="T680" s="184"/>
      <c r="U680" s="184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84"/>
      <c r="C681" s="184"/>
      <c r="D681" s="184"/>
      <c r="E681" s="184"/>
      <c r="F681" s="184"/>
      <c r="G681" s="184"/>
      <c r="H681" s="184"/>
      <c r="I681" s="184"/>
      <c r="J681" s="184"/>
      <c r="K681" s="184"/>
      <c r="L681" s="184"/>
      <c r="M681" s="184"/>
      <c r="N681" s="98"/>
      <c r="O681" s="133"/>
      <c r="P681" s="184"/>
      <c r="Q681" s="184"/>
      <c r="R681" s="184"/>
      <c r="S681" s="184"/>
      <c r="T681" s="184"/>
      <c r="U681" s="184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84"/>
      <c r="C682" s="184"/>
      <c r="D682" s="184"/>
      <c r="E682" s="184"/>
      <c r="F682" s="184"/>
      <c r="G682" s="184"/>
      <c r="H682" s="184"/>
      <c r="I682" s="184"/>
      <c r="J682" s="184"/>
      <c r="K682" s="184"/>
      <c r="L682" s="184"/>
      <c r="M682" s="184"/>
      <c r="N682" s="98"/>
      <c r="O682" s="133"/>
      <c r="P682" s="184"/>
      <c r="Q682" s="184"/>
      <c r="R682" s="184"/>
      <c r="S682" s="184"/>
      <c r="T682" s="184"/>
      <c r="U682" s="184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84"/>
      <c r="C683" s="184"/>
      <c r="D683" s="184"/>
      <c r="E683" s="184"/>
      <c r="F683" s="184"/>
      <c r="G683" s="184"/>
      <c r="H683" s="184"/>
      <c r="I683" s="184"/>
      <c r="J683" s="184"/>
      <c r="K683" s="184"/>
      <c r="L683" s="184"/>
      <c r="M683" s="184"/>
      <c r="N683" s="98"/>
      <c r="O683" s="133"/>
      <c r="P683" s="184"/>
      <c r="Q683" s="184"/>
      <c r="R683" s="184"/>
      <c r="S683" s="184"/>
      <c r="T683" s="184"/>
      <c r="U683" s="184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84"/>
      <c r="C684" s="184"/>
      <c r="D684" s="184"/>
      <c r="E684" s="184"/>
      <c r="F684" s="184"/>
      <c r="G684" s="184"/>
      <c r="H684" s="184"/>
      <c r="I684" s="184"/>
      <c r="J684" s="184"/>
      <c r="K684" s="184"/>
      <c r="L684" s="184"/>
      <c r="M684" s="184"/>
      <c r="N684" s="98"/>
      <c r="O684" s="133"/>
      <c r="P684" s="184"/>
      <c r="Q684" s="184"/>
      <c r="R684" s="184"/>
      <c r="S684" s="184"/>
      <c r="T684" s="184"/>
      <c r="U684" s="184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84"/>
      <c r="C685" s="184"/>
      <c r="D685" s="184"/>
      <c r="E685" s="184"/>
      <c r="F685" s="184"/>
      <c r="G685" s="184"/>
      <c r="H685" s="184"/>
      <c r="I685" s="184"/>
      <c r="J685" s="184"/>
      <c r="K685" s="184"/>
      <c r="L685" s="184"/>
      <c r="M685" s="184"/>
      <c r="N685" s="98"/>
      <c r="O685" s="133"/>
      <c r="P685" s="184"/>
      <c r="Q685" s="184"/>
      <c r="R685" s="184"/>
      <c r="S685" s="184"/>
      <c r="T685" s="184"/>
      <c r="U685" s="184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84"/>
      <c r="C686" s="184"/>
      <c r="D686" s="184"/>
      <c r="E686" s="184"/>
      <c r="F686" s="184"/>
      <c r="G686" s="184"/>
      <c r="H686" s="184"/>
      <c r="I686" s="184"/>
      <c r="J686" s="184"/>
      <c r="K686" s="184"/>
      <c r="L686" s="184"/>
      <c r="M686" s="184"/>
      <c r="N686" s="98"/>
      <c r="O686" s="133"/>
      <c r="P686" s="184"/>
      <c r="Q686" s="184"/>
      <c r="R686" s="184"/>
      <c r="S686" s="184"/>
      <c r="T686" s="184"/>
      <c r="U686" s="184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84"/>
      <c r="C687" s="184"/>
      <c r="D687" s="184"/>
      <c r="E687" s="184"/>
      <c r="F687" s="184"/>
      <c r="G687" s="184"/>
      <c r="H687" s="184"/>
      <c r="I687" s="184"/>
      <c r="J687" s="184"/>
      <c r="K687" s="184"/>
      <c r="L687" s="184"/>
      <c r="M687" s="184"/>
      <c r="N687" s="98"/>
      <c r="O687" s="133"/>
      <c r="P687" s="184"/>
      <c r="Q687" s="184"/>
      <c r="R687" s="184"/>
      <c r="S687" s="184"/>
      <c r="T687" s="184"/>
      <c r="U687" s="184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84"/>
      <c r="C688" s="184"/>
      <c r="D688" s="184"/>
      <c r="E688" s="184"/>
      <c r="F688" s="184"/>
      <c r="G688" s="184"/>
      <c r="H688" s="184"/>
      <c r="I688" s="184"/>
      <c r="J688" s="184"/>
      <c r="K688" s="184"/>
      <c r="L688" s="184"/>
      <c r="M688" s="184"/>
      <c r="N688" s="98"/>
      <c r="O688" s="133"/>
      <c r="P688" s="184"/>
      <c r="Q688" s="184"/>
      <c r="R688" s="184"/>
      <c r="S688" s="184"/>
      <c r="T688" s="184"/>
      <c r="U688" s="184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84"/>
      <c r="C689" s="184"/>
      <c r="D689" s="184"/>
      <c r="E689" s="184"/>
      <c r="F689" s="184"/>
      <c r="G689" s="184"/>
      <c r="H689" s="184"/>
      <c r="I689" s="184"/>
      <c r="J689" s="184"/>
      <c r="K689" s="184"/>
      <c r="L689" s="184"/>
      <c r="M689" s="184"/>
      <c r="N689" s="98"/>
      <c r="O689" s="133"/>
      <c r="P689" s="184"/>
      <c r="Q689" s="184"/>
      <c r="R689" s="184"/>
      <c r="S689" s="184"/>
      <c r="T689" s="184"/>
      <c r="U689" s="184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84"/>
      <c r="C690" s="184"/>
      <c r="D690" s="184"/>
      <c r="E690" s="184"/>
      <c r="F690" s="184"/>
      <c r="G690" s="184"/>
      <c r="H690" s="184"/>
      <c r="I690" s="184"/>
      <c r="J690" s="184"/>
      <c r="K690" s="184"/>
      <c r="L690" s="184"/>
      <c r="M690" s="184"/>
      <c r="N690" s="98"/>
      <c r="O690" s="133"/>
      <c r="P690" s="184"/>
      <c r="Q690" s="184"/>
      <c r="R690" s="184"/>
      <c r="S690" s="184"/>
      <c r="T690" s="184"/>
      <c r="U690" s="184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84"/>
      <c r="C691" s="184"/>
      <c r="D691" s="184"/>
      <c r="E691" s="184"/>
      <c r="F691" s="184"/>
      <c r="G691" s="184"/>
      <c r="H691" s="184"/>
      <c r="I691" s="184"/>
      <c r="J691" s="184"/>
      <c r="K691" s="184"/>
      <c r="L691" s="184"/>
      <c r="M691" s="184"/>
      <c r="N691" s="98"/>
      <c r="O691" s="133"/>
      <c r="P691" s="184"/>
      <c r="Q691" s="184"/>
      <c r="R691" s="184"/>
      <c r="S691" s="184"/>
      <c r="T691" s="184"/>
      <c r="U691" s="184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84"/>
      <c r="C692" s="184"/>
      <c r="D692" s="184"/>
      <c r="E692" s="184"/>
      <c r="F692" s="184"/>
      <c r="G692" s="184"/>
      <c r="H692" s="184"/>
      <c r="I692" s="184"/>
      <c r="J692" s="184"/>
      <c r="K692" s="184"/>
      <c r="L692" s="184"/>
      <c r="M692" s="184"/>
      <c r="N692" s="98"/>
      <c r="O692" s="133"/>
      <c r="P692" s="184"/>
      <c r="Q692" s="184"/>
      <c r="R692" s="184"/>
      <c r="S692" s="184"/>
      <c r="T692" s="184"/>
      <c r="U692" s="184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84"/>
      <c r="C693" s="184"/>
      <c r="D693" s="184"/>
      <c r="E693" s="184"/>
      <c r="F693" s="184"/>
      <c r="G693" s="184"/>
      <c r="H693" s="184"/>
      <c r="I693" s="184"/>
      <c r="J693" s="184"/>
      <c r="K693" s="184"/>
      <c r="L693" s="184"/>
      <c r="M693" s="184"/>
      <c r="N693" s="98"/>
      <c r="O693" s="133"/>
      <c r="P693" s="184"/>
      <c r="Q693" s="184"/>
      <c r="R693" s="184"/>
      <c r="S693" s="184"/>
      <c r="T693" s="184"/>
      <c r="U693" s="184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84"/>
      <c r="C694" s="184"/>
      <c r="D694" s="184"/>
      <c r="E694" s="184"/>
      <c r="F694" s="184"/>
      <c r="G694" s="184"/>
      <c r="H694" s="184"/>
      <c r="I694" s="184"/>
      <c r="J694" s="184"/>
      <c r="K694" s="184"/>
      <c r="L694" s="184"/>
      <c r="M694" s="184"/>
      <c r="N694" s="98"/>
      <c r="O694" s="133"/>
      <c r="P694" s="184"/>
      <c r="Q694" s="184"/>
      <c r="R694" s="184"/>
      <c r="S694" s="184"/>
      <c r="T694" s="184"/>
      <c r="U694" s="184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84"/>
      <c r="C695" s="184"/>
      <c r="D695" s="184"/>
      <c r="E695" s="184"/>
      <c r="F695" s="184"/>
      <c r="G695" s="184"/>
      <c r="H695" s="184"/>
      <c r="I695" s="184"/>
      <c r="J695" s="184"/>
      <c r="K695" s="184"/>
      <c r="L695" s="184"/>
      <c r="M695" s="184"/>
      <c r="N695" s="98"/>
      <c r="O695" s="133"/>
      <c r="P695" s="184"/>
      <c r="Q695" s="184"/>
      <c r="R695" s="184"/>
      <c r="S695" s="184"/>
      <c r="T695" s="184"/>
      <c r="U695" s="184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84"/>
      <c r="C696" s="184"/>
      <c r="D696" s="184"/>
      <c r="E696" s="184"/>
      <c r="F696" s="184"/>
      <c r="G696" s="184"/>
      <c r="H696" s="184"/>
      <c r="I696" s="184"/>
      <c r="J696" s="184"/>
      <c r="K696" s="184"/>
      <c r="L696" s="184"/>
      <c r="M696" s="184"/>
      <c r="N696" s="98"/>
      <c r="O696" s="133"/>
      <c r="P696" s="184"/>
      <c r="Q696" s="184"/>
      <c r="R696" s="184"/>
      <c r="S696" s="184"/>
      <c r="T696" s="184"/>
      <c r="U696" s="184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84"/>
      <c r="C697" s="184"/>
      <c r="D697" s="184"/>
      <c r="E697" s="184"/>
      <c r="F697" s="184"/>
      <c r="G697" s="184"/>
      <c r="H697" s="184"/>
      <c r="I697" s="184"/>
      <c r="J697" s="184"/>
      <c r="K697" s="184"/>
      <c r="L697" s="184"/>
      <c r="M697" s="184"/>
      <c r="N697" s="98"/>
      <c r="O697" s="133"/>
      <c r="P697" s="184"/>
      <c r="Q697" s="184"/>
      <c r="R697" s="184"/>
      <c r="S697" s="184"/>
      <c r="T697" s="184"/>
      <c r="U697" s="184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84"/>
      <c r="C698" s="184"/>
      <c r="D698" s="184"/>
      <c r="E698" s="184"/>
      <c r="F698" s="184"/>
      <c r="G698" s="184"/>
      <c r="H698" s="184"/>
      <c r="I698" s="184"/>
      <c r="J698" s="184"/>
      <c r="K698" s="184"/>
      <c r="L698" s="184"/>
      <c r="M698" s="184"/>
      <c r="N698" s="98"/>
      <c r="O698" s="133"/>
      <c r="P698" s="184"/>
      <c r="Q698" s="184"/>
      <c r="R698" s="184"/>
      <c r="S698" s="184"/>
      <c r="T698" s="184"/>
      <c r="U698" s="184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84"/>
      <c r="C699" s="184"/>
      <c r="D699" s="184"/>
      <c r="E699" s="184"/>
      <c r="F699" s="184"/>
      <c r="G699" s="184"/>
      <c r="H699" s="184"/>
      <c r="I699" s="184"/>
      <c r="J699" s="184"/>
      <c r="K699" s="184"/>
      <c r="L699" s="184"/>
      <c r="M699" s="184"/>
      <c r="N699" s="98"/>
      <c r="O699" s="133"/>
      <c r="P699" s="184"/>
      <c r="Q699" s="184"/>
      <c r="R699" s="184"/>
      <c r="S699" s="184"/>
      <c r="T699" s="184"/>
      <c r="U699" s="184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84"/>
      <c r="C700" s="184"/>
      <c r="D700" s="184"/>
      <c r="E700" s="184"/>
      <c r="F700" s="184"/>
      <c r="G700" s="184"/>
      <c r="H700" s="184"/>
      <c r="I700" s="184"/>
      <c r="J700" s="184"/>
      <c r="K700" s="184"/>
      <c r="L700" s="184"/>
      <c r="M700" s="184"/>
      <c r="N700" s="98"/>
      <c r="O700" s="133"/>
      <c r="P700" s="184"/>
      <c r="Q700" s="184"/>
      <c r="R700" s="184"/>
      <c r="S700" s="184"/>
      <c r="T700" s="184"/>
      <c r="U700" s="184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84"/>
      <c r="C701" s="184"/>
      <c r="D701" s="184"/>
      <c r="E701" s="184"/>
      <c r="F701" s="184"/>
      <c r="G701" s="184"/>
      <c r="H701" s="184"/>
      <c r="I701" s="184"/>
      <c r="J701" s="184"/>
      <c r="K701" s="184"/>
      <c r="L701" s="184"/>
      <c r="M701" s="184"/>
      <c r="N701" s="98"/>
      <c r="O701" s="133"/>
      <c r="P701" s="184"/>
      <c r="Q701" s="184"/>
      <c r="R701" s="184"/>
      <c r="S701" s="184"/>
      <c r="T701" s="184"/>
      <c r="U701" s="184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84"/>
      <c r="C702" s="184"/>
      <c r="D702" s="184"/>
      <c r="E702" s="184"/>
      <c r="F702" s="184"/>
      <c r="G702" s="184"/>
      <c r="H702" s="184"/>
      <c r="I702" s="184"/>
      <c r="J702" s="184"/>
      <c r="K702" s="184"/>
      <c r="L702" s="184"/>
      <c r="M702" s="184"/>
      <c r="N702" s="98"/>
      <c r="O702" s="133"/>
      <c r="P702" s="184"/>
      <c r="Q702" s="184"/>
      <c r="R702" s="184"/>
      <c r="S702" s="184"/>
      <c r="T702" s="184"/>
      <c r="U702" s="184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84"/>
      <c r="C703" s="184"/>
      <c r="D703" s="184"/>
      <c r="E703" s="184"/>
      <c r="F703" s="184"/>
      <c r="G703" s="184"/>
      <c r="H703" s="184"/>
      <c r="I703" s="184"/>
      <c r="J703" s="184"/>
      <c r="K703" s="184"/>
      <c r="L703" s="184"/>
      <c r="M703" s="184"/>
      <c r="N703" s="98"/>
      <c r="O703" s="133"/>
      <c r="P703" s="184"/>
      <c r="Q703" s="184"/>
      <c r="R703" s="184"/>
      <c r="S703" s="184"/>
      <c r="T703" s="184"/>
      <c r="U703" s="184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84"/>
      <c r="C704" s="184"/>
      <c r="D704" s="184"/>
      <c r="E704" s="184"/>
      <c r="F704" s="184"/>
      <c r="G704" s="184"/>
      <c r="H704" s="184"/>
      <c r="I704" s="184"/>
      <c r="J704" s="184"/>
      <c r="K704" s="184"/>
      <c r="L704" s="184"/>
      <c r="M704" s="184"/>
      <c r="N704" s="98"/>
      <c r="O704" s="133"/>
      <c r="P704" s="184"/>
      <c r="Q704" s="184"/>
      <c r="R704" s="184"/>
      <c r="S704" s="184"/>
      <c r="T704" s="184"/>
      <c r="U704" s="184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84"/>
      <c r="C705" s="184"/>
      <c r="D705" s="184"/>
      <c r="E705" s="184"/>
      <c r="F705" s="184"/>
      <c r="G705" s="184"/>
      <c r="H705" s="184"/>
      <c r="I705" s="184"/>
      <c r="J705" s="184"/>
      <c r="K705" s="184"/>
      <c r="L705" s="184"/>
      <c r="M705" s="184"/>
      <c r="N705" s="98"/>
      <c r="O705" s="133"/>
      <c r="P705" s="184"/>
      <c r="Q705" s="184"/>
      <c r="R705" s="184"/>
      <c r="S705" s="184"/>
      <c r="T705" s="184"/>
      <c r="U705" s="184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84"/>
      <c r="C706" s="184"/>
      <c r="D706" s="184"/>
      <c r="E706" s="184"/>
      <c r="F706" s="184"/>
      <c r="G706" s="184"/>
      <c r="H706" s="184"/>
      <c r="I706" s="184"/>
      <c r="J706" s="184"/>
      <c r="K706" s="184"/>
      <c r="L706" s="184"/>
      <c r="M706" s="184"/>
      <c r="N706" s="98"/>
      <c r="O706" s="133"/>
      <c r="P706" s="184"/>
      <c r="Q706" s="184"/>
      <c r="R706" s="184"/>
      <c r="S706" s="184"/>
      <c r="T706" s="184"/>
      <c r="U706" s="184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84"/>
      <c r="C707" s="184"/>
      <c r="D707" s="184"/>
      <c r="E707" s="184"/>
      <c r="F707" s="184"/>
      <c r="G707" s="184"/>
      <c r="H707" s="184"/>
      <c r="I707" s="184"/>
      <c r="J707" s="184"/>
      <c r="K707" s="184"/>
      <c r="L707" s="184"/>
      <c r="M707" s="184"/>
      <c r="N707" s="98"/>
      <c r="O707" s="133"/>
      <c r="P707" s="184"/>
      <c r="Q707" s="184"/>
      <c r="R707" s="184"/>
      <c r="S707" s="184"/>
      <c r="T707" s="184"/>
      <c r="U707" s="184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84"/>
      <c r="C708" s="184"/>
      <c r="D708" s="184"/>
      <c r="E708" s="184"/>
      <c r="F708" s="184"/>
      <c r="G708" s="184"/>
      <c r="H708" s="184"/>
      <c r="I708" s="184"/>
      <c r="J708" s="184"/>
      <c r="K708" s="184"/>
      <c r="L708" s="184"/>
      <c r="M708" s="184"/>
      <c r="N708" s="98"/>
      <c r="O708" s="133"/>
      <c r="P708" s="184"/>
      <c r="Q708" s="184"/>
      <c r="R708" s="184"/>
      <c r="S708" s="184"/>
      <c r="T708" s="184"/>
      <c r="U708" s="184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84"/>
      <c r="C709" s="184"/>
      <c r="D709" s="184"/>
      <c r="E709" s="184"/>
      <c r="F709" s="184"/>
      <c r="G709" s="184"/>
      <c r="H709" s="184"/>
      <c r="I709" s="184"/>
      <c r="J709" s="184"/>
      <c r="K709" s="184"/>
      <c r="L709" s="184"/>
      <c r="M709" s="184"/>
      <c r="N709" s="98"/>
      <c r="O709" s="133"/>
      <c r="P709" s="184"/>
      <c r="Q709" s="184"/>
      <c r="R709" s="184"/>
      <c r="S709" s="184"/>
      <c r="T709" s="184"/>
      <c r="U709" s="184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84"/>
      <c r="C710" s="184"/>
      <c r="D710" s="184"/>
      <c r="E710" s="184"/>
      <c r="F710" s="184"/>
      <c r="G710" s="184"/>
      <c r="H710" s="184"/>
      <c r="I710" s="184"/>
      <c r="J710" s="184"/>
      <c r="K710" s="184"/>
      <c r="L710" s="184"/>
      <c r="M710" s="184"/>
      <c r="N710" s="98"/>
      <c r="O710" s="133"/>
      <c r="P710" s="184"/>
      <c r="Q710" s="184"/>
      <c r="R710" s="184"/>
      <c r="S710" s="184"/>
      <c r="T710" s="184"/>
      <c r="U710" s="184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84"/>
      <c r="C711" s="184"/>
      <c r="D711" s="184"/>
      <c r="E711" s="184"/>
      <c r="F711" s="184"/>
      <c r="G711" s="184"/>
      <c r="H711" s="184"/>
      <c r="I711" s="184"/>
      <c r="J711" s="184"/>
      <c r="K711" s="184"/>
      <c r="L711" s="184"/>
      <c r="M711" s="184"/>
      <c r="N711" s="98"/>
      <c r="O711" s="133"/>
      <c r="P711" s="184"/>
      <c r="Q711" s="184"/>
      <c r="R711" s="184"/>
      <c r="S711" s="184"/>
      <c r="T711" s="184"/>
      <c r="U711" s="184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84"/>
      <c r="C712" s="184"/>
      <c r="D712" s="184"/>
      <c r="E712" s="184"/>
      <c r="F712" s="184"/>
      <c r="G712" s="184"/>
      <c r="H712" s="184"/>
      <c r="I712" s="184"/>
      <c r="J712" s="184"/>
      <c r="K712" s="184"/>
      <c r="L712" s="184"/>
      <c r="M712" s="184"/>
      <c r="N712" s="98"/>
      <c r="O712" s="133"/>
      <c r="P712" s="184"/>
      <c r="Q712" s="184"/>
      <c r="R712" s="184"/>
      <c r="S712" s="184"/>
      <c r="T712" s="184"/>
      <c r="U712" s="184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84"/>
      <c r="C713" s="184"/>
      <c r="D713" s="184"/>
      <c r="E713" s="184"/>
      <c r="F713" s="184"/>
      <c r="G713" s="184"/>
      <c r="H713" s="184"/>
      <c r="I713" s="184"/>
      <c r="J713" s="184"/>
      <c r="K713" s="184"/>
      <c r="L713" s="184"/>
      <c r="M713" s="184"/>
      <c r="N713" s="98"/>
      <c r="O713" s="133"/>
      <c r="P713" s="184"/>
      <c r="Q713" s="184"/>
      <c r="R713" s="184"/>
      <c r="S713" s="184"/>
      <c r="T713" s="184"/>
      <c r="U713" s="184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84"/>
      <c r="C714" s="184"/>
      <c r="D714" s="184"/>
      <c r="E714" s="184"/>
      <c r="F714" s="184"/>
      <c r="G714" s="184"/>
      <c r="H714" s="184"/>
      <c r="I714" s="184"/>
      <c r="J714" s="184"/>
      <c r="K714" s="184"/>
      <c r="L714" s="184"/>
      <c r="M714" s="184"/>
      <c r="N714" s="98"/>
      <c r="O714" s="133"/>
      <c r="P714" s="184"/>
      <c r="Q714" s="184"/>
      <c r="R714" s="184"/>
      <c r="S714" s="184"/>
      <c r="T714" s="184"/>
      <c r="U714" s="184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84"/>
      <c r="C715" s="184"/>
      <c r="D715" s="184"/>
      <c r="E715" s="184"/>
      <c r="F715" s="184"/>
      <c r="G715" s="184"/>
      <c r="H715" s="184"/>
      <c r="I715" s="184"/>
      <c r="J715" s="184"/>
      <c r="K715" s="184"/>
      <c r="L715" s="184"/>
      <c r="M715" s="184"/>
      <c r="N715" s="98"/>
      <c r="O715" s="133"/>
      <c r="P715" s="184"/>
      <c r="Q715" s="184"/>
      <c r="R715" s="184"/>
      <c r="S715" s="184"/>
      <c r="T715" s="184"/>
      <c r="U715" s="184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84"/>
      <c r="C716" s="184"/>
      <c r="D716" s="184"/>
      <c r="E716" s="184"/>
      <c r="F716" s="184"/>
      <c r="G716" s="184"/>
      <c r="H716" s="184"/>
      <c r="I716" s="184"/>
      <c r="J716" s="184"/>
      <c r="K716" s="184"/>
      <c r="L716" s="184"/>
      <c r="M716" s="184"/>
      <c r="N716" s="98"/>
      <c r="O716" s="133"/>
      <c r="P716" s="184"/>
      <c r="Q716" s="184"/>
      <c r="R716" s="184"/>
      <c r="S716" s="184"/>
      <c r="T716" s="184"/>
      <c r="U716" s="184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84"/>
      <c r="C717" s="184"/>
      <c r="D717" s="184"/>
      <c r="E717" s="184"/>
      <c r="F717" s="184"/>
      <c r="G717" s="184"/>
      <c r="H717" s="184"/>
      <c r="I717" s="184"/>
      <c r="J717" s="184"/>
      <c r="K717" s="184"/>
      <c r="L717" s="184"/>
      <c r="M717" s="184"/>
      <c r="N717" s="98"/>
      <c r="O717" s="133"/>
      <c r="P717" s="184"/>
      <c r="Q717" s="184"/>
      <c r="R717" s="184"/>
      <c r="S717" s="184"/>
      <c r="T717" s="184"/>
      <c r="U717" s="184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84"/>
      <c r="C718" s="184"/>
      <c r="D718" s="184"/>
      <c r="E718" s="184"/>
      <c r="F718" s="184"/>
      <c r="G718" s="184"/>
      <c r="H718" s="184"/>
      <c r="I718" s="184"/>
      <c r="J718" s="184"/>
      <c r="K718" s="184"/>
      <c r="L718" s="184"/>
      <c r="M718" s="184"/>
      <c r="N718" s="98"/>
      <c r="O718" s="133"/>
      <c r="P718" s="184"/>
      <c r="Q718" s="184"/>
      <c r="R718" s="184"/>
      <c r="S718" s="184"/>
      <c r="T718" s="184"/>
      <c r="U718" s="184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84"/>
      <c r="C719" s="184"/>
      <c r="D719" s="184"/>
      <c r="E719" s="184"/>
      <c r="F719" s="184"/>
      <c r="G719" s="184"/>
      <c r="H719" s="184"/>
      <c r="I719" s="184"/>
      <c r="J719" s="184"/>
      <c r="K719" s="184"/>
      <c r="L719" s="184"/>
      <c r="M719" s="184"/>
      <c r="N719" s="98"/>
      <c r="O719" s="133"/>
      <c r="P719" s="184"/>
      <c r="Q719" s="184"/>
      <c r="R719" s="184"/>
      <c r="S719" s="184"/>
      <c r="T719" s="184"/>
      <c r="U719" s="184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84"/>
      <c r="C720" s="184"/>
      <c r="D720" s="184"/>
      <c r="E720" s="184"/>
      <c r="F720" s="184"/>
      <c r="G720" s="184"/>
      <c r="H720" s="184"/>
      <c r="I720" s="184"/>
      <c r="J720" s="184"/>
      <c r="K720" s="184"/>
      <c r="L720" s="184"/>
      <c r="M720" s="184"/>
      <c r="N720" s="98"/>
      <c r="O720" s="133"/>
      <c r="P720" s="184"/>
      <c r="Q720" s="184"/>
      <c r="R720" s="184"/>
      <c r="S720" s="184"/>
      <c r="T720" s="184"/>
      <c r="U720" s="184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84"/>
      <c r="C721" s="184"/>
      <c r="D721" s="184"/>
      <c r="E721" s="184"/>
      <c r="F721" s="184"/>
      <c r="G721" s="184"/>
      <c r="H721" s="184"/>
      <c r="I721" s="184"/>
      <c r="J721" s="184"/>
      <c r="K721" s="184"/>
      <c r="L721" s="184"/>
      <c r="M721" s="184"/>
      <c r="N721" s="98"/>
      <c r="O721" s="133"/>
      <c r="P721" s="184"/>
      <c r="Q721" s="184"/>
      <c r="R721" s="184"/>
      <c r="S721" s="184"/>
      <c r="T721" s="184"/>
      <c r="U721" s="184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84"/>
      <c r="C722" s="184"/>
      <c r="D722" s="184"/>
      <c r="E722" s="184"/>
      <c r="F722" s="184"/>
      <c r="G722" s="184"/>
      <c r="H722" s="184"/>
      <c r="I722" s="184"/>
      <c r="J722" s="184"/>
      <c r="K722" s="184"/>
      <c r="L722" s="184"/>
      <c r="M722" s="184"/>
      <c r="N722" s="98"/>
      <c r="O722" s="133"/>
      <c r="P722" s="184"/>
      <c r="Q722" s="184"/>
      <c r="R722" s="184"/>
      <c r="S722" s="184"/>
      <c r="T722" s="184"/>
      <c r="U722" s="184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84"/>
      <c r="C723" s="184"/>
      <c r="D723" s="184"/>
      <c r="E723" s="184"/>
      <c r="F723" s="184"/>
      <c r="G723" s="184"/>
      <c r="H723" s="184"/>
      <c r="I723" s="184"/>
      <c r="J723" s="184"/>
      <c r="K723" s="184"/>
      <c r="L723" s="184"/>
      <c r="M723" s="184"/>
      <c r="N723" s="98"/>
      <c r="O723" s="133"/>
      <c r="P723" s="184"/>
      <c r="Q723" s="184"/>
      <c r="R723" s="184"/>
      <c r="S723" s="184"/>
      <c r="T723" s="184"/>
      <c r="U723" s="184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84"/>
      <c r="C724" s="184"/>
      <c r="D724" s="184"/>
      <c r="E724" s="184"/>
      <c r="F724" s="184"/>
      <c r="G724" s="184"/>
      <c r="H724" s="184"/>
      <c r="I724" s="184"/>
      <c r="J724" s="184"/>
      <c r="K724" s="184"/>
      <c r="L724" s="184"/>
      <c r="M724" s="184"/>
      <c r="N724" s="98"/>
      <c r="O724" s="133"/>
      <c r="P724" s="184"/>
      <c r="Q724" s="184"/>
      <c r="R724" s="184"/>
      <c r="S724" s="184"/>
      <c r="T724" s="184"/>
      <c r="U724" s="184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84"/>
      <c r="C725" s="184"/>
      <c r="D725" s="184"/>
      <c r="E725" s="184"/>
      <c r="F725" s="184"/>
      <c r="G725" s="184"/>
      <c r="H725" s="184"/>
      <c r="I725" s="184"/>
      <c r="J725" s="184"/>
      <c r="K725" s="184"/>
      <c r="L725" s="184"/>
      <c r="M725" s="184"/>
      <c r="N725" s="98"/>
      <c r="O725" s="133"/>
      <c r="P725" s="184"/>
      <c r="Q725" s="184"/>
      <c r="R725" s="184"/>
      <c r="S725" s="184"/>
      <c r="T725" s="184"/>
      <c r="U725" s="184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84"/>
      <c r="C726" s="184"/>
      <c r="D726" s="184"/>
      <c r="E726" s="184"/>
      <c r="F726" s="184"/>
      <c r="G726" s="184"/>
      <c r="H726" s="184"/>
      <c r="I726" s="184"/>
      <c r="J726" s="184"/>
      <c r="K726" s="184"/>
      <c r="L726" s="184"/>
      <c r="M726" s="184"/>
      <c r="N726" s="98"/>
      <c r="O726" s="133"/>
      <c r="P726" s="184"/>
      <c r="Q726" s="184"/>
      <c r="R726" s="184"/>
      <c r="S726" s="184"/>
      <c r="T726" s="184"/>
      <c r="U726" s="184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84"/>
      <c r="C727" s="184"/>
      <c r="D727" s="184"/>
      <c r="E727" s="184"/>
      <c r="F727" s="184"/>
      <c r="G727" s="184"/>
      <c r="H727" s="184"/>
      <c r="I727" s="184"/>
      <c r="J727" s="184"/>
      <c r="K727" s="184"/>
      <c r="L727" s="184"/>
      <c r="M727" s="184"/>
      <c r="N727" s="98"/>
      <c r="O727" s="133"/>
      <c r="P727" s="184"/>
      <c r="Q727" s="184"/>
      <c r="R727" s="184"/>
      <c r="S727" s="184"/>
      <c r="T727" s="184"/>
      <c r="U727" s="184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84"/>
      <c r="C728" s="184"/>
      <c r="D728" s="184"/>
      <c r="E728" s="184"/>
      <c r="F728" s="184"/>
      <c r="G728" s="184"/>
      <c r="H728" s="184"/>
      <c r="I728" s="184"/>
      <c r="J728" s="184"/>
      <c r="K728" s="184"/>
      <c r="L728" s="184"/>
      <c r="M728" s="184"/>
      <c r="N728" s="98"/>
      <c r="O728" s="133"/>
      <c r="P728" s="184"/>
      <c r="Q728" s="184"/>
      <c r="R728" s="184"/>
      <c r="S728" s="184"/>
      <c r="T728" s="184"/>
      <c r="U728" s="184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84"/>
      <c r="C729" s="184"/>
      <c r="D729" s="184"/>
      <c r="E729" s="184"/>
      <c r="F729" s="184"/>
      <c r="G729" s="184"/>
      <c r="H729" s="184"/>
      <c r="I729" s="184"/>
      <c r="J729" s="184"/>
      <c r="K729" s="184"/>
      <c r="L729" s="184"/>
      <c r="M729" s="184"/>
      <c r="N729" s="98"/>
      <c r="O729" s="133"/>
      <c r="P729" s="184"/>
      <c r="Q729" s="184"/>
      <c r="R729" s="184"/>
      <c r="S729" s="184"/>
      <c r="T729" s="184"/>
      <c r="U729" s="184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84"/>
      <c r="C730" s="184"/>
      <c r="D730" s="184"/>
      <c r="E730" s="184"/>
      <c r="F730" s="184"/>
      <c r="G730" s="184"/>
      <c r="H730" s="184"/>
      <c r="I730" s="184"/>
      <c r="J730" s="184"/>
      <c r="K730" s="184"/>
      <c r="L730" s="184"/>
      <c r="M730" s="184"/>
      <c r="N730" s="98"/>
      <c r="O730" s="133"/>
      <c r="P730" s="184"/>
      <c r="Q730" s="184"/>
      <c r="R730" s="184"/>
      <c r="S730" s="184"/>
      <c r="T730" s="184"/>
      <c r="U730" s="184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84"/>
      <c r="C731" s="184"/>
      <c r="D731" s="184"/>
      <c r="E731" s="184"/>
      <c r="F731" s="184"/>
      <c r="G731" s="184"/>
      <c r="H731" s="184"/>
      <c r="I731" s="184"/>
      <c r="J731" s="184"/>
      <c r="K731" s="184"/>
      <c r="L731" s="184"/>
      <c r="M731" s="184"/>
      <c r="N731" s="98"/>
      <c r="O731" s="133"/>
      <c r="P731" s="184"/>
      <c r="Q731" s="184"/>
      <c r="R731" s="184"/>
      <c r="S731" s="184"/>
      <c r="T731" s="184"/>
      <c r="U731" s="184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84"/>
      <c r="C732" s="184"/>
      <c r="D732" s="184"/>
      <c r="E732" s="184"/>
      <c r="F732" s="184"/>
      <c r="G732" s="184"/>
      <c r="H732" s="184"/>
      <c r="I732" s="184"/>
      <c r="J732" s="184"/>
      <c r="K732" s="184"/>
      <c r="L732" s="184"/>
      <c r="M732" s="184"/>
      <c r="N732" s="98"/>
      <c r="O732" s="133"/>
      <c r="P732" s="184"/>
      <c r="Q732" s="184"/>
      <c r="R732" s="184"/>
      <c r="S732" s="184"/>
      <c r="T732" s="184"/>
      <c r="U732" s="184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84"/>
      <c r="C733" s="184"/>
      <c r="D733" s="184"/>
      <c r="E733" s="184"/>
      <c r="F733" s="184"/>
      <c r="G733" s="184"/>
      <c r="H733" s="184"/>
      <c r="I733" s="184"/>
      <c r="J733" s="184"/>
      <c r="K733" s="184"/>
      <c r="L733" s="184"/>
      <c r="M733" s="184"/>
      <c r="N733" s="98"/>
      <c r="O733" s="133"/>
      <c r="P733" s="184"/>
      <c r="Q733" s="184"/>
      <c r="R733" s="184"/>
      <c r="S733" s="184"/>
      <c r="T733" s="184"/>
      <c r="U733" s="184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84"/>
      <c r="C734" s="184"/>
      <c r="D734" s="184"/>
      <c r="E734" s="184"/>
      <c r="F734" s="184"/>
      <c r="G734" s="184"/>
      <c r="H734" s="184"/>
      <c r="I734" s="184"/>
      <c r="J734" s="184"/>
      <c r="K734" s="184"/>
      <c r="L734" s="184"/>
      <c r="M734" s="184"/>
      <c r="N734" s="98"/>
      <c r="O734" s="133"/>
      <c r="P734" s="184"/>
      <c r="Q734" s="184"/>
      <c r="R734" s="184"/>
      <c r="S734" s="184"/>
      <c r="T734" s="184"/>
      <c r="U734" s="184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84"/>
      <c r="C735" s="184"/>
      <c r="D735" s="184"/>
      <c r="E735" s="184"/>
      <c r="F735" s="184"/>
      <c r="G735" s="184"/>
      <c r="H735" s="184"/>
      <c r="I735" s="184"/>
      <c r="J735" s="184"/>
      <c r="K735" s="184"/>
      <c r="L735" s="184"/>
      <c r="M735" s="184"/>
      <c r="N735" s="98"/>
      <c r="O735" s="133"/>
      <c r="P735" s="184"/>
      <c r="Q735" s="184"/>
      <c r="R735" s="184"/>
      <c r="S735" s="184"/>
      <c r="T735" s="184"/>
      <c r="U735" s="184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84"/>
      <c r="C736" s="184"/>
      <c r="D736" s="184"/>
      <c r="E736" s="184"/>
      <c r="F736" s="184"/>
      <c r="G736" s="184"/>
      <c r="H736" s="184"/>
      <c r="I736" s="184"/>
      <c r="J736" s="184"/>
      <c r="K736" s="184"/>
      <c r="L736" s="184"/>
      <c r="M736" s="184"/>
      <c r="N736" s="98"/>
      <c r="O736" s="133"/>
      <c r="P736" s="184"/>
      <c r="Q736" s="184"/>
      <c r="R736" s="184"/>
      <c r="S736" s="184"/>
      <c r="T736" s="184"/>
      <c r="U736" s="184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84"/>
      <c r="C737" s="184"/>
      <c r="D737" s="184"/>
      <c r="E737" s="184"/>
      <c r="F737" s="184"/>
      <c r="G737" s="184"/>
      <c r="H737" s="184"/>
      <c r="I737" s="184"/>
      <c r="J737" s="184"/>
      <c r="K737" s="184"/>
      <c r="L737" s="184"/>
      <c r="M737" s="184"/>
      <c r="N737" s="98"/>
      <c r="O737" s="133"/>
      <c r="P737" s="184"/>
      <c r="Q737" s="184"/>
      <c r="R737" s="184"/>
      <c r="S737" s="184"/>
      <c r="T737" s="184"/>
      <c r="U737" s="184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84"/>
      <c r="C738" s="184"/>
      <c r="D738" s="184"/>
      <c r="E738" s="184"/>
      <c r="F738" s="184"/>
      <c r="G738" s="184"/>
      <c r="H738" s="184"/>
      <c r="I738" s="184"/>
      <c r="J738" s="184"/>
      <c r="K738" s="184"/>
      <c r="L738" s="184"/>
      <c r="M738" s="184"/>
      <c r="N738" s="98"/>
      <c r="O738" s="133"/>
      <c r="P738" s="184"/>
      <c r="Q738" s="184"/>
      <c r="R738" s="184"/>
      <c r="S738" s="184"/>
      <c r="T738" s="184"/>
      <c r="U738" s="184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84"/>
      <c r="C739" s="184"/>
      <c r="D739" s="184"/>
      <c r="E739" s="184"/>
      <c r="F739" s="184"/>
      <c r="G739" s="184"/>
      <c r="H739" s="184"/>
      <c r="I739" s="184"/>
      <c r="J739" s="184"/>
      <c r="K739" s="184"/>
      <c r="L739" s="184"/>
      <c r="M739" s="184"/>
      <c r="N739" s="98"/>
      <c r="O739" s="133"/>
      <c r="P739" s="184"/>
      <c r="Q739" s="184"/>
      <c r="R739" s="184"/>
      <c r="S739" s="184"/>
      <c r="T739" s="184"/>
      <c r="U739" s="184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84"/>
      <c r="C740" s="184"/>
      <c r="D740" s="184"/>
      <c r="E740" s="184"/>
      <c r="F740" s="184"/>
      <c r="G740" s="184"/>
      <c r="H740" s="184"/>
      <c r="I740" s="184"/>
      <c r="J740" s="184"/>
      <c r="K740" s="184"/>
      <c r="L740" s="184"/>
      <c r="M740" s="184"/>
      <c r="N740" s="98"/>
      <c r="O740" s="133"/>
      <c r="P740" s="184"/>
      <c r="Q740" s="184"/>
      <c r="R740" s="184"/>
      <c r="S740" s="184"/>
      <c r="T740" s="184"/>
      <c r="U740" s="184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84"/>
      <c r="C741" s="184"/>
      <c r="D741" s="184"/>
      <c r="E741" s="184"/>
      <c r="F741" s="184"/>
      <c r="G741" s="184"/>
      <c r="H741" s="184"/>
      <c r="I741" s="184"/>
      <c r="J741" s="184"/>
      <c r="K741" s="184"/>
      <c r="L741" s="184"/>
      <c r="M741" s="184"/>
      <c r="N741" s="98"/>
      <c r="O741" s="133"/>
      <c r="P741" s="184"/>
      <c r="Q741" s="184"/>
      <c r="R741" s="184"/>
      <c r="S741" s="184"/>
      <c r="T741" s="184"/>
      <c r="U741" s="184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84"/>
      <c r="C742" s="184"/>
      <c r="D742" s="184"/>
      <c r="E742" s="184"/>
      <c r="F742" s="184"/>
      <c r="G742" s="184"/>
      <c r="H742" s="184"/>
      <c r="I742" s="184"/>
      <c r="J742" s="184"/>
      <c r="K742" s="184"/>
      <c r="L742" s="184"/>
      <c r="M742" s="184"/>
      <c r="N742" s="98"/>
      <c r="O742" s="133"/>
      <c r="P742" s="184"/>
      <c r="Q742" s="184"/>
      <c r="R742" s="184"/>
      <c r="S742" s="184"/>
      <c r="T742" s="184"/>
      <c r="U742" s="184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84"/>
      <c r="C743" s="184"/>
      <c r="D743" s="184"/>
      <c r="E743" s="184"/>
      <c r="F743" s="184"/>
      <c r="G743" s="184"/>
      <c r="H743" s="184"/>
      <c r="I743" s="184"/>
      <c r="J743" s="184"/>
      <c r="K743" s="184"/>
      <c r="L743" s="184"/>
      <c r="M743" s="184"/>
      <c r="N743" s="98"/>
      <c r="O743" s="133"/>
      <c r="P743" s="184"/>
      <c r="Q743" s="184"/>
      <c r="R743" s="184"/>
      <c r="S743" s="184"/>
      <c r="T743" s="184"/>
      <c r="U743" s="184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84"/>
      <c r="C744" s="184"/>
      <c r="D744" s="184"/>
      <c r="E744" s="184"/>
      <c r="F744" s="184"/>
      <c r="G744" s="184"/>
      <c r="H744" s="184"/>
      <c r="I744" s="184"/>
      <c r="J744" s="184"/>
      <c r="K744" s="184"/>
      <c r="L744" s="184"/>
      <c r="M744" s="184"/>
      <c r="N744" s="98"/>
      <c r="O744" s="133"/>
      <c r="P744" s="184"/>
      <c r="Q744" s="184"/>
      <c r="R744" s="184"/>
      <c r="S744" s="184"/>
      <c r="T744" s="184"/>
      <c r="U744" s="184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84"/>
      <c r="C745" s="184"/>
      <c r="D745" s="184"/>
      <c r="E745" s="184"/>
      <c r="F745" s="184"/>
      <c r="G745" s="184"/>
      <c r="H745" s="184"/>
      <c r="I745" s="184"/>
      <c r="J745" s="184"/>
      <c r="K745" s="184"/>
      <c r="L745" s="184"/>
      <c r="M745" s="184"/>
      <c r="N745" s="98"/>
      <c r="O745" s="133"/>
      <c r="P745" s="184"/>
      <c r="Q745" s="184"/>
      <c r="R745" s="184"/>
      <c r="S745" s="184"/>
      <c r="T745" s="184"/>
      <c r="U745" s="184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84"/>
      <c r="C746" s="184"/>
      <c r="D746" s="184"/>
      <c r="E746" s="184"/>
      <c r="F746" s="184"/>
      <c r="G746" s="184"/>
      <c r="H746" s="184"/>
      <c r="I746" s="184"/>
      <c r="J746" s="184"/>
      <c r="K746" s="184"/>
      <c r="L746" s="184"/>
      <c r="M746" s="184"/>
      <c r="N746" s="98"/>
      <c r="O746" s="133"/>
      <c r="P746" s="184"/>
      <c r="Q746" s="184"/>
      <c r="R746" s="184"/>
      <c r="S746" s="184"/>
      <c r="T746" s="184"/>
      <c r="U746" s="184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84"/>
      <c r="C747" s="184"/>
      <c r="D747" s="184"/>
      <c r="E747" s="184"/>
      <c r="F747" s="184"/>
      <c r="G747" s="184"/>
      <c r="H747" s="184"/>
      <c r="I747" s="184"/>
      <c r="J747" s="184"/>
      <c r="K747" s="184"/>
      <c r="L747" s="184"/>
      <c r="M747" s="184"/>
      <c r="N747" s="98"/>
      <c r="O747" s="133"/>
      <c r="P747" s="184"/>
      <c r="Q747" s="184"/>
      <c r="R747" s="184"/>
      <c r="S747" s="184"/>
      <c r="T747" s="184"/>
      <c r="U747" s="184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84"/>
      <c r="C748" s="184"/>
      <c r="D748" s="184"/>
      <c r="E748" s="184"/>
      <c r="F748" s="184"/>
      <c r="G748" s="184"/>
      <c r="H748" s="184"/>
      <c r="I748" s="184"/>
      <c r="J748" s="184"/>
      <c r="K748" s="184"/>
      <c r="L748" s="184"/>
      <c r="M748" s="184"/>
      <c r="N748" s="98"/>
      <c r="O748" s="133"/>
      <c r="P748" s="184"/>
      <c r="Q748" s="184"/>
      <c r="R748" s="184"/>
      <c r="S748" s="184"/>
      <c r="T748" s="184"/>
      <c r="U748" s="184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84"/>
      <c r="C749" s="184"/>
      <c r="D749" s="184"/>
      <c r="E749" s="184"/>
      <c r="F749" s="184"/>
      <c r="G749" s="184"/>
      <c r="H749" s="184"/>
      <c r="I749" s="184"/>
      <c r="J749" s="184"/>
      <c r="K749" s="184"/>
      <c r="L749" s="184"/>
      <c r="M749" s="184"/>
      <c r="N749" s="98"/>
      <c r="O749" s="133"/>
      <c r="P749" s="184"/>
      <c r="Q749" s="184"/>
      <c r="R749" s="184"/>
      <c r="S749" s="184"/>
      <c r="T749" s="184"/>
      <c r="U749" s="184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84"/>
      <c r="C750" s="184"/>
      <c r="D750" s="184"/>
      <c r="E750" s="184"/>
      <c r="F750" s="184"/>
      <c r="G750" s="184"/>
      <c r="H750" s="184"/>
      <c r="I750" s="184"/>
      <c r="J750" s="184"/>
      <c r="K750" s="184"/>
      <c r="L750" s="184"/>
      <c r="M750" s="184"/>
      <c r="N750" s="98"/>
      <c r="O750" s="133"/>
      <c r="P750" s="184"/>
      <c r="Q750" s="184"/>
      <c r="R750" s="184"/>
      <c r="S750" s="184"/>
      <c r="T750" s="184"/>
      <c r="U750" s="184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84"/>
      <c r="C751" s="184"/>
      <c r="D751" s="184"/>
      <c r="E751" s="184"/>
      <c r="F751" s="184"/>
      <c r="G751" s="184"/>
      <c r="H751" s="184"/>
      <c r="I751" s="184"/>
      <c r="J751" s="184"/>
      <c r="K751" s="184"/>
      <c r="L751" s="184"/>
      <c r="M751" s="184"/>
      <c r="N751" s="98"/>
      <c r="O751" s="133"/>
      <c r="P751" s="184"/>
      <c r="Q751" s="184"/>
      <c r="R751" s="184"/>
      <c r="S751" s="184"/>
      <c r="T751" s="184"/>
      <c r="U751" s="184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84"/>
      <c r="C752" s="184"/>
      <c r="D752" s="184"/>
      <c r="E752" s="184"/>
      <c r="F752" s="184"/>
      <c r="G752" s="184"/>
      <c r="H752" s="184"/>
      <c r="I752" s="184"/>
      <c r="J752" s="184"/>
      <c r="K752" s="184"/>
      <c r="L752" s="184"/>
      <c r="M752" s="184"/>
      <c r="N752" s="98"/>
      <c r="O752" s="133"/>
      <c r="P752" s="184"/>
      <c r="Q752" s="184"/>
      <c r="R752" s="184"/>
      <c r="S752" s="184"/>
      <c r="T752" s="184"/>
      <c r="U752" s="184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84"/>
      <c r="C753" s="184"/>
      <c r="D753" s="184"/>
      <c r="E753" s="184"/>
      <c r="F753" s="184"/>
      <c r="G753" s="184"/>
      <c r="H753" s="184"/>
      <c r="I753" s="184"/>
      <c r="J753" s="184"/>
      <c r="K753" s="184"/>
      <c r="L753" s="184"/>
      <c r="M753" s="184"/>
      <c r="N753" s="98"/>
      <c r="O753" s="133"/>
      <c r="P753" s="184"/>
      <c r="Q753" s="184"/>
      <c r="R753" s="184"/>
      <c r="S753" s="184"/>
      <c r="T753" s="184"/>
      <c r="U753" s="184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84"/>
      <c r="C754" s="184"/>
      <c r="D754" s="184"/>
      <c r="E754" s="184"/>
      <c r="F754" s="184"/>
      <c r="G754" s="184"/>
      <c r="H754" s="184"/>
      <c r="I754" s="184"/>
      <c r="J754" s="184"/>
      <c r="K754" s="184"/>
      <c r="L754" s="184"/>
      <c r="M754" s="184"/>
      <c r="N754" s="98"/>
      <c r="O754" s="133"/>
      <c r="P754" s="184"/>
      <c r="Q754" s="184"/>
      <c r="R754" s="184"/>
      <c r="S754" s="184"/>
      <c r="T754" s="184"/>
      <c r="U754" s="184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84"/>
      <c r="C755" s="184"/>
      <c r="D755" s="184"/>
      <c r="E755" s="184"/>
      <c r="F755" s="184"/>
      <c r="G755" s="184"/>
      <c r="H755" s="184"/>
      <c r="I755" s="184"/>
      <c r="J755" s="184"/>
      <c r="K755" s="184"/>
      <c r="L755" s="184"/>
      <c r="M755" s="184"/>
      <c r="N755" s="98"/>
      <c r="O755" s="133"/>
      <c r="P755" s="184"/>
      <c r="Q755" s="184"/>
      <c r="R755" s="184"/>
      <c r="S755" s="184"/>
      <c r="T755" s="184"/>
      <c r="U755" s="184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84"/>
      <c r="C756" s="184"/>
      <c r="D756" s="184"/>
      <c r="E756" s="184"/>
      <c r="F756" s="184"/>
      <c r="G756" s="184"/>
      <c r="H756" s="184"/>
      <c r="I756" s="184"/>
      <c r="J756" s="184"/>
      <c r="K756" s="184"/>
      <c r="L756" s="184"/>
      <c r="M756" s="184"/>
      <c r="N756" s="98"/>
      <c r="O756" s="133"/>
      <c r="P756" s="184"/>
      <c r="Q756" s="184"/>
      <c r="R756" s="184"/>
      <c r="S756" s="184"/>
      <c r="T756" s="184"/>
      <c r="U756" s="184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84"/>
      <c r="C757" s="184"/>
      <c r="D757" s="184"/>
      <c r="E757" s="184"/>
      <c r="F757" s="184"/>
      <c r="G757" s="184"/>
      <c r="H757" s="184"/>
      <c r="I757" s="184"/>
      <c r="J757" s="184"/>
      <c r="K757" s="184"/>
      <c r="L757" s="184"/>
      <c r="M757" s="184"/>
      <c r="N757" s="98"/>
      <c r="O757" s="133"/>
      <c r="P757" s="184"/>
      <c r="Q757" s="184"/>
      <c r="R757" s="184"/>
      <c r="S757" s="184"/>
      <c r="T757" s="184"/>
      <c r="U757" s="184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439" priority="39" operator="equal">
      <formula>"KO"</formula>
    </cfRule>
    <cfRule type="cellIs" dxfId="438" priority="40" operator="equal">
      <formula>"OK"</formula>
    </cfRule>
  </conditionalFormatting>
  <conditionalFormatting sqref="Z199">
    <cfRule type="cellIs" dxfId="437" priority="37" operator="equal">
      <formula>"KO"</formula>
    </cfRule>
    <cfRule type="cellIs" dxfId="436" priority="38" operator="equal">
      <formula>"OK"</formula>
    </cfRule>
  </conditionalFormatting>
  <conditionalFormatting sqref="Z146">
    <cfRule type="cellIs" dxfId="435" priority="35" operator="equal">
      <formula>"KO"</formula>
    </cfRule>
    <cfRule type="cellIs" dxfId="434" priority="36" operator="equal">
      <formula>"OK"</formula>
    </cfRule>
  </conditionalFormatting>
  <conditionalFormatting sqref="Z318">
    <cfRule type="cellIs" dxfId="433" priority="33" operator="equal">
      <formula>"KO"</formula>
    </cfRule>
    <cfRule type="cellIs" dxfId="432" priority="34" operator="equal">
      <formula>"OK"</formula>
    </cfRule>
  </conditionalFormatting>
  <conditionalFormatting sqref="Z394">
    <cfRule type="cellIs" dxfId="431" priority="31" operator="equal">
      <formula>"KO"</formula>
    </cfRule>
    <cfRule type="cellIs" dxfId="430" priority="32" operator="equal">
      <formula>"OK"</formula>
    </cfRule>
  </conditionalFormatting>
  <conditionalFormatting sqref="AD15:AD34">
    <cfRule type="cellIs" dxfId="429" priority="29" operator="equal">
      <formula>"KO"</formula>
    </cfRule>
    <cfRule type="cellIs" dxfId="428" priority="30" operator="equal">
      <formula>"OK"</formula>
    </cfRule>
  </conditionalFormatting>
  <conditionalFormatting sqref="Q569:Q587">
    <cfRule type="cellIs" dxfId="427" priority="5" operator="equal">
      <formula>"KO"</formula>
    </cfRule>
    <cfRule type="cellIs" dxfId="426" priority="6" operator="equal">
      <formula>"OK"</formula>
    </cfRule>
  </conditionalFormatting>
  <conditionalFormatting sqref="R137:R145">
    <cfRule type="cellIs" dxfId="425" priority="27" operator="equal">
      <formula>"KO"</formula>
    </cfRule>
    <cfRule type="cellIs" dxfId="424" priority="28" operator="equal">
      <formula>"OK"</formula>
    </cfRule>
  </conditionalFormatting>
  <conditionalFormatting sqref="V194:V198">
    <cfRule type="cellIs" dxfId="423" priority="25" operator="equal">
      <formula>"KO"</formula>
    </cfRule>
    <cfRule type="cellIs" dxfId="422" priority="26" operator="equal">
      <formula>"OK"</formula>
    </cfRule>
  </conditionalFormatting>
  <conditionalFormatting sqref="Q247">
    <cfRule type="cellIs" dxfId="421" priority="23" operator="equal">
      <formula>"KO"</formula>
    </cfRule>
    <cfRule type="cellIs" dxfId="420" priority="24" operator="equal">
      <formula>"OK"</formula>
    </cfRule>
  </conditionalFormatting>
  <conditionalFormatting sqref="Q248">
    <cfRule type="cellIs" dxfId="419" priority="21" operator="equal">
      <formula>"KO"</formula>
    </cfRule>
    <cfRule type="cellIs" dxfId="418" priority="22" operator="equal">
      <formula>"OK"</formula>
    </cfRule>
  </conditionalFormatting>
  <conditionalFormatting sqref="Q249">
    <cfRule type="cellIs" dxfId="417" priority="19" operator="equal">
      <formula>"KO"</formula>
    </cfRule>
    <cfRule type="cellIs" dxfId="416" priority="20" operator="equal">
      <formula>"OK"</formula>
    </cfRule>
  </conditionalFormatting>
  <conditionalFormatting sqref="Q250">
    <cfRule type="cellIs" dxfId="415" priority="17" operator="equal">
      <formula>"KO"</formula>
    </cfRule>
    <cfRule type="cellIs" dxfId="414" priority="18" operator="equal">
      <formula>"OK"</formula>
    </cfRule>
  </conditionalFormatting>
  <conditionalFormatting sqref="Q251">
    <cfRule type="cellIs" dxfId="413" priority="15" operator="equal">
      <formula>"KO"</formula>
    </cfRule>
    <cfRule type="cellIs" dxfId="412" priority="16" operator="equal">
      <formula>"OK"</formula>
    </cfRule>
  </conditionalFormatting>
  <conditionalFormatting sqref="Q252">
    <cfRule type="cellIs" dxfId="411" priority="13" operator="equal">
      <formula>"KO"</formula>
    </cfRule>
    <cfRule type="cellIs" dxfId="410" priority="14" operator="equal">
      <formula>"OK"</formula>
    </cfRule>
  </conditionalFormatting>
  <conditionalFormatting sqref="Q253">
    <cfRule type="cellIs" dxfId="409" priority="11" operator="equal">
      <formula>"KO"</formula>
    </cfRule>
    <cfRule type="cellIs" dxfId="408" priority="12" operator="equal">
      <formula>"OK"</formula>
    </cfRule>
  </conditionalFormatting>
  <conditionalFormatting sqref="R312:R317">
    <cfRule type="cellIs" dxfId="407" priority="9" operator="equal">
      <formula>"KO"</formula>
    </cfRule>
    <cfRule type="cellIs" dxfId="406" priority="10" operator="equal">
      <formula>"OK"</formula>
    </cfRule>
  </conditionalFormatting>
  <conditionalFormatting sqref="V376:V393">
    <cfRule type="cellIs" dxfId="405" priority="7" operator="equal">
      <formula>"KO"</formula>
    </cfRule>
    <cfRule type="cellIs" dxfId="404" priority="8" operator="equal">
      <formula>"OK"</formula>
    </cfRule>
  </conditionalFormatting>
  <conditionalFormatting sqref="T146">
    <cfRule type="cellIs" dxfId="403" priority="3" operator="equal">
      <formula>"KO"</formula>
    </cfRule>
    <cfRule type="cellIs" dxfId="402" priority="4" operator="equal">
      <formula>"OK"</formula>
    </cfRule>
  </conditionalFormatting>
  <conditionalFormatting sqref="Z587">
    <cfRule type="cellIs" dxfId="401" priority="1" operator="equal">
      <formula>"KO"</formula>
    </cfRule>
    <cfRule type="cellIs" dxfId="40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/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AK1" s="49"/>
    </row>
    <row r="2" spans="1:37" s="47" customFormat="1" ht="30.75" customHeight="1" x14ac:dyDescent="0.25">
      <c r="B2" s="50"/>
      <c r="D2" s="208" t="s">
        <v>26</v>
      </c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9" t="s">
        <v>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AK7" s="49"/>
    </row>
    <row r="8" spans="1:37" s="47" customFormat="1" x14ac:dyDescent="0.25">
      <c r="A8" s="63" t="s">
        <v>39</v>
      </c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7</v>
      </c>
      <c r="B10" s="67" t="str">
        <f>VLOOKUP(A10,EXPERIENCIA_REQUERIDA_PERFIL!A:B,2,FALSE)</f>
        <v>Analista J2EE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68</v>
      </c>
      <c r="AE11" s="71">
        <f>VLOOKUP($A$10,EXPERIENCIA_REQUERIDA_PERFIL!A:BD,10,FALSE)</f>
        <v>2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69</v>
      </c>
      <c r="AE12" s="71">
        <f>VLOOKUP($A$10,EXPERIENCIA_REQUERIDA_PERFIL!A:BD,11,FALSE)</f>
        <v>1.5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2" t="s">
        <v>66</v>
      </c>
      <c r="AC13" s="145">
        <f>VLOOKUP($A$10,EXPERIENCIA_REQUERIDA_PERFIL!A:BD,31,FALSE)</f>
        <v>0</v>
      </c>
      <c r="AD13" s="125" t="s">
        <v>47</v>
      </c>
      <c r="AE13" s="71">
        <f>VLOOKUP($A$10,EXPERIENCIA_REQUERIDA_PERFIL!A:BD,9,FALSE)</f>
        <v>3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9" t="s">
        <v>15</v>
      </c>
      <c r="C14" s="200"/>
      <c r="D14" s="200"/>
      <c r="E14" s="20" t="s">
        <v>14</v>
      </c>
      <c r="F14" s="20" t="s">
        <v>29</v>
      </c>
      <c r="G14" s="20" t="s">
        <v>25</v>
      </c>
      <c r="H14" s="210" t="s">
        <v>18</v>
      </c>
      <c r="I14" s="211"/>
      <c r="J14" s="211"/>
      <c r="K14" s="211"/>
      <c r="L14" s="20" t="str">
        <f>IF(VLOOKUP($A$10,EXPERIENCIA_REQUERIDA_PERFIL!A:C,3,FALSE)="","",VLOOKUP($A$10,EXPERIENCIA_REQUERIDA_PERFIL!A:C,3,FALSE))</f>
        <v/>
      </c>
      <c r="M14" s="212" t="str">
        <f>IF(VLOOKUP($A$10,EXPERIENCIA_REQUERIDA_PERFIL!A:BD,6,FALSE)="","",VLOOKUP($A$10,EXPERIENCIA_REQUERIDA_PERFIL!A:BD,6,FALSE))</f>
        <v xml:space="preserve">Analista en projectes o serveis en J2EE i coneixement en les tecnologies detallades a als apartats 5.5 i 10. </v>
      </c>
      <c r="N14" s="213"/>
      <c r="O14" s="213"/>
      <c r="P14" s="214"/>
      <c r="Q14" s="215" t="str">
        <f>IF(VLOOKUP($A$10,EXPERIENCIA_REQUERIDA_PERFIL!A:BD,12,FALSE)="","",VLOOKUP($A$10,EXPERIENCIA_REQUERIDA_PERFIL!A:BD,12,FALSE))</f>
        <v/>
      </c>
      <c r="R14" s="215"/>
      <c r="S14" s="215"/>
      <c r="T14" s="215"/>
      <c r="U14" s="215"/>
      <c r="V14" s="215"/>
      <c r="W14" s="215"/>
      <c r="X14" s="182" t="str">
        <f>IF(VLOOKUP($A$10,EXPERIENCIA_REQUERIDA_PERFIL!A:BD,18,FALSE)="","",VLOOKUP($A$10,EXPERIENCIA_REQUERIDA_PERFIL!A:BD,18,FALSE))</f>
        <v/>
      </c>
      <c r="Y14" s="183"/>
      <c r="Z14" s="182" t="str">
        <f>IF(VLOOKUP($A$10,EXPERIENCIA_REQUERIDA_PERFIL!A:BD,24,FALSE)="","",VLOOKUP($A$10,EXPERIENCIA_REQUERIDA_PERFIL!A:BD,24,FALSE))</f>
        <v/>
      </c>
      <c r="AA14" s="183"/>
      <c r="AB14" s="182" t="str">
        <f>IF(VLOOKUP($A$10,EXPERIENCIA_REQUERIDA_PERFIL!A:BD,30,FALSE)="","",VLOOKUP($A$10,EXPERIENCIA_REQUERIDA_PERFIL!A:BD,30,FALSE))</f>
        <v/>
      </c>
      <c r="AC14" s="183"/>
      <c r="AD14" s="20" t="s">
        <v>54</v>
      </c>
      <c r="AE14" s="24" t="str">
        <f>IF(AE13=0,"",CONCATENATE("Millora aportada en ",M14))</f>
        <v xml:space="preserve">Millora aportada en Analista en projectes o serveis en J2EE i coneixement en les tecnologies detallades a als apartats 5.5 i 10. 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203" t="str">
        <f t="shared" ref="B15:B34" si="0">$B$10</f>
        <v>Analista J2EE</v>
      </c>
      <c r="C15" s="203"/>
      <c r="D15" s="203"/>
      <c r="E15" s="81" t="s">
        <v>53</v>
      </c>
      <c r="F15" s="81" t="s">
        <v>67</v>
      </c>
      <c r="G15" s="81">
        <v>100</v>
      </c>
      <c r="H15" s="204">
        <v>5</v>
      </c>
      <c r="I15" s="205"/>
      <c r="J15" s="205"/>
      <c r="K15" s="205"/>
      <c r="L15" s="136" t="s">
        <v>3</v>
      </c>
      <c r="M15" s="180">
        <f>IF($M$14="","",ROUND(SUMIF($AE$39:$AE$103,CONCATENATE(E15,"SI"),$AD$39:$AD$103)/12,2))</f>
        <v>3</v>
      </c>
      <c r="N15" s="206"/>
      <c r="O15" s="206"/>
      <c r="P15" s="181"/>
      <c r="Q15" s="207" t="str">
        <f>IF($Q$14="","",ROUND(SUMIF($AF$39:$AF$78,CONCATENATE(E15,"SI"),$AD$39:$AD$78)/12,2))</f>
        <v/>
      </c>
      <c r="R15" s="207"/>
      <c r="S15" s="207"/>
      <c r="T15" s="207"/>
      <c r="U15" s="207"/>
      <c r="V15" s="207"/>
      <c r="W15" s="207"/>
      <c r="X15" s="180" t="str">
        <f>IF($X$14="","",ROUND(SUMIF($AG$39:$AG$78,CONCATENATE(E15,"SI"),$AD$39:$AD$78)/12,2))</f>
        <v/>
      </c>
      <c r="Y15" s="181"/>
      <c r="Z15" s="180" t="str">
        <f>IF($Z$14="","",ROUND(SUMIF($AH$39:$AH$78,CONCATENATE(E15,"SI"),$AD$39:$AD$78)/12,2))</f>
        <v/>
      </c>
      <c r="AA15" s="181"/>
      <c r="AB15" s="180" t="str">
        <f>IF($AB$14="","",ROUND(SUMIF($AI$39:$AI$78,CONCATENATE(E15,"SI"),$AD$39:$AD$78)/12,2))</f>
        <v/>
      </c>
      <c r="AC15" s="181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0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203" t="str">
        <f t="shared" si="0"/>
        <v>Analista J2EE</v>
      </c>
      <c r="C16" s="203"/>
      <c r="D16" s="203"/>
      <c r="E16" s="81"/>
      <c r="F16" s="81"/>
      <c r="G16" s="81"/>
      <c r="H16" s="204"/>
      <c r="I16" s="205"/>
      <c r="J16" s="205"/>
      <c r="K16" s="205"/>
      <c r="L16" s="136" t="s">
        <v>51</v>
      </c>
      <c r="M16" s="180">
        <f t="shared" ref="M16:M34" si="2">IF($M$14="","",ROUND(SUMIF($AE$39:$AE$103,CONCATENATE(E16,"SI"),$AD$39:$AD$103)/12,2))</f>
        <v>0</v>
      </c>
      <c r="N16" s="206"/>
      <c r="O16" s="206"/>
      <c r="P16" s="181"/>
      <c r="Q16" s="207" t="str">
        <f t="shared" ref="Q16:Q34" si="3">IF($Q$14="","",ROUND(SUMIF($AF$39:$AF$78,CONCATENATE(E16,"SI"),$AD$39:$AD$78)/12,2))</f>
        <v/>
      </c>
      <c r="R16" s="207"/>
      <c r="S16" s="207"/>
      <c r="T16" s="207"/>
      <c r="U16" s="207"/>
      <c r="V16" s="207"/>
      <c r="W16" s="207"/>
      <c r="X16" s="180" t="str">
        <f t="shared" ref="X16:X34" si="4">IF($X$14="","",ROUND(SUMIF($AG$39:$AG$78,CONCATENATE(E16,"SI"),$AD$39:$AD$78)/12,2))</f>
        <v/>
      </c>
      <c r="Y16" s="181"/>
      <c r="Z16" s="180" t="str">
        <f t="shared" ref="Z16:Z34" si="5">IF($Z$14="","",ROUND(SUMIF($AH$39:$AH$78,CONCATENATE(E16,"SI"),$AD$39:$AD$78)/12,2))</f>
        <v/>
      </c>
      <c r="AA16" s="181"/>
      <c r="AB16" s="180" t="str">
        <f t="shared" ref="AB16:AB34" si="6">IF($AB$14="","",ROUND(SUMIF($AI$39:$AI$78,CONCATENATE(E16,"SI"),$AD$39:$AD$78)/12,2))</f>
        <v/>
      </c>
      <c r="AC16" s="181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203" t="str">
        <f t="shared" si="0"/>
        <v>Analista J2EE</v>
      </c>
      <c r="C17" s="203"/>
      <c r="D17" s="203"/>
      <c r="E17" s="81"/>
      <c r="F17" s="81"/>
      <c r="G17" s="81"/>
      <c r="H17" s="204"/>
      <c r="I17" s="205"/>
      <c r="J17" s="205"/>
      <c r="K17" s="205"/>
      <c r="L17" s="136" t="s">
        <v>51</v>
      </c>
      <c r="M17" s="180">
        <f t="shared" si="2"/>
        <v>0</v>
      </c>
      <c r="N17" s="206"/>
      <c r="O17" s="206"/>
      <c r="P17" s="181"/>
      <c r="Q17" s="207" t="str">
        <f t="shared" si="3"/>
        <v/>
      </c>
      <c r="R17" s="207"/>
      <c r="S17" s="207"/>
      <c r="T17" s="207"/>
      <c r="U17" s="207"/>
      <c r="V17" s="207"/>
      <c r="W17" s="207"/>
      <c r="X17" s="180" t="str">
        <f t="shared" si="4"/>
        <v/>
      </c>
      <c r="Y17" s="181"/>
      <c r="Z17" s="180" t="str">
        <f t="shared" si="5"/>
        <v/>
      </c>
      <c r="AA17" s="181"/>
      <c r="AB17" s="180" t="str">
        <f t="shared" si="6"/>
        <v/>
      </c>
      <c r="AC17" s="181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203" t="str">
        <f t="shared" si="0"/>
        <v>Analista J2EE</v>
      </c>
      <c r="C18" s="203"/>
      <c r="D18" s="203"/>
      <c r="E18" s="81"/>
      <c r="F18" s="81"/>
      <c r="G18" s="81"/>
      <c r="H18" s="204"/>
      <c r="I18" s="205"/>
      <c r="J18" s="205"/>
      <c r="K18" s="205"/>
      <c r="L18" s="136" t="s">
        <v>51</v>
      </c>
      <c r="M18" s="180">
        <f t="shared" si="2"/>
        <v>0</v>
      </c>
      <c r="N18" s="206"/>
      <c r="O18" s="206"/>
      <c r="P18" s="181"/>
      <c r="Q18" s="207" t="str">
        <f t="shared" si="3"/>
        <v/>
      </c>
      <c r="R18" s="207"/>
      <c r="S18" s="207"/>
      <c r="T18" s="207"/>
      <c r="U18" s="207"/>
      <c r="V18" s="207"/>
      <c r="W18" s="207"/>
      <c r="X18" s="180" t="str">
        <f t="shared" si="4"/>
        <v/>
      </c>
      <c r="Y18" s="181"/>
      <c r="Z18" s="180" t="str">
        <f t="shared" si="5"/>
        <v/>
      </c>
      <c r="AA18" s="181"/>
      <c r="AB18" s="180" t="str">
        <f t="shared" si="6"/>
        <v/>
      </c>
      <c r="AC18" s="181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203" t="str">
        <f t="shared" si="0"/>
        <v>Analista J2EE</v>
      </c>
      <c r="C19" s="203"/>
      <c r="D19" s="203"/>
      <c r="E19" s="81"/>
      <c r="F19" s="81"/>
      <c r="G19" s="81"/>
      <c r="H19" s="204"/>
      <c r="I19" s="205"/>
      <c r="J19" s="205"/>
      <c r="K19" s="205"/>
      <c r="L19" s="136" t="s">
        <v>51</v>
      </c>
      <c r="M19" s="180">
        <f t="shared" si="2"/>
        <v>0</v>
      </c>
      <c r="N19" s="206"/>
      <c r="O19" s="206"/>
      <c r="P19" s="181"/>
      <c r="Q19" s="207" t="str">
        <f t="shared" si="3"/>
        <v/>
      </c>
      <c r="R19" s="207"/>
      <c r="S19" s="207"/>
      <c r="T19" s="207"/>
      <c r="U19" s="207"/>
      <c r="V19" s="207"/>
      <c r="W19" s="207"/>
      <c r="X19" s="180" t="str">
        <f t="shared" si="4"/>
        <v/>
      </c>
      <c r="Y19" s="181"/>
      <c r="Z19" s="180" t="str">
        <f t="shared" si="5"/>
        <v/>
      </c>
      <c r="AA19" s="181"/>
      <c r="AB19" s="180" t="str">
        <f t="shared" si="6"/>
        <v/>
      </c>
      <c r="AC19" s="181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203" t="str">
        <f t="shared" si="0"/>
        <v>Analista J2EE</v>
      </c>
      <c r="C20" s="203"/>
      <c r="D20" s="203"/>
      <c r="E20" s="81"/>
      <c r="F20" s="81"/>
      <c r="G20" s="81"/>
      <c r="H20" s="204"/>
      <c r="I20" s="205"/>
      <c r="J20" s="205"/>
      <c r="K20" s="205"/>
      <c r="L20" s="136" t="s">
        <v>51</v>
      </c>
      <c r="M20" s="180">
        <f t="shared" si="2"/>
        <v>0</v>
      </c>
      <c r="N20" s="206"/>
      <c r="O20" s="206"/>
      <c r="P20" s="181"/>
      <c r="Q20" s="207" t="str">
        <f t="shared" si="3"/>
        <v/>
      </c>
      <c r="R20" s="207"/>
      <c r="S20" s="207"/>
      <c r="T20" s="207"/>
      <c r="U20" s="207"/>
      <c r="V20" s="207"/>
      <c r="W20" s="207"/>
      <c r="X20" s="180" t="str">
        <f t="shared" si="4"/>
        <v/>
      </c>
      <c r="Y20" s="181"/>
      <c r="Z20" s="180" t="str">
        <f t="shared" si="5"/>
        <v/>
      </c>
      <c r="AA20" s="181"/>
      <c r="AB20" s="180" t="str">
        <f t="shared" si="6"/>
        <v/>
      </c>
      <c r="AC20" s="181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203" t="str">
        <f t="shared" si="0"/>
        <v>Analista J2EE</v>
      </c>
      <c r="C21" s="203"/>
      <c r="D21" s="203"/>
      <c r="E21" s="81"/>
      <c r="F21" s="81"/>
      <c r="G21" s="81"/>
      <c r="H21" s="204"/>
      <c r="I21" s="205"/>
      <c r="J21" s="205"/>
      <c r="K21" s="205"/>
      <c r="L21" s="136" t="s">
        <v>51</v>
      </c>
      <c r="M21" s="180">
        <f t="shared" si="2"/>
        <v>0</v>
      </c>
      <c r="N21" s="206"/>
      <c r="O21" s="206"/>
      <c r="P21" s="181"/>
      <c r="Q21" s="207" t="str">
        <f t="shared" si="3"/>
        <v/>
      </c>
      <c r="R21" s="207"/>
      <c r="S21" s="207"/>
      <c r="T21" s="207"/>
      <c r="U21" s="207"/>
      <c r="V21" s="207"/>
      <c r="W21" s="207"/>
      <c r="X21" s="180" t="str">
        <f t="shared" si="4"/>
        <v/>
      </c>
      <c r="Y21" s="181"/>
      <c r="Z21" s="180" t="str">
        <f t="shared" si="5"/>
        <v/>
      </c>
      <c r="AA21" s="181"/>
      <c r="AB21" s="180" t="str">
        <f t="shared" si="6"/>
        <v/>
      </c>
      <c r="AC21" s="181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203" t="str">
        <f t="shared" si="0"/>
        <v>Analista J2EE</v>
      </c>
      <c r="C22" s="203"/>
      <c r="D22" s="203"/>
      <c r="E22" s="81"/>
      <c r="F22" s="81"/>
      <c r="G22" s="81"/>
      <c r="H22" s="204"/>
      <c r="I22" s="205"/>
      <c r="J22" s="205"/>
      <c r="K22" s="205"/>
      <c r="L22" s="136" t="s">
        <v>51</v>
      </c>
      <c r="M22" s="180">
        <f t="shared" si="2"/>
        <v>0</v>
      </c>
      <c r="N22" s="206"/>
      <c r="O22" s="206"/>
      <c r="P22" s="181"/>
      <c r="Q22" s="207" t="str">
        <f t="shared" si="3"/>
        <v/>
      </c>
      <c r="R22" s="207"/>
      <c r="S22" s="207"/>
      <c r="T22" s="207"/>
      <c r="U22" s="207"/>
      <c r="V22" s="207"/>
      <c r="W22" s="207"/>
      <c r="X22" s="180" t="str">
        <f t="shared" si="4"/>
        <v/>
      </c>
      <c r="Y22" s="181"/>
      <c r="Z22" s="180" t="str">
        <f t="shared" si="5"/>
        <v/>
      </c>
      <c r="AA22" s="181"/>
      <c r="AB22" s="180" t="str">
        <f t="shared" si="6"/>
        <v/>
      </c>
      <c r="AC22" s="181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203" t="str">
        <f t="shared" si="0"/>
        <v>Analista J2EE</v>
      </c>
      <c r="C23" s="203"/>
      <c r="D23" s="203"/>
      <c r="E23" s="81"/>
      <c r="F23" s="81"/>
      <c r="G23" s="81"/>
      <c r="H23" s="204"/>
      <c r="I23" s="205"/>
      <c r="J23" s="205"/>
      <c r="K23" s="205"/>
      <c r="L23" s="136" t="s">
        <v>51</v>
      </c>
      <c r="M23" s="180">
        <f t="shared" si="2"/>
        <v>0</v>
      </c>
      <c r="N23" s="206"/>
      <c r="O23" s="206"/>
      <c r="P23" s="181"/>
      <c r="Q23" s="207" t="str">
        <f t="shared" si="3"/>
        <v/>
      </c>
      <c r="R23" s="207"/>
      <c r="S23" s="207"/>
      <c r="T23" s="207"/>
      <c r="U23" s="207"/>
      <c r="V23" s="207"/>
      <c r="W23" s="207"/>
      <c r="X23" s="180" t="str">
        <f t="shared" si="4"/>
        <v/>
      </c>
      <c r="Y23" s="181"/>
      <c r="Z23" s="180" t="str">
        <f t="shared" si="5"/>
        <v/>
      </c>
      <c r="AA23" s="181"/>
      <c r="AB23" s="180" t="str">
        <f t="shared" si="6"/>
        <v/>
      </c>
      <c r="AC23" s="181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203" t="str">
        <f t="shared" si="0"/>
        <v>Analista J2EE</v>
      </c>
      <c r="C24" s="203"/>
      <c r="D24" s="203"/>
      <c r="E24" s="81"/>
      <c r="F24" s="81"/>
      <c r="G24" s="81"/>
      <c r="H24" s="204"/>
      <c r="I24" s="205"/>
      <c r="J24" s="205"/>
      <c r="K24" s="205"/>
      <c r="L24" s="136" t="s">
        <v>51</v>
      </c>
      <c r="M24" s="180">
        <f t="shared" si="2"/>
        <v>0</v>
      </c>
      <c r="N24" s="206"/>
      <c r="O24" s="206"/>
      <c r="P24" s="181"/>
      <c r="Q24" s="207" t="str">
        <f t="shared" si="3"/>
        <v/>
      </c>
      <c r="R24" s="207"/>
      <c r="S24" s="207"/>
      <c r="T24" s="207"/>
      <c r="U24" s="207"/>
      <c r="V24" s="207"/>
      <c r="W24" s="207"/>
      <c r="X24" s="180" t="str">
        <f t="shared" si="4"/>
        <v/>
      </c>
      <c r="Y24" s="181"/>
      <c r="Z24" s="180" t="str">
        <f t="shared" si="5"/>
        <v/>
      </c>
      <c r="AA24" s="181"/>
      <c r="AB24" s="180" t="str">
        <f t="shared" si="6"/>
        <v/>
      </c>
      <c r="AC24" s="181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203" t="str">
        <f t="shared" si="0"/>
        <v>Analista J2EE</v>
      </c>
      <c r="C25" s="203"/>
      <c r="D25" s="203"/>
      <c r="E25" s="81"/>
      <c r="F25" s="81"/>
      <c r="G25" s="81"/>
      <c r="H25" s="204"/>
      <c r="I25" s="205"/>
      <c r="J25" s="205"/>
      <c r="K25" s="205"/>
      <c r="L25" s="136" t="s">
        <v>51</v>
      </c>
      <c r="M25" s="180">
        <f t="shared" si="2"/>
        <v>0</v>
      </c>
      <c r="N25" s="206"/>
      <c r="O25" s="206"/>
      <c r="P25" s="181"/>
      <c r="Q25" s="207" t="str">
        <f t="shared" si="3"/>
        <v/>
      </c>
      <c r="R25" s="207"/>
      <c r="S25" s="207"/>
      <c r="T25" s="207"/>
      <c r="U25" s="207"/>
      <c r="V25" s="207"/>
      <c r="W25" s="207"/>
      <c r="X25" s="180" t="str">
        <f t="shared" si="4"/>
        <v/>
      </c>
      <c r="Y25" s="181"/>
      <c r="Z25" s="180" t="str">
        <f t="shared" si="5"/>
        <v/>
      </c>
      <c r="AA25" s="181"/>
      <c r="AB25" s="180" t="str">
        <f t="shared" si="6"/>
        <v/>
      </c>
      <c r="AC25" s="181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203" t="str">
        <f t="shared" si="0"/>
        <v>Analista J2EE</v>
      </c>
      <c r="C26" s="203"/>
      <c r="D26" s="203"/>
      <c r="E26" s="81"/>
      <c r="F26" s="81"/>
      <c r="G26" s="81"/>
      <c r="H26" s="204"/>
      <c r="I26" s="205"/>
      <c r="J26" s="205"/>
      <c r="K26" s="205"/>
      <c r="L26" s="136" t="s">
        <v>51</v>
      </c>
      <c r="M26" s="180">
        <f t="shared" si="2"/>
        <v>0</v>
      </c>
      <c r="N26" s="206"/>
      <c r="O26" s="206"/>
      <c r="P26" s="181"/>
      <c r="Q26" s="207" t="str">
        <f t="shared" si="3"/>
        <v/>
      </c>
      <c r="R26" s="207"/>
      <c r="S26" s="207"/>
      <c r="T26" s="207"/>
      <c r="U26" s="207"/>
      <c r="V26" s="207"/>
      <c r="W26" s="207"/>
      <c r="X26" s="180" t="str">
        <f t="shared" si="4"/>
        <v/>
      </c>
      <c r="Y26" s="181"/>
      <c r="Z26" s="180" t="str">
        <f t="shared" si="5"/>
        <v/>
      </c>
      <c r="AA26" s="181"/>
      <c r="AB26" s="180" t="str">
        <f t="shared" si="6"/>
        <v/>
      </c>
      <c r="AC26" s="181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203" t="str">
        <f t="shared" si="0"/>
        <v>Analista J2EE</v>
      </c>
      <c r="C27" s="203"/>
      <c r="D27" s="203"/>
      <c r="E27" s="81"/>
      <c r="F27" s="81"/>
      <c r="G27" s="81"/>
      <c r="H27" s="204"/>
      <c r="I27" s="205"/>
      <c r="J27" s="205"/>
      <c r="K27" s="205"/>
      <c r="L27" s="136" t="s">
        <v>51</v>
      </c>
      <c r="M27" s="180">
        <f t="shared" si="2"/>
        <v>0</v>
      </c>
      <c r="N27" s="206"/>
      <c r="O27" s="206"/>
      <c r="P27" s="181"/>
      <c r="Q27" s="207" t="str">
        <f t="shared" si="3"/>
        <v/>
      </c>
      <c r="R27" s="207"/>
      <c r="S27" s="207"/>
      <c r="T27" s="207"/>
      <c r="U27" s="207"/>
      <c r="V27" s="207"/>
      <c r="W27" s="207"/>
      <c r="X27" s="180" t="str">
        <f t="shared" si="4"/>
        <v/>
      </c>
      <c r="Y27" s="181"/>
      <c r="Z27" s="180" t="str">
        <f t="shared" si="5"/>
        <v/>
      </c>
      <c r="AA27" s="181"/>
      <c r="AB27" s="180" t="str">
        <f t="shared" si="6"/>
        <v/>
      </c>
      <c r="AC27" s="181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203" t="str">
        <f t="shared" si="0"/>
        <v>Analista J2EE</v>
      </c>
      <c r="C28" s="203"/>
      <c r="D28" s="203"/>
      <c r="E28" s="81"/>
      <c r="F28" s="81"/>
      <c r="G28" s="81"/>
      <c r="H28" s="204"/>
      <c r="I28" s="205"/>
      <c r="J28" s="205"/>
      <c r="K28" s="205"/>
      <c r="L28" s="136" t="s">
        <v>51</v>
      </c>
      <c r="M28" s="180">
        <f t="shared" si="2"/>
        <v>0</v>
      </c>
      <c r="N28" s="206"/>
      <c r="O28" s="206"/>
      <c r="P28" s="181"/>
      <c r="Q28" s="207" t="str">
        <f t="shared" si="3"/>
        <v/>
      </c>
      <c r="R28" s="207"/>
      <c r="S28" s="207"/>
      <c r="T28" s="207"/>
      <c r="U28" s="207"/>
      <c r="V28" s="207"/>
      <c r="W28" s="207"/>
      <c r="X28" s="180" t="str">
        <f t="shared" si="4"/>
        <v/>
      </c>
      <c r="Y28" s="181"/>
      <c r="Z28" s="180" t="str">
        <f t="shared" si="5"/>
        <v/>
      </c>
      <c r="AA28" s="181"/>
      <c r="AB28" s="180" t="str">
        <f t="shared" si="6"/>
        <v/>
      </c>
      <c r="AC28" s="181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203" t="str">
        <f t="shared" si="0"/>
        <v>Analista J2EE</v>
      </c>
      <c r="C29" s="203"/>
      <c r="D29" s="203"/>
      <c r="E29" s="81"/>
      <c r="F29" s="81"/>
      <c r="G29" s="81"/>
      <c r="H29" s="204"/>
      <c r="I29" s="205"/>
      <c r="J29" s="205"/>
      <c r="K29" s="205"/>
      <c r="L29" s="136" t="s">
        <v>51</v>
      </c>
      <c r="M29" s="180">
        <f t="shared" si="2"/>
        <v>0</v>
      </c>
      <c r="N29" s="206"/>
      <c r="O29" s="206"/>
      <c r="P29" s="181"/>
      <c r="Q29" s="207" t="str">
        <f t="shared" si="3"/>
        <v/>
      </c>
      <c r="R29" s="207"/>
      <c r="S29" s="207"/>
      <c r="T29" s="207"/>
      <c r="U29" s="207"/>
      <c r="V29" s="207"/>
      <c r="W29" s="207"/>
      <c r="X29" s="180" t="str">
        <f t="shared" si="4"/>
        <v/>
      </c>
      <c r="Y29" s="181"/>
      <c r="Z29" s="180" t="str">
        <f t="shared" si="5"/>
        <v/>
      </c>
      <c r="AA29" s="181"/>
      <c r="AB29" s="180" t="str">
        <f t="shared" si="6"/>
        <v/>
      </c>
      <c r="AC29" s="181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203" t="str">
        <f t="shared" si="0"/>
        <v>Analista J2EE</v>
      </c>
      <c r="C30" s="203"/>
      <c r="D30" s="203"/>
      <c r="E30" s="81"/>
      <c r="F30" s="81"/>
      <c r="G30" s="81"/>
      <c r="H30" s="204"/>
      <c r="I30" s="205"/>
      <c r="J30" s="205"/>
      <c r="K30" s="205"/>
      <c r="L30" s="136" t="s">
        <v>51</v>
      </c>
      <c r="M30" s="180">
        <f t="shared" si="2"/>
        <v>0</v>
      </c>
      <c r="N30" s="206"/>
      <c r="O30" s="206"/>
      <c r="P30" s="181"/>
      <c r="Q30" s="207" t="str">
        <f t="shared" si="3"/>
        <v/>
      </c>
      <c r="R30" s="207"/>
      <c r="S30" s="207"/>
      <c r="T30" s="207"/>
      <c r="U30" s="207"/>
      <c r="V30" s="207"/>
      <c r="W30" s="207"/>
      <c r="X30" s="180" t="str">
        <f t="shared" si="4"/>
        <v/>
      </c>
      <c r="Y30" s="181"/>
      <c r="Z30" s="180" t="str">
        <f t="shared" si="5"/>
        <v/>
      </c>
      <c r="AA30" s="181"/>
      <c r="AB30" s="180" t="str">
        <f t="shared" si="6"/>
        <v/>
      </c>
      <c r="AC30" s="181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203" t="str">
        <f t="shared" si="0"/>
        <v>Analista J2EE</v>
      </c>
      <c r="C31" s="203"/>
      <c r="D31" s="203"/>
      <c r="E31" s="81"/>
      <c r="F31" s="81"/>
      <c r="G31" s="81"/>
      <c r="H31" s="204"/>
      <c r="I31" s="205"/>
      <c r="J31" s="205"/>
      <c r="K31" s="205"/>
      <c r="L31" s="136" t="s">
        <v>51</v>
      </c>
      <c r="M31" s="180">
        <f t="shared" si="2"/>
        <v>0</v>
      </c>
      <c r="N31" s="206"/>
      <c r="O31" s="206"/>
      <c r="P31" s="181"/>
      <c r="Q31" s="207" t="str">
        <f t="shared" si="3"/>
        <v/>
      </c>
      <c r="R31" s="207"/>
      <c r="S31" s="207"/>
      <c r="T31" s="207"/>
      <c r="U31" s="207"/>
      <c r="V31" s="207"/>
      <c r="W31" s="207"/>
      <c r="X31" s="180" t="str">
        <f t="shared" si="4"/>
        <v/>
      </c>
      <c r="Y31" s="181"/>
      <c r="Z31" s="180" t="str">
        <f t="shared" si="5"/>
        <v/>
      </c>
      <c r="AA31" s="181"/>
      <c r="AB31" s="180" t="str">
        <f t="shared" si="6"/>
        <v/>
      </c>
      <c r="AC31" s="181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203" t="str">
        <f t="shared" si="0"/>
        <v>Analista J2EE</v>
      </c>
      <c r="C32" s="203"/>
      <c r="D32" s="203"/>
      <c r="E32" s="81"/>
      <c r="F32" s="81"/>
      <c r="G32" s="81"/>
      <c r="H32" s="204"/>
      <c r="I32" s="205"/>
      <c r="J32" s="205"/>
      <c r="K32" s="205"/>
      <c r="L32" s="136" t="s">
        <v>51</v>
      </c>
      <c r="M32" s="180">
        <f t="shared" si="2"/>
        <v>0</v>
      </c>
      <c r="N32" s="206"/>
      <c r="O32" s="206"/>
      <c r="P32" s="181"/>
      <c r="Q32" s="207" t="str">
        <f t="shared" si="3"/>
        <v/>
      </c>
      <c r="R32" s="207"/>
      <c r="S32" s="207"/>
      <c r="T32" s="207"/>
      <c r="U32" s="207"/>
      <c r="V32" s="207"/>
      <c r="W32" s="207"/>
      <c r="X32" s="180" t="str">
        <f t="shared" si="4"/>
        <v/>
      </c>
      <c r="Y32" s="181"/>
      <c r="Z32" s="180" t="str">
        <f t="shared" si="5"/>
        <v/>
      </c>
      <c r="AA32" s="181"/>
      <c r="AB32" s="180" t="str">
        <f t="shared" si="6"/>
        <v/>
      </c>
      <c r="AC32" s="181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203" t="str">
        <f t="shared" si="0"/>
        <v>Analista J2EE</v>
      </c>
      <c r="C33" s="203"/>
      <c r="D33" s="203"/>
      <c r="E33" s="81"/>
      <c r="F33" s="81"/>
      <c r="G33" s="81"/>
      <c r="H33" s="204"/>
      <c r="I33" s="205"/>
      <c r="J33" s="205"/>
      <c r="K33" s="205"/>
      <c r="L33" s="136" t="s">
        <v>51</v>
      </c>
      <c r="M33" s="180">
        <f t="shared" si="2"/>
        <v>0</v>
      </c>
      <c r="N33" s="206"/>
      <c r="O33" s="206"/>
      <c r="P33" s="181"/>
      <c r="Q33" s="207" t="str">
        <f t="shared" si="3"/>
        <v/>
      </c>
      <c r="R33" s="207"/>
      <c r="S33" s="207"/>
      <c r="T33" s="207"/>
      <c r="U33" s="207"/>
      <c r="V33" s="207"/>
      <c r="W33" s="207"/>
      <c r="X33" s="180" t="str">
        <f t="shared" si="4"/>
        <v/>
      </c>
      <c r="Y33" s="181"/>
      <c r="Z33" s="180" t="str">
        <f t="shared" si="5"/>
        <v/>
      </c>
      <c r="AA33" s="181"/>
      <c r="AB33" s="180" t="str">
        <f t="shared" si="6"/>
        <v/>
      </c>
      <c r="AC33" s="181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203" t="str">
        <f t="shared" si="0"/>
        <v>Analista J2EE</v>
      </c>
      <c r="C34" s="203"/>
      <c r="D34" s="203"/>
      <c r="E34" s="81"/>
      <c r="F34" s="81"/>
      <c r="G34" s="81"/>
      <c r="H34" s="204"/>
      <c r="I34" s="205"/>
      <c r="J34" s="205"/>
      <c r="K34" s="205"/>
      <c r="L34" s="136" t="s">
        <v>51</v>
      </c>
      <c r="M34" s="180">
        <f t="shared" si="2"/>
        <v>0</v>
      </c>
      <c r="N34" s="206"/>
      <c r="O34" s="206"/>
      <c r="P34" s="181"/>
      <c r="Q34" s="207" t="str">
        <f t="shared" si="3"/>
        <v/>
      </c>
      <c r="R34" s="207"/>
      <c r="S34" s="207"/>
      <c r="T34" s="207"/>
      <c r="U34" s="207"/>
      <c r="V34" s="207"/>
      <c r="W34" s="207"/>
      <c r="X34" s="180" t="str">
        <f t="shared" si="4"/>
        <v/>
      </c>
      <c r="Y34" s="181"/>
      <c r="Z34" s="180" t="str">
        <f t="shared" si="5"/>
        <v/>
      </c>
      <c r="AA34" s="181"/>
      <c r="AB34" s="180" t="str">
        <f t="shared" si="6"/>
        <v/>
      </c>
      <c r="AC34" s="181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6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6" t="s">
        <v>72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9" t="s">
        <v>16</v>
      </c>
      <c r="C38" s="200"/>
      <c r="D38" s="200"/>
      <c r="E38" s="201" t="s">
        <v>17</v>
      </c>
      <c r="F38" s="201"/>
      <c r="G38" s="201"/>
      <c r="H38" s="201"/>
      <c r="I38" s="201"/>
      <c r="J38" s="201"/>
      <c r="K38" s="201"/>
      <c r="L38" s="201"/>
      <c r="M38" s="201"/>
      <c r="N38" s="20" t="s">
        <v>19</v>
      </c>
      <c r="O38" s="20" t="s">
        <v>14</v>
      </c>
      <c r="P38" s="20" t="str">
        <f>M14</f>
        <v xml:space="preserve">Analista en projectes o serveis en J2EE i coneixement en les tecnologies detallades a als apartats 5.5 i 10. </v>
      </c>
      <c r="Q38" s="202" t="str">
        <f>Q14</f>
        <v/>
      </c>
      <c r="R38" s="202"/>
      <c r="S38" s="202"/>
      <c r="T38" s="202"/>
      <c r="U38" s="202"/>
      <c r="V38" s="202"/>
      <c r="W38" s="137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1" t="s">
        <v>55</v>
      </c>
      <c r="C39" s="191"/>
      <c r="D39" s="191"/>
      <c r="E39" s="196" t="s">
        <v>56</v>
      </c>
      <c r="F39" s="197"/>
      <c r="G39" s="197"/>
      <c r="H39" s="197"/>
      <c r="I39" s="197"/>
      <c r="J39" s="197"/>
      <c r="K39" s="197"/>
      <c r="L39" s="197"/>
      <c r="M39" s="198"/>
      <c r="N39" s="87"/>
      <c r="O39" s="87" t="s">
        <v>53</v>
      </c>
      <c r="P39" s="136" t="s">
        <v>3</v>
      </c>
      <c r="Q39" s="191" t="s">
        <v>4</v>
      </c>
      <c r="R39" s="191"/>
      <c r="S39" s="191"/>
      <c r="T39" s="191"/>
      <c r="U39" s="191"/>
      <c r="V39" s="191"/>
      <c r="W39" s="136" t="s">
        <v>4</v>
      </c>
      <c r="X39" s="136" t="s">
        <v>4</v>
      </c>
      <c r="Y39" s="136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91"/>
      <c r="C40" s="191"/>
      <c r="D40" s="191"/>
      <c r="E40" s="196"/>
      <c r="F40" s="197"/>
      <c r="G40" s="197"/>
      <c r="H40" s="197"/>
      <c r="I40" s="197"/>
      <c r="J40" s="197"/>
      <c r="K40" s="197"/>
      <c r="L40" s="197"/>
      <c r="M40" s="198"/>
      <c r="N40" s="87"/>
      <c r="O40" s="87"/>
      <c r="P40" s="136" t="s">
        <v>51</v>
      </c>
      <c r="Q40" s="191" t="s">
        <v>51</v>
      </c>
      <c r="R40" s="191"/>
      <c r="S40" s="191"/>
      <c r="T40" s="191"/>
      <c r="U40" s="191"/>
      <c r="V40" s="191"/>
      <c r="W40" s="136" t="s">
        <v>51</v>
      </c>
      <c r="X40" s="136" t="s">
        <v>51</v>
      </c>
      <c r="Y40" s="136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91"/>
      <c r="C41" s="191"/>
      <c r="D41" s="191"/>
      <c r="E41" s="196"/>
      <c r="F41" s="197"/>
      <c r="G41" s="197"/>
      <c r="H41" s="197"/>
      <c r="I41" s="197"/>
      <c r="J41" s="197"/>
      <c r="K41" s="197"/>
      <c r="L41" s="197"/>
      <c r="M41" s="198"/>
      <c r="N41" s="87"/>
      <c r="O41" s="87"/>
      <c r="P41" s="136" t="s">
        <v>51</v>
      </c>
      <c r="Q41" s="191" t="s">
        <v>51</v>
      </c>
      <c r="R41" s="191"/>
      <c r="S41" s="191"/>
      <c r="T41" s="191"/>
      <c r="U41" s="191"/>
      <c r="V41" s="191"/>
      <c r="W41" s="136" t="s">
        <v>51</v>
      </c>
      <c r="X41" s="136" t="s">
        <v>51</v>
      </c>
      <c r="Y41" s="136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91"/>
      <c r="C42" s="191"/>
      <c r="D42" s="191"/>
      <c r="E42" s="196"/>
      <c r="F42" s="197"/>
      <c r="G42" s="197"/>
      <c r="H42" s="197"/>
      <c r="I42" s="197"/>
      <c r="J42" s="197"/>
      <c r="K42" s="197"/>
      <c r="L42" s="197"/>
      <c r="M42" s="198"/>
      <c r="N42" s="87"/>
      <c r="O42" s="87"/>
      <c r="P42" s="136" t="s">
        <v>51</v>
      </c>
      <c r="Q42" s="191" t="s">
        <v>51</v>
      </c>
      <c r="R42" s="191"/>
      <c r="S42" s="191"/>
      <c r="T42" s="191"/>
      <c r="U42" s="191"/>
      <c r="V42" s="191"/>
      <c r="W42" s="136" t="s">
        <v>51</v>
      </c>
      <c r="X42" s="136" t="s">
        <v>51</v>
      </c>
      <c r="Y42" s="136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91"/>
      <c r="C43" s="191"/>
      <c r="D43" s="191"/>
      <c r="E43" s="196"/>
      <c r="F43" s="197"/>
      <c r="G43" s="197"/>
      <c r="H43" s="197"/>
      <c r="I43" s="197"/>
      <c r="J43" s="197"/>
      <c r="K43" s="197"/>
      <c r="L43" s="197"/>
      <c r="M43" s="198"/>
      <c r="N43" s="87"/>
      <c r="O43" s="87"/>
      <c r="P43" s="136" t="s">
        <v>51</v>
      </c>
      <c r="Q43" s="191" t="s">
        <v>51</v>
      </c>
      <c r="R43" s="191"/>
      <c r="S43" s="191"/>
      <c r="T43" s="191"/>
      <c r="U43" s="191"/>
      <c r="V43" s="191"/>
      <c r="W43" s="136" t="s">
        <v>51</v>
      </c>
      <c r="X43" s="136" t="s">
        <v>51</v>
      </c>
      <c r="Y43" s="136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91"/>
      <c r="C44" s="191"/>
      <c r="D44" s="191"/>
      <c r="E44" s="196"/>
      <c r="F44" s="197"/>
      <c r="G44" s="197"/>
      <c r="H44" s="197"/>
      <c r="I44" s="197"/>
      <c r="J44" s="197"/>
      <c r="K44" s="197"/>
      <c r="L44" s="197"/>
      <c r="M44" s="198"/>
      <c r="N44" s="87"/>
      <c r="O44" s="87"/>
      <c r="P44" s="136" t="s">
        <v>51</v>
      </c>
      <c r="Q44" s="191" t="s">
        <v>51</v>
      </c>
      <c r="R44" s="191"/>
      <c r="S44" s="191"/>
      <c r="T44" s="191"/>
      <c r="U44" s="191"/>
      <c r="V44" s="191"/>
      <c r="W44" s="136" t="s">
        <v>51</v>
      </c>
      <c r="X44" s="136" t="s">
        <v>51</v>
      </c>
      <c r="Y44" s="136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91"/>
      <c r="C45" s="191"/>
      <c r="D45" s="191"/>
      <c r="E45" s="196"/>
      <c r="F45" s="197"/>
      <c r="G45" s="197"/>
      <c r="H45" s="197"/>
      <c r="I45" s="197"/>
      <c r="J45" s="197"/>
      <c r="K45" s="197"/>
      <c r="L45" s="197"/>
      <c r="M45" s="198"/>
      <c r="N45" s="87"/>
      <c r="O45" s="87"/>
      <c r="P45" s="136" t="s">
        <v>51</v>
      </c>
      <c r="Q45" s="191" t="s">
        <v>51</v>
      </c>
      <c r="R45" s="191"/>
      <c r="S45" s="191"/>
      <c r="T45" s="191"/>
      <c r="U45" s="191"/>
      <c r="V45" s="191"/>
      <c r="W45" s="136" t="s">
        <v>51</v>
      </c>
      <c r="X45" s="136" t="s">
        <v>51</v>
      </c>
      <c r="Y45" s="136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91"/>
      <c r="C46" s="191"/>
      <c r="D46" s="191"/>
      <c r="E46" s="196"/>
      <c r="F46" s="197"/>
      <c r="G46" s="197"/>
      <c r="H46" s="197"/>
      <c r="I46" s="197"/>
      <c r="J46" s="197"/>
      <c r="K46" s="197"/>
      <c r="L46" s="197"/>
      <c r="M46" s="198"/>
      <c r="N46" s="87"/>
      <c r="O46" s="87"/>
      <c r="P46" s="136" t="s">
        <v>51</v>
      </c>
      <c r="Q46" s="191" t="s">
        <v>51</v>
      </c>
      <c r="R46" s="191"/>
      <c r="S46" s="191"/>
      <c r="T46" s="191"/>
      <c r="U46" s="191"/>
      <c r="V46" s="191"/>
      <c r="W46" s="136" t="s">
        <v>51</v>
      </c>
      <c r="X46" s="136" t="s">
        <v>51</v>
      </c>
      <c r="Y46" s="136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91"/>
      <c r="C47" s="191"/>
      <c r="D47" s="191"/>
      <c r="E47" s="196"/>
      <c r="F47" s="197"/>
      <c r="G47" s="197"/>
      <c r="H47" s="197"/>
      <c r="I47" s="197"/>
      <c r="J47" s="197"/>
      <c r="K47" s="197"/>
      <c r="L47" s="197"/>
      <c r="M47" s="198"/>
      <c r="N47" s="87"/>
      <c r="O47" s="87"/>
      <c r="P47" s="136" t="s">
        <v>51</v>
      </c>
      <c r="Q47" s="191" t="s">
        <v>51</v>
      </c>
      <c r="R47" s="191"/>
      <c r="S47" s="191"/>
      <c r="T47" s="191"/>
      <c r="U47" s="191"/>
      <c r="V47" s="191"/>
      <c r="W47" s="136" t="s">
        <v>51</v>
      </c>
      <c r="X47" s="136" t="s">
        <v>51</v>
      </c>
      <c r="Y47" s="136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91"/>
      <c r="C48" s="191"/>
      <c r="D48" s="191"/>
      <c r="E48" s="196"/>
      <c r="F48" s="197"/>
      <c r="G48" s="197"/>
      <c r="H48" s="197"/>
      <c r="I48" s="197"/>
      <c r="J48" s="197"/>
      <c r="K48" s="197"/>
      <c r="L48" s="197"/>
      <c r="M48" s="198"/>
      <c r="N48" s="87"/>
      <c r="O48" s="87"/>
      <c r="P48" s="136" t="s">
        <v>51</v>
      </c>
      <c r="Q48" s="191" t="s">
        <v>51</v>
      </c>
      <c r="R48" s="191"/>
      <c r="S48" s="191"/>
      <c r="T48" s="191"/>
      <c r="U48" s="191"/>
      <c r="V48" s="191"/>
      <c r="W48" s="136" t="s">
        <v>51</v>
      </c>
      <c r="X48" s="136" t="s">
        <v>51</v>
      </c>
      <c r="Y48" s="136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91"/>
      <c r="C49" s="191"/>
      <c r="D49" s="191"/>
      <c r="E49" s="196"/>
      <c r="F49" s="197"/>
      <c r="G49" s="197"/>
      <c r="H49" s="197"/>
      <c r="I49" s="197"/>
      <c r="J49" s="197"/>
      <c r="K49" s="197"/>
      <c r="L49" s="197"/>
      <c r="M49" s="198"/>
      <c r="N49" s="87"/>
      <c r="O49" s="87"/>
      <c r="P49" s="136" t="s">
        <v>51</v>
      </c>
      <c r="Q49" s="191" t="s">
        <v>51</v>
      </c>
      <c r="R49" s="191"/>
      <c r="S49" s="191"/>
      <c r="T49" s="191"/>
      <c r="U49" s="191"/>
      <c r="V49" s="191"/>
      <c r="W49" s="136" t="s">
        <v>51</v>
      </c>
      <c r="X49" s="136" t="s">
        <v>51</v>
      </c>
      <c r="Y49" s="136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91"/>
      <c r="C50" s="191"/>
      <c r="D50" s="191"/>
      <c r="E50" s="196"/>
      <c r="F50" s="197"/>
      <c r="G50" s="197"/>
      <c r="H50" s="197"/>
      <c r="I50" s="197"/>
      <c r="J50" s="197"/>
      <c r="K50" s="197"/>
      <c r="L50" s="197"/>
      <c r="M50" s="198"/>
      <c r="N50" s="87"/>
      <c r="O50" s="87"/>
      <c r="P50" s="136" t="s">
        <v>51</v>
      </c>
      <c r="Q50" s="191" t="s">
        <v>51</v>
      </c>
      <c r="R50" s="191"/>
      <c r="S50" s="191"/>
      <c r="T50" s="191"/>
      <c r="U50" s="191"/>
      <c r="V50" s="191"/>
      <c r="W50" s="136" t="s">
        <v>51</v>
      </c>
      <c r="X50" s="136" t="s">
        <v>51</v>
      </c>
      <c r="Y50" s="136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91"/>
      <c r="C51" s="191"/>
      <c r="D51" s="191"/>
      <c r="E51" s="196"/>
      <c r="F51" s="197"/>
      <c r="G51" s="197"/>
      <c r="H51" s="197"/>
      <c r="I51" s="197"/>
      <c r="J51" s="197"/>
      <c r="K51" s="197"/>
      <c r="L51" s="197"/>
      <c r="M51" s="198"/>
      <c r="N51" s="87"/>
      <c r="O51" s="87"/>
      <c r="P51" s="136" t="s">
        <v>51</v>
      </c>
      <c r="Q51" s="191" t="s">
        <v>51</v>
      </c>
      <c r="R51" s="191"/>
      <c r="S51" s="191"/>
      <c r="T51" s="191"/>
      <c r="U51" s="191"/>
      <c r="V51" s="191"/>
      <c r="W51" s="136" t="s">
        <v>51</v>
      </c>
      <c r="X51" s="136" t="s">
        <v>51</v>
      </c>
      <c r="Y51" s="136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91"/>
      <c r="C52" s="191"/>
      <c r="D52" s="191"/>
      <c r="E52" s="196"/>
      <c r="F52" s="197"/>
      <c r="G52" s="197"/>
      <c r="H52" s="197"/>
      <c r="I52" s="197"/>
      <c r="J52" s="197"/>
      <c r="K52" s="197"/>
      <c r="L52" s="197"/>
      <c r="M52" s="198"/>
      <c r="N52" s="87"/>
      <c r="O52" s="87"/>
      <c r="P52" s="136" t="s">
        <v>51</v>
      </c>
      <c r="Q52" s="191" t="s">
        <v>51</v>
      </c>
      <c r="R52" s="191"/>
      <c r="S52" s="191"/>
      <c r="T52" s="191"/>
      <c r="U52" s="191"/>
      <c r="V52" s="191"/>
      <c r="W52" s="136" t="s">
        <v>51</v>
      </c>
      <c r="X52" s="136" t="s">
        <v>51</v>
      </c>
      <c r="Y52" s="136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91"/>
      <c r="C53" s="191"/>
      <c r="D53" s="191"/>
      <c r="E53" s="196"/>
      <c r="F53" s="197"/>
      <c r="G53" s="197"/>
      <c r="H53" s="197"/>
      <c r="I53" s="197"/>
      <c r="J53" s="197"/>
      <c r="K53" s="197"/>
      <c r="L53" s="197"/>
      <c r="M53" s="198"/>
      <c r="N53" s="87"/>
      <c r="O53" s="87"/>
      <c r="P53" s="136" t="s">
        <v>51</v>
      </c>
      <c r="Q53" s="191" t="s">
        <v>51</v>
      </c>
      <c r="R53" s="191"/>
      <c r="S53" s="191"/>
      <c r="T53" s="191"/>
      <c r="U53" s="191"/>
      <c r="V53" s="191"/>
      <c r="W53" s="136" t="s">
        <v>51</v>
      </c>
      <c r="X53" s="136" t="s">
        <v>51</v>
      </c>
      <c r="Y53" s="136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91"/>
      <c r="C54" s="191"/>
      <c r="D54" s="191"/>
      <c r="E54" s="196"/>
      <c r="F54" s="197"/>
      <c r="G54" s="197"/>
      <c r="H54" s="197"/>
      <c r="I54" s="197"/>
      <c r="J54" s="197"/>
      <c r="K54" s="197"/>
      <c r="L54" s="197"/>
      <c r="M54" s="198"/>
      <c r="N54" s="87"/>
      <c r="O54" s="87"/>
      <c r="P54" s="136" t="s">
        <v>51</v>
      </c>
      <c r="Q54" s="191" t="s">
        <v>51</v>
      </c>
      <c r="R54" s="191"/>
      <c r="S54" s="191"/>
      <c r="T54" s="191"/>
      <c r="U54" s="191"/>
      <c r="V54" s="191"/>
      <c r="W54" s="136" t="s">
        <v>51</v>
      </c>
      <c r="X54" s="136" t="s">
        <v>51</v>
      </c>
      <c r="Y54" s="136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91"/>
      <c r="C55" s="191"/>
      <c r="D55" s="191"/>
      <c r="E55" s="196"/>
      <c r="F55" s="197"/>
      <c r="G55" s="197"/>
      <c r="H55" s="197"/>
      <c r="I55" s="197"/>
      <c r="J55" s="197"/>
      <c r="K55" s="197"/>
      <c r="L55" s="197"/>
      <c r="M55" s="198"/>
      <c r="N55" s="87"/>
      <c r="O55" s="87"/>
      <c r="P55" s="136" t="s">
        <v>51</v>
      </c>
      <c r="Q55" s="191" t="s">
        <v>51</v>
      </c>
      <c r="R55" s="191"/>
      <c r="S55" s="191"/>
      <c r="T55" s="191"/>
      <c r="U55" s="191"/>
      <c r="V55" s="191"/>
      <c r="W55" s="136" t="s">
        <v>51</v>
      </c>
      <c r="X55" s="136" t="s">
        <v>51</v>
      </c>
      <c r="Y55" s="136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91"/>
      <c r="C56" s="191"/>
      <c r="D56" s="191"/>
      <c r="E56" s="196"/>
      <c r="F56" s="197"/>
      <c r="G56" s="197"/>
      <c r="H56" s="197"/>
      <c r="I56" s="197"/>
      <c r="J56" s="197"/>
      <c r="K56" s="197"/>
      <c r="L56" s="197"/>
      <c r="M56" s="198"/>
      <c r="N56" s="87"/>
      <c r="O56" s="87"/>
      <c r="P56" s="136" t="s">
        <v>51</v>
      </c>
      <c r="Q56" s="191" t="s">
        <v>51</v>
      </c>
      <c r="R56" s="191"/>
      <c r="S56" s="191"/>
      <c r="T56" s="191"/>
      <c r="U56" s="191"/>
      <c r="V56" s="191"/>
      <c r="W56" s="136" t="s">
        <v>51</v>
      </c>
      <c r="X56" s="136" t="s">
        <v>51</v>
      </c>
      <c r="Y56" s="136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91"/>
      <c r="C57" s="191"/>
      <c r="D57" s="191"/>
      <c r="E57" s="196"/>
      <c r="F57" s="197"/>
      <c r="G57" s="197"/>
      <c r="H57" s="197"/>
      <c r="I57" s="197"/>
      <c r="J57" s="197"/>
      <c r="K57" s="197"/>
      <c r="L57" s="197"/>
      <c r="M57" s="198"/>
      <c r="N57" s="87"/>
      <c r="O57" s="87"/>
      <c r="P57" s="136" t="s">
        <v>51</v>
      </c>
      <c r="Q57" s="191" t="s">
        <v>51</v>
      </c>
      <c r="R57" s="191"/>
      <c r="S57" s="191"/>
      <c r="T57" s="191"/>
      <c r="U57" s="191"/>
      <c r="V57" s="191"/>
      <c r="W57" s="136" t="s">
        <v>51</v>
      </c>
      <c r="X57" s="136" t="s">
        <v>51</v>
      </c>
      <c r="Y57" s="136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91"/>
      <c r="C58" s="191"/>
      <c r="D58" s="191"/>
      <c r="E58" s="196"/>
      <c r="F58" s="197"/>
      <c r="G58" s="197"/>
      <c r="H58" s="197"/>
      <c r="I58" s="197"/>
      <c r="J58" s="197"/>
      <c r="K58" s="197"/>
      <c r="L58" s="197"/>
      <c r="M58" s="198"/>
      <c r="N58" s="87"/>
      <c r="O58" s="87"/>
      <c r="P58" s="136" t="s">
        <v>51</v>
      </c>
      <c r="Q58" s="191" t="s">
        <v>51</v>
      </c>
      <c r="R58" s="191"/>
      <c r="S58" s="191"/>
      <c r="T58" s="191"/>
      <c r="U58" s="191"/>
      <c r="V58" s="191"/>
      <c r="W58" s="136" t="s">
        <v>51</v>
      </c>
      <c r="X58" s="136" t="s">
        <v>51</v>
      </c>
      <c r="Y58" s="136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91"/>
      <c r="C59" s="191"/>
      <c r="D59" s="191"/>
      <c r="E59" s="196"/>
      <c r="F59" s="197"/>
      <c r="G59" s="197"/>
      <c r="H59" s="197"/>
      <c r="I59" s="197"/>
      <c r="J59" s="197"/>
      <c r="K59" s="197"/>
      <c r="L59" s="197"/>
      <c r="M59" s="198"/>
      <c r="N59" s="87"/>
      <c r="O59" s="87"/>
      <c r="P59" s="136" t="s">
        <v>51</v>
      </c>
      <c r="Q59" s="191" t="s">
        <v>51</v>
      </c>
      <c r="R59" s="191"/>
      <c r="S59" s="191"/>
      <c r="T59" s="191"/>
      <c r="U59" s="191"/>
      <c r="V59" s="191"/>
      <c r="W59" s="136" t="s">
        <v>51</v>
      </c>
      <c r="X59" s="136" t="s">
        <v>51</v>
      </c>
      <c r="Y59" s="136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91"/>
      <c r="C60" s="191"/>
      <c r="D60" s="191"/>
      <c r="E60" s="196"/>
      <c r="F60" s="197"/>
      <c r="G60" s="197"/>
      <c r="H60" s="197"/>
      <c r="I60" s="197"/>
      <c r="J60" s="197"/>
      <c r="K60" s="197"/>
      <c r="L60" s="197"/>
      <c r="M60" s="198"/>
      <c r="N60" s="87"/>
      <c r="O60" s="87"/>
      <c r="P60" s="136" t="s">
        <v>51</v>
      </c>
      <c r="Q60" s="191" t="s">
        <v>51</v>
      </c>
      <c r="R60" s="191"/>
      <c r="S60" s="191"/>
      <c r="T60" s="191"/>
      <c r="U60" s="191"/>
      <c r="V60" s="191"/>
      <c r="W60" s="136" t="s">
        <v>51</v>
      </c>
      <c r="X60" s="136" t="s">
        <v>51</v>
      </c>
      <c r="Y60" s="136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91"/>
      <c r="C61" s="191"/>
      <c r="D61" s="191"/>
      <c r="E61" s="196"/>
      <c r="F61" s="197"/>
      <c r="G61" s="197"/>
      <c r="H61" s="197"/>
      <c r="I61" s="197"/>
      <c r="J61" s="197"/>
      <c r="K61" s="197"/>
      <c r="L61" s="197"/>
      <c r="M61" s="198"/>
      <c r="N61" s="87"/>
      <c r="O61" s="87"/>
      <c r="P61" s="136" t="s">
        <v>51</v>
      </c>
      <c r="Q61" s="191" t="s">
        <v>51</v>
      </c>
      <c r="R61" s="191"/>
      <c r="S61" s="191"/>
      <c r="T61" s="191"/>
      <c r="U61" s="191"/>
      <c r="V61" s="191"/>
      <c r="W61" s="136" t="s">
        <v>51</v>
      </c>
      <c r="X61" s="136" t="s">
        <v>51</v>
      </c>
      <c r="Y61" s="136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91"/>
      <c r="C62" s="191"/>
      <c r="D62" s="191"/>
      <c r="E62" s="196"/>
      <c r="F62" s="197"/>
      <c r="G62" s="197"/>
      <c r="H62" s="197"/>
      <c r="I62" s="197"/>
      <c r="J62" s="197"/>
      <c r="K62" s="197"/>
      <c r="L62" s="197"/>
      <c r="M62" s="198"/>
      <c r="N62" s="87"/>
      <c r="O62" s="87"/>
      <c r="P62" s="136" t="s">
        <v>51</v>
      </c>
      <c r="Q62" s="191" t="s">
        <v>51</v>
      </c>
      <c r="R62" s="191"/>
      <c r="S62" s="191"/>
      <c r="T62" s="191"/>
      <c r="U62" s="191"/>
      <c r="V62" s="191"/>
      <c r="W62" s="136" t="s">
        <v>51</v>
      </c>
      <c r="X62" s="136" t="s">
        <v>51</v>
      </c>
      <c r="Y62" s="136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91"/>
      <c r="C63" s="191"/>
      <c r="D63" s="191"/>
      <c r="E63" s="196"/>
      <c r="F63" s="197"/>
      <c r="G63" s="197"/>
      <c r="H63" s="197"/>
      <c r="I63" s="197"/>
      <c r="J63" s="197"/>
      <c r="K63" s="197"/>
      <c r="L63" s="197"/>
      <c r="M63" s="198"/>
      <c r="N63" s="87"/>
      <c r="O63" s="87"/>
      <c r="P63" s="136" t="s">
        <v>51</v>
      </c>
      <c r="Q63" s="191" t="s">
        <v>51</v>
      </c>
      <c r="R63" s="191"/>
      <c r="S63" s="191"/>
      <c r="T63" s="191"/>
      <c r="U63" s="191"/>
      <c r="V63" s="191"/>
      <c r="W63" s="136" t="s">
        <v>51</v>
      </c>
      <c r="X63" s="136" t="s">
        <v>51</v>
      </c>
      <c r="Y63" s="136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91"/>
      <c r="C64" s="191"/>
      <c r="D64" s="191"/>
      <c r="E64" s="196"/>
      <c r="F64" s="197"/>
      <c r="G64" s="197"/>
      <c r="H64" s="197"/>
      <c r="I64" s="197"/>
      <c r="J64" s="197"/>
      <c r="K64" s="197"/>
      <c r="L64" s="197"/>
      <c r="M64" s="198"/>
      <c r="N64" s="87"/>
      <c r="O64" s="87"/>
      <c r="P64" s="136" t="s">
        <v>51</v>
      </c>
      <c r="Q64" s="191" t="s">
        <v>51</v>
      </c>
      <c r="R64" s="191"/>
      <c r="S64" s="191"/>
      <c r="T64" s="191"/>
      <c r="U64" s="191"/>
      <c r="V64" s="191"/>
      <c r="W64" s="136" t="s">
        <v>51</v>
      </c>
      <c r="X64" s="136" t="s">
        <v>51</v>
      </c>
      <c r="Y64" s="136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91"/>
      <c r="C65" s="191"/>
      <c r="D65" s="191"/>
      <c r="E65" s="196"/>
      <c r="F65" s="197"/>
      <c r="G65" s="197"/>
      <c r="H65" s="197"/>
      <c r="I65" s="197"/>
      <c r="J65" s="197"/>
      <c r="K65" s="197"/>
      <c r="L65" s="197"/>
      <c r="M65" s="198"/>
      <c r="N65" s="87"/>
      <c r="O65" s="87"/>
      <c r="P65" s="136" t="s">
        <v>51</v>
      </c>
      <c r="Q65" s="191" t="s">
        <v>51</v>
      </c>
      <c r="R65" s="191"/>
      <c r="S65" s="191"/>
      <c r="T65" s="191"/>
      <c r="U65" s="191"/>
      <c r="V65" s="191"/>
      <c r="W65" s="136" t="s">
        <v>51</v>
      </c>
      <c r="X65" s="136" t="s">
        <v>51</v>
      </c>
      <c r="Y65" s="136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91"/>
      <c r="C66" s="191"/>
      <c r="D66" s="191"/>
      <c r="E66" s="196"/>
      <c r="F66" s="197"/>
      <c r="G66" s="197"/>
      <c r="H66" s="197"/>
      <c r="I66" s="197"/>
      <c r="J66" s="197"/>
      <c r="K66" s="197"/>
      <c r="L66" s="197"/>
      <c r="M66" s="198"/>
      <c r="N66" s="87"/>
      <c r="O66" s="87"/>
      <c r="P66" s="136" t="s">
        <v>51</v>
      </c>
      <c r="Q66" s="191" t="s">
        <v>51</v>
      </c>
      <c r="R66" s="191"/>
      <c r="S66" s="191"/>
      <c r="T66" s="191"/>
      <c r="U66" s="191"/>
      <c r="V66" s="191"/>
      <c r="W66" s="136" t="s">
        <v>51</v>
      </c>
      <c r="X66" s="136" t="s">
        <v>51</v>
      </c>
      <c r="Y66" s="136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91"/>
      <c r="C67" s="191"/>
      <c r="D67" s="191"/>
      <c r="E67" s="196"/>
      <c r="F67" s="197"/>
      <c r="G67" s="197"/>
      <c r="H67" s="197"/>
      <c r="I67" s="197"/>
      <c r="J67" s="197"/>
      <c r="K67" s="197"/>
      <c r="L67" s="197"/>
      <c r="M67" s="198"/>
      <c r="N67" s="87"/>
      <c r="O67" s="87"/>
      <c r="P67" s="136" t="s">
        <v>51</v>
      </c>
      <c r="Q67" s="191" t="s">
        <v>51</v>
      </c>
      <c r="R67" s="191"/>
      <c r="S67" s="191"/>
      <c r="T67" s="191"/>
      <c r="U67" s="191"/>
      <c r="V67" s="191"/>
      <c r="W67" s="136" t="s">
        <v>51</v>
      </c>
      <c r="X67" s="136" t="s">
        <v>51</v>
      </c>
      <c r="Y67" s="136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91"/>
      <c r="C68" s="191"/>
      <c r="D68" s="191"/>
      <c r="E68" s="196"/>
      <c r="F68" s="197"/>
      <c r="G68" s="197"/>
      <c r="H68" s="197"/>
      <c r="I68" s="197"/>
      <c r="J68" s="197"/>
      <c r="K68" s="197"/>
      <c r="L68" s="197"/>
      <c r="M68" s="198"/>
      <c r="N68" s="87"/>
      <c r="O68" s="87"/>
      <c r="P68" s="136" t="s">
        <v>51</v>
      </c>
      <c r="Q68" s="191" t="s">
        <v>51</v>
      </c>
      <c r="R68" s="191"/>
      <c r="S68" s="191"/>
      <c r="T68" s="191"/>
      <c r="U68" s="191"/>
      <c r="V68" s="191"/>
      <c r="W68" s="136" t="s">
        <v>51</v>
      </c>
      <c r="X68" s="136" t="s">
        <v>51</v>
      </c>
      <c r="Y68" s="136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91"/>
      <c r="C69" s="191"/>
      <c r="D69" s="191"/>
      <c r="E69" s="196"/>
      <c r="F69" s="197"/>
      <c r="G69" s="197"/>
      <c r="H69" s="197"/>
      <c r="I69" s="197"/>
      <c r="J69" s="197"/>
      <c r="K69" s="197"/>
      <c r="L69" s="197"/>
      <c r="M69" s="198"/>
      <c r="N69" s="87"/>
      <c r="O69" s="87"/>
      <c r="P69" s="136" t="s">
        <v>51</v>
      </c>
      <c r="Q69" s="191" t="s">
        <v>51</v>
      </c>
      <c r="R69" s="191"/>
      <c r="S69" s="191"/>
      <c r="T69" s="191"/>
      <c r="U69" s="191"/>
      <c r="V69" s="191"/>
      <c r="W69" s="136" t="s">
        <v>51</v>
      </c>
      <c r="X69" s="136" t="s">
        <v>51</v>
      </c>
      <c r="Y69" s="136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91"/>
      <c r="C70" s="191"/>
      <c r="D70" s="191"/>
      <c r="E70" s="196"/>
      <c r="F70" s="197"/>
      <c r="G70" s="197"/>
      <c r="H70" s="197"/>
      <c r="I70" s="197"/>
      <c r="J70" s="197"/>
      <c r="K70" s="197"/>
      <c r="L70" s="197"/>
      <c r="M70" s="198"/>
      <c r="N70" s="87"/>
      <c r="O70" s="87"/>
      <c r="P70" s="136" t="s">
        <v>51</v>
      </c>
      <c r="Q70" s="191" t="s">
        <v>51</v>
      </c>
      <c r="R70" s="191"/>
      <c r="S70" s="191"/>
      <c r="T70" s="191"/>
      <c r="U70" s="191"/>
      <c r="V70" s="191"/>
      <c r="W70" s="136" t="s">
        <v>51</v>
      </c>
      <c r="X70" s="136" t="s">
        <v>51</v>
      </c>
      <c r="Y70" s="136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91"/>
      <c r="C71" s="191"/>
      <c r="D71" s="191"/>
      <c r="E71" s="196"/>
      <c r="F71" s="197"/>
      <c r="G71" s="197"/>
      <c r="H71" s="197"/>
      <c r="I71" s="197"/>
      <c r="J71" s="197"/>
      <c r="K71" s="197"/>
      <c r="L71" s="197"/>
      <c r="M71" s="198"/>
      <c r="N71" s="87"/>
      <c r="O71" s="87"/>
      <c r="P71" s="136" t="s">
        <v>51</v>
      </c>
      <c r="Q71" s="191" t="s">
        <v>51</v>
      </c>
      <c r="R71" s="191"/>
      <c r="S71" s="191"/>
      <c r="T71" s="191"/>
      <c r="U71" s="191"/>
      <c r="V71" s="191"/>
      <c r="W71" s="136" t="s">
        <v>51</v>
      </c>
      <c r="X71" s="136" t="s">
        <v>51</v>
      </c>
      <c r="Y71" s="136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91"/>
      <c r="C72" s="191"/>
      <c r="D72" s="191"/>
      <c r="E72" s="196"/>
      <c r="F72" s="197"/>
      <c r="G72" s="197"/>
      <c r="H72" s="197"/>
      <c r="I72" s="197"/>
      <c r="J72" s="197"/>
      <c r="K72" s="197"/>
      <c r="L72" s="197"/>
      <c r="M72" s="198"/>
      <c r="N72" s="87"/>
      <c r="O72" s="87"/>
      <c r="P72" s="136" t="s">
        <v>51</v>
      </c>
      <c r="Q72" s="191" t="s">
        <v>51</v>
      </c>
      <c r="R72" s="191"/>
      <c r="S72" s="191"/>
      <c r="T72" s="191"/>
      <c r="U72" s="191"/>
      <c r="V72" s="191"/>
      <c r="W72" s="136" t="s">
        <v>51</v>
      </c>
      <c r="X72" s="136" t="s">
        <v>51</v>
      </c>
      <c r="Y72" s="136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91"/>
      <c r="C73" s="191"/>
      <c r="D73" s="191"/>
      <c r="E73" s="196"/>
      <c r="F73" s="197"/>
      <c r="G73" s="197"/>
      <c r="H73" s="197"/>
      <c r="I73" s="197"/>
      <c r="J73" s="197"/>
      <c r="K73" s="197"/>
      <c r="L73" s="197"/>
      <c r="M73" s="198"/>
      <c r="N73" s="87"/>
      <c r="O73" s="87"/>
      <c r="P73" s="136" t="s">
        <v>51</v>
      </c>
      <c r="Q73" s="191" t="s">
        <v>51</v>
      </c>
      <c r="R73" s="191"/>
      <c r="S73" s="191"/>
      <c r="T73" s="191"/>
      <c r="U73" s="191"/>
      <c r="V73" s="191"/>
      <c r="W73" s="136" t="s">
        <v>51</v>
      </c>
      <c r="X73" s="136" t="s">
        <v>51</v>
      </c>
      <c r="Y73" s="136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91"/>
      <c r="C74" s="191"/>
      <c r="D74" s="191"/>
      <c r="E74" s="196"/>
      <c r="F74" s="197"/>
      <c r="G74" s="197"/>
      <c r="H74" s="197"/>
      <c r="I74" s="197"/>
      <c r="J74" s="197"/>
      <c r="K74" s="197"/>
      <c r="L74" s="197"/>
      <c r="M74" s="198"/>
      <c r="N74" s="87"/>
      <c r="O74" s="87"/>
      <c r="P74" s="136" t="s">
        <v>51</v>
      </c>
      <c r="Q74" s="191" t="s">
        <v>51</v>
      </c>
      <c r="R74" s="191"/>
      <c r="S74" s="191"/>
      <c r="T74" s="191"/>
      <c r="U74" s="191"/>
      <c r="V74" s="191"/>
      <c r="W74" s="136" t="s">
        <v>51</v>
      </c>
      <c r="X74" s="136" t="s">
        <v>51</v>
      </c>
      <c r="Y74" s="136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91"/>
      <c r="C75" s="191"/>
      <c r="D75" s="191"/>
      <c r="E75" s="196"/>
      <c r="F75" s="197"/>
      <c r="G75" s="197"/>
      <c r="H75" s="197"/>
      <c r="I75" s="197"/>
      <c r="J75" s="197"/>
      <c r="K75" s="197"/>
      <c r="L75" s="197"/>
      <c r="M75" s="198"/>
      <c r="N75" s="87"/>
      <c r="O75" s="87"/>
      <c r="P75" s="136" t="s">
        <v>51</v>
      </c>
      <c r="Q75" s="191" t="s">
        <v>51</v>
      </c>
      <c r="R75" s="191"/>
      <c r="S75" s="191"/>
      <c r="T75" s="191"/>
      <c r="U75" s="191"/>
      <c r="V75" s="191"/>
      <c r="W75" s="136" t="s">
        <v>51</v>
      </c>
      <c r="X75" s="136" t="s">
        <v>51</v>
      </c>
      <c r="Y75" s="136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91"/>
      <c r="C76" s="191"/>
      <c r="D76" s="191"/>
      <c r="E76" s="196"/>
      <c r="F76" s="197"/>
      <c r="G76" s="197"/>
      <c r="H76" s="197"/>
      <c r="I76" s="197"/>
      <c r="J76" s="197"/>
      <c r="K76" s="197"/>
      <c r="L76" s="197"/>
      <c r="M76" s="198"/>
      <c r="N76" s="87"/>
      <c r="O76" s="87"/>
      <c r="P76" s="136" t="s">
        <v>51</v>
      </c>
      <c r="Q76" s="191" t="s">
        <v>51</v>
      </c>
      <c r="R76" s="191"/>
      <c r="S76" s="191"/>
      <c r="T76" s="191"/>
      <c r="U76" s="191"/>
      <c r="V76" s="191"/>
      <c r="W76" s="136" t="s">
        <v>51</v>
      </c>
      <c r="X76" s="136" t="s">
        <v>51</v>
      </c>
      <c r="Y76" s="136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91"/>
      <c r="C77" s="191"/>
      <c r="D77" s="191"/>
      <c r="E77" s="196"/>
      <c r="F77" s="197"/>
      <c r="G77" s="197"/>
      <c r="H77" s="197"/>
      <c r="I77" s="197"/>
      <c r="J77" s="197"/>
      <c r="K77" s="197"/>
      <c r="L77" s="197"/>
      <c r="M77" s="198"/>
      <c r="N77" s="87"/>
      <c r="O77" s="87"/>
      <c r="P77" s="136" t="s">
        <v>51</v>
      </c>
      <c r="Q77" s="191" t="s">
        <v>51</v>
      </c>
      <c r="R77" s="191"/>
      <c r="S77" s="191"/>
      <c r="T77" s="191"/>
      <c r="U77" s="191"/>
      <c r="V77" s="191"/>
      <c r="W77" s="136" t="s">
        <v>51</v>
      </c>
      <c r="X77" s="136" t="s">
        <v>51</v>
      </c>
      <c r="Y77" s="136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92"/>
      <c r="C78" s="192"/>
      <c r="D78" s="192"/>
      <c r="E78" s="193"/>
      <c r="F78" s="194"/>
      <c r="G78" s="194"/>
      <c r="H78" s="194"/>
      <c r="I78" s="194"/>
      <c r="J78" s="194"/>
      <c r="K78" s="194"/>
      <c r="L78" s="194"/>
      <c r="M78" s="195"/>
      <c r="N78" s="91"/>
      <c r="O78" s="91"/>
      <c r="P78" s="136" t="s">
        <v>51</v>
      </c>
      <c r="Q78" s="191" t="s">
        <v>51</v>
      </c>
      <c r="R78" s="191"/>
      <c r="S78" s="191"/>
      <c r="T78" s="191"/>
      <c r="U78" s="191"/>
      <c r="V78" s="191"/>
      <c r="W78" s="136" t="s">
        <v>51</v>
      </c>
      <c r="X78" s="136" t="s">
        <v>51</v>
      </c>
      <c r="Y78" s="136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92"/>
      <c r="C79" s="192"/>
      <c r="D79" s="192"/>
      <c r="E79" s="193"/>
      <c r="F79" s="194"/>
      <c r="G79" s="194"/>
      <c r="H79" s="194"/>
      <c r="I79" s="194"/>
      <c r="J79" s="194"/>
      <c r="K79" s="194"/>
      <c r="L79" s="194"/>
      <c r="M79" s="195"/>
      <c r="N79" s="91"/>
      <c r="O79" s="91"/>
      <c r="P79" s="136" t="s">
        <v>51</v>
      </c>
      <c r="Q79" s="191" t="s">
        <v>51</v>
      </c>
      <c r="R79" s="191"/>
      <c r="S79" s="191"/>
      <c r="T79" s="191"/>
      <c r="U79" s="191"/>
      <c r="V79" s="191"/>
      <c r="W79" s="136" t="s">
        <v>51</v>
      </c>
      <c r="X79" s="136" t="s">
        <v>51</v>
      </c>
      <c r="Y79" s="136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92"/>
      <c r="C80" s="192"/>
      <c r="D80" s="192"/>
      <c r="E80" s="193"/>
      <c r="F80" s="194"/>
      <c r="G80" s="194"/>
      <c r="H80" s="194"/>
      <c r="I80" s="194"/>
      <c r="J80" s="194"/>
      <c r="K80" s="194"/>
      <c r="L80" s="194"/>
      <c r="M80" s="195"/>
      <c r="N80" s="91"/>
      <c r="O80" s="91"/>
      <c r="P80" s="136" t="s">
        <v>51</v>
      </c>
      <c r="Q80" s="191" t="s">
        <v>51</v>
      </c>
      <c r="R80" s="191"/>
      <c r="S80" s="191"/>
      <c r="T80" s="191"/>
      <c r="U80" s="191"/>
      <c r="V80" s="191"/>
      <c r="W80" s="136" t="s">
        <v>51</v>
      </c>
      <c r="X80" s="136" t="s">
        <v>51</v>
      </c>
      <c r="Y80" s="136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92"/>
      <c r="C81" s="192"/>
      <c r="D81" s="192"/>
      <c r="E81" s="193"/>
      <c r="F81" s="194"/>
      <c r="G81" s="194"/>
      <c r="H81" s="194"/>
      <c r="I81" s="194"/>
      <c r="J81" s="194"/>
      <c r="K81" s="194"/>
      <c r="L81" s="194"/>
      <c r="M81" s="195"/>
      <c r="N81" s="91"/>
      <c r="O81" s="91"/>
      <c r="P81" s="136" t="s">
        <v>51</v>
      </c>
      <c r="Q81" s="191" t="s">
        <v>51</v>
      </c>
      <c r="R81" s="191"/>
      <c r="S81" s="191"/>
      <c r="T81" s="191"/>
      <c r="U81" s="191"/>
      <c r="V81" s="191"/>
      <c r="W81" s="136" t="s">
        <v>51</v>
      </c>
      <c r="X81" s="136" t="s">
        <v>51</v>
      </c>
      <c r="Y81" s="136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92"/>
      <c r="C82" s="192"/>
      <c r="D82" s="192"/>
      <c r="E82" s="193"/>
      <c r="F82" s="194"/>
      <c r="G82" s="194"/>
      <c r="H82" s="194"/>
      <c r="I82" s="194"/>
      <c r="J82" s="194"/>
      <c r="K82" s="194"/>
      <c r="L82" s="194"/>
      <c r="M82" s="195"/>
      <c r="N82" s="91"/>
      <c r="O82" s="91"/>
      <c r="P82" s="136" t="s">
        <v>51</v>
      </c>
      <c r="Q82" s="191" t="s">
        <v>51</v>
      </c>
      <c r="R82" s="191"/>
      <c r="S82" s="191"/>
      <c r="T82" s="191"/>
      <c r="U82" s="191"/>
      <c r="V82" s="191"/>
      <c r="W82" s="136" t="s">
        <v>51</v>
      </c>
      <c r="X82" s="136" t="s">
        <v>51</v>
      </c>
      <c r="Y82" s="136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92"/>
      <c r="C83" s="192"/>
      <c r="D83" s="192"/>
      <c r="E83" s="193"/>
      <c r="F83" s="194"/>
      <c r="G83" s="194"/>
      <c r="H83" s="194"/>
      <c r="I83" s="194"/>
      <c r="J83" s="194"/>
      <c r="K83" s="194"/>
      <c r="L83" s="194"/>
      <c r="M83" s="195"/>
      <c r="N83" s="91"/>
      <c r="O83" s="91"/>
      <c r="P83" s="136" t="s">
        <v>51</v>
      </c>
      <c r="Q83" s="191" t="s">
        <v>51</v>
      </c>
      <c r="R83" s="191"/>
      <c r="S83" s="191"/>
      <c r="T83" s="191"/>
      <c r="U83" s="191"/>
      <c r="V83" s="191"/>
      <c r="W83" s="136" t="s">
        <v>51</v>
      </c>
      <c r="X83" s="136" t="s">
        <v>51</v>
      </c>
      <c r="Y83" s="136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92"/>
      <c r="C84" s="192"/>
      <c r="D84" s="192"/>
      <c r="E84" s="193"/>
      <c r="F84" s="194"/>
      <c r="G84" s="194"/>
      <c r="H84" s="194"/>
      <c r="I84" s="194"/>
      <c r="J84" s="194"/>
      <c r="K84" s="194"/>
      <c r="L84" s="194"/>
      <c r="M84" s="195"/>
      <c r="N84" s="91"/>
      <c r="O84" s="91"/>
      <c r="P84" s="136" t="s">
        <v>51</v>
      </c>
      <c r="Q84" s="191" t="s">
        <v>51</v>
      </c>
      <c r="R84" s="191"/>
      <c r="S84" s="191"/>
      <c r="T84" s="191"/>
      <c r="U84" s="191"/>
      <c r="V84" s="191"/>
      <c r="W84" s="136" t="s">
        <v>51</v>
      </c>
      <c r="X84" s="136" t="s">
        <v>51</v>
      </c>
      <c r="Y84" s="136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92"/>
      <c r="C85" s="192"/>
      <c r="D85" s="192"/>
      <c r="E85" s="193"/>
      <c r="F85" s="194"/>
      <c r="G85" s="194"/>
      <c r="H85" s="194"/>
      <c r="I85" s="194"/>
      <c r="J85" s="194"/>
      <c r="K85" s="194"/>
      <c r="L85" s="194"/>
      <c r="M85" s="195"/>
      <c r="N85" s="91"/>
      <c r="O85" s="91"/>
      <c r="P85" s="136" t="s">
        <v>51</v>
      </c>
      <c r="Q85" s="191" t="s">
        <v>51</v>
      </c>
      <c r="R85" s="191"/>
      <c r="S85" s="191"/>
      <c r="T85" s="191"/>
      <c r="U85" s="191"/>
      <c r="V85" s="191"/>
      <c r="W85" s="136" t="s">
        <v>51</v>
      </c>
      <c r="X85" s="136" t="s">
        <v>51</v>
      </c>
      <c r="Y85" s="136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92"/>
      <c r="C86" s="192"/>
      <c r="D86" s="192"/>
      <c r="E86" s="193"/>
      <c r="F86" s="194"/>
      <c r="G86" s="194"/>
      <c r="H86" s="194"/>
      <c r="I86" s="194"/>
      <c r="J86" s="194"/>
      <c r="K86" s="194"/>
      <c r="L86" s="194"/>
      <c r="M86" s="195"/>
      <c r="N86" s="91"/>
      <c r="O86" s="91"/>
      <c r="P86" s="136" t="s">
        <v>51</v>
      </c>
      <c r="Q86" s="191" t="s">
        <v>51</v>
      </c>
      <c r="R86" s="191"/>
      <c r="S86" s="191"/>
      <c r="T86" s="191"/>
      <c r="U86" s="191"/>
      <c r="V86" s="191"/>
      <c r="W86" s="136" t="s">
        <v>51</v>
      </c>
      <c r="X86" s="136" t="s">
        <v>51</v>
      </c>
      <c r="Y86" s="136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92"/>
      <c r="C87" s="192"/>
      <c r="D87" s="192"/>
      <c r="E87" s="193"/>
      <c r="F87" s="194"/>
      <c r="G87" s="194"/>
      <c r="H87" s="194"/>
      <c r="I87" s="194"/>
      <c r="J87" s="194"/>
      <c r="K87" s="194"/>
      <c r="L87" s="194"/>
      <c r="M87" s="195"/>
      <c r="N87" s="91"/>
      <c r="O87" s="91"/>
      <c r="P87" s="136" t="s">
        <v>51</v>
      </c>
      <c r="Q87" s="191" t="s">
        <v>51</v>
      </c>
      <c r="R87" s="191"/>
      <c r="S87" s="191"/>
      <c r="T87" s="191"/>
      <c r="U87" s="191"/>
      <c r="V87" s="191"/>
      <c r="W87" s="136" t="s">
        <v>51</v>
      </c>
      <c r="X87" s="136" t="s">
        <v>51</v>
      </c>
      <c r="Y87" s="136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92"/>
      <c r="C88" s="192"/>
      <c r="D88" s="192"/>
      <c r="E88" s="193"/>
      <c r="F88" s="194"/>
      <c r="G88" s="194"/>
      <c r="H88" s="194"/>
      <c r="I88" s="194"/>
      <c r="J88" s="194"/>
      <c r="K88" s="194"/>
      <c r="L88" s="194"/>
      <c r="M88" s="195"/>
      <c r="N88" s="91"/>
      <c r="O88" s="91"/>
      <c r="P88" s="136" t="s">
        <v>51</v>
      </c>
      <c r="Q88" s="191" t="s">
        <v>51</v>
      </c>
      <c r="R88" s="191"/>
      <c r="S88" s="191"/>
      <c r="T88" s="191"/>
      <c r="U88" s="191"/>
      <c r="V88" s="191"/>
      <c r="W88" s="136" t="s">
        <v>51</v>
      </c>
      <c r="X88" s="136" t="s">
        <v>51</v>
      </c>
      <c r="Y88" s="136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92"/>
      <c r="C89" s="192"/>
      <c r="D89" s="192"/>
      <c r="E89" s="193"/>
      <c r="F89" s="194"/>
      <c r="G89" s="194"/>
      <c r="H89" s="194"/>
      <c r="I89" s="194"/>
      <c r="J89" s="194"/>
      <c r="K89" s="194"/>
      <c r="L89" s="194"/>
      <c r="M89" s="195"/>
      <c r="N89" s="91"/>
      <c r="O89" s="91"/>
      <c r="P89" s="136" t="s">
        <v>51</v>
      </c>
      <c r="Q89" s="191" t="s">
        <v>51</v>
      </c>
      <c r="R89" s="191"/>
      <c r="S89" s="191"/>
      <c r="T89" s="191"/>
      <c r="U89" s="191"/>
      <c r="V89" s="191"/>
      <c r="W89" s="136" t="s">
        <v>51</v>
      </c>
      <c r="X89" s="136" t="s">
        <v>51</v>
      </c>
      <c r="Y89" s="136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92"/>
      <c r="C90" s="192"/>
      <c r="D90" s="192"/>
      <c r="E90" s="193"/>
      <c r="F90" s="194"/>
      <c r="G90" s="194"/>
      <c r="H90" s="194"/>
      <c r="I90" s="194"/>
      <c r="J90" s="194"/>
      <c r="K90" s="194"/>
      <c r="L90" s="194"/>
      <c r="M90" s="195"/>
      <c r="N90" s="91"/>
      <c r="O90" s="91"/>
      <c r="P90" s="136" t="s">
        <v>51</v>
      </c>
      <c r="Q90" s="191" t="s">
        <v>51</v>
      </c>
      <c r="R90" s="191"/>
      <c r="S90" s="191"/>
      <c r="T90" s="191"/>
      <c r="U90" s="191"/>
      <c r="V90" s="191"/>
      <c r="W90" s="136" t="s">
        <v>51</v>
      </c>
      <c r="X90" s="136" t="s">
        <v>51</v>
      </c>
      <c r="Y90" s="136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92"/>
      <c r="C91" s="192"/>
      <c r="D91" s="192"/>
      <c r="E91" s="193"/>
      <c r="F91" s="194"/>
      <c r="G91" s="194"/>
      <c r="H91" s="194"/>
      <c r="I91" s="194"/>
      <c r="J91" s="194"/>
      <c r="K91" s="194"/>
      <c r="L91" s="194"/>
      <c r="M91" s="195"/>
      <c r="N91" s="91"/>
      <c r="O91" s="91"/>
      <c r="P91" s="136" t="s">
        <v>51</v>
      </c>
      <c r="Q91" s="191" t="s">
        <v>51</v>
      </c>
      <c r="R91" s="191"/>
      <c r="S91" s="191"/>
      <c r="T91" s="191"/>
      <c r="U91" s="191"/>
      <c r="V91" s="191"/>
      <c r="W91" s="136" t="s">
        <v>51</v>
      </c>
      <c r="X91" s="136" t="s">
        <v>51</v>
      </c>
      <c r="Y91" s="136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92"/>
      <c r="C92" s="192"/>
      <c r="D92" s="192"/>
      <c r="E92" s="193"/>
      <c r="F92" s="194"/>
      <c r="G92" s="194"/>
      <c r="H92" s="194"/>
      <c r="I92" s="194"/>
      <c r="J92" s="194"/>
      <c r="K92" s="194"/>
      <c r="L92" s="194"/>
      <c r="M92" s="195"/>
      <c r="N92" s="91"/>
      <c r="O92" s="91"/>
      <c r="P92" s="136" t="s">
        <v>51</v>
      </c>
      <c r="Q92" s="191" t="s">
        <v>51</v>
      </c>
      <c r="R92" s="191"/>
      <c r="S92" s="191"/>
      <c r="T92" s="191"/>
      <c r="U92" s="191"/>
      <c r="V92" s="191"/>
      <c r="W92" s="136" t="s">
        <v>51</v>
      </c>
      <c r="X92" s="136" t="s">
        <v>51</v>
      </c>
      <c r="Y92" s="136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92"/>
      <c r="C93" s="192"/>
      <c r="D93" s="192"/>
      <c r="E93" s="193"/>
      <c r="F93" s="194"/>
      <c r="G93" s="194"/>
      <c r="H93" s="194"/>
      <c r="I93" s="194"/>
      <c r="J93" s="194"/>
      <c r="K93" s="194"/>
      <c r="L93" s="194"/>
      <c r="M93" s="195"/>
      <c r="N93" s="91"/>
      <c r="O93" s="91"/>
      <c r="P93" s="136" t="s">
        <v>51</v>
      </c>
      <c r="Q93" s="191" t="s">
        <v>51</v>
      </c>
      <c r="R93" s="191"/>
      <c r="S93" s="191"/>
      <c r="T93" s="191"/>
      <c r="U93" s="191"/>
      <c r="V93" s="191"/>
      <c r="W93" s="136" t="s">
        <v>51</v>
      </c>
      <c r="X93" s="136" t="s">
        <v>51</v>
      </c>
      <c r="Y93" s="136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1"/>
      <c r="C94" s="191"/>
      <c r="D94" s="191"/>
      <c r="E94" s="191"/>
      <c r="F94" s="191"/>
      <c r="G94" s="191"/>
      <c r="H94" s="191"/>
      <c r="I94" s="191"/>
      <c r="J94" s="191"/>
      <c r="K94" s="191"/>
      <c r="L94" s="191"/>
      <c r="M94" s="191"/>
      <c r="N94" s="87"/>
      <c r="O94" s="87"/>
      <c r="P94" s="136" t="s">
        <v>51</v>
      </c>
      <c r="Q94" s="191" t="s">
        <v>51</v>
      </c>
      <c r="R94" s="191"/>
      <c r="S94" s="191"/>
      <c r="T94" s="191"/>
      <c r="U94" s="191"/>
      <c r="V94" s="191"/>
      <c r="W94" s="136" t="s">
        <v>51</v>
      </c>
      <c r="X94" s="136" t="s">
        <v>51</v>
      </c>
      <c r="Y94" s="136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92"/>
      <c r="C95" s="192"/>
      <c r="D95" s="192"/>
      <c r="E95" s="193"/>
      <c r="F95" s="194"/>
      <c r="G95" s="194"/>
      <c r="H95" s="194"/>
      <c r="I95" s="194"/>
      <c r="J95" s="194"/>
      <c r="K95" s="194"/>
      <c r="L95" s="194"/>
      <c r="M95" s="195"/>
      <c r="N95" s="91"/>
      <c r="O95" s="91"/>
      <c r="P95" s="136" t="s">
        <v>51</v>
      </c>
      <c r="Q95" s="191" t="s">
        <v>51</v>
      </c>
      <c r="R95" s="191"/>
      <c r="S95" s="191"/>
      <c r="T95" s="191"/>
      <c r="U95" s="191"/>
      <c r="V95" s="191"/>
      <c r="W95" s="136" t="s">
        <v>51</v>
      </c>
      <c r="X95" s="136" t="s">
        <v>51</v>
      </c>
      <c r="Y95" s="136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1"/>
      <c r="C96" s="191"/>
      <c r="D96" s="191"/>
      <c r="E96" s="191"/>
      <c r="F96" s="191"/>
      <c r="G96" s="191"/>
      <c r="H96" s="191"/>
      <c r="I96" s="191"/>
      <c r="J96" s="191"/>
      <c r="K96" s="191"/>
      <c r="L96" s="191"/>
      <c r="M96" s="191"/>
      <c r="N96" s="87"/>
      <c r="O96" s="87"/>
      <c r="P96" s="136" t="s">
        <v>51</v>
      </c>
      <c r="Q96" s="191" t="s">
        <v>51</v>
      </c>
      <c r="R96" s="191"/>
      <c r="S96" s="191"/>
      <c r="T96" s="191"/>
      <c r="U96" s="191"/>
      <c r="V96" s="191"/>
      <c r="W96" s="136" t="s">
        <v>51</v>
      </c>
      <c r="X96" s="136" t="s">
        <v>51</v>
      </c>
      <c r="Y96" s="136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92"/>
      <c r="C97" s="192"/>
      <c r="D97" s="192"/>
      <c r="E97" s="193"/>
      <c r="F97" s="194"/>
      <c r="G97" s="194"/>
      <c r="H97" s="194"/>
      <c r="I97" s="194"/>
      <c r="J97" s="194"/>
      <c r="K97" s="194"/>
      <c r="L97" s="194"/>
      <c r="M97" s="195"/>
      <c r="N97" s="91"/>
      <c r="O97" s="91"/>
      <c r="P97" s="136" t="s">
        <v>51</v>
      </c>
      <c r="Q97" s="191" t="s">
        <v>51</v>
      </c>
      <c r="R97" s="191"/>
      <c r="S97" s="191"/>
      <c r="T97" s="191"/>
      <c r="U97" s="191"/>
      <c r="V97" s="191"/>
      <c r="W97" s="136" t="s">
        <v>51</v>
      </c>
      <c r="X97" s="136" t="s">
        <v>51</v>
      </c>
      <c r="Y97" s="136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1"/>
      <c r="C98" s="191"/>
      <c r="D98" s="191"/>
      <c r="E98" s="191"/>
      <c r="F98" s="191"/>
      <c r="G98" s="191"/>
      <c r="H98" s="191"/>
      <c r="I98" s="191"/>
      <c r="J98" s="191"/>
      <c r="K98" s="191"/>
      <c r="L98" s="191"/>
      <c r="M98" s="191"/>
      <c r="N98" s="87"/>
      <c r="O98" s="87"/>
      <c r="P98" s="136" t="s">
        <v>51</v>
      </c>
      <c r="Q98" s="191" t="s">
        <v>51</v>
      </c>
      <c r="R98" s="191"/>
      <c r="S98" s="191"/>
      <c r="T98" s="191"/>
      <c r="U98" s="191"/>
      <c r="V98" s="191"/>
      <c r="W98" s="136" t="s">
        <v>51</v>
      </c>
      <c r="X98" s="136" t="s">
        <v>51</v>
      </c>
      <c r="Y98" s="136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92"/>
      <c r="C99" s="192"/>
      <c r="D99" s="192"/>
      <c r="E99" s="193"/>
      <c r="F99" s="194"/>
      <c r="G99" s="194"/>
      <c r="H99" s="194"/>
      <c r="I99" s="194"/>
      <c r="J99" s="194"/>
      <c r="K99" s="194"/>
      <c r="L99" s="194"/>
      <c r="M99" s="195"/>
      <c r="N99" s="91"/>
      <c r="O99" s="91"/>
      <c r="P99" s="136" t="s">
        <v>51</v>
      </c>
      <c r="Q99" s="191" t="s">
        <v>51</v>
      </c>
      <c r="R99" s="191"/>
      <c r="S99" s="191"/>
      <c r="T99" s="191"/>
      <c r="U99" s="191"/>
      <c r="V99" s="191"/>
      <c r="W99" s="136" t="s">
        <v>51</v>
      </c>
      <c r="X99" s="136" t="s">
        <v>51</v>
      </c>
      <c r="Y99" s="136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1"/>
      <c r="C100" s="191"/>
      <c r="D100" s="191"/>
      <c r="E100" s="191"/>
      <c r="F100" s="191"/>
      <c r="G100" s="191"/>
      <c r="H100" s="191"/>
      <c r="I100" s="191"/>
      <c r="J100" s="191"/>
      <c r="K100" s="191"/>
      <c r="L100" s="191"/>
      <c r="M100" s="191"/>
      <c r="N100" s="87"/>
      <c r="O100" s="87"/>
      <c r="P100" s="136" t="s">
        <v>51</v>
      </c>
      <c r="Q100" s="191" t="s">
        <v>51</v>
      </c>
      <c r="R100" s="191"/>
      <c r="S100" s="191"/>
      <c r="T100" s="191"/>
      <c r="U100" s="191"/>
      <c r="V100" s="191"/>
      <c r="W100" s="136" t="s">
        <v>51</v>
      </c>
      <c r="X100" s="136" t="s">
        <v>51</v>
      </c>
      <c r="Y100" s="136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92"/>
      <c r="C101" s="192"/>
      <c r="D101" s="192"/>
      <c r="E101" s="193"/>
      <c r="F101" s="194"/>
      <c r="G101" s="194"/>
      <c r="H101" s="194"/>
      <c r="I101" s="194"/>
      <c r="J101" s="194"/>
      <c r="K101" s="194"/>
      <c r="L101" s="194"/>
      <c r="M101" s="195"/>
      <c r="N101" s="91"/>
      <c r="O101" s="91"/>
      <c r="P101" s="136" t="s">
        <v>51</v>
      </c>
      <c r="Q101" s="191" t="s">
        <v>51</v>
      </c>
      <c r="R101" s="191"/>
      <c r="S101" s="191"/>
      <c r="T101" s="191"/>
      <c r="U101" s="191"/>
      <c r="V101" s="191"/>
      <c r="W101" s="136" t="s">
        <v>51</v>
      </c>
      <c r="X101" s="136" t="s">
        <v>51</v>
      </c>
      <c r="Y101" s="136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1"/>
      <c r="C102" s="191"/>
      <c r="D102" s="191"/>
      <c r="E102" s="191"/>
      <c r="F102" s="191"/>
      <c r="G102" s="191"/>
      <c r="H102" s="191"/>
      <c r="I102" s="191"/>
      <c r="J102" s="191"/>
      <c r="K102" s="191"/>
      <c r="L102" s="191"/>
      <c r="M102" s="191"/>
      <c r="N102" s="87"/>
      <c r="O102" s="87"/>
      <c r="P102" s="136" t="s">
        <v>51</v>
      </c>
      <c r="Q102" s="191" t="s">
        <v>51</v>
      </c>
      <c r="R102" s="191"/>
      <c r="S102" s="191"/>
      <c r="T102" s="191"/>
      <c r="U102" s="191"/>
      <c r="V102" s="191"/>
      <c r="W102" s="136" t="s">
        <v>51</v>
      </c>
      <c r="X102" s="136" t="s">
        <v>51</v>
      </c>
      <c r="Y102" s="136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1"/>
      <c r="C103" s="191"/>
      <c r="D103" s="191"/>
      <c r="E103" s="191"/>
      <c r="F103" s="191"/>
      <c r="G103" s="191"/>
      <c r="H103" s="191"/>
      <c r="I103" s="191"/>
      <c r="J103" s="191"/>
      <c r="K103" s="191"/>
      <c r="L103" s="191"/>
      <c r="M103" s="191"/>
      <c r="N103" s="87"/>
      <c r="O103" s="87"/>
      <c r="P103" s="136" t="s">
        <v>51</v>
      </c>
      <c r="Q103" s="191" t="s">
        <v>51</v>
      </c>
      <c r="R103" s="191"/>
      <c r="S103" s="191"/>
      <c r="T103" s="191"/>
      <c r="U103" s="191"/>
      <c r="V103" s="191"/>
      <c r="W103" s="136" t="s">
        <v>51</v>
      </c>
      <c r="X103" s="136" t="s">
        <v>51</v>
      </c>
      <c r="Y103" s="136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84"/>
      <c r="C104" s="184"/>
      <c r="D104" s="184"/>
      <c r="E104" s="184"/>
      <c r="F104" s="184"/>
      <c r="G104" s="184"/>
      <c r="H104" s="184"/>
      <c r="I104" s="184"/>
      <c r="J104" s="184"/>
      <c r="K104" s="184"/>
      <c r="L104" s="184"/>
      <c r="M104" s="184"/>
      <c r="N104" s="98"/>
      <c r="O104" s="98"/>
      <c r="P104" s="184"/>
      <c r="Q104" s="184"/>
      <c r="R104" s="184"/>
      <c r="S104" s="184"/>
      <c r="T104" s="184"/>
      <c r="U104" s="184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84"/>
      <c r="C105" s="184"/>
      <c r="D105" s="184"/>
      <c r="E105" s="184"/>
      <c r="F105" s="184"/>
      <c r="G105" s="184"/>
      <c r="H105" s="184"/>
      <c r="I105" s="184"/>
      <c r="J105" s="184"/>
      <c r="K105" s="184"/>
      <c r="L105" s="184"/>
      <c r="M105" s="184"/>
      <c r="N105" s="98"/>
      <c r="O105" s="98"/>
      <c r="P105" s="184"/>
      <c r="Q105" s="184"/>
      <c r="R105" s="184"/>
      <c r="S105" s="184"/>
      <c r="T105" s="184"/>
      <c r="U105" s="184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84"/>
      <c r="C106" s="184"/>
      <c r="D106" s="184"/>
      <c r="E106" s="184"/>
      <c r="F106" s="184"/>
      <c r="G106" s="184"/>
      <c r="H106" s="184"/>
      <c r="I106" s="184"/>
      <c r="J106" s="184"/>
      <c r="K106" s="184"/>
      <c r="L106" s="184"/>
      <c r="M106" s="184"/>
      <c r="N106" s="98"/>
      <c r="O106" s="98"/>
      <c r="P106" s="184"/>
      <c r="Q106" s="184"/>
      <c r="R106" s="184"/>
      <c r="S106" s="184"/>
      <c r="T106" s="184"/>
      <c r="U106" s="184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84"/>
      <c r="C107" s="184"/>
      <c r="D107" s="184"/>
      <c r="E107" s="184"/>
      <c r="F107" s="184"/>
      <c r="G107" s="184"/>
      <c r="H107" s="184"/>
      <c r="I107" s="184"/>
      <c r="J107" s="184"/>
      <c r="K107" s="184"/>
      <c r="L107" s="184"/>
      <c r="M107" s="184"/>
      <c r="N107" s="98"/>
      <c r="O107" s="98"/>
      <c r="P107" s="184"/>
      <c r="Q107" s="184"/>
      <c r="R107" s="184"/>
      <c r="S107" s="184"/>
      <c r="T107" s="184"/>
      <c r="U107" s="184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84"/>
      <c r="C108" s="184"/>
      <c r="D108" s="184"/>
      <c r="E108" s="184"/>
      <c r="F108" s="184"/>
      <c r="G108" s="184"/>
      <c r="H108" s="184"/>
      <c r="I108" s="184"/>
      <c r="J108" s="184"/>
      <c r="K108" s="184"/>
      <c r="L108" s="184"/>
      <c r="M108" s="184"/>
      <c r="N108" s="98"/>
      <c r="O108" s="98"/>
      <c r="P108" s="184"/>
      <c r="Q108" s="184"/>
      <c r="R108" s="184"/>
      <c r="S108" s="184"/>
      <c r="T108" s="184"/>
      <c r="U108" s="184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84"/>
      <c r="C109" s="184"/>
      <c r="D109" s="184"/>
      <c r="E109" s="184"/>
      <c r="F109" s="184"/>
      <c r="G109" s="184"/>
      <c r="H109" s="184"/>
      <c r="I109" s="184"/>
      <c r="J109" s="184"/>
      <c r="K109" s="184"/>
      <c r="L109" s="184"/>
      <c r="M109" s="184"/>
      <c r="N109" s="98"/>
      <c r="O109" s="98"/>
      <c r="P109" s="184"/>
      <c r="Q109" s="184"/>
      <c r="R109" s="184"/>
      <c r="S109" s="184"/>
      <c r="T109" s="184"/>
      <c r="U109" s="184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84"/>
      <c r="C110" s="184"/>
      <c r="D110" s="184"/>
      <c r="E110" s="184"/>
      <c r="F110" s="184"/>
      <c r="G110" s="184"/>
      <c r="H110" s="184"/>
      <c r="I110" s="184"/>
      <c r="J110" s="184"/>
      <c r="K110" s="184"/>
      <c r="L110" s="184"/>
      <c r="M110" s="184"/>
      <c r="N110" s="98"/>
      <c r="O110" s="98"/>
      <c r="P110" s="184"/>
      <c r="Q110" s="184"/>
      <c r="R110" s="184"/>
      <c r="S110" s="184"/>
      <c r="T110" s="184"/>
      <c r="U110" s="184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84"/>
      <c r="C111" s="184"/>
      <c r="D111" s="184"/>
      <c r="E111" s="184"/>
      <c r="F111" s="184"/>
      <c r="G111" s="184"/>
      <c r="H111" s="184"/>
      <c r="I111" s="184"/>
      <c r="J111" s="184"/>
      <c r="K111" s="184"/>
      <c r="L111" s="184"/>
      <c r="M111" s="184"/>
      <c r="N111" s="98"/>
      <c r="O111" s="98"/>
      <c r="P111" s="184"/>
      <c r="Q111" s="184"/>
      <c r="R111" s="184"/>
      <c r="S111" s="184"/>
      <c r="T111" s="184"/>
      <c r="U111" s="184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84"/>
      <c r="C112" s="184"/>
      <c r="D112" s="184"/>
      <c r="E112" s="184"/>
      <c r="F112" s="184"/>
      <c r="G112" s="184"/>
      <c r="H112" s="184"/>
      <c r="I112" s="184"/>
      <c r="J112" s="184"/>
      <c r="K112" s="184"/>
      <c r="L112" s="184"/>
      <c r="M112" s="184"/>
      <c r="N112" s="98"/>
      <c r="O112" s="98"/>
      <c r="P112" s="184"/>
      <c r="Q112" s="184"/>
      <c r="R112" s="184"/>
      <c r="S112" s="184"/>
      <c r="T112" s="184"/>
      <c r="U112" s="184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  <c r="N113" s="98"/>
      <c r="O113" s="98"/>
      <c r="P113" s="184"/>
      <c r="Q113" s="184"/>
      <c r="R113" s="184"/>
      <c r="S113" s="184"/>
      <c r="T113" s="184"/>
      <c r="U113" s="184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84"/>
      <c r="C114" s="184"/>
      <c r="D114" s="184"/>
      <c r="E114" s="184"/>
      <c r="F114" s="184"/>
      <c r="G114" s="184"/>
      <c r="H114" s="184"/>
      <c r="I114" s="184"/>
      <c r="J114" s="184"/>
      <c r="K114" s="184"/>
      <c r="L114" s="184"/>
      <c r="M114" s="184"/>
      <c r="N114" s="98"/>
      <c r="O114" s="98"/>
      <c r="P114" s="184"/>
      <c r="Q114" s="184"/>
      <c r="R114" s="184"/>
      <c r="S114" s="184"/>
      <c r="T114" s="184"/>
      <c r="U114" s="184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84"/>
      <c r="C115" s="184"/>
      <c r="D115" s="184"/>
      <c r="E115" s="184"/>
      <c r="F115" s="184"/>
      <c r="G115" s="184"/>
      <c r="H115" s="184"/>
      <c r="I115" s="184"/>
      <c r="J115" s="184"/>
      <c r="K115" s="184"/>
      <c r="L115" s="184"/>
      <c r="M115" s="184"/>
      <c r="N115" s="98"/>
      <c r="O115" s="98"/>
      <c r="P115" s="184"/>
      <c r="Q115" s="184"/>
      <c r="R115" s="184"/>
      <c r="S115" s="184"/>
      <c r="T115" s="184"/>
      <c r="U115" s="184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84"/>
      <c r="C116" s="184"/>
      <c r="D116" s="184"/>
      <c r="E116" s="184"/>
      <c r="F116" s="184"/>
      <c r="G116" s="184"/>
      <c r="H116" s="184"/>
      <c r="I116" s="184"/>
      <c r="J116" s="184"/>
      <c r="K116" s="184"/>
      <c r="L116" s="184"/>
      <c r="M116" s="184"/>
      <c r="N116" s="98"/>
      <c r="O116" s="98"/>
      <c r="P116" s="184"/>
      <c r="Q116" s="184"/>
      <c r="R116" s="184"/>
      <c r="S116" s="184"/>
      <c r="T116" s="184"/>
      <c r="U116" s="184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84"/>
      <c r="C117" s="184"/>
      <c r="D117" s="184"/>
      <c r="E117" s="184"/>
      <c r="F117" s="184"/>
      <c r="G117" s="184"/>
      <c r="H117" s="184"/>
      <c r="I117" s="184"/>
      <c r="J117" s="184"/>
      <c r="K117" s="184"/>
      <c r="L117" s="184"/>
      <c r="M117" s="184"/>
      <c r="N117" s="98"/>
      <c r="O117" s="98"/>
      <c r="P117" s="184"/>
      <c r="Q117" s="184"/>
      <c r="R117" s="184"/>
      <c r="S117" s="184"/>
      <c r="T117" s="184"/>
      <c r="U117" s="184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84"/>
      <c r="C118" s="184"/>
      <c r="D118" s="184"/>
      <c r="E118" s="184"/>
      <c r="F118" s="184"/>
      <c r="G118" s="184"/>
      <c r="H118" s="184"/>
      <c r="I118" s="184"/>
      <c r="J118" s="184"/>
      <c r="K118" s="184"/>
      <c r="L118" s="184"/>
      <c r="M118" s="184"/>
      <c r="N118" s="98"/>
      <c r="O118" s="98"/>
      <c r="P118" s="184"/>
      <c r="Q118" s="184"/>
      <c r="R118" s="184"/>
      <c r="S118" s="184"/>
      <c r="T118" s="184"/>
      <c r="U118" s="184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84"/>
      <c r="C119" s="184"/>
      <c r="D119" s="184"/>
      <c r="E119" s="184"/>
      <c r="F119" s="184"/>
      <c r="G119" s="184"/>
      <c r="H119" s="184"/>
      <c r="I119" s="184"/>
      <c r="J119" s="184"/>
      <c r="K119" s="184"/>
      <c r="L119" s="184"/>
      <c r="M119" s="184"/>
      <c r="N119" s="98"/>
      <c r="O119" s="98"/>
      <c r="P119" s="184"/>
      <c r="Q119" s="184"/>
      <c r="R119" s="184"/>
      <c r="S119" s="184"/>
      <c r="T119" s="184"/>
      <c r="U119" s="184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  <c r="N120" s="98"/>
      <c r="O120" s="98"/>
      <c r="P120" s="184"/>
      <c r="Q120" s="184"/>
      <c r="R120" s="184"/>
      <c r="S120" s="184"/>
      <c r="T120" s="184"/>
      <c r="U120" s="184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84"/>
      <c r="C121" s="184"/>
      <c r="D121" s="184"/>
      <c r="E121" s="184"/>
      <c r="F121" s="184"/>
      <c r="G121" s="184"/>
      <c r="H121" s="184"/>
      <c r="I121" s="184"/>
      <c r="J121" s="184"/>
      <c r="K121" s="184"/>
      <c r="L121" s="184"/>
      <c r="M121" s="184"/>
      <c r="N121" s="98"/>
      <c r="O121" s="98"/>
      <c r="P121" s="184"/>
      <c r="Q121" s="184"/>
      <c r="R121" s="184"/>
      <c r="S121" s="184"/>
      <c r="T121" s="184"/>
      <c r="U121" s="184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84"/>
      <c r="C122" s="184"/>
      <c r="D122" s="184"/>
      <c r="E122" s="184"/>
      <c r="F122" s="184"/>
      <c r="G122" s="184"/>
      <c r="H122" s="184"/>
      <c r="I122" s="184"/>
      <c r="J122" s="184"/>
      <c r="K122" s="184"/>
      <c r="L122" s="184"/>
      <c r="M122" s="184"/>
      <c r="N122" s="98"/>
      <c r="O122" s="98"/>
      <c r="P122" s="184"/>
      <c r="Q122" s="184"/>
      <c r="R122" s="184"/>
      <c r="S122" s="184"/>
      <c r="T122" s="184"/>
      <c r="U122" s="184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84"/>
      <c r="C123" s="184"/>
      <c r="D123" s="184"/>
      <c r="E123" s="184"/>
      <c r="F123" s="184"/>
      <c r="G123" s="184"/>
      <c r="H123" s="184"/>
      <c r="I123" s="184"/>
      <c r="J123" s="184"/>
      <c r="K123" s="184"/>
      <c r="L123" s="184"/>
      <c r="M123" s="184"/>
      <c r="N123" s="98"/>
      <c r="O123" s="98"/>
      <c r="P123" s="184"/>
      <c r="Q123" s="184"/>
      <c r="R123" s="184"/>
      <c r="S123" s="184"/>
      <c r="T123" s="184"/>
      <c r="U123" s="184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84"/>
      <c r="C124" s="184"/>
      <c r="D124" s="184"/>
      <c r="E124" s="184"/>
      <c r="F124" s="184"/>
      <c r="G124" s="184"/>
      <c r="H124" s="184"/>
      <c r="I124" s="184"/>
      <c r="J124" s="184"/>
      <c r="K124" s="184"/>
      <c r="L124" s="184"/>
      <c r="M124" s="184"/>
      <c r="N124" s="98"/>
      <c r="O124" s="98"/>
      <c r="P124" s="184"/>
      <c r="Q124" s="184"/>
      <c r="R124" s="184"/>
      <c r="S124" s="184"/>
      <c r="T124" s="184"/>
      <c r="U124" s="184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84"/>
      <c r="C125" s="184"/>
      <c r="D125" s="184"/>
      <c r="E125" s="184"/>
      <c r="F125" s="184"/>
      <c r="G125" s="184"/>
      <c r="H125" s="184"/>
      <c r="I125" s="184"/>
      <c r="J125" s="184"/>
      <c r="K125" s="184"/>
      <c r="L125" s="184"/>
      <c r="M125" s="184"/>
      <c r="N125" s="98"/>
      <c r="O125" s="98"/>
      <c r="P125" s="184"/>
      <c r="Q125" s="184"/>
      <c r="R125" s="184"/>
      <c r="S125" s="184"/>
      <c r="T125" s="184"/>
      <c r="U125" s="184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84"/>
      <c r="C126" s="184"/>
      <c r="D126" s="184"/>
      <c r="E126" s="184"/>
      <c r="F126" s="184"/>
      <c r="G126" s="184"/>
      <c r="H126" s="184"/>
      <c r="I126" s="184"/>
      <c r="J126" s="184"/>
      <c r="K126" s="184"/>
      <c r="L126" s="184"/>
      <c r="M126" s="184"/>
      <c r="N126" s="98"/>
      <c r="O126" s="98"/>
      <c r="P126" s="184"/>
      <c r="Q126" s="184"/>
      <c r="R126" s="184"/>
      <c r="S126" s="184"/>
      <c r="T126" s="184"/>
      <c r="U126" s="184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84"/>
      <c r="C127" s="184"/>
      <c r="D127" s="184"/>
      <c r="E127" s="184"/>
      <c r="F127" s="184"/>
      <c r="G127" s="184"/>
      <c r="H127" s="184"/>
      <c r="I127" s="184"/>
      <c r="J127" s="184"/>
      <c r="K127" s="184"/>
      <c r="L127" s="184"/>
      <c r="M127" s="184"/>
      <c r="N127" s="98"/>
      <c r="O127" s="98"/>
      <c r="P127" s="184"/>
      <c r="Q127" s="184"/>
      <c r="R127" s="184"/>
      <c r="S127" s="184"/>
      <c r="T127" s="184"/>
      <c r="U127" s="184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84"/>
      <c r="C128" s="184"/>
      <c r="D128" s="184"/>
      <c r="E128" s="184"/>
      <c r="F128" s="184"/>
      <c r="G128" s="184"/>
      <c r="H128" s="184"/>
      <c r="I128" s="184"/>
      <c r="J128" s="184"/>
      <c r="K128" s="184"/>
      <c r="L128" s="184"/>
      <c r="M128" s="184"/>
      <c r="N128" s="98"/>
      <c r="O128" s="98"/>
      <c r="P128" s="184"/>
      <c r="Q128" s="184"/>
      <c r="R128" s="184"/>
      <c r="S128" s="184"/>
      <c r="T128" s="184"/>
      <c r="U128" s="184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84"/>
      <c r="C129" s="184"/>
      <c r="D129" s="184"/>
      <c r="E129" s="184"/>
      <c r="F129" s="184"/>
      <c r="G129" s="184"/>
      <c r="H129" s="184"/>
      <c r="I129" s="184"/>
      <c r="J129" s="184"/>
      <c r="K129" s="184"/>
      <c r="L129" s="184"/>
      <c r="M129" s="184"/>
      <c r="N129" s="98"/>
      <c r="O129" s="98"/>
      <c r="P129" s="184"/>
      <c r="Q129" s="184"/>
      <c r="R129" s="184"/>
      <c r="S129" s="184"/>
      <c r="T129" s="184"/>
      <c r="U129" s="184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84"/>
      <c r="C130" s="184"/>
      <c r="D130" s="184"/>
      <c r="E130" s="184"/>
      <c r="F130" s="184"/>
      <c r="G130" s="184"/>
      <c r="H130" s="184"/>
      <c r="I130" s="184"/>
      <c r="J130" s="184"/>
      <c r="K130" s="184"/>
      <c r="L130" s="184"/>
      <c r="M130" s="184"/>
      <c r="N130" s="98"/>
      <c r="O130" s="98"/>
      <c r="P130" s="184"/>
      <c r="Q130" s="184"/>
      <c r="R130" s="184"/>
      <c r="S130" s="184"/>
      <c r="T130" s="184"/>
      <c r="U130" s="184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84"/>
      <c r="C131" s="184"/>
      <c r="D131" s="184"/>
      <c r="E131" s="184"/>
      <c r="F131" s="184"/>
      <c r="G131" s="184"/>
      <c r="H131" s="184"/>
      <c r="I131" s="184"/>
      <c r="J131" s="184"/>
      <c r="K131" s="184"/>
      <c r="L131" s="184"/>
      <c r="M131" s="184"/>
      <c r="N131" s="98"/>
      <c r="O131" s="98"/>
      <c r="P131" s="184"/>
      <c r="Q131" s="184"/>
      <c r="R131" s="184"/>
      <c r="S131" s="184"/>
      <c r="T131" s="184"/>
      <c r="U131" s="184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5"/>
      <c r="C136" s="186"/>
      <c r="D136" s="186"/>
      <c r="E136" s="134"/>
      <c r="F136" s="134"/>
      <c r="G136" s="134"/>
      <c r="H136" s="185"/>
      <c r="I136" s="185"/>
      <c r="J136" s="185"/>
      <c r="K136" s="185"/>
      <c r="L136" s="134"/>
      <c r="M136" s="185"/>
      <c r="N136" s="185"/>
      <c r="O136" s="185"/>
      <c r="P136" s="185"/>
      <c r="Q136" s="185"/>
      <c r="R136" s="134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8"/>
      <c r="C137" s="188"/>
      <c r="D137" s="188"/>
      <c r="E137" s="102"/>
      <c r="F137" s="102"/>
      <c r="G137" s="102"/>
      <c r="H137" s="189"/>
      <c r="I137" s="189"/>
      <c r="J137" s="189"/>
      <c r="K137" s="189"/>
      <c r="L137" s="133"/>
      <c r="M137" s="190"/>
      <c r="N137" s="190"/>
      <c r="O137" s="190"/>
      <c r="P137" s="190"/>
      <c r="Q137" s="190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8"/>
      <c r="C138" s="188"/>
      <c r="D138" s="188"/>
      <c r="E138" s="102"/>
      <c r="F138" s="102"/>
      <c r="G138" s="102"/>
      <c r="H138" s="189"/>
      <c r="I138" s="189"/>
      <c r="J138" s="189"/>
      <c r="K138" s="189"/>
      <c r="L138" s="133"/>
      <c r="M138" s="190"/>
      <c r="N138" s="190"/>
      <c r="O138" s="190"/>
      <c r="P138" s="190"/>
      <c r="Q138" s="190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8"/>
      <c r="C139" s="188"/>
      <c r="D139" s="188"/>
      <c r="E139" s="102"/>
      <c r="F139" s="102"/>
      <c r="G139" s="102"/>
      <c r="H139" s="189"/>
      <c r="I139" s="189"/>
      <c r="J139" s="189"/>
      <c r="K139" s="189"/>
      <c r="L139" s="133"/>
      <c r="M139" s="190"/>
      <c r="N139" s="190"/>
      <c r="O139" s="190"/>
      <c r="P139" s="190"/>
      <c r="Q139" s="190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8"/>
      <c r="C140" s="188"/>
      <c r="D140" s="188"/>
      <c r="E140" s="102"/>
      <c r="F140" s="102"/>
      <c r="G140" s="102"/>
      <c r="H140" s="189"/>
      <c r="I140" s="189"/>
      <c r="J140" s="189"/>
      <c r="K140" s="189"/>
      <c r="L140" s="133"/>
      <c r="M140" s="190"/>
      <c r="N140" s="190"/>
      <c r="O140" s="190"/>
      <c r="P140" s="190"/>
      <c r="Q140" s="190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8"/>
      <c r="C141" s="188"/>
      <c r="D141" s="188"/>
      <c r="E141" s="102"/>
      <c r="F141" s="102"/>
      <c r="G141" s="102"/>
      <c r="H141" s="189"/>
      <c r="I141" s="189"/>
      <c r="J141" s="189"/>
      <c r="K141" s="189"/>
      <c r="L141" s="133"/>
      <c r="M141" s="190"/>
      <c r="N141" s="190"/>
      <c r="O141" s="190"/>
      <c r="P141" s="190"/>
      <c r="Q141" s="190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8"/>
      <c r="C142" s="188"/>
      <c r="D142" s="188"/>
      <c r="E142" s="102"/>
      <c r="F142" s="102"/>
      <c r="G142" s="102"/>
      <c r="H142" s="189"/>
      <c r="I142" s="189"/>
      <c r="J142" s="189"/>
      <c r="K142" s="189"/>
      <c r="L142" s="133"/>
      <c r="M142" s="190"/>
      <c r="N142" s="190"/>
      <c r="O142" s="190"/>
      <c r="P142" s="190"/>
      <c r="Q142" s="190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8"/>
      <c r="C143" s="188"/>
      <c r="D143" s="188"/>
      <c r="E143" s="102"/>
      <c r="F143" s="102"/>
      <c r="G143" s="102"/>
      <c r="H143" s="189"/>
      <c r="I143" s="189"/>
      <c r="J143" s="189"/>
      <c r="K143" s="189"/>
      <c r="L143" s="133"/>
      <c r="M143" s="190"/>
      <c r="N143" s="190"/>
      <c r="O143" s="190"/>
      <c r="P143" s="190"/>
      <c r="Q143" s="190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8"/>
      <c r="C144" s="188"/>
      <c r="D144" s="188"/>
      <c r="E144" s="102"/>
      <c r="F144" s="102"/>
      <c r="G144" s="102"/>
      <c r="H144" s="189"/>
      <c r="I144" s="189"/>
      <c r="J144" s="189"/>
      <c r="K144" s="189"/>
      <c r="L144" s="133"/>
      <c r="M144" s="190"/>
      <c r="N144" s="190"/>
      <c r="O144" s="190"/>
      <c r="P144" s="190"/>
      <c r="Q144" s="190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8"/>
      <c r="C145" s="188"/>
      <c r="D145" s="188"/>
      <c r="E145" s="102"/>
      <c r="F145" s="102"/>
      <c r="G145" s="102"/>
      <c r="H145" s="189"/>
      <c r="I145" s="189"/>
      <c r="J145" s="189"/>
      <c r="K145" s="189"/>
      <c r="L145" s="133"/>
      <c r="M145" s="190"/>
      <c r="N145" s="190"/>
      <c r="O145" s="190"/>
      <c r="P145" s="190"/>
      <c r="Q145" s="190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35"/>
      <c r="C146" s="135"/>
      <c r="D146" s="135"/>
      <c r="E146" s="135"/>
      <c r="F146" s="135"/>
      <c r="G146" s="135"/>
      <c r="H146" s="135"/>
      <c r="I146" s="135"/>
      <c r="J146" s="135"/>
      <c r="K146" s="135"/>
      <c r="L146" s="135"/>
      <c r="M146" s="135"/>
      <c r="N146" s="135"/>
      <c r="O146" s="135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5"/>
      <c r="C148" s="186"/>
      <c r="D148" s="186"/>
      <c r="E148" s="187"/>
      <c r="F148" s="187"/>
      <c r="G148" s="187"/>
      <c r="H148" s="187"/>
      <c r="I148" s="187"/>
      <c r="J148" s="187"/>
      <c r="K148" s="187"/>
      <c r="L148" s="187"/>
      <c r="M148" s="187"/>
      <c r="N148" s="134"/>
      <c r="O148" s="134"/>
      <c r="P148" s="185"/>
      <c r="Q148" s="185"/>
      <c r="R148" s="185"/>
      <c r="S148" s="185"/>
      <c r="T148" s="185"/>
      <c r="U148" s="185"/>
      <c r="V148" s="134"/>
      <c r="W148" s="134"/>
      <c r="X148" s="134"/>
      <c r="Y148" s="134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84"/>
      <c r="C149" s="184"/>
      <c r="D149" s="184"/>
      <c r="E149" s="184"/>
      <c r="F149" s="184"/>
      <c r="G149" s="184"/>
      <c r="H149" s="184"/>
      <c r="I149" s="184"/>
      <c r="J149" s="184"/>
      <c r="K149" s="184"/>
      <c r="L149" s="184"/>
      <c r="M149" s="184"/>
      <c r="N149" s="98"/>
      <c r="O149" s="133"/>
      <c r="P149" s="184"/>
      <c r="Q149" s="184"/>
      <c r="R149" s="184"/>
      <c r="S149" s="184"/>
      <c r="T149" s="184"/>
      <c r="U149" s="184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84"/>
      <c r="C150" s="184"/>
      <c r="D150" s="184"/>
      <c r="E150" s="184"/>
      <c r="F150" s="184"/>
      <c r="G150" s="184"/>
      <c r="H150" s="184"/>
      <c r="I150" s="184"/>
      <c r="J150" s="184"/>
      <c r="K150" s="184"/>
      <c r="L150" s="184"/>
      <c r="M150" s="184"/>
      <c r="N150" s="98"/>
      <c r="O150" s="133"/>
      <c r="P150" s="184"/>
      <c r="Q150" s="184"/>
      <c r="R150" s="184"/>
      <c r="S150" s="184"/>
      <c r="T150" s="184"/>
      <c r="U150" s="184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84"/>
      <c r="C151" s="184"/>
      <c r="D151" s="184"/>
      <c r="E151" s="184"/>
      <c r="F151" s="184"/>
      <c r="G151" s="184"/>
      <c r="H151" s="184"/>
      <c r="I151" s="184"/>
      <c r="J151" s="184"/>
      <c r="K151" s="184"/>
      <c r="L151" s="184"/>
      <c r="M151" s="184"/>
      <c r="N151" s="98"/>
      <c r="O151" s="133"/>
      <c r="P151" s="184"/>
      <c r="Q151" s="184"/>
      <c r="R151" s="184"/>
      <c r="S151" s="184"/>
      <c r="T151" s="184"/>
      <c r="U151" s="184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84"/>
      <c r="C152" s="184"/>
      <c r="D152" s="184"/>
      <c r="E152" s="184"/>
      <c r="F152" s="184"/>
      <c r="G152" s="184"/>
      <c r="H152" s="184"/>
      <c r="I152" s="184"/>
      <c r="J152" s="184"/>
      <c r="K152" s="184"/>
      <c r="L152" s="184"/>
      <c r="M152" s="184"/>
      <c r="N152" s="98"/>
      <c r="O152" s="133"/>
      <c r="P152" s="184"/>
      <c r="Q152" s="184"/>
      <c r="R152" s="184"/>
      <c r="S152" s="184"/>
      <c r="T152" s="184"/>
      <c r="U152" s="184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84"/>
      <c r="C153" s="184"/>
      <c r="D153" s="184"/>
      <c r="E153" s="184"/>
      <c r="F153" s="184"/>
      <c r="G153" s="184"/>
      <c r="H153" s="184"/>
      <c r="I153" s="184"/>
      <c r="J153" s="184"/>
      <c r="K153" s="184"/>
      <c r="L153" s="184"/>
      <c r="M153" s="184"/>
      <c r="N153" s="98"/>
      <c r="O153" s="133"/>
      <c r="P153" s="184"/>
      <c r="Q153" s="184"/>
      <c r="R153" s="184"/>
      <c r="S153" s="184"/>
      <c r="T153" s="184"/>
      <c r="U153" s="184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84"/>
      <c r="C154" s="184"/>
      <c r="D154" s="184"/>
      <c r="E154" s="184"/>
      <c r="F154" s="184"/>
      <c r="G154" s="184"/>
      <c r="H154" s="184"/>
      <c r="I154" s="184"/>
      <c r="J154" s="184"/>
      <c r="K154" s="184"/>
      <c r="L154" s="184"/>
      <c r="M154" s="184"/>
      <c r="N154" s="98"/>
      <c r="O154" s="133"/>
      <c r="P154" s="184"/>
      <c r="Q154" s="184"/>
      <c r="R154" s="184"/>
      <c r="S154" s="184"/>
      <c r="T154" s="184"/>
      <c r="U154" s="184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84"/>
      <c r="C155" s="184"/>
      <c r="D155" s="184"/>
      <c r="E155" s="184"/>
      <c r="F155" s="184"/>
      <c r="G155" s="184"/>
      <c r="H155" s="184"/>
      <c r="I155" s="184"/>
      <c r="J155" s="184"/>
      <c r="K155" s="184"/>
      <c r="L155" s="184"/>
      <c r="M155" s="184"/>
      <c r="N155" s="98"/>
      <c r="O155" s="133"/>
      <c r="P155" s="184"/>
      <c r="Q155" s="184"/>
      <c r="R155" s="184"/>
      <c r="S155" s="184"/>
      <c r="T155" s="184"/>
      <c r="U155" s="184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84"/>
      <c r="C156" s="184"/>
      <c r="D156" s="184"/>
      <c r="E156" s="184"/>
      <c r="F156" s="184"/>
      <c r="G156" s="184"/>
      <c r="H156" s="184"/>
      <c r="I156" s="184"/>
      <c r="J156" s="184"/>
      <c r="K156" s="184"/>
      <c r="L156" s="184"/>
      <c r="M156" s="184"/>
      <c r="N156" s="98"/>
      <c r="O156" s="133"/>
      <c r="P156" s="184"/>
      <c r="Q156" s="184"/>
      <c r="R156" s="184"/>
      <c r="S156" s="184"/>
      <c r="T156" s="184"/>
      <c r="U156" s="184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84"/>
      <c r="C157" s="184"/>
      <c r="D157" s="184"/>
      <c r="E157" s="184"/>
      <c r="F157" s="184"/>
      <c r="G157" s="184"/>
      <c r="H157" s="184"/>
      <c r="I157" s="184"/>
      <c r="J157" s="184"/>
      <c r="K157" s="184"/>
      <c r="L157" s="184"/>
      <c r="M157" s="184"/>
      <c r="N157" s="98"/>
      <c r="O157" s="133"/>
      <c r="P157" s="184"/>
      <c r="Q157" s="184"/>
      <c r="R157" s="184"/>
      <c r="S157" s="184"/>
      <c r="T157" s="184"/>
      <c r="U157" s="184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84"/>
      <c r="C158" s="184"/>
      <c r="D158" s="184"/>
      <c r="E158" s="184"/>
      <c r="F158" s="184"/>
      <c r="G158" s="184"/>
      <c r="H158" s="184"/>
      <c r="I158" s="184"/>
      <c r="J158" s="184"/>
      <c r="K158" s="184"/>
      <c r="L158" s="184"/>
      <c r="M158" s="184"/>
      <c r="N158" s="98"/>
      <c r="O158" s="133"/>
      <c r="P158" s="184"/>
      <c r="Q158" s="184"/>
      <c r="R158" s="184"/>
      <c r="S158" s="184"/>
      <c r="T158" s="184"/>
      <c r="U158" s="184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84"/>
      <c r="C159" s="184"/>
      <c r="D159" s="184"/>
      <c r="E159" s="184"/>
      <c r="F159" s="184"/>
      <c r="G159" s="184"/>
      <c r="H159" s="184"/>
      <c r="I159" s="184"/>
      <c r="J159" s="184"/>
      <c r="K159" s="184"/>
      <c r="L159" s="184"/>
      <c r="M159" s="184"/>
      <c r="N159" s="98"/>
      <c r="O159" s="133"/>
      <c r="P159" s="184"/>
      <c r="Q159" s="184"/>
      <c r="R159" s="184"/>
      <c r="S159" s="184"/>
      <c r="T159" s="184"/>
      <c r="U159" s="184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84"/>
      <c r="C160" s="184"/>
      <c r="D160" s="184"/>
      <c r="E160" s="184"/>
      <c r="F160" s="184"/>
      <c r="G160" s="184"/>
      <c r="H160" s="184"/>
      <c r="I160" s="184"/>
      <c r="J160" s="184"/>
      <c r="K160" s="184"/>
      <c r="L160" s="184"/>
      <c r="M160" s="184"/>
      <c r="N160" s="98"/>
      <c r="O160" s="133"/>
      <c r="P160" s="184"/>
      <c r="Q160" s="184"/>
      <c r="R160" s="184"/>
      <c r="S160" s="184"/>
      <c r="T160" s="184"/>
      <c r="U160" s="184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84"/>
      <c r="C161" s="184"/>
      <c r="D161" s="184"/>
      <c r="E161" s="184"/>
      <c r="F161" s="184"/>
      <c r="G161" s="184"/>
      <c r="H161" s="184"/>
      <c r="I161" s="184"/>
      <c r="J161" s="184"/>
      <c r="K161" s="184"/>
      <c r="L161" s="184"/>
      <c r="M161" s="184"/>
      <c r="N161" s="98"/>
      <c r="O161" s="133"/>
      <c r="P161" s="184"/>
      <c r="Q161" s="184"/>
      <c r="R161" s="184"/>
      <c r="S161" s="184"/>
      <c r="T161" s="184"/>
      <c r="U161" s="184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84"/>
      <c r="C162" s="184"/>
      <c r="D162" s="184"/>
      <c r="E162" s="184"/>
      <c r="F162" s="184"/>
      <c r="G162" s="184"/>
      <c r="H162" s="184"/>
      <c r="I162" s="184"/>
      <c r="J162" s="184"/>
      <c r="K162" s="184"/>
      <c r="L162" s="184"/>
      <c r="M162" s="184"/>
      <c r="N162" s="98"/>
      <c r="O162" s="133"/>
      <c r="P162" s="184"/>
      <c r="Q162" s="184"/>
      <c r="R162" s="184"/>
      <c r="S162" s="184"/>
      <c r="T162" s="184"/>
      <c r="U162" s="184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84"/>
      <c r="C163" s="184"/>
      <c r="D163" s="184"/>
      <c r="E163" s="184"/>
      <c r="F163" s="184"/>
      <c r="G163" s="184"/>
      <c r="H163" s="184"/>
      <c r="I163" s="184"/>
      <c r="J163" s="184"/>
      <c r="K163" s="184"/>
      <c r="L163" s="184"/>
      <c r="M163" s="184"/>
      <c r="N163" s="98"/>
      <c r="O163" s="133"/>
      <c r="P163" s="184"/>
      <c r="Q163" s="184"/>
      <c r="R163" s="184"/>
      <c r="S163" s="184"/>
      <c r="T163" s="184"/>
      <c r="U163" s="184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84"/>
      <c r="C164" s="184"/>
      <c r="D164" s="184"/>
      <c r="E164" s="184"/>
      <c r="F164" s="184"/>
      <c r="G164" s="184"/>
      <c r="H164" s="184"/>
      <c r="I164" s="184"/>
      <c r="J164" s="184"/>
      <c r="K164" s="184"/>
      <c r="L164" s="184"/>
      <c r="M164" s="184"/>
      <c r="N164" s="98"/>
      <c r="O164" s="133"/>
      <c r="P164" s="184"/>
      <c r="Q164" s="184"/>
      <c r="R164" s="184"/>
      <c r="S164" s="184"/>
      <c r="T164" s="184"/>
      <c r="U164" s="184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84"/>
      <c r="C165" s="184"/>
      <c r="D165" s="184"/>
      <c r="E165" s="184"/>
      <c r="F165" s="184"/>
      <c r="G165" s="184"/>
      <c r="H165" s="184"/>
      <c r="I165" s="184"/>
      <c r="J165" s="184"/>
      <c r="K165" s="184"/>
      <c r="L165" s="184"/>
      <c r="M165" s="184"/>
      <c r="N165" s="98"/>
      <c r="O165" s="133"/>
      <c r="P165" s="184"/>
      <c r="Q165" s="184"/>
      <c r="R165" s="184"/>
      <c r="S165" s="184"/>
      <c r="T165" s="184"/>
      <c r="U165" s="184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84"/>
      <c r="C166" s="184"/>
      <c r="D166" s="184"/>
      <c r="E166" s="184"/>
      <c r="F166" s="184"/>
      <c r="G166" s="184"/>
      <c r="H166" s="184"/>
      <c r="I166" s="184"/>
      <c r="J166" s="184"/>
      <c r="K166" s="184"/>
      <c r="L166" s="184"/>
      <c r="M166" s="184"/>
      <c r="N166" s="98"/>
      <c r="O166" s="133"/>
      <c r="P166" s="184"/>
      <c r="Q166" s="184"/>
      <c r="R166" s="184"/>
      <c r="S166" s="184"/>
      <c r="T166" s="184"/>
      <c r="U166" s="184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84"/>
      <c r="C167" s="184"/>
      <c r="D167" s="184"/>
      <c r="E167" s="184"/>
      <c r="F167" s="184"/>
      <c r="G167" s="184"/>
      <c r="H167" s="184"/>
      <c r="I167" s="184"/>
      <c r="J167" s="184"/>
      <c r="K167" s="184"/>
      <c r="L167" s="184"/>
      <c r="M167" s="184"/>
      <c r="N167" s="98"/>
      <c r="O167" s="133"/>
      <c r="P167" s="184"/>
      <c r="Q167" s="184"/>
      <c r="R167" s="184"/>
      <c r="S167" s="184"/>
      <c r="T167" s="184"/>
      <c r="U167" s="184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84"/>
      <c r="C168" s="184"/>
      <c r="D168" s="184"/>
      <c r="E168" s="184"/>
      <c r="F168" s="184"/>
      <c r="G168" s="184"/>
      <c r="H168" s="184"/>
      <c r="I168" s="184"/>
      <c r="J168" s="184"/>
      <c r="K168" s="184"/>
      <c r="L168" s="184"/>
      <c r="M168" s="184"/>
      <c r="N168" s="98"/>
      <c r="O168" s="133"/>
      <c r="P168" s="184"/>
      <c r="Q168" s="184"/>
      <c r="R168" s="184"/>
      <c r="S168" s="184"/>
      <c r="T168" s="184"/>
      <c r="U168" s="184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84"/>
      <c r="C169" s="184"/>
      <c r="D169" s="184"/>
      <c r="E169" s="184"/>
      <c r="F169" s="184"/>
      <c r="G169" s="184"/>
      <c r="H169" s="184"/>
      <c r="I169" s="184"/>
      <c r="J169" s="184"/>
      <c r="K169" s="184"/>
      <c r="L169" s="184"/>
      <c r="M169" s="184"/>
      <c r="N169" s="98"/>
      <c r="O169" s="133"/>
      <c r="P169" s="184"/>
      <c r="Q169" s="184"/>
      <c r="R169" s="184"/>
      <c r="S169" s="184"/>
      <c r="T169" s="184"/>
      <c r="U169" s="184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84"/>
      <c r="C170" s="184"/>
      <c r="D170" s="184"/>
      <c r="E170" s="184"/>
      <c r="F170" s="184"/>
      <c r="G170" s="184"/>
      <c r="H170" s="184"/>
      <c r="I170" s="184"/>
      <c r="J170" s="184"/>
      <c r="K170" s="184"/>
      <c r="L170" s="184"/>
      <c r="M170" s="184"/>
      <c r="N170" s="98"/>
      <c r="O170" s="133"/>
      <c r="P170" s="184"/>
      <c r="Q170" s="184"/>
      <c r="R170" s="184"/>
      <c r="S170" s="184"/>
      <c r="T170" s="184"/>
      <c r="U170" s="184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84"/>
      <c r="C171" s="184"/>
      <c r="D171" s="184"/>
      <c r="E171" s="184"/>
      <c r="F171" s="184"/>
      <c r="G171" s="184"/>
      <c r="H171" s="184"/>
      <c r="I171" s="184"/>
      <c r="J171" s="184"/>
      <c r="K171" s="184"/>
      <c r="L171" s="184"/>
      <c r="M171" s="184"/>
      <c r="N171" s="98"/>
      <c r="O171" s="133"/>
      <c r="P171" s="184"/>
      <c r="Q171" s="184"/>
      <c r="R171" s="184"/>
      <c r="S171" s="184"/>
      <c r="T171" s="184"/>
      <c r="U171" s="184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84"/>
      <c r="C172" s="184"/>
      <c r="D172" s="184"/>
      <c r="E172" s="184"/>
      <c r="F172" s="184"/>
      <c r="G172" s="184"/>
      <c r="H172" s="184"/>
      <c r="I172" s="184"/>
      <c r="J172" s="184"/>
      <c r="K172" s="184"/>
      <c r="L172" s="184"/>
      <c r="M172" s="184"/>
      <c r="N172" s="98"/>
      <c r="O172" s="133"/>
      <c r="P172" s="184"/>
      <c r="Q172" s="184"/>
      <c r="R172" s="184"/>
      <c r="S172" s="184"/>
      <c r="T172" s="184"/>
      <c r="U172" s="184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84"/>
      <c r="C173" s="184"/>
      <c r="D173" s="184"/>
      <c r="E173" s="184"/>
      <c r="F173" s="184"/>
      <c r="G173" s="184"/>
      <c r="H173" s="184"/>
      <c r="I173" s="184"/>
      <c r="J173" s="184"/>
      <c r="K173" s="184"/>
      <c r="L173" s="184"/>
      <c r="M173" s="184"/>
      <c r="N173" s="98"/>
      <c r="O173" s="133"/>
      <c r="P173" s="184"/>
      <c r="Q173" s="184"/>
      <c r="R173" s="184"/>
      <c r="S173" s="184"/>
      <c r="T173" s="184"/>
      <c r="U173" s="184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84"/>
      <c r="C174" s="184"/>
      <c r="D174" s="184"/>
      <c r="E174" s="184"/>
      <c r="F174" s="184"/>
      <c r="G174" s="184"/>
      <c r="H174" s="184"/>
      <c r="I174" s="184"/>
      <c r="J174" s="184"/>
      <c r="K174" s="184"/>
      <c r="L174" s="184"/>
      <c r="M174" s="184"/>
      <c r="N174" s="98"/>
      <c r="O174" s="133"/>
      <c r="P174" s="184"/>
      <c r="Q174" s="184"/>
      <c r="R174" s="184"/>
      <c r="S174" s="184"/>
      <c r="T174" s="184"/>
      <c r="U174" s="184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84"/>
      <c r="C175" s="184"/>
      <c r="D175" s="184"/>
      <c r="E175" s="184"/>
      <c r="F175" s="184"/>
      <c r="G175" s="184"/>
      <c r="H175" s="184"/>
      <c r="I175" s="184"/>
      <c r="J175" s="184"/>
      <c r="K175" s="184"/>
      <c r="L175" s="184"/>
      <c r="M175" s="184"/>
      <c r="N175" s="98"/>
      <c r="O175" s="133"/>
      <c r="P175" s="184"/>
      <c r="Q175" s="184"/>
      <c r="R175" s="184"/>
      <c r="S175" s="184"/>
      <c r="T175" s="184"/>
      <c r="U175" s="184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84"/>
      <c r="C176" s="184"/>
      <c r="D176" s="184"/>
      <c r="E176" s="184"/>
      <c r="F176" s="184"/>
      <c r="G176" s="184"/>
      <c r="H176" s="184"/>
      <c r="I176" s="184"/>
      <c r="J176" s="184"/>
      <c r="K176" s="184"/>
      <c r="L176" s="184"/>
      <c r="M176" s="184"/>
      <c r="N176" s="98"/>
      <c r="O176" s="133"/>
      <c r="P176" s="184"/>
      <c r="Q176" s="184"/>
      <c r="R176" s="184"/>
      <c r="S176" s="184"/>
      <c r="T176" s="184"/>
      <c r="U176" s="184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84"/>
      <c r="C177" s="184"/>
      <c r="D177" s="184"/>
      <c r="E177" s="184"/>
      <c r="F177" s="184"/>
      <c r="G177" s="184"/>
      <c r="H177" s="184"/>
      <c r="I177" s="184"/>
      <c r="J177" s="184"/>
      <c r="K177" s="184"/>
      <c r="L177" s="184"/>
      <c r="M177" s="184"/>
      <c r="N177" s="98"/>
      <c r="O177" s="133"/>
      <c r="P177" s="184"/>
      <c r="Q177" s="184"/>
      <c r="R177" s="184"/>
      <c r="S177" s="184"/>
      <c r="T177" s="184"/>
      <c r="U177" s="184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84"/>
      <c r="C178" s="184"/>
      <c r="D178" s="184"/>
      <c r="E178" s="184"/>
      <c r="F178" s="184"/>
      <c r="G178" s="184"/>
      <c r="H178" s="184"/>
      <c r="I178" s="184"/>
      <c r="J178" s="184"/>
      <c r="K178" s="184"/>
      <c r="L178" s="184"/>
      <c r="M178" s="184"/>
      <c r="N178" s="98"/>
      <c r="O178" s="133"/>
      <c r="P178" s="184"/>
      <c r="Q178" s="184"/>
      <c r="R178" s="184"/>
      <c r="S178" s="184"/>
      <c r="T178" s="184"/>
      <c r="U178" s="184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84"/>
      <c r="C179" s="184"/>
      <c r="D179" s="184"/>
      <c r="E179" s="184"/>
      <c r="F179" s="184"/>
      <c r="G179" s="184"/>
      <c r="H179" s="184"/>
      <c r="I179" s="184"/>
      <c r="J179" s="184"/>
      <c r="K179" s="184"/>
      <c r="L179" s="184"/>
      <c r="M179" s="184"/>
      <c r="N179" s="98"/>
      <c r="O179" s="133"/>
      <c r="P179" s="184"/>
      <c r="Q179" s="184"/>
      <c r="R179" s="184"/>
      <c r="S179" s="184"/>
      <c r="T179" s="184"/>
      <c r="U179" s="184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84"/>
      <c r="C180" s="184"/>
      <c r="D180" s="184"/>
      <c r="E180" s="184"/>
      <c r="F180" s="184"/>
      <c r="G180" s="184"/>
      <c r="H180" s="184"/>
      <c r="I180" s="184"/>
      <c r="J180" s="184"/>
      <c r="K180" s="184"/>
      <c r="L180" s="184"/>
      <c r="M180" s="184"/>
      <c r="N180" s="98"/>
      <c r="O180" s="133"/>
      <c r="P180" s="184"/>
      <c r="Q180" s="184"/>
      <c r="R180" s="184"/>
      <c r="S180" s="184"/>
      <c r="T180" s="184"/>
      <c r="U180" s="184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84"/>
      <c r="C181" s="184"/>
      <c r="D181" s="184"/>
      <c r="E181" s="184"/>
      <c r="F181" s="184"/>
      <c r="G181" s="184"/>
      <c r="H181" s="184"/>
      <c r="I181" s="184"/>
      <c r="J181" s="184"/>
      <c r="K181" s="184"/>
      <c r="L181" s="184"/>
      <c r="M181" s="184"/>
      <c r="N181" s="98"/>
      <c r="O181" s="133"/>
      <c r="P181" s="184"/>
      <c r="Q181" s="184"/>
      <c r="R181" s="184"/>
      <c r="S181" s="184"/>
      <c r="T181" s="184"/>
      <c r="U181" s="184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84"/>
      <c r="C182" s="184"/>
      <c r="D182" s="184"/>
      <c r="E182" s="184"/>
      <c r="F182" s="184"/>
      <c r="G182" s="184"/>
      <c r="H182" s="184"/>
      <c r="I182" s="184"/>
      <c r="J182" s="184"/>
      <c r="K182" s="184"/>
      <c r="L182" s="184"/>
      <c r="M182" s="184"/>
      <c r="N182" s="98"/>
      <c r="O182" s="133"/>
      <c r="P182" s="184"/>
      <c r="Q182" s="184"/>
      <c r="R182" s="184"/>
      <c r="S182" s="184"/>
      <c r="T182" s="184"/>
      <c r="U182" s="184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84"/>
      <c r="C183" s="184"/>
      <c r="D183" s="184"/>
      <c r="E183" s="184"/>
      <c r="F183" s="184"/>
      <c r="G183" s="184"/>
      <c r="H183" s="184"/>
      <c r="I183" s="184"/>
      <c r="J183" s="184"/>
      <c r="K183" s="184"/>
      <c r="L183" s="184"/>
      <c r="M183" s="184"/>
      <c r="N183" s="98"/>
      <c r="O183" s="133"/>
      <c r="P183" s="184"/>
      <c r="Q183" s="184"/>
      <c r="R183" s="184"/>
      <c r="S183" s="184"/>
      <c r="T183" s="184"/>
      <c r="U183" s="184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84"/>
      <c r="C184" s="184"/>
      <c r="D184" s="184"/>
      <c r="E184" s="184"/>
      <c r="F184" s="184"/>
      <c r="G184" s="184"/>
      <c r="H184" s="184"/>
      <c r="I184" s="184"/>
      <c r="J184" s="184"/>
      <c r="K184" s="184"/>
      <c r="L184" s="184"/>
      <c r="M184" s="184"/>
      <c r="N184" s="98"/>
      <c r="O184" s="133"/>
      <c r="P184" s="184"/>
      <c r="Q184" s="184"/>
      <c r="R184" s="184"/>
      <c r="S184" s="184"/>
      <c r="T184" s="184"/>
      <c r="U184" s="184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84"/>
      <c r="C185" s="184"/>
      <c r="D185" s="184"/>
      <c r="E185" s="184"/>
      <c r="F185" s="184"/>
      <c r="G185" s="184"/>
      <c r="H185" s="184"/>
      <c r="I185" s="184"/>
      <c r="J185" s="184"/>
      <c r="K185" s="184"/>
      <c r="L185" s="184"/>
      <c r="M185" s="184"/>
      <c r="N185" s="98"/>
      <c r="O185" s="133"/>
      <c r="P185" s="184"/>
      <c r="Q185" s="184"/>
      <c r="R185" s="184"/>
      <c r="S185" s="184"/>
      <c r="T185" s="184"/>
      <c r="U185" s="184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84"/>
      <c r="C186" s="184"/>
      <c r="D186" s="184"/>
      <c r="E186" s="184"/>
      <c r="F186" s="184"/>
      <c r="G186" s="184"/>
      <c r="H186" s="184"/>
      <c r="I186" s="184"/>
      <c r="J186" s="184"/>
      <c r="K186" s="184"/>
      <c r="L186" s="184"/>
      <c r="M186" s="184"/>
      <c r="N186" s="98"/>
      <c r="O186" s="133"/>
      <c r="P186" s="184"/>
      <c r="Q186" s="184"/>
      <c r="R186" s="184"/>
      <c r="S186" s="184"/>
      <c r="T186" s="184"/>
      <c r="U186" s="184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84"/>
      <c r="C187" s="184"/>
      <c r="D187" s="184"/>
      <c r="E187" s="184"/>
      <c r="F187" s="184"/>
      <c r="G187" s="184"/>
      <c r="H187" s="184"/>
      <c r="I187" s="184"/>
      <c r="J187" s="184"/>
      <c r="K187" s="184"/>
      <c r="L187" s="184"/>
      <c r="M187" s="184"/>
      <c r="N187" s="98"/>
      <c r="O187" s="133"/>
      <c r="P187" s="184"/>
      <c r="Q187" s="184"/>
      <c r="R187" s="184"/>
      <c r="S187" s="184"/>
      <c r="T187" s="184"/>
      <c r="U187" s="184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84"/>
      <c r="C188" s="184"/>
      <c r="D188" s="184"/>
      <c r="E188" s="184"/>
      <c r="F188" s="184"/>
      <c r="G188" s="184"/>
      <c r="H188" s="184"/>
      <c r="I188" s="184"/>
      <c r="J188" s="184"/>
      <c r="K188" s="184"/>
      <c r="L188" s="184"/>
      <c r="M188" s="184"/>
      <c r="N188" s="98"/>
      <c r="O188" s="133"/>
      <c r="P188" s="184"/>
      <c r="Q188" s="184"/>
      <c r="R188" s="184"/>
      <c r="S188" s="184"/>
      <c r="T188" s="184"/>
      <c r="U188" s="184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5"/>
      <c r="C193" s="186"/>
      <c r="D193" s="186"/>
      <c r="E193" s="134"/>
      <c r="F193" s="134"/>
      <c r="G193" s="134"/>
      <c r="H193" s="185"/>
      <c r="I193" s="185"/>
      <c r="J193" s="185"/>
      <c r="K193" s="185"/>
      <c r="L193" s="185"/>
      <c r="M193" s="185"/>
      <c r="N193" s="185"/>
      <c r="O193" s="185"/>
      <c r="P193" s="185"/>
      <c r="Q193" s="185"/>
      <c r="R193" s="185"/>
      <c r="S193" s="185"/>
      <c r="T193" s="185"/>
      <c r="U193" s="185"/>
      <c r="V193" s="134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8"/>
      <c r="C194" s="188"/>
      <c r="D194" s="188"/>
      <c r="E194" s="102"/>
      <c r="F194" s="102"/>
      <c r="G194" s="102"/>
      <c r="H194" s="189"/>
      <c r="I194" s="189"/>
      <c r="J194" s="189"/>
      <c r="K194" s="189"/>
      <c r="L194" s="190"/>
      <c r="M194" s="190"/>
      <c r="N194" s="190"/>
      <c r="O194" s="190"/>
      <c r="P194" s="190"/>
      <c r="Q194" s="190"/>
      <c r="R194" s="190"/>
      <c r="S194" s="190"/>
      <c r="T194" s="190"/>
      <c r="U194" s="190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8"/>
      <c r="C195" s="188"/>
      <c r="D195" s="188"/>
      <c r="E195" s="102"/>
      <c r="F195" s="102"/>
      <c r="G195" s="102"/>
      <c r="H195" s="189"/>
      <c r="I195" s="189"/>
      <c r="J195" s="189"/>
      <c r="K195" s="189"/>
      <c r="L195" s="190"/>
      <c r="M195" s="190"/>
      <c r="N195" s="190"/>
      <c r="O195" s="190"/>
      <c r="P195" s="190"/>
      <c r="Q195" s="190"/>
      <c r="R195" s="190"/>
      <c r="S195" s="190"/>
      <c r="T195" s="190"/>
      <c r="U195" s="190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8"/>
      <c r="C196" s="188"/>
      <c r="D196" s="188"/>
      <c r="E196" s="102"/>
      <c r="F196" s="102"/>
      <c r="G196" s="102"/>
      <c r="H196" s="189"/>
      <c r="I196" s="189"/>
      <c r="J196" s="189"/>
      <c r="K196" s="189"/>
      <c r="L196" s="190"/>
      <c r="M196" s="190"/>
      <c r="N196" s="190"/>
      <c r="O196" s="190"/>
      <c r="P196" s="190"/>
      <c r="Q196" s="190"/>
      <c r="R196" s="190"/>
      <c r="S196" s="190"/>
      <c r="T196" s="190"/>
      <c r="U196" s="190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8"/>
      <c r="C197" s="188"/>
      <c r="D197" s="188"/>
      <c r="E197" s="102"/>
      <c r="F197" s="102"/>
      <c r="G197" s="102"/>
      <c r="H197" s="189"/>
      <c r="I197" s="189"/>
      <c r="J197" s="189"/>
      <c r="K197" s="189"/>
      <c r="L197" s="190"/>
      <c r="M197" s="190"/>
      <c r="N197" s="190"/>
      <c r="O197" s="190"/>
      <c r="P197" s="190"/>
      <c r="Q197" s="190"/>
      <c r="R197" s="190"/>
      <c r="S197" s="190"/>
      <c r="T197" s="190"/>
      <c r="U197" s="190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8"/>
      <c r="C198" s="188"/>
      <c r="D198" s="188"/>
      <c r="E198" s="102"/>
      <c r="F198" s="102"/>
      <c r="G198" s="102"/>
      <c r="H198" s="189"/>
      <c r="I198" s="189"/>
      <c r="J198" s="189"/>
      <c r="K198" s="189"/>
      <c r="L198" s="190"/>
      <c r="M198" s="190"/>
      <c r="N198" s="190"/>
      <c r="O198" s="190"/>
      <c r="P198" s="190"/>
      <c r="Q198" s="190"/>
      <c r="R198" s="190"/>
      <c r="S198" s="190"/>
      <c r="T198" s="190"/>
      <c r="U198" s="190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5"/>
      <c r="C201" s="186"/>
      <c r="D201" s="186"/>
      <c r="E201" s="187"/>
      <c r="F201" s="187"/>
      <c r="G201" s="187"/>
      <c r="H201" s="187"/>
      <c r="I201" s="187"/>
      <c r="J201" s="187"/>
      <c r="K201" s="187"/>
      <c r="L201" s="187"/>
      <c r="M201" s="187"/>
      <c r="N201" s="134"/>
      <c r="O201" s="134"/>
      <c r="P201" s="134"/>
      <c r="Q201" s="185"/>
      <c r="R201" s="185"/>
      <c r="S201" s="185"/>
      <c r="T201" s="185"/>
      <c r="U201" s="41"/>
      <c r="V201" s="134"/>
      <c r="W201" s="134"/>
      <c r="X201" s="134"/>
      <c r="Y201" s="134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84"/>
      <c r="C202" s="184"/>
      <c r="D202" s="184"/>
      <c r="E202" s="184"/>
      <c r="F202" s="184"/>
      <c r="G202" s="184"/>
      <c r="H202" s="184"/>
      <c r="I202" s="184"/>
      <c r="J202" s="184"/>
      <c r="K202" s="184"/>
      <c r="L202" s="184"/>
      <c r="M202" s="184"/>
      <c r="N202" s="98"/>
      <c r="O202" s="133"/>
      <c r="P202" s="133"/>
      <c r="Q202" s="184"/>
      <c r="R202" s="184"/>
      <c r="S202" s="184"/>
      <c r="T202" s="184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84"/>
      <c r="C203" s="184"/>
      <c r="D203" s="184"/>
      <c r="E203" s="184"/>
      <c r="F203" s="184"/>
      <c r="G203" s="184"/>
      <c r="H203" s="184"/>
      <c r="I203" s="184"/>
      <c r="J203" s="184"/>
      <c r="K203" s="184"/>
      <c r="L203" s="184"/>
      <c r="M203" s="184"/>
      <c r="N203" s="98"/>
      <c r="O203" s="133"/>
      <c r="P203" s="133"/>
      <c r="Q203" s="184"/>
      <c r="R203" s="184"/>
      <c r="S203" s="184"/>
      <c r="T203" s="184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84"/>
      <c r="C204" s="184"/>
      <c r="D204" s="184"/>
      <c r="E204" s="184"/>
      <c r="F204" s="184"/>
      <c r="G204" s="184"/>
      <c r="H204" s="184"/>
      <c r="I204" s="184"/>
      <c r="J204" s="184"/>
      <c r="K204" s="184"/>
      <c r="L204" s="184"/>
      <c r="M204" s="184"/>
      <c r="N204" s="98"/>
      <c r="O204" s="133"/>
      <c r="P204" s="133"/>
      <c r="Q204" s="184"/>
      <c r="R204" s="184"/>
      <c r="S204" s="184"/>
      <c r="T204" s="184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84"/>
      <c r="C205" s="184"/>
      <c r="D205" s="184"/>
      <c r="E205" s="184"/>
      <c r="F205" s="184"/>
      <c r="G205" s="184"/>
      <c r="H205" s="184"/>
      <c r="I205" s="184"/>
      <c r="J205" s="184"/>
      <c r="K205" s="184"/>
      <c r="L205" s="184"/>
      <c r="M205" s="184"/>
      <c r="N205" s="98"/>
      <c r="O205" s="133"/>
      <c r="P205" s="133"/>
      <c r="Q205" s="184"/>
      <c r="R205" s="184"/>
      <c r="S205" s="184"/>
      <c r="T205" s="184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84"/>
      <c r="C206" s="184"/>
      <c r="D206" s="184"/>
      <c r="E206" s="184"/>
      <c r="F206" s="184"/>
      <c r="G206" s="184"/>
      <c r="H206" s="184"/>
      <c r="I206" s="184"/>
      <c r="J206" s="184"/>
      <c r="K206" s="184"/>
      <c r="L206" s="184"/>
      <c r="M206" s="184"/>
      <c r="N206" s="98"/>
      <c r="O206" s="133"/>
      <c r="P206" s="133"/>
      <c r="Q206" s="184"/>
      <c r="R206" s="184"/>
      <c r="S206" s="184"/>
      <c r="T206" s="184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84"/>
      <c r="C207" s="184"/>
      <c r="D207" s="184"/>
      <c r="E207" s="184"/>
      <c r="F207" s="184"/>
      <c r="G207" s="184"/>
      <c r="H207" s="184"/>
      <c r="I207" s="184"/>
      <c r="J207" s="184"/>
      <c r="K207" s="184"/>
      <c r="L207" s="184"/>
      <c r="M207" s="184"/>
      <c r="N207" s="98"/>
      <c r="O207" s="133"/>
      <c r="P207" s="133"/>
      <c r="Q207" s="184"/>
      <c r="R207" s="184"/>
      <c r="S207" s="184"/>
      <c r="T207" s="184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84"/>
      <c r="C208" s="184"/>
      <c r="D208" s="184"/>
      <c r="E208" s="184"/>
      <c r="F208" s="184"/>
      <c r="G208" s="184"/>
      <c r="H208" s="184"/>
      <c r="I208" s="184"/>
      <c r="J208" s="184"/>
      <c r="K208" s="184"/>
      <c r="L208" s="184"/>
      <c r="M208" s="184"/>
      <c r="N208" s="98"/>
      <c r="O208" s="133"/>
      <c r="P208" s="133"/>
      <c r="Q208" s="184"/>
      <c r="R208" s="184"/>
      <c r="S208" s="184"/>
      <c r="T208" s="184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84"/>
      <c r="C209" s="184"/>
      <c r="D209" s="184"/>
      <c r="E209" s="184"/>
      <c r="F209" s="184"/>
      <c r="G209" s="184"/>
      <c r="H209" s="184"/>
      <c r="I209" s="184"/>
      <c r="J209" s="184"/>
      <c r="K209" s="184"/>
      <c r="L209" s="184"/>
      <c r="M209" s="184"/>
      <c r="N209" s="98"/>
      <c r="O209" s="133"/>
      <c r="P209" s="133"/>
      <c r="Q209" s="184"/>
      <c r="R209" s="184"/>
      <c r="S209" s="184"/>
      <c r="T209" s="184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84"/>
      <c r="C210" s="184"/>
      <c r="D210" s="184"/>
      <c r="E210" s="184"/>
      <c r="F210" s="184"/>
      <c r="G210" s="184"/>
      <c r="H210" s="184"/>
      <c r="I210" s="184"/>
      <c r="J210" s="184"/>
      <c r="K210" s="184"/>
      <c r="L210" s="184"/>
      <c r="M210" s="184"/>
      <c r="N210" s="98"/>
      <c r="O210" s="133"/>
      <c r="P210" s="133"/>
      <c r="Q210" s="184"/>
      <c r="R210" s="184"/>
      <c r="S210" s="184"/>
      <c r="T210" s="184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84"/>
      <c r="C211" s="184"/>
      <c r="D211" s="184"/>
      <c r="E211" s="184"/>
      <c r="F211" s="184"/>
      <c r="G211" s="184"/>
      <c r="H211" s="184"/>
      <c r="I211" s="184"/>
      <c r="J211" s="184"/>
      <c r="K211" s="184"/>
      <c r="L211" s="184"/>
      <c r="M211" s="184"/>
      <c r="N211" s="98"/>
      <c r="O211" s="133"/>
      <c r="P211" s="133"/>
      <c r="Q211" s="184"/>
      <c r="R211" s="184"/>
      <c r="S211" s="184"/>
      <c r="T211" s="184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84"/>
      <c r="C212" s="184"/>
      <c r="D212" s="184"/>
      <c r="E212" s="184"/>
      <c r="F212" s="184"/>
      <c r="G212" s="184"/>
      <c r="H212" s="184"/>
      <c r="I212" s="184"/>
      <c r="J212" s="184"/>
      <c r="K212" s="184"/>
      <c r="L212" s="184"/>
      <c r="M212" s="184"/>
      <c r="N212" s="98"/>
      <c r="O212" s="133"/>
      <c r="P212" s="133"/>
      <c r="Q212" s="184"/>
      <c r="R212" s="184"/>
      <c r="S212" s="184"/>
      <c r="T212" s="184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84"/>
      <c r="C213" s="184"/>
      <c r="D213" s="184"/>
      <c r="E213" s="184"/>
      <c r="F213" s="184"/>
      <c r="G213" s="184"/>
      <c r="H213" s="184"/>
      <c r="I213" s="184"/>
      <c r="J213" s="184"/>
      <c r="K213" s="184"/>
      <c r="L213" s="184"/>
      <c r="M213" s="184"/>
      <c r="N213" s="98"/>
      <c r="O213" s="133"/>
      <c r="P213" s="133"/>
      <c r="Q213" s="184"/>
      <c r="R213" s="184"/>
      <c r="S213" s="184"/>
      <c r="T213" s="184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84"/>
      <c r="C214" s="184"/>
      <c r="D214" s="184"/>
      <c r="E214" s="184"/>
      <c r="F214" s="184"/>
      <c r="G214" s="184"/>
      <c r="H214" s="184"/>
      <c r="I214" s="184"/>
      <c r="J214" s="184"/>
      <c r="K214" s="184"/>
      <c r="L214" s="184"/>
      <c r="M214" s="184"/>
      <c r="N214" s="98"/>
      <c r="O214" s="133"/>
      <c r="P214" s="133"/>
      <c r="Q214" s="184"/>
      <c r="R214" s="184"/>
      <c r="S214" s="184"/>
      <c r="T214" s="184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84"/>
      <c r="C215" s="184"/>
      <c r="D215" s="184"/>
      <c r="E215" s="184"/>
      <c r="F215" s="184"/>
      <c r="G215" s="184"/>
      <c r="H215" s="184"/>
      <c r="I215" s="184"/>
      <c r="J215" s="184"/>
      <c r="K215" s="184"/>
      <c r="L215" s="184"/>
      <c r="M215" s="184"/>
      <c r="N215" s="98"/>
      <c r="O215" s="133"/>
      <c r="P215" s="133"/>
      <c r="Q215" s="184"/>
      <c r="R215" s="184"/>
      <c r="S215" s="184"/>
      <c r="T215" s="184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84"/>
      <c r="C216" s="184"/>
      <c r="D216" s="184"/>
      <c r="E216" s="184"/>
      <c r="F216" s="184"/>
      <c r="G216" s="184"/>
      <c r="H216" s="184"/>
      <c r="I216" s="184"/>
      <c r="J216" s="184"/>
      <c r="K216" s="184"/>
      <c r="L216" s="184"/>
      <c r="M216" s="184"/>
      <c r="N216" s="98"/>
      <c r="O216" s="133"/>
      <c r="P216" s="133"/>
      <c r="Q216" s="184"/>
      <c r="R216" s="184"/>
      <c r="S216" s="184"/>
      <c r="T216" s="184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84"/>
      <c r="C217" s="184"/>
      <c r="D217" s="184"/>
      <c r="E217" s="184"/>
      <c r="F217" s="184"/>
      <c r="G217" s="184"/>
      <c r="H217" s="184"/>
      <c r="I217" s="184"/>
      <c r="J217" s="184"/>
      <c r="K217" s="184"/>
      <c r="L217" s="184"/>
      <c r="M217" s="184"/>
      <c r="N217" s="98"/>
      <c r="O217" s="133"/>
      <c r="P217" s="133"/>
      <c r="Q217" s="184"/>
      <c r="R217" s="184"/>
      <c r="S217" s="184"/>
      <c r="T217" s="184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84"/>
      <c r="C218" s="184"/>
      <c r="D218" s="184"/>
      <c r="E218" s="184"/>
      <c r="F218" s="184"/>
      <c r="G218" s="184"/>
      <c r="H218" s="184"/>
      <c r="I218" s="184"/>
      <c r="J218" s="184"/>
      <c r="K218" s="184"/>
      <c r="L218" s="184"/>
      <c r="M218" s="184"/>
      <c r="N218" s="98"/>
      <c r="O218" s="133"/>
      <c r="P218" s="133"/>
      <c r="Q218" s="184"/>
      <c r="R218" s="184"/>
      <c r="S218" s="184"/>
      <c r="T218" s="184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84"/>
      <c r="C219" s="184"/>
      <c r="D219" s="184"/>
      <c r="E219" s="184"/>
      <c r="F219" s="184"/>
      <c r="G219" s="184"/>
      <c r="H219" s="184"/>
      <c r="I219" s="184"/>
      <c r="J219" s="184"/>
      <c r="K219" s="184"/>
      <c r="L219" s="184"/>
      <c r="M219" s="184"/>
      <c r="N219" s="98"/>
      <c r="O219" s="133"/>
      <c r="P219" s="133"/>
      <c r="Q219" s="184"/>
      <c r="R219" s="184"/>
      <c r="S219" s="184"/>
      <c r="T219" s="184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84"/>
      <c r="C220" s="184"/>
      <c r="D220" s="184"/>
      <c r="E220" s="184"/>
      <c r="F220" s="184"/>
      <c r="G220" s="184"/>
      <c r="H220" s="184"/>
      <c r="I220" s="184"/>
      <c r="J220" s="184"/>
      <c r="K220" s="184"/>
      <c r="L220" s="184"/>
      <c r="M220" s="184"/>
      <c r="N220" s="98"/>
      <c r="O220" s="133"/>
      <c r="P220" s="133"/>
      <c r="Q220" s="184"/>
      <c r="R220" s="184"/>
      <c r="S220" s="184"/>
      <c r="T220" s="184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84"/>
      <c r="C221" s="184"/>
      <c r="D221" s="184"/>
      <c r="E221" s="184"/>
      <c r="F221" s="184"/>
      <c r="G221" s="184"/>
      <c r="H221" s="184"/>
      <c r="I221" s="184"/>
      <c r="J221" s="184"/>
      <c r="K221" s="184"/>
      <c r="L221" s="184"/>
      <c r="M221" s="184"/>
      <c r="N221" s="98"/>
      <c r="O221" s="133"/>
      <c r="P221" s="133"/>
      <c r="Q221" s="184"/>
      <c r="R221" s="184"/>
      <c r="S221" s="184"/>
      <c r="T221" s="184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84"/>
      <c r="C222" s="184"/>
      <c r="D222" s="184"/>
      <c r="E222" s="184"/>
      <c r="F222" s="184"/>
      <c r="G222" s="184"/>
      <c r="H222" s="184"/>
      <c r="I222" s="184"/>
      <c r="J222" s="184"/>
      <c r="K222" s="184"/>
      <c r="L222" s="184"/>
      <c r="M222" s="184"/>
      <c r="N222" s="98"/>
      <c r="O222" s="133"/>
      <c r="P222" s="133"/>
      <c r="Q222" s="184"/>
      <c r="R222" s="184"/>
      <c r="S222" s="184"/>
      <c r="T222" s="184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84"/>
      <c r="C223" s="184"/>
      <c r="D223" s="184"/>
      <c r="E223" s="184"/>
      <c r="F223" s="184"/>
      <c r="G223" s="184"/>
      <c r="H223" s="184"/>
      <c r="I223" s="184"/>
      <c r="J223" s="184"/>
      <c r="K223" s="184"/>
      <c r="L223" s="184"/>
      <c r="M223" s="184"/>
      <c r="N223" s="98"/>
      <c r="O223" s="133"/>
      <c r="P223" s="133"/>
      <c r="Q223" s="184"/>
      <c r="R223" s="184"/>
      <c r="S223" s="184"/>
      <c r="T223" s="184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84"/>
      <c r="C224" s="184"/>
      <c r="D224" s="184"/>
      <c r="E224" s="184"/>
      <c r="F224" s="184"/>
      <c r="G224" s="184"/>
      <c r="H224" s="184"/>
      <c r="I224" s="184"/>
      <c r="J224" s="184"/>
      <c r="K224" s="184"/>
      <c r="L224" s="184"/>
      <c r="M224" s="184"/>
      <c r="N224" s="98"/>
      <c r="O224" s="133"/>
      <c r="P224" s="133"/>
      <c r="Q224" s="184"/>
      <c r="R224" s="184"/>
      <c r="S224" s="184"/>
      <c r="T224" s="184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84"/>
      <c r="C225" s="184"/>
      <c r="D225" s="184"/>
      <c r="E225" s="184"/>
      <c r="F225" s="184"/>
      <c r="G225" s="184"/>
      <c r="H225" s="184"/>
      <c r="I225" s="184"/>
      <c r="J225" s="184"/>
      <c r="K225" s="184"/>
      <c r="L225" s="184"/>
      <c r="M225" s="184"/>
      <c r="N225" s="98"/>
      <c r="O225" s="133"/>
      <c r="P225" s="133"/>
      <c r="Q225" s="184"/>
      <c r="R225" s="184"/>
      <c r="S225" s="184"/>
      <c r="T225" s="184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84"/>
      <c r="C226" s="184"/>
      <c r="D226" s="184"/>
      <c r="E226" s="184"/>
      <c r="F226" s="184"/>
      <c r="G226" s="184"/>
      <c r="H226" s="184"/>
      <c r="I226" s="184"/>
      <c r="J226" s="184"/>
      <c r="K226" s="184"/>
      <c r="L226" s="184"/>
      <c r="M226" s="184"/>
      <c r="N226" s="98"/>
      <c r="O226" s="133"/>
      <c r="P226" s="133"/>
      <c r="Q226" s="184"/>
      <c r="R226" s="184"/>
      <c r="S226" s="184"/>
      <c r="T226" s="184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84"/>
      <c r="C227" s="184"/>
      <c r="D227" s="184"/>
      <c r="E227" s="184"/>
      <c r="F227" s="184"/>
      <c r="G227" s="184"/>
      <c r="H227" s="184"/>
      <c r="I227" s="184"/>
      <c r="J227" s="184"/>
      <c r="K227" s="184"/>
      <c r="L227" s="184"/>
      <c r="M227" s="184"/>
      <c r="N227" s="98"/>
      <c r="O227" s="133"/>
      <c r="P227" s="133"/>
      <c r="Q227" s="184"/>
      <c r="R227" s="184"/>
      <c r="S227" s="184"/>
      <c r="T227" s="184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84"/>
      <c r="C228" s="184"/>
      <c r="D228" s="184"/>
      <c r="E228" s="184"/>
      <c r="F228" s="184"/>
      <c r="G228" s="184"/>
      <c r="H228" s="184"/>
      <c r="I228" s="184"/>
      <c r="J228" s="184"/>
      <c r="K228" s="184"/>
      <c r="L228" s="184"/>
      <c r="M228" s="184"/>
      <c r="N228" s="98"/>
      <c r="O228" s="133"/>
      <c r="P228" s="133"/>
      <c r="Q228" s="184"/>
      <c r="R228" s="184"/>
      <c r="S228" s="184"/>
      <c r="T228" s="184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84"/>
      <c r="C229" s="184"/>
      <c r="D229" s="184"/>
      <c r="E229" s="184"/>
      <c r="F229" s="184"/>
      <c r="G229" s="184"/>
      <c r="H229" s="184"/>
      <c r="I229" s="184"/>
      <c r="J229" s="184"/>
      <c r="K229" s="184"/>
      <c r="L229" s="184"/>
      <c r="M229" s="184"/>
      <c r="N229" s="98"/>
      <c r="O229" s="133"/>
      <c r="P229" s="133"/>
      <c r="Q229" s="184"/>
      <c r="R229" s="184"/>
      <c r="S229" s="184"/>
      <c r="T229" s="184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84"/>
      <c r="C230" s="184"/>
      <c r="D230" s="184"/>
      <c r="E230" s="184"/>
      <c r="F230" s="184"/>
      <c r="G230" s="184"/>
      <c r="H230" s="184"/>
      <c r="I230" s="184"/>
      <c r="J230" s="184"/>
      <c r="K230" s="184"/>
      <c r="L230" s="184"/>
      <c r="M230" s="184"/>
      <c r="N230" s="98"/>
      <c r="O230" s="133"/>
      <c r="P230" s="133"/>
      <c r="Q230" s="184"/>
      <c r="R230" s="184"/>
      <c r="S230" s="184"/>
      <c r="T230" s="184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84"/>
      <c r="C231" s="184"/>
      <c r="D231" s="184"/>
      <c r="E231" s="184"/>
      <c r="F231" s="184"/>
      <c r="G231" s="184"/>
      <c r="H231" s="184"/>
      <c r="I231" s="184"/>
      <c r="J231" s="184"/>
      <c r="K231" s="184"/>
      <c r="L231" s="184"/>
      <c r="M231" s="184"/>
      <c r="N231" s="98"/>
      <c r="O231" s="133"/>
      <c r="P231" s="133"/>
      <c r="Q231" s="184"/>
      <c r="R231" s="184"/>
      <c r="S231" s="184"/>
      <c r="T231" s="184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84"/>
      <c r="C232" s="184"/>
      <c r="D232" s="184"/>
      <c r="E232" s="184"/>
      <c r="F232" s="184"/>
      <c r="G232" s="184"/>
      <c r="H232" s="184"/>
      <c r="I232" s="184"/>
      <c r="J232" s="184"/>
      <c r="K232" s="184"/>
      <c r="L232" s="184"/>
      <c r="M232" s="184"/>
      <c r="N232" s="98"/>
      <c r="O232" s="133"/>
      <c r="P232" s="133"/>
      <c r="Q232" s="184"/>
      <c r="R232" s="184"/>
      <c r="S232" s="184"/>
      <c r="T232" s="184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84"/>
      <c r="C233" s="184"/>
      <c r="D233" s="184"/>
      <c r="E233" s="184"/>
      <c r="F233" s="184"/>
      <c r="G233" s="184"/>
      <c r="H233" s="184"/>
      <c r="I233" s="184"/>
      <c r="J233" s="184"/>
      <c r="K233" s="184"/>
      <c r="L233" s="184"/>
      <c r="M233" s="184"/>
      <c r="N233" s="98"/>
      <c r="O233" s="133"/>
      <c r="P233" s="133"/>
      <c r="Q233" s="184"/>
      <c r="R233" s="184"/>
      <c r="S233" s="184"/>
      <c r="T233" s="184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84"/>
      <c r="C234" s="184"/>
      <c r="D234" s="184"/>
      <c r="E234" s="184"/>
      <c r="F234" s="184"/>
      <c r="G234" s="184"/>
      <c r="H234" s="184"/>
      <c r="I234" s="184"/>
      <c r="J234" s="184"/>
      <c r="K234" s="184"/>
      <c r="L234" s="184"/>
      <c r="M234" s="184"/>
      <c r="N234" s="98"/>
      <c r="O234" s="133"/>
      <c r="P234" s="133"/>
      <c r="Q234" s="184"/>
      <c r="R234" s="184"/>
      <c r="S234" s="184"/>
      <c r="T234" s="184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84"/>
      <c r="C235" s="184"/>
      <c r="D235" s="184"/>
      <c r="E235" s="184"/>
      <c r="F235" s="184"/>
      <c r="G235" s="184"/>
      <c r="H235" s="184"/>
      <c r="I235" s="184"/>
      <c r="J235" s="184"/>
      <c r="K235" s="184"/>
      <c r="L235" s="184"/>
      <c r="M235" s="184"/>
      <c r="N235" s="98"/>
      <c r="O235" s="133"/>
      <c r="P235" s="133"/>
      <c r="Q235" s="184"/>
      <c r="R235" s="184"/>
      <c r="S235" s="184"/>
      <c r="T235" s="184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84"/>
      <c r="C236" s="184"/>
      <c r="D236" s="184"/>
      <c r="E236" s="184"/>
      <c r="F236" s="184"/>
      <c r="G236" s="184"/>
      <c r="H236" s="184"/>
      <c r="I236" s="184"/>
      <c r="J236" s="184"/>
      <c r="K236" s="184"/>
      <c r="L236" s="184"/>
      <c r="M236" s="184"/>
      <c r="N236" s="98"/>
      <c r="O236" s="133"/>
      <c r="P236" s="133"/>
      <c r="Q236" s="184"/>
      <c r="R236" s="184"/>
      <c r="S236" s="184"/>
      <c r="T236" s="184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84"/>
      <c r="C237" s="184"/>
      <c r="D237" s="184"/>
      <c r="E237" s="184"/>
      <c r="F237" s="184"/>
      <c r="G237" s="184"/>
      <c r="H237" s="184"/>
      <c r="I237" s="184"/>
      <c r="J237" s="184"/>
      <c r="K237" s="184"/>
      <c r="L237" s="184"/>
      <c r="M237" s="184"/>
      <c r="N237" s="98"/>
      <c r="O237" s="133"/>
      <c r="P237" s="133"/>
      <c r="Q237" s="184"/>
      <c r="R237" s="184"/>
      <c r="S237" s="184"/>
      <c r="T237" s="184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84"/>
      <c r="C238" s="184"/>
      <c r="D238" s="184"/>
      <c r="E238" s="184"/>
      <c r="F238" s="184"/>
      <c r="G238" s="184"/>
      <c r="H238" s="184"/>
      <c r="I238" s="184"/>
      <c r="J238" s="184"/>
      <c r="K238" s="184"/>
      <c r="L238" s="184"/>
      <c r="M238" s="184"/>
      <c r="N238" s="98"/>
      <c r="O238" s="133"/>
      <c r="P238" s="133"/>
      <c r="Q238" s="184"/>
      <c r="R238" s="184"/>
      <c r="S238" s="184"/>
      <c r="T238" s="184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84"/>
      <c r="C239" s="184"/>
      <c r="D239" s="184"/>
      <c r="E239" s="184"/>
      <c r="F239" s="184"/>
      <c r="G239" s="184"/>
      <c r="H239" s="184"/>
      <c r="I239" s="184"/>
      <c r="J239" s="184"/>
      <c r="K239" s="184"/>
      <c r="L239" s="184"/>
      <c r="M239" s="184"/>
      <c r="N239" s="98"/>
      <c r="O239" s="133"/>
      <c r="P239" s="133"/>
      <c r="Q239" s="184"/>
      <c r="R239" s="184"/>
      <c r="S239" s="184"/>
      <c r="T239" s="184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84"/>
      <c r="C240" s="184"/>
      <c r="D240" s="184"/>
      <c r="E240" s="184"/>
      <c r="F240" s="184"/>
      <c r="G240" s="184"/>
      <c r="H240" s="184"/>
      <c r="I240" s="184"/>
      <c r="J240" s="184"/>
      <c r="K240" s="184"/>
      <c r="L240" s="184"/>
      <c r="M240" s="184"/>
      <c r="N240" s="98"/>
      <c r="O240" s="133"/>
      <c r="P240" s="133"/>
      <c r="Q240" s="184"/>
      <c r="R240" s="184"/>
      <c r="S240" s="184"/>
      <c r="T240" s="184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84"/>
      <c r="C241" s="184"/>
      <c r="D241" s="184"/>
      <c r="E241" s="184"/>
      <c r="F241" s="184"/>
      <c r="G241" s="184"/>
      <c r="H241" s="184"/>
      <c r="I241" s="184"/>
      <c r="J241" s="184"/>
      <c r="K241" s="184"/>
      <c r="L241" s="184"/>
      <c r="M241" s="184"/>
      <c r="N241" s="98"/>
      <c r="O241" s="133"/>
      <c r="P241" s="133"/>
      <c r="Q241" s="184"/>
      <c r="R241" s="184"/>
      <c r="S241" s="184"/>
      <c r="T241" s="184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5"/>
      <c r="C246" s="186"/>
      <c r="D246" s="186"/>
      <c r="E246" s="134"/>
      <c r="F246" s="134"/>
      <c r="G246" s="134"/>
      <c r="H246" s="185"/>
      <c r="I246" s="185"/>
      <c r="J246" s="185"/>
      <c r="K246" s="185"/>
      <c r="L246" s="185"/>
      <c r="M246" s="185"/>
      <c r="N246" s="185"/>
      <c r="O246" s="185"/>
      <c r="P246" s="185"/>
      <c r="Q246" s="134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8"/>
      <c r="C247" s="188"/>
      <c r="D247" s="188"/>
      <c r="E247" s="102"/>
      <c r="F247" s="102"/>
      <c r="G247" s="102"/>
      <c r="H247" s="189"/>
      <c r="I247" s="189"/>
      <c r="J247" s="189"/>
      <c r="K247" s="189"/>
      <c r="L247" s="190"/>
      <c r="M247" s="190"/>
      <c r="N247" s="190"/>
      <c r="O247" s="190"/>
      <c r="P247" s="190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8"/>
      <c r="C248" s="188"/>
      <c r="D248" s="188"/>
      <c r="E248" s="102"/>
      <c r="F248" s="102"/>
      <c r="G248" s="102"/>
      <c r="H248" s="189"/>
      <c r="I248" s="189"/>
      <c r="J248" s="189"/>
      <c r="K248" s="189"/>
      <c r="L248" s="190"/>
      <c r="M248" s="190"/>
      <c r="N248" s="190"/>
      <c r="O248" s="190"/>
      <c r="P248" s="190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8"/>
      <c r="C249" s="188"/>
      <c r="D249" s="188"/>
      <c r="E249" s="102"/>
      <c r="F249" s="102"/>
      <c r="G249" s="102"/>
      <c r="H249" s="189"/>
      <c r="I249" s="189"/>
      <c r="J249" s="189"/>
      <c r="K249" s="189"/>
      <c r="L249" s="190"/>
      <c r="M249" s="190"/>
      <c r="N249" s="190"/>
      <c r="O249" s="190"/>
      <c r="P249" s="190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8"/>
      <c r="C250" s="188"/>
      <c r="D250" s="188"/>
      <c r="E250" s="102"/>
      <c r="F250" s="102"/>
      <c r="G250" s="102"/>
      <c r="H250" s="189"/>
      <c r="I250" s="189"/>
      <c r="J250" s="189"/>
      <c r="K250" s="189"/>
      <c r="L250" s="190"/>
      <c r="M250" s="190"/>
      <c r="N250" s="190"/>
      <c r="O250" s="190"/>
      <c r="P250" s="190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8"/>
      <c r="C251" s="188"/>
      <c r="D251" s="188"/>
      <c r="E251" s="102"/>
      <c r="F251" s="102"/>
      <c r="G251" s="102"/>
      <c r="H251" s="189"/>
      <c r="I251" s="189"/>
      <c r="J251" s="189"/>
      <c r="K251" s="189"/>
      <c r="L251" s="190"/>
      <c r="M251" s="190"/>
      <c r="N251" s="190"/>
      <c r="O251" s="190"/>
      <c r="P251" s="190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8"/>
      <c r="C252" s="188"/>
      <c r="D252" s="188"/>
      <c r="E252" s="102"/>
      <c r="F252" s="102"/>
      <c r="G252" s="102"/>
      <c r="H252" s="189"/>
      <c r="I252" s="189"/>
      <c r="J252" s="189"/>
      <c r="K252" s="189"/>
      <c r="L252" s="190"/>
      <c r="M252" s="190"/>
      <c r="N252" s="190"/>
      <c r="O252" s="190"/>
      <c r="P252" s="190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8"/>
      <c r="C253" s="188"/>
      <c r="D253" s="188"/>
      <c r="E253" s="102"/>
      <c r="F253" s="102"/>
      <c r="G253" s="102"/>
      <c r="H253" s="189"/>
      <c r="I253" s="189"/>
      <c r="J253" s="189"/>
      <c r="K253" s="189"/>
      <c r="L253" s="190"/>
      <c r="M253" s="190"/>
      <c r="N253" s="190"/>
      <c r="O253" s="190"/>
      <c r="P253" s="190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5"/>
      <c r="C256" s="186"/>
      <c r="D256" s="186"/>
      <c r="E256" s="187"/>
      <c r="F256" s="187"/>
      <c r="G256" s="187"/>
      <c r="H256" s="187"/>
      <c r="I256" s="187"/>
      <c r="J256" s="187"/>
      <c r="K256" s="187"/>
      <c r="L256" s="187"/>
      <c r="M256" s="187"/>
      <c r="N256" s="134"/>
      <c r="O256" s="134"/>
      <c r="P256" s="185"/>
      <c r="Q256" s="185"/>
      <c r="R256" s="185"/>
      <c r="S256" s="185"/>
      <c r="T256" s="185"/>
      <c r="U256" s="185"/>
      <c r="V256" s="134"/>
      <c r="W256" s="134"/>
      <c r="X256" s="134"/>
      <c r="Y256" s="134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84"/>
      <c r="C257" s="184"/>
      <c r="D257" s="184"/>
      <c r="E257" s="184"/>
      <c r="F257" s="184"/>
      <c r="G257" s="184"/>
      <c r="H257" s="184"/>
      <c r="I257" s="184"/>
      <c r="J257" s="184"/>
      <c r="K257" s="184"/>
      <c r="L257" s="184"/>
      <c r="M257" s="184"/>
      <c r="N257" s="98"/>
      <c r="O257" s="133"/>
      <c r="P257" s="184"/>
      <c r="Q257" s="184"/>
      <c r="R257" s="184"/>
      <c r="S257" s="184"/>
      <c r="T257" s="184"/>
      <c r="U257" s="184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84"/>
      <c r="C258" s="184"/>
      <c r="D258" s="184"/>
      <c r="E258" s="184"/>
      <c r="F258" s="184"/>
      <c r="G258" s="184"/>
      <c r="H258" s="184"/>
      <c r="I258" s="184"/>
      <c r="J258" s="184"/>
      <c r="K258" s="184"/>
      <c r="L258" s="184"/>
      <c r="M258" s="184"/>
      <c r="N258" s="98"/>
      <c r="O258" s="133"/>
      <c r="P258" s="184"/>
      <c r="Q258" s="184"/>
      <c r="R258" s="184"/>
      <c r="S258" s="184"/>
      <c r="T258" s="184"/>
      <c r="U258" s="184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84"/>
      <c r="C259" s="184"/>
      <c r="D259" s="184"/>
      <c r="E259" s="184"/>
      <c r="F259" s="184"/>
      <c r="G259" s="184"/>
      <c r="H259" s="184"/>
      <c r="I259" s="184"/>
      <c r="J259" s="184"/>
      <c r="K259" s="184"/>
      <c r="L259" s="184"/>
      <c r="M259" s="184"/>
      <c r="N259" s="98"/>
      <c r="O259" s="133"/>
      <c r="P259" s="184"/>
      <c r="Q259" s="184"/>
      <c r="R259" s="184"/>
      <c r="S259" s="184"/>
      <c r="T259" s="184"/>
      <c r="U259" s="184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84"/>
      <c r="C260" s="184"/>
      <c r="D260" s="184"/>
      <c r="E260" s="184"/>
      <c r="F260" s="184"/>
      <c r="G260" s="184"/>
      <c r="H260" s="184"/>
      <c r="I260" s="184"/>
      <c r="J260" s="184"/>
      <c r="K260" s="184"/>
      <c r="L260" s="184"/>
      <c r="M260" s="184"/>
      <c r="N260" s="98"/>
      <c r="O260" s="133"/>
      <c r="P260" s="184"/>
      <c r="Q260" s="184"/>
      <c r="R260" s="184"/>
      <c r="S260" s="184"/>
      <c r="T260" s="184"/>
      <c r="U260" s="184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84"/>
      <c r="C261" s="184"/>
      <c r="D261" s="184"/>
      <c r="E261" s="184"/>
      <c r="F261" s="184"/>
      <c r="G261" s="184"/>
      <c r="H261" s="184"/>
      <c r="I261" s="184"/>
      <c r="J261" s="184"/>
      <c r="K261" s="184"/>
      <c r="L261" s="184"/>
      <c r="M261" s="184"/>
      <c r="N261" s="98"/>
      <c r="O261" s="133"/>
      <c r="P261" s="184"/>
      <c r="Q261" s="184"/>
      <c r="R261" s="184"/>
      <c r="S261" s="184"/>
      <c r="T261" s="184"/>
      <c r="U261" s="184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84"/>
      <c r="C262" s="184"/>
      <c r="D262" s="184"/>
      <c r="E262" s="184"/>
      <c r="F262" s="184"/>
      <c r="G262" s="184"/>
      <c r="H262" s="184"/>
      <c r="I262" s="184"/>
      <c r="J262" s="184"/>
      <c r="K262" s="184"/>
      <c r="L262" s="184"/>
      <c r="M262" s="184"/>
      <c r="N262" s="98"/>
      <c r="O262" s="133"/>
      <c r="P262" s="184"/>
      <c r="Q262" s="184"/>
      <c r="R262" s="184"/>
      <c r="S262" s="184"/>
      <c r="T262" s="184"/>
      <c r="U262" s="184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84"/>
      <c r="C263" s="184"/>
      <c r="D263" s="184"/>
      <c r="E263" s="184"/>
      <c r="F263" s="184"/>
      <c r="G263" s="184"/>
      <c r="H263" s="184"/>
      <c r="I263" s="184"/>
      <c r="J263" s="184"/>
      <c r="K263" s="184"/>
      <c r="L263" s="184"/>
      <c r="M263" s="184"/>
      <c r="N263" s="98"/>
      <c r="O263" s="133"/>
      <c r="P263" s="184"/>
      <c r="Q263" s="184"/>
      <c r="R263" s="184"/>
      <c r="S263" s="184"/>
      <c r="T263" s="184"/>
      <c r="U263" s="184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84"/>
      <c r="C264" s="184"/>
      <c r="D264" s="184"/>
      <c r="E264" s="184"/>
      <c r="F264" s="184"/>
      <c r="G264" s="184"/>
      <c r="H264" s="184"/>
      <c r="I264" s="184"/>
      <c r="J264" s="184"/>
      <c r="K264" s="184"/>
      <c r="L264" s="184"/>
      <c r="M264" s="184"/>
      <c r="N264" s="98"/>
      <c r="O264" s="133"/>
      <c r="P264" s="184"/>
      <c r="Q264" s="184"/>
      <c r="R264" s="184"/>
      <c r="S264" s="184"/>
      <c r="T264" s="184"/>
      <c r="U264" s="184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84"/>
      <c r="C265" s="184"/>
      <c r="D265" s="184"/>
      <c r="E265" s="184"/>
      <c r="F265" s="184"/>
      <c r="G265" s="184"/>
      <c r="H265" s="184"/>
      <c r="I265" s="184"/>
      <c r="J265" s="184"/>
      <c r="K265" s="184"/>
      <c r="L265" s="184"/>
      <c r="M265" s="184"/>
      <c r="N265" s="98"/>
      <c r="O265" s="133"/>
      <c r="P265" s="184"/>
      <c r="Q265" s="184"/>
      <c r="R265" s="184"/>
      <c r="S265" s="184"/>
      <c r="T265" s="184"/>
      <c r="U265" s="184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84"/>
      <c r="C266" s="184"/>
      <c r="D266" s="184"/>
      <c r="E266" s="184"/>
      <c r="F266" s="184"/>
      <c r="G266" s="184"/>
      <c r="H266" s="184"/>
      <c r="I266" s="184"/>
      <c r="J266" s="184"/>
      <c r="K266" s="184"/>
      <c r="L266" s="184"/>
      <c r="M266" s="184"/>
      <c r="N266" s="98"/>
      <c r="O266" s="133"/>
      <c r="P266" s="184"/>
      <c r="Q266" s="184"/>
      <c r="R266" s="184"/>
      <c r="S266" s="184"/>
      <c r="T266" s="184"/>
      <c r="U266" s="184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84"/>
      <c r="C267" s="184"/>
      <c r="D267" s="184"/>
      <c r="E267" s="184"/>
      <c r="F267" s="184"/>
      <c r="G267" s="184"/>
      <c r="H267" s="184"/>
      <c r="I267" s="184"/>
      <c r="J267" s="184"/>
      <c r="K267" s="184"/>
      <c r="L267" s="184"/>
      <c r="M267" s="184"/>
      <c r="N267" s="98"/>
      <c r="O267" s="133"/>
      <c r="P267" s="184"/>
      <c r="Q267" s="184"/>
      <c r="R267" s="184"/>
      <c r="S267" s="184"/>
      <c r="T267" s="184"/>
      <c r="U267" s="184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84"/>
      <c r="C268" s="184"/>
      <c r="D268" s="184"/>
      <c r="E268" s="184"/>
      <c r="F268" s="184"/>
      <c r="G268" s="184"/>
      <c r="H268" s="184"/>
      <c r="I268" s="184"/>
      <c r="J268" s="184"/>
      <c r="K268" s="184"/>
      <c r="L268" s="184"/>
      <c r="M268" s="184"/>
      <c r="N268" s="98"/>
      <c r="O268" s="133"/>
      <c r="P268" s="184"/>
      <c r="Q268" s="184"/>
      <c r="R268" s="184"/>
      <c r="S268" s="184"/>
      <c r="T268" s="184"/>
      <c r="U268" s="184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84"/>
      <c r="C269" s="184"/>
      <c r="D269" s="184"/>
      <c r="E269" s="184"/>
      <c r="F269" s="184"/>
      <c r="G269" s="184"/>
      <c r="H269" s="184"/>
      <c r="I269" s="184"/>
      <c r="J269" s="184"/>
      <c r="K269" s="184"/>
      <c r="L269" s="184"/>
      <c r="M269" s="184"/>
      <c r="N269" s="98"/>
      <c r="O269" s="133"/>
      <c r="P269" s="184"/>
      <c r="Q269" s="184"/>
      <c r="R269" s="184"/>
      <c r="S269" s="184"/>
      <c r="T269" s="184"/>
      <c r="U269" s="184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84"/>
      <c r="C270" s="184"/>
      <c r="D270" s="184"/>
      <c r="E270" s="184"/>
      <c r="F270" s="184"/>
      <c r="G270" s="184"/>
      <c r="H270" s="184"/>
      <c r="I270" s="184"/>
      <c r="J270" s="184"/>
      <c r="K270" s="184"/>
      <c r="L270" s="184"/>
      <c r="M270" s="184"/>
      <c r="N270" s="98"/>
      <c r="O270" s="133"/>
      <c r="P270" s="184"/>
      <c r="Q270" s="184"/>
      <c r="R270" s="184"/>
      <c r="S270" s="184"/>
      <c r="T270" s="184"/>
      <c r="U270" s="184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84"/>
      <c r="C271" s="184"/>
      <c r="D271" s="184"/>
      <c r="E271" s="184"/>
      <c r="F271" s="184"/>
      <c r="G271" s="184"/>
      <c r="H271" s="184"/>
      <c r="I271" s="184"/>
      <c r="J271" s="184"/>
      <c r="K271" s="184"/>
      <c r="L271" s="184"/>
      <c r="M271" s="184"/>
      <c r="N271" s="98"/>
      <c r="O271" s="133"/>
      <c r="P271" s="184"/>
      <c r="Q271" s="184"/>
      <c r="R271" s="184"/>
      <c r="S271" s="184"/>
      <c r="T271" s="184"/>
      <c r="U271" s="184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84"/>
      <c r="C272" s="184"/>
      <c r="D272" s="184"/>
      <c r="E272" s="184"/>
      <c r="F272" s="184"/>
      <c r="G272" s="184"/>
      <c r="H272" s="184"/>
      <c r="I272" s="184"/>
      <c r="J272" s="184"/>
      <c r="K272" s="184"/>
      <c r="L272" s="184"/>
      <c r="M272" s="184"/>
      <c r="N272" s="98"/>
      <c r="O272" s="133"/>
      <c r="P272" s="184"/>
      <c r="Q272" s="184"/>
      <c r="R272" s="184"/>
      <c r="S272" s="184"/>
      <c r="T272" s="184"/>
      <c r="U272" s="184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84"/>
      <c r="C273" s="184"/>
      <c r="D273" s="184"/>
      <c r="E273" s="184"/>
      <c r="F273" s="184"/>
      <c r="G273" s="184"/>
      <c r="H273" s="184"/>
      <c r="I273" s="184"/>
      <c r="J273" s="184"/>
      <c r="K273" s="184"/>
      <c r="L273" s="184"/>
      <c r="M273" s="184"/>
      <c r="N273" s="98"/>
      <c r="O273" s="133"/>
      <c r="P273" s="184"/>
      <c r="Q273" s="184"/>
      <c r="R273" s="184"/>
      <c r="S273" s="184"/>
      <c r="T273" s="184"/>
      <c r="U273" s="184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84"/>
      <c r="C274" s="184"/>
      <c r="D274" s="184"/>
      <c r="E274" s="184"/>
      <c r="F274" s="184"/>
      <c r="G274" s="184"/>
      <c r="H274" s="184"/>
      <c r="I274" s="184"/>
      <c r="J274" s="184"/>
      <c r="K274" s="184"/>
      <c r="L274" s="184"/>
      <c r="M274" s="184"/>
      <c r="N274" s="98"/>
      <c r="O274" s="133"/>
      <c r="P274" s="184"/>
      <c r="Q274" s="184"/>
      <c r="R274" s="184"/>
      <c r="S274" s="184"/>
      <c r="T274" s="184"/>
      <c r="U274" s="184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84"/>
      <c r="C275" s="184"/>
      <c r="D275" s="184"/>
      <c r="E275" s="184"/>
      <c r="F275" s="184"/>
      <c r="G275" s="184"/>
      <c r="H275" s="184"/>
      <c r="I275" s="184"/>
      <c r="J275" s="184"/>
      <c r="K275" s="184"/>
      <c r="L275" s="184"/>
      <c r="M275" s="184"/>
      <c r="N275" s="98"/>
      <c r="O275" s="133"/>
      <c r="P275" s="184"/>
      <c r="Q275" s="184"/>
      <c r="R275" s="184"/>
      <c r="S275" s="184"/>
      <c r="T275" s="184"/>
      <c r="U275" s="184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84"/>
      <c r="C276" s="184"/>
      <c r="D276" s="184"/>
      <c r="E276" s="184"/>
      <c r="F276" s="184"/>
      <c r="G276" s="184"/>
      <c r="H276" s="184"/>
      <c r="I276" s="184"/>
      <c r="J276" s="184"/>
      <c r="K276" s="184"/>
      <c r="L276" s="184"/>
      <c r="M276" s="184"/>
      <c r="N276" s="98"/>
      <c r="O276" s="133"/>
      <c r="P276" s="184"/>
      <c r="Q276" s="184"/>
      <c r="R276" s="184"/>
      <c r="S276" s="184"/>
      <c r="T276" s="184"/>
      <c r="U276" s="184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84"/>
      <c r="C277" s="184"/>
      <c r="D277" s="184"/>
      <c r="E277" s="184"/>
      <c r="F277" s="184"/>
      <c r="G277" s="184"/>
      <c r="H277" s="184"/>
      <c r="I277" s="184"/>
      <c r="J277" s="184"/>
      <c r="K277" s="184"/>
      <c r="L277" s="184"/>
      <c r="M277" s="184"/>
      <c r="N277" s="98"/>
      <c r="O277" s="133"/>
      <c r="P277" s="184"/>
      <c r="Q277" s="184"/>
      <c r="R277" s="184"/>
      <c r="S277" s="184"/>
      <c r="T277" s="184"/>
      <c r="U277" s="184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84"/>
      <c r="C278" s="184"/>
      <c r="D278" s="184"/>
      <c r="E278" s="184"/>
      <c r="F278" s="184"/>
      <c r="G278" s="184"/>
      <c r="H278" s="184"/>
      <c r="I278" s="184"/>
      <c r="J278" s="184"/>
      <c r="K278" s="184"/>
      <c r="L278" s="184"/>
      <c r="M278" s="184"/>
      <c r="N278" s="98"/>
      <c r="O278" s="133"/>
      <c r="P278" s="184"/>
      <c r="Q278" s="184"/>
      <c r="R278" s="184"/>
      <c r="S278" s="184"/>
      <c r="T278" s="184"/>
      <c r="U278" s="184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84"/>
      <c r="C279" s="184"/>
      <c r="D279" s="184"/>
      <c r="E279" s="184"/>
      <c r="F279" s="184"/>
      <c r="G279" s="184"/>
      <c r="H279" s="184"/>
      <c r="I279" s="184"/>
      <c r="J279" s="184"/>
      <c r="K279" s="184"/>
      <c r="L279" s="184"/>
      <c r="M279" s="184"/>
      <c r="N279" s="98"/>
      <c r="O279" s="133"/>
      <c r="P279" s="184"/>
      <c r="Q279" s="184"/>
      <c r="R279" s="184"/>
      <c r="S279" s="184"/>
      <c r="T279" s="184"/>
      <c r="U279" s="184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84"/>
      <c r="C280" s="184"/>
      <c r="D280" s="184"/>
      <c r="E280" s="184"/>
      <c r="F280" s="184"/>
      <c r="G280" s="184"/>
      <c r="H280" s="184"/>
      <c r="I280" s="184"/>
      <c r="J280" s="184"/>
      <c r="K280" s="184"/>
      <c r="L280" s="184"/>
      <c r="M280" s="184"/>
      <c r="N280" s="98"/>
      <c r="O280" s="133"/>
      <c r="P280" s="184"/>
      <c r="Q280" s="184"/>
      <c r="R280" s="184"/>
      <c r="S280" s="184"/>
      <c r="T280" s="184"/>
      <c r="U280" s="184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84"/>
      <c r="C281" s="184"/>
      <c r="D281" s="184"/>
      <c r="E281" s="184"/>
      <c r="F281" s="184"/>
      <c r="G281" s="184"/>
      <c r="H281" s="184"/>
      <c r="I281" s="184"/>
      <c r="J281" s="184"/>
      <c r="K281" s="184"/>
      <c r="L281" s="184"/>
      <c r="M281" s="184"/>
      <c r="N281" s="98"/>
      <c r="O281" s="133"/>
      <c r="P281" s="184"/>
      <c r="Q281" s="184"/>
      <c r="R281" s="184"/>
      <c r="S281" s="184"/>
      <c r="T281" s="184"/>
      <c r="U281" s="184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84"/>
      <c r="C282" s="184"/>
      <c r="D282" s="184"/>
      <c r="E282" s="184"/>
      <c r="F282" s="184"/>
      <c r="G282" s="184"/>
      <c r="H282" s="184"/>
      <c r="I282" s="184"/>
      <c r="J282" s="184"/>
      <c r="K282" s="184"/>
      <c r="L282" s="184"/>
      <c r="M282" s="184"/>
      <c r="N282" s="98"/>
      <c r="O282" s="133"/>
      <c r="P282" s="184"/>
      <c r="Q282" s="184"/>
      <c r="R282" s="184"/>
      <c r="S282" s="184"/>
      <c r="T282" s="184"/>
      <c r="U282" s="184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84"/>
      <c r="C283" s="184"/>
      <c r="D283" s="184"/>
      <c r="E283" s="184"/>
      <c r="F283" s="184"/>
      <c r="G283" s="184"/>
      <c r="H283" s="184"/>
      <c r="I283" s="184"/>
      <c r="J283" s="184"/>
      <c r="K283" s="184"/>
      <c r="L283" s="184"/>
      <c r="M283" s="184"/>
      <c r="N283" s="98"/>
      <c r="O283" s="133"/>
      <c r="P283" s="184"/>
      <c r="Q283" s="184"/>
      <c r="R283" s="184"/>
      <c r="S283" s="184"/>
      <c r="T283" s="184"/>
      <c r="U283" s="184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84"/>
      <c r="C284" s="184"/>
      <c r="D284" s="184"/>
      <c r="E284" s="184"/>
      <c r="F284" s="184"/>
      <c r="G284" s="184"/>
      <c r="H284" s="184"/>
      <c r="I284" s="184"/>
      <c r="J284" s="184"/>
      <c r="K284" s="184"/>
      <c r="L284" s="184"/>
      <c r="M284" s="184"/>
      <c r="N284" s="98"/>
      <c r="O284" s="133"/>
      <c r="P284" s="184"/>
      <c r="Q284" s="184"/>
      <c r="R284" s="184"/>
      <c r="S284" s="184"/>
      <c r="T284" s="184"/>
      <c r="U284" s="184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84"/>
      <c r="C285" s="184"/>
      <c r="D285" s="184"/>
      <c r="E285" s="184"/>
      <c r="F285" s="184"/>
      <c r="G285" s="184"/>
      <c r="H285" s="184"/>
      <c r="I285" s="184"/>
      <c r="J285" s="184"/>
      <c r="K285" s="184"/>
      <c r="L285" s="184"/>
      <c r="M285" s="184"/>
      <c r="N285" s="98"/>
      <c r="O285" s="133"/>
      <c r="P285" s="184"/>
      <c r="Q285" s="184"/>
      <c r="R285" s="184"/>
      <c r="S285" s="184"/>
      <c r="T285" s="184"/>
      <c r="U285" s="184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84"/>
      <c r="C286" s="184"/>
      <c r="D286" s="184"/>
      <c r="E286" s="184"/>
      <c r="F286" s="184"/>
      <c r="G286" s="184"/>
      <c r="H286" s="184"/>
      <c r="I286" s="184"/>
      <c r="J286" s="184"/>
      <c r="K286" s="184"/>
      <c r="L286" s="184"/>
      <c r="M286" s="184"/>
      <c r="N286" s="98"/>
      <c r="O286" s="133"/>
      <c r="P286" s="184"/>
      <c r="Q286" s="184"/>
      <c r="R286" s="184"/>
      <c r="S286" s="184"/>
      <c r="T286" s="184"/>
      <c r="U286" s="184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84"/>
      <c r="C287" s="184"/>
      <c r="D287" s="184"/>
      <c r="E287" s="184"/>
      <c r="F287" s="184"/>
      <c r="G287" s="184"/>
      <c r="H287" s="184"/>
      <c r="I287" s="184"/>
      <c r="J287" s="184"/>
      <c r="K287" s="184"/>
      <c r="L287" s="184"/>
      <c r="M287" s="184"/>
      <c r="N287" s="98"/>
      <c r="O287" s="133"/>
      <c r="P287" s="184"/>
      <c r="Q287" s="184"/>
      <c r="R287" s="184"/>
      <c r="S287" s="184"/>
      <c r="T287" s="184"/>
      <c r="U287" s="184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84"/>
      <c r="C288" s="184"/>
      <c r="D288" s="184"/>
      <c r="E288" s="184"/>
      <c r="F288" s="184"/>
      <c r="G288" s="184"/>
      <c r="H288" s="184"/>
      <c r="I288" s="184"/>
      <c r="J288" s="184"/>
      <c r="K288" s="184"/>
      <c r="L288" s="184"/>
      <c r="M288" s="184"/>
      <c r="N288" s="98"/>
      <c r="O288" s="133"/>
      <c r="P288" s="184"/>
      <c r="Q288" s="184"/>
      <c r="R288" s="184"/>
      <c r="S288" s="184"/>
      <c r="T288" s="184"/>
      <c r="U288" s="184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84"/>
      <c r="C289" s="184"/>
      <c r="D289" s="184"/>
      <c r="E289" s="184"/>
      <c r="F289" s="184"/>
      <c r="G289" s="184"/>
      <c r="H289" s="184"/>
      <c r="I289" s="184"/>
      <c r="J289" s="184"/>
      <c r="K289" s="184"/>
      <c r="L289" s="184"/>
      <c r="M289" s="184"/>
      <c r="N289" s="98"/>
      <c r="O289" s="133"/>
      <c r="P289" s="184"/>
      <c r="Q289" s="184"/>
      <c r="R289" s="184"/>
      <c r="S289" s="184"/>
      <c r="T289" s="184"/>
      <c r="U289" s="184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84"/>
      <c r="C290" s="184"/>
      <c r="D290" s="184"/>
      <c r="E290" s="184"/>
      <c r="F290" s="184"/>
      <c r="G290" s="184"/>
      <c r="H290" s="184"/>
      <c r="I290" s="184"/>
      <c r="J290" s="184"/>
      <c r="K290" s="184"/>
      <c r="L290" s="184"/>
      <c r="M290" s="184"/>
      <c r="N290" s="98"/>
      <c r="O290" s="133"/>
      <c r="P290" s="184"/>
      <c r="Q290" s="184"/>
      <c r="R290" s="184"/>
      <c r="S290" s="184"/>
      <c r="T290" s="184"/>
      <c r="U290" s="184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84"/>
      <c r="C291" s="184"/>
      <c r="D291" s="184"/>
      <c r="E291" s="184"/>
      <c r="F291" s="184"/>
      <c r="G291" s="184"/>
      <c r="H291" s="184"/>
      <c r="I291" s="184"/>
      <c r="J291" s="184"/>
      <c r="K291" s="184"/>
      <c r="L291" s="184"/>
      <c r="M291" s="184"/>
      <c r="N291" s="98"/>
      <c r="O291" s="133"/>
      <c r="P291" s="184"/>
      <c r="Q291" s="184"/>
      <c r="R291" s="184"/>
      <c r="S291" s="184"/>
      <c r="T291" s="184"/>
      <c r="U291" s="184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84"/>
      <c r="C292" s="184"/>
      <c r="D292" s="184"/>
      <c r="E292" s="184"/>
      <c r="F292" s="184"/>
      <c r="G292" s="184"/>
      <c r="H292" s="184"/>
      <c r="I292" s="184"/>
      <c r="J292" s="184"/>
      <c r="K292" s="184"/>
      <c r="L292" s="184"/>
      <c r="M292" s="184"/>
      <c r="N292" s="98"/>
      <c r="O292" s="133"/>
      <c r="P292" s="184"/>
      <c r="Q292" s="184"/>
      <c r="R292" s="184"/>
      <c r="S292" s="184"/>
      <c r="T292" s="184"/>
      <c r="U292" s="184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84"/>
      <c r="C293" s="184"/>
      <c r="D293" s="184"/>
      <c r="E293" s="184"/>
      <c r="F293" s="184"/>
      <c r="G293" s="184"/>
      <c r="H293" s="184"/>
      <c r="I293" s="184"/>
      <c r="J293" s="184"/>
      <c r="K293" s="184"/>
      <c r="L293" s="184"/>
      <c r="M293" s="184"/>
      <c r="N293" s="98"/>
      <c r="O293" s="133"/>
      <c r="P293" s="184"/>
      <c r="Q293" s="184"/>
      <c r="R293" s="184"/>
      <c r="S293" s="184"/>
      <c r="T293" s="184"/>
      <c r="U293" s="184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84"/>
      <c r="C294" s="184"/>
      <c r="D294" s="184"/>
      <c r="E294" s="184"/>
      <c r="F294" s="184"/>
      <c r="G294" s="184"/>
      <c r="H294" s="184"/>
      <c r="I294" s="184"/>
      <c r="J294" s="184"/>
      <c r="K294" s="184"/>
      <c r="L294" s="184"/>
      <c r="M294" s="184"/>
      <c r="N294" s="98"/>
      <c r="O294" s="133"/>
      <c r="P294" s="184"/>
      <c r="Q294" s="184"/>
      <c r="R294" s="184"/>
      <c r="S294" s="184"/>
      <c r="T294" s="184"/>
      <c r="U294" s="184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84"/>
      <c r="C295" s="184"/>
      <c r="D295" s="184"/>
      <c r="E295" s="184"/>
      <c r="F295" s="184"/>
      <c r="G295" s="184"/>
      <c r="H295" s="184"/>
      <c r="I295" s="184"/>
      <c r="J295" s="184"/>
      <c r="K295" s="184"/>
      <c r="L295" s="184"/>
      <c r="M295" s="184"/>
      <c r="N295" s="98"/>
      <c r="O295" s="133"/>
      <c r="P295" s="184"/>
      <c r="Q295" s="184"/>
      <c r="R295" s="184"/>
      <c r="S295" s="184"/>
      <c r="T295" s="184"/>
      <c r="U295" s="184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84"/>
      <c r="C296" s="184"/>
      <c r="D296" s="184"/>
      <c r="E296" s="184"/>
      <c r="F296" s="184"/>
      <c r="G296" s="184"/>
      <c r="H296" s="184"/>
      <c r="I296" s="184"/>
      <c r="J296" s="184"/>
      <c r="K296" s="184"/>
      <c r="L296" s="184"/>
      <c r="M296" s="184"/>
      <c r="N296" s="98"/>
      <c r="O296" s="133"/>
      <c r="P296" s="184"/>
      <c r="Q296" s="184"/>
      <c r="R296" s="184"/>
      <c r="S296" s="184"/>
      <c r="T296" s="184"/>
      <c r="U296" s="184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84"/>
      <c r="C297" s="184"/>
      <c r="D297" s="184"/>
      <c r="E297" s="184"/>
      <c r="F297" s="184"/>
      <c r="G297" s="184"/>
      <c r="H297" s="184"/>
      <c r="I297" s="184"/>
      <c r="J297" s="184"/>
      <c r="K297" s="184"/>
      <c r="L297" s="184"/>
      <c r="M297" s="184"/>
      <c r="N297" s="98"/>
      <c r="O297" s="133"/>
      <c r="P297" s="184"/>
      <c r="Q297" s="184"/>
      <c r="R297" s="184"/>
      <c r="S297" s="184"/>
      <c r="T297" s="184"/>
      <c r="U297" s="184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84"/>
      <c r="C298" s="184"/>
      <c r="D298" s="184"/>
      <c r="E298" s="184"/>
      <c r="F298" s="184"/>
      <c r="G298" s="184"/>
      <c r="H298" s="184"/>
      <c r="I298" s="184"/>
      <c r="J298" s="184"/>
      <c r="K298" s="184"/>
      <c r="L298" s="184"/>
      <c r="M298" s="184"/>
      <c r="N298" s="98"/>
      <c r="O298" s="133"/>
      <c r="P298" s="184"/>
      <c r="Q298" s="184"/>
      <c r="R298" s="184"/>
      <c r="S298" s="184"/>
      <c r="T298" s="184"/>
      <c r="U298" s="184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84"/>
      <c r="C299" s="184"/>
      <c r="D299" s="184"/>
      <c r="E299" s="184"/>
      <c r="F299" s="184"/>
      <c r="G299" s="184"/>
      <c r="H299" s="184"/>
      <c r="I299" s="184"/>
      <c r="J299" s="184"/>
      <c r="K299" s="184"/>
      <c r="L299" s="184"/>
      <c r="M299" s="184"/>
      <c r="N299" s="98"/>
      <c r="O299" s="133"/>
      <c r="P299" s="184"/>
      <c r="Q299" s="184"/>
      <c r="R299" s="184"/>
      <c r="S299" s="184"/>
      <c r="T299" s="184"/>
      <c r="U299" s="184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84"/>
      <c r="C300" s="184"/>
      <c r="D300" s="184"/>
      <c r="E300" s="184"/>
      <c r="F300" s="184"/>
      <c r="G300" s="184"/>
      <c r="H300" s="184"/>
      <c r="I300" s="184"/>
      <c r="J300" s="184"/>
      <c r="K300" s="184"/>
      <c r="L300" s="184"/>
      <c r="M300" s="184"/>
      <c r="N300" s="98"/>
      <c r="O300" s="133"/>
      <c r="P300" s="184"/>
      <c r="Q300" s="184"/>
      <c r="R300" s="184"/>
      <c r="S300" s="184"/>
      <c r="T300" s="184"/>
      <c r="U300" s="184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84"/>
      <c r="C301" s="184"/>
      <c r="D301" s="184"/>
      <c r="E301" s="184"/>
      <c r="F301" s="184"/>
      <c r="G301" s="184"/>
      <c r="H301" s="184"/>
      <c r="I301" s="184"/>
      <c r="J301" s="184"/>
      <c r="K301" s="184"/>
      <c r="L301" s="184"/>
      <c r="M301" s="184"/>
      <c r="N301" s="98"/>
      <c r="O301" s="133"/>
      <c r="P301" s="184"/>
      <c r="Q301" s="184"/>
      <c r="R301" s="184"/>
      <c r="S301" s="184"/>
      <c r="T301" s="184"/>
      <c r="U301" s="184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84"/>
      <c r="C302" s="184"/>
      <c r="D302" s="184"/>
      <c r="E302" s="184"/>
      <c r="F302" s="184"/>
      <c r="G302" s="184"/>
      <c r="H302" s="184"/>
      <c r="I302" s="184"/>
      <c r="J302" s="184"/>
      <c r="K302" s="184"/>
      <c r="L302" s="184"/>
      <c r="M302" s="184"/>
      <c r="N302" s="98"/>
      <c r="O302" s="133"/>
      <c r="P302" s="184"/>
      <c r="Q302" s="184"/>
      <c r="R302" s="184"/>
      <c r="S302" s="184"/>
      <c r="T302" s="184"/>
      <c r="U302" s="184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84"/>
      <c r="C303" s="184"/>
      <c r="D303" s="184"/>
      <c r="E303" s="184"/>
      <c r="F303" s="184"/>
      <c r="G303" s="184"/>
      <c r="H303" s="184"/>
      <c r="I303" s="184"/>
      <c r="J303" s="184"/>
      <c r="K303" s="184"/>
      <c r="L303" s="184"/>
      <c r="M303" s="184"/>
      <c r="N303" s="98"/>
      <c r="O303" s="133"/>
      <c r="P303" s="184"/>
      <c r="Q303" s="184"/>
      <c r="R303" s="184"/>
      <c r="S303" s="184"/>
      <c r="T303" s="184"/>
      <c r="U303" s="184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84"/>
      <c r="C304" s="184"/>
      <c r="D304" s="184"/>
      <c r="E304" s="184"/>
      <c r="F304" s="184"/>
      <c r="G304" s="184"/>
      <c r="H304" s="184"/>
      <c r="I304" s="184"/>
      <c r="J304" s="184"/>
      <c r="K304" s="184"/>
      <c r="L304" s="184"/>
      <c r="M304" s="184"/>
      <c r="N304" s="98"/>
      <c r="O304" s="133"/>
      <c r="P304" s="184"/>
      <c r="Q304" s="184"/>
      <c r="R304" s="184"/>
      <c r="S304" s="184"/>
      <c r="T304" s="184"/>
      <c r="U304" s="184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84"/>
      <c r="C305" s="184"/>
      <c r="D305" s="184"/>
      <c r="E305" s="184"/>
      <c r="F305" s="184"/>
      <c r="G305" s="184"/>
      <c r="H305" s="184"/>
      <c r="I305" s="184"/>
      <c r="J305" s="184"/>
      <c r="K305" s="184"/>
      <c r="L305" s="184"/>
      <c r="M305" s="184"/>
      <c r="N305" s="98"/>
      <c r="O305" s="133"/>
      <c r="P305" s="184"/>
      <c r="Q305" s="184"/>
      <c r="R305" s="184"/>
      <c r="S305" s="184"/>
      <c r="T305" s="184"/>
      <c r="U305" s="184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84"/>
      <c r="C306" s="184"/>
      <c r="D306" s="184"/>
      <c r="E306" s="184"/>
      <c r="F306" s="184"/>
      <c r="G306" s="184"/>
      <c r="H306" s="184"/>
      <c r="I306" s="184"/>
      <c r="J306" s="184"/>
      <c r="K306" s="184"/>
      <c r="L306" s="184"/>
      <c r="M306" s="184"/>
      <c r="N306" s="98"/>
      <c r="O306" s="133"/>
      <c r="P306" s="184"/>
      <c r="Q306" s="184"/>
      <c r="R306" s="184"/>
      <c r="S306" s="184"/>
      <c r="T306" s="184"/>
      <c r="U306" s="184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5"/>
      <c r="C311" s="186"/>
      <c r="D311" s="186"/>
      <c r="E311" s="134"/>
      <c r="F311" s="134"/>
      <c r="G311" s="134"/>
      <c r="H311" s="185"/>
      <c r="I311" s="185"/>
      <c r="J311" s="185"/>
      <c r="K311" s="185"/>
      <c r="L311" s="134"/>
      <c r="M311" s="185"/>
      <c r="N311" s="185"/>
      <c r="O311" s="185"/>
      <c r="P311" s="185"/>
      <c r="Q311" s="185"/>
      <c r="R311" s="134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8"/>
      <c r="C312" s="188"/>
      <c r="D312" s="188"/>
      <c r="E312" s="102"/>
      <c r="F312" s="102"/>
      <c r="G312" s="102"/>
      <c r="H312" s="189"/>
      <c r="I312" s="189"/>
      <c r="J312" s="189"/>
      <c r="K312" s="189"/>
      <c r="L312" s="133"/>
      <c r="M312" s="190"/>
      <c r="N312" s="190"/>
      <c r="O312" s="190"/>
      <c r="P312" s="190"/>
      <c r="Q312" s="190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8"/>
      <c r="C313" s="188"/>
      <c r="D313" s="188"/>
      <c r="E313" s="102"/>
      <c r="F313" s="102"/>
      <c r="G313" s="102"/>
      <c r="H313" s="189"/>
      <c r="I313" s="189"/>
      <c r="J313" s="189"/>
      <c r="K313" s="189"/>
      <c r="L313" s="133"/>
      <c r="M313" s="190"/>
      <c r="N313" s="190"/>
      <c r="O313" s="190"/>
      <c r="P313" s="190"/>
      <c r="Q313" s="190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8"/>
      <c r="C314" s="188"/>
      <c r="D314" s="188"/>
      <c r="E314" s="102"/>
      <c r="F314" s="102"/>
      <c r="G314" s="102"/>
      <c r="H314" s="189"/>
      <c r="I314" s="189"/>
      <c r="J314" s="189"/>
      <c r="K314" s="189"/>
      <c r="L314" s="133"/>
      <c r="M314" s="190"/>
      <c r="N314" s="190"/>
      <c r="O314" s="190"/>
      <c r="P314" s="190"/>
      <c r="Q314" s="190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8"/>
      <c r="C315" s="188"/>
      <c r="D315" s="188"/>
      <c r="E315" s="102"/>
      <c r="F315" s="102"/>
      <c r="G315" s="102"/>
      <c r="H315" s="189"/>
      <c r="I315" s="189"/>
      <c r="J315" s="189"/>
      <c r="K315" s="189"/>
      <c r="L315" s="133"/>
      <c r="M315" s="190"/>
      <c r="N315" s="190"/>
      <c r="O315" s="190"/>
      <c r="P315" s="190"/>
      <c r="Q315" s="190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8"/>
      <c r="C316" s="188"/>
      <c r="D316" s="188"/>
      <c r="E316" s="102"/>
      <c r="F316" s="102"/>
      <c r="G316" s="102"/>
      <c r="H316" s="189"/>
      <c r="I316" s="189"/>
      <c r="J316" s="189"/>
      <c r="K316" s="189"/>
      <c r="L316" s="133"/>
      <c r="M316" s="190"/>
      <c r="N316" s="190"/>
      <c r="O316" s="190"/>
      <c r="P316" s="190"/>
      <c r="Q316" s="190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8"/>
      <c r="C317" s="188"/>
      <c r="D317" s="188"/>
      <c r="E317" s="102"/>
      <c r="F317" s="102"/>
      <c r="G317" s="102"/>
      <c r="H317" s="189"/>
      <c r="I317" s="189"/>
      <c r="J317" s="189"/>
      <c r="K317" s="189"/>
      <c r="L317" s="133"/>
      <c r="M317" s="190"/>
      <c r="N317" s="190"/>
      <c r="O317" s="190"/>
      <c r="P317" s="190"/>
      <c r="Q317" s="190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5"/>
      <c r="C320" s="186"/>
      <c r="D320" s="186"/>
      <c r="E320" s="187"/>
      <c r="F320" s="187"/>
      <c r="G320" s="187"/>
      <c r="H320" s="187"/>
      <c r="I320" s="187"/>
      <c r="J320" s="187"/>
      <c r="K320" s="187"/>
      <c r="L320" s="187"/>
      <c r="M320" s="187"/>
      <c r="N320" s="134"/>
      <c r="O320" s="134"/>
      <c r="P320" s="185"/>
      <c r="Q320" s="185"/>
      <c r="R320" s="185"/>
      <c r="S320" s="185"/>
      <c r="T320" s="185"/>
      <c r="U320" s="185"/>
      <c r="V320" s="134"/>
      <c r="W320" s="134"/>
      <c r="X320" s="134"/>
      <c r="Y320" s="134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84"/>
      <c r="C321" s="184"/>
      <c r="D321" s="184"/>
      <c r="E321" s="184"/>
      <c r="F321" s="184"/>
      <c r="G321" s="184"/>
      <c r="H321" s="184"/>
      <c r="I321" s="184"/>
      <c r="J321" s="184"/>
      <c r="K321" s="184"/>
      <c r="L321" s="184"/>
      <c r="M321" s="184"/>
      <c r="N321" s="98"/>
      <c r="O321" s="133"/>
      <c r="P321" s="184"/>
      <c r="Q321" s="184"/>
      <c r="R321" s="184"/>
      <c r="S321" s="184"/>
      <c r="T321" s="184"/>
      <c r="U321" s="184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84"/>
      <c r="C322" s="184"/>
      <c r="D322" s="184"/>
      <c r="E322" s="184"/>
      <c r="F322" s="184"/>
      <c r="G322" s="184"/>
      <c r="H322" s="184"/>
      <c r="I322" s="184"/>
      <c r="J322" s="184"/>
      <c r="K322" s="184"/>
      <c r="L322" s="184"/>
      <c r="M322" s="184"/>
      <c r="N322" s="98"/>
      <c r="O322" s="133"/>
      <c r="P322" s="184"/>
      <c r="Q322" s="184"/>
      <c r="R322" s="184"/>
      <c r="S322" s="184"/>
      <c r="T322" s="184"/>
      <c r="U322" s="184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84"/>
      <c r="C323" s="184"/>
      <c r="D323" s="184"/>
      <c r="E323" s="184"/>
      <c r="F323" s="184"/>
      <c r="G323" s="184"/>
      <c r="H323" s="184"/>
      <c r="I323" s="184"/>
      <c r="J323" s="184"/>
      <c r="K323" s="184"/>
      <c r="L323" s="184"/>
      <c r="M323" s="184"/>
      <c r="N323" s="98"/>
      <c r="O323" s="133"/>
      <c r="P323" s="184"/>
      <c r="Q323" s="184"/>
      <c r="R323" s="184"/>
      <c r="S323" s="184"/>
      <c r="T323" s="184"/>
      <c r="U323" s="184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84"/>
      <c r="C324" s="184"/>
      <c r="D324" s="184"/>
      <c r="E324" s="184"/>
      <c r="F324" s="184"/>
      <c r="G324" s="184"/>
      <c r="H324" s="184"/>
      <c r="I324" s="184"/>
      <c r="J324" s="184"/>
      <c r="K324" s="184"/>
      <c r="L324" s="184"/>
      <c r="M324" s="184"/>
      <c r="N324" s="98"/>
      <c r="O324" s="133"/>
      <c r="P324" s="184"/>
      <c r="Q324" s="184"/>
      <c r="R324" s="184"/>
      <c r="S324" s="184"/>
      <c r="T324" s="184"/>
      <c r="U324" s="184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84"/>
      <c r="C325" s="184"/>
      <c r="D325" s="184"/>
      <c r="E325" s="184"/>
      <c r="F325" s="184"/>
      <c r="G325" s="184"/>
      <c r="H325" s="184"/>
      <c r="I325" s="184"/>
      <c r="J325" s="184"/>
      <c r="K325" s="184"/>
      <c r="L325" s="184"/>
      <c r="M325" s="184"/>
      <c r="N325" s="98"/>
      <c r="O325" s="133"/>
      <c r="P325" s="184"/>
      <c r="Q325" s="184"/>
      <c r="R325" s="184"/>
      <c r="S325" s="184"/>
      <c r="T325" s="184"/>
      <c r="U325" s="184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84"/>
      <c r="C326" s="184"/>
      <c r="D326" s="184"/>
      <c r="E326" s="184"/>
      <c r="F326" s="184"/>
      <c r="G326" s="184"/>
      <c r="H326" s="184"/>
      <c r="I326" s="184"/>
      <c r="J326" s="184"/>
      <c r="K326" s="184"/>
      <c r="L326" s="184"/>
      <c r="M326" s="184"/>
      <c r="N326" s="98"/>
      <c r="O326" s="133"/>
      <c r="P326" s="184"/>
      <c r="Q326" s="184"/>
      <c r="R326" s="184"/>
      <c r="S326" s="184"/>
      <c r="T326" s="184"/>
      <c r="U326" s="184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84"/>
      <c r="C327" s="184"/>
      <c r="D327" s="184"/>
      <c r="E327" s="184"/>
      <c r="F327" s="184"/>
      <c r="G327" s="184"/>
      <c r="H327" s="184"/>
      <c r="I327" s="184"/>
      <c r="J327" s="184"/>
      <c r="K327" s="184"/>
      <c r="L327" s="184"/>
      <c r="M327" s="184"/>
      <c r="N327" s="98"/>
      <c r="O327" s="133"/>
      <c r="P327" s="184"/>
      <c r="Q327" s="184"/>
      <c r="R327" s="184"/>
      <c r="S327" s="184"/>
      <c r="T327" s="184"/>
      <c r="U327" s="184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84"/>
      <c r="C328" s="184"/>
      <c r="D328" s="184"/>
      <c r="E328" s="184"/>
      <c r="F328" s="184"/>
      <c r="G328" s="184"/>
      <c r="H328" s="184"/>
      <c r="I328" s="184"/>
      <c r="J328" s="184"/>
      <c r="K328" s="184"/>
      <c r="L328" s="184"/>
      <c r="M328" s="184"/>
      <c r="N328" s="98"/>
      <c r="O328" s="133"/>
      <c r="P328" s="184"/>
      <c r="Q328" s="184"/>
      <c r="R328" s="184"/>
      <c r="S328" s="184"/>
      <c r="T328" s="184"/>
      <c r="U328" s="184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84"/>
      <c r="C329" s="184"/>
      <c r="D329" s="184"/>
      <c r="E329" s="184"/>
      <c r="F329" s="184"/>
      <c r="G329" s="184"/>
      <c r="H329" s="184"/>
      <c r="I329" s="184"/>
      <c r="J329" s="184"/>
      <c r="K329" s="184"/>
      <c r="L329" s="184"/>
      <c r="M329" s="184"/>
      <c r="N329" s="98"/>
      <c r="O329" s="133"/>
      <c r="P329" s="184"/>
      <c r="Q329" s="184"/>
      <c r="R329" s="184"/>
      <c r="S329" s="184"/>
      <c r="T329" s="184"/>
      <c r="U329" s="184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84"/>
      <c r="C330" s="184"/>
      <c r="D330" s="184"/>
      <c r="E330" s="184"/>
      <c r="F330" s="184"/>
      <c r="G330" s="184"/>
      <c r="H330" s="184"/>
      <c r="I330" s="184"/>
      <c r="J330" s="184"/>
      <c r="K330" s="184"/>
      <c r="L330" s="184"/>
      <c r="M330" s="184"/>
      <c r="N330" s="98"/>
      <c r="O330" s="133"/>
      <c r="P330" s="184"/>
      <c r="Q330" s="184"/>
      <c r="R330" s="184"/>
      <c r="S330" s="184"/>
      <c r="T330" s="184"/>
      <c r="U330" s="184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84"/>
      <c r="C331" s="184"/>
      <c r="D331" s="184"/>
      <c r="E331" s="184"/>
      <c r="F331" s="184"/>
      <c r="G331" s="184"/>
      <c r="H331" s="184"/>
      <c r="I331" s="184"/>
      <c r="J331" s="184"/>
      <c r="K331" s="184"/>
      <c r="L331" s="184"/>
      <c r="M331" s="184"/>
      <c r="N331" s="98"/>
      <c r="O331" s="133"/>
      <c r="P331" s="184"/>
      <c r="Q331" s="184"/>
      <c r="R331" s="184"/>
      <c r="S331" s="184"/>
      <c r="T331" s="184"/>
      <c r="U331" s="184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84"/>
      <c r="C332" s="184"/>
      <c r="D332" s="184"/>
      <c r="E332" s="184"/>
      <c r="F332" s="184"/>
      <c r="G332" s="184"/>
      <c r="H332" s="184"/>
      <c r="I332" s="184"/>
      <c r="J332" s="184"/>
      <c r="K332" s="184"/>
      <c r="L332" s="184"/>
      <c r="M332" s="184"/>
      <c r="N332" s="98"/>
      <c r="O332" s="133"/>
      <c r="P332" s="184"/>
      <c r="Q332" s="184"/>
      <c r="R332" s="184"/>
      <c r="S332" s="184"/>
      <c r="T332" s="184"/>
      <c r="U332" s="184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84"/>
      <c r="C333" s="184"/>
      <c r="D333" s="184"/>
      <c r="E333" s="184"/>
      <c r="F333" s="184"/>
      <c r="G333" s="184"/>
      <c r="H333" s="184"/>
      <c r="I333" s="184"/>
      <c r="J333" s="184"/>
      <c r="K333" s="184"/>
      <c r="L333" s="184"/>
      <c r="M333" s="184"/>
      <c r="N333" s="98"/>
      <c r="O333" s="133"/>
      <c r="P333" s="184"/>
      <c r="Q333" s="184"/>
      <c r="R333" s="184"/>
      <c r="S333" s="184"/>
      <c r="T333" s="184"/>
      <c r="U333" s="184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84"/>
      <c r="C334" s="184"/>
      <c r="D334" s="184"/>
      <c r="E334" s="184"/>
      <c r="F334" s="184"/>
      <c r="G334" s="184"/>
      <c r="H334" s="184"/>
      <c r="I334" s="184"/>
      <c r="J334" s="184"/>
      <c r="K334" s="184"/>
      <c r="L334" s="184"/>
      <c r="M334" s="184"/>
      <c r="N334" s="98"/>
      <c r="O334" s="133"/>
      <c r="P334" s="184"/>
      <c r="Q334" s="184"/>
      <c r="R334" s="184"/>
      <c r="S334" s="184"/>
      <c r="T334" s="184"/>
      <c r="U334" s="184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84"/>
      <c r="C335" s="184"/>
      <c r="D335" s="184"/>
      <c r="E335" s="184"/>
      <c r="F335" s="184"/>
      <c r="G335" s="184"/>
      <c r="H335" s="184"/>
      <c r="I335" s="184"/>
      <c r="J335" s="184"/>
      <c r="K335" s="184"/>
      <c r="L335" s="184"/>
      <c r="M335" s="184"/>
      <c r="N335" s="98"/>
      <c r="O335" s="133"/>
      <c r="P335" s="184"/>
      <c r="Q335" s="184"/>
      <c r="R335" s="184"/>
      <c r="S335" s="184"/>
      <c r="T335" s="184"/>
      <c r="U335" s="184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84"/>
      <c r="C336" s="184"/>
      <c r="D336" s="184"/>
      <c r="E336" s="184"/>
      <c r="F336" s="184"/>
      <c r="G336" s="184"/>
      <c r="H336" s="184"/>
      <c r="I336" s="184"/>
      <c r="J336" s="184"/>
      <c r="K336" s="184"/>
      <c r="L336" s="184"/>
      <c r="M336" s="184"/>
      <c r="N336" s="98"/>
      <c r="O336" s="133"/>
      <c r="P336" s="184"/>
      <c r="Q336" s="184"/>
      <c r="R336" s="184"/>
      <c r="S336" s="184"/>
      <c r="T336" s="184"/>
      <c r="U336" s="184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84"/>
      <c r="C337" s="184"/>
      <c r="D337" s="184"/>
      <c r="E337" s="184"/>
      <c r="F337" s="184"/>
      <c r="G337" s="184"/>
      <c r="H337" s="184"/>
      <c r="I337" s="184"/>
      <c r="J337" s="184"/>
      <c r="K337" s="184"/>
      <c r="L337" s="184"/>
      <c r="M337" s="184"/>
      <c r="N337" s="98"/>
      <c r="O337" s="133"/>
      <c r="P337" s="184"/>
      <c r="Q337" s="184"/>
      <c r="R337" s="184"/>
      <c r="S337" s="184"/>
      <c r="T337" s="184"/>
      <c r="U337" s="184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84"/>
      <c r="C338" s="184"/>
      <c r="D338" s="184"/>
      <c r="E338" s="184"/>
      <c r="F338" s="184"/>
      <c r="G338" s="184"/>
      <c r="H338" s="184"/>
      <c r="I338" s="184"/>
      <c r="J338" s="184"/>
      <c r="K338" s="184"/>
      <c r="L338" s="184"/>
      <c r="M338" s="184"/>
      <c r="N338" s="98"/>
      <c r="O338" s="133"/>
      <c r="P338" s="184"/>
      <c r="Q338" s="184"/>
      <c r="R338" s="184"/>
      <c r="S338" s="184"/>
      <c r="T338" s="184"/>
      <c r="U338" s="184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84"/>
      <c r="C339" s="184"/>
      <c r="D339" s="184"/>
      <c r="E339" s="184"/>
      <c r="F339" s="184"/>
      <c r="G339" s="184"/>
      <c r="H339" s="184"/>
      <c r="I339" s="184"/>
      <c r="J339" s="184"/>
      <c r="K339" s="184"/>
      <c r="L339" s="184"/>
      <c r="M339" s="184"/>
      <c r="N339" s="98"/>
      <c r="O339" s="133"/>
      <c r="P339" s="184"/>
      <c r="Q339" s="184"/>
      <c r="R339" s="184"/>
      <c r="S339" s="184"/>
      <c r="T339" s="184"/>
      <c r="U339" s="184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84"/>
      <c r="C340" s="184"/>
      <c r="D340" s="184"/>
      <c r="E340" s="184"/>
      <c r="F340" s="184"/>
      <c r="G340" s="184"/>
      <c r="H340" s="184"/>
      <c r="I340" s="184"/>
      <c r="J340" s="184"/>
      <c r="K340" s="184"/>
      <c r="L340" s="184"/>
      <c r="M340" s="184"/>
      <c r="N340" s="98"/>
      <c r="O340" s="133"/>
      <c r="P340" s="184"/>
      <c r="Q340" s="184"/>
      <c r="R340" s="184"/>
      <c r="S340" s="184"/>
      <c r="T340" s="184"/>
      <c r="U340" s="184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84"/>
      <c r="C341" s="184"/>
      <c r="D341" s="184"/>
      <c r="E341" s="184"/>
      <c r="F341" s="184"/>
      <c r="G341" s="184"/>
      <c r="H341" s="184"/>
      <c r="I341" s="184"/>
      <c r="J341" s="184"/>
      <c r="K341" s="184"/>
      <c r="L341" s="184"/>
      <c r="M341" s="184"/>
      <c r="N341" s="98"/>
      <c r="O341" s="133"/>
      <c r="P341" s="184"/>
      <c r="Q341" s="184"/>
      <c r="R341" s="184"/>
      <c r="S341" s="184"/>
      <c r="T341" s="184"/>
      <c r="U341" s="184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84"/>
      <c r="C342" s="184"/>
      <c r="D342" s="184"/>
      <c r="E342" s="184"/>
      <c r="F342" s="184"/>
      <c r="G342" s="184"/>
      <c r="H342" s="184"/>
      <c r="I342" s="184"/>
      <c r="J342" s="184"/>
      <c r="K342" s="184"/>
      <c r="L342" s="184"/>
      <c r="M342" s="184"/>
      <c r="N342" s="98"/>
      <c r="O342" s="133"/>
      <c r="P342" s="184"/>
      <c r="Q342" s="184"/>
      <c r="R342" s="184"/>
      <c r="S342" s="184"/>
      <c r="T342" s="184"/>
      <c r="U342" s="184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84"/>
      <c r="C343" s="184"/>
      <c r="D343" s="184"/>
      <c r="E343" s="184"/>
      <c r="F343" s="184"/>
      <c r="G343" s="184"/>
      <c r="H343" s="184"/>
      <c r="I343" s="184"/>
      <c r="J343" s="184"/>
      <c r="K343" s="184"/>
      <c r="L343" s="184"/>
      <c r="M343" s="184"/>
      <c r="N343" s="98"/>
      <c r="O343" s="133"/>
      <c r="P343" s="184"/>
      <c r="Q343" s="184"/>
      <c r="R343" s="184"/>
      <c r="S343" s="184"/>
      <c r="T343" s="184"/>
      <c r="U343" s="184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84"/>
      <c r="C344" s="184"/>
      <c r="D344" s="184"/>
      <c r="E344" s="184"/>
      <c r="F344" s="184"/>
      <c r="G344" s="184"/>
      <c r="H344" s="184"/>
      <c r="I344" s="184"/>
      <c r="J344" s="184"/>
      <c r="K344" s="184"/>
      <c r="L344" s="184"/>
      <c r="M344" s="184"/>
      <c r="N344" s="98"/>
      <c r="O344" s="133"/>
      <c r="P344" s="184"/>
      <c r="Q344" s="184"/>
      <c r="R344" s="184"/>
      <c r="S344" s="184"/>
      <c r="T344" s="184"/>
      <c r="U344" s="184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84"/>
      <c r="C345" s="184"/>
      <c r="D345" s="184"/>
      <c r="E345" s="184"/>
      <c r="F345" s="184"/>
      <c r="G345" s="184"/>
      <c r="H345" s="184"/>
      <c r="I345" s="184"/>
      <c r="J345" s="184"/>
      <c r="K345" s="184"/>
      <c r="L345" s="184"/>
      <c r="M345" s="184"/>
      <c r="N345" s="98"/>
      <c r="O345" s="133"/>
      <c r="P345" s="184"/>
      <c r="Q345" s="184"/>
      <c r="R345" s="184"/>
      <c r="S345" s="184"/>
      <c r="T345" s="184"/>
      <c r="U345" s="184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84"/>
      <c r="C346" s="184"/>
      <c r="D346" s="184"/>
      <c r="E346" s="184"/>
      <c r="F346" s="184"/>
      <c r="G346" s="184"/>
      <c r="H346" s="184"/>
      <c r="I346" s="184"/>
      <c r="J346" s="184"/>
      <c r="K346" s="184"/>
      <c r="L346" s="184"/>
      <c r="M346" s="184"/>
      <c r="N346" s="98"/>
      <c r="O346" s="133"/>
      <c r="P346" s="184"/>
      <c r="Q346" s="184"/>
      <c r="R346" s="184"/>
      <c r="S346" s="184"/>
      <c r="T346" s="184"/>
      <c r="U346" s="184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84"/>
      <c r="C347" s="184"/>
      <c r="D347" s="184"/>
      <c r="E347" s="184"/>
      <c r="F347" s="184"/>
      <c r="G347" s="184"/>
      <c r="H347" s="184"/>
      <c r="I347" s="184"/>
      <c r="J347" s="184"/>
      <c r="K347" s="184"/>
      <c r="L347" s="184"/>
      <c r="M347" s="184"/>
      <c r="N347" s="98"/>
      <c r="O347" s="133"/>
      <c r="P347" s="184"/>
      <c r="Q347" s="184"/>
      <c r="R347" s="184"/>
      <c r="S347" s="184"/>
      <c r="T347" s="184"/>
      <c r="U347" s="184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84"/>
      <c r="C348" s="184"/>
      <c r="D348" s="184"/>
      <c r="E348" s="184"/>
      <c r="F348" s="184"/>
      <c r="G348" s="184"/>
      <c r="H348" s="184"/>
      <c r="I348" s="184"/>
      <c r="J348" s="184"/>
      <c r="K348" s="184"/>
      <c r="L348" s="184"/>
      <c r="M348" s="184"/>
      <c r="N348" s="98"/>
      <c r="O348" s="133"/>
      <c r="P348" s="184"/>
      <c r="Q348" s="184"/>
      <c r="R348" s="184"/>
      <c r="S348" s="184"/>
      <c r="T348" s="184"/>
      <c r="U348" s="184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84"/>
      <c r="C349" s="184"/>
      <c r="D349" s="184"/>
      <c r="E349" s="184"/>
      <c r="F349" s="184"/>
      <c r="G349" s="184"/>
      <c r="H349" s="184"/>
      <c r="I349" s="184"/>
      <c r="J349" s="184"/>
      <c r="K349" s="184"/>
      <c r="L349" s="184"/>
      <c r="M349" s="184"/>
      <c r="N349" s="98"/>
      <c r="O349" s="133"/>
      <c r="P349" s="184"/>
      <c r="Q349" s="184"/>
      <c r="R349" s="184"/>
      <c r="S349" s="184"/>
      <c r="T349" s="184"/>
      <c r="U349" s="184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84"/>
      <c r="C350" s="184"/>
      <c r="D350" s="184"/>
      <c r="E350" s="184"/>
      <c r="F350" s="184"/>
      <c r="G350" s="184"/>
      <c r="H350" s="184"/>
      <c r="I350" s="184"/>
      <c r="J350" s="184"/>
      <c r="K350" s="184"/>
      <c r="L350" s="184"/>
      <c r="M350" s="184"/>
      <c r="N350" s="98"/>
      <c r="O350" s="133"/>
      <c r="P350" s="184"/>
      <c r="Q350" s="184"/>
      <c r="R350" s="184"/>
      <c r="S350" s="184"/>
      <c r="T350" s="184"/>
      <c r="U350" s="184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84"/>
      <c r="C351" s="184"/>
      <c r="D351" s="184"/>
      <c r="E351" s="184"/>
      <c r="F351" s="184"/>
      <c r="G351" s="184"/>
      <c r="H351" s="184"/>
      <c r="I351" s="184"/>
      <c r="J351" s="184"/>
      <c r="K351" s="184"/>
      <c r="L351" s="184"/>
      <c r="M351" s="184"/>
      <c r="N351" s="98"/>
      <c r="O351" s="133"/>
      <c r="P351" s="184"/>
      <c r="Q351" s="184"/>
      <c r="R351" s="184"/>
      <c r="S351" s="184"/>
      <c r="T351" s="184"/>
      <c r="U351" s="184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84"/>
      <c r="C352" s="184"/>
      <c r="D352" s="184"/>
      <c r="E352" s="184"/>
      <c r="F352" s="184"/>
      <c r="G352" s="184"/>
      <c r="H352" s="184"/>
      <c r="I352" s="184"/>
      <c r="J352" s="184"/>
      <c r="K352" s="184"/>
      <c r="L352" s="184"/>
      <c r="M352" s="184"/>
      <c r="N352" s="98"/>
      <c r="O352" s="133"/>
      <c r="P352" s="184"/>
      <c r="Q352" s="184"/>
      <c r="R352" s="184"/>
      <c r="S352" s="184"/>
      <c r="T352" s="184"/>
      <c r="U352" s="184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84"/>
      <c r="C353" s="184"/>
      <c r="D353" s="184"/>
      <c r="E353" s="184"/>
      <c r="F353" s="184"/>
      <c r="G353" s="184"/>
      <c r="H353" s="184"/>
      <c r="I353" s="184"/>
      <c r="J353" s="184"/>
      <c r="K353" s="184"/>
      <c r="L353" s="184"/>
      <c r="M353" s="184"/>
      <c r="N353" s="98"/>
      <c r="O353" s="133"/>
      <c r="P353" s="184"/>
      <c r="Q353" s="184"/>
      <c r="R353" s="184"/>
      <c r="S353" s="184"/>
      <c r="T353" s="184"/>
      <c r="U353" s="184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84"/>
      <c r="C354" s="184"/>
      <c r="D354" s="184"/>
      <c r="E354" s="184"/>
      <c r="F354" s="184"/>
      <c r="G354" s="184"/>
      <c r="H354" s="184"/>
      <c r="I354" s="184"/>
      <c r="J354" s="184"/>
      <c r="K354" s="184"/>
      <c r="L354" s="184"/>
      <c r="M354" s="184"/>
      <c r="N354" s="98"/>
      <c r="O354" s="133"/>
      <c r="P354" s="184"/>
      <c r="Q354" s="184"/>
      <c r="R354" s="184"/>
      <c r="S354" s="184"/>
      <c r="T354" s="184"/>
      <c r="U354" s="184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84"/>
      <c r="C355" s="184"/>
      <c r="D355" s="184"/>
      <c r="E355" s="184"/>
      <c r="F355" s="184"/>
      <c r="G355" s="184"/>
      <c r="H355" s="184"/>
      <c r="I355" s="184"/>
      <c r="J355" s="184"/>
      <c r="K355" s="184"/>
      <c r="L355" s="184"/>
      <c r="M355" s="184"/>
      <c r="N355" s="98"/>
      <c r="O355" s="133"/>
      <c r="P355" s="184"/>
      <c r="Q355" s="184"/>
      <c r="R355" s="184"/>
      <c r="S355" s="184"/>
      <c r="T355" s="184"/>
      <c r="U355" s="184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84"/>
      <c r="C356" s="184"/>
      <c r="D356" s="184"/>
      <c r="E356" s="184"/>
      <c r="F356" s="184"/>
      <c r="G356" s="184"/>
      <c r="H356" s="184"/>
      <c r="I356" s="184"/>
      <c r="J356" s="184"/>
      <c r="K356" s="184"/>
      <c r="L356" s="184"/>
      <c r="M356" s="184"/>
      <c r="N356" s="98"/>
      <c r="O356" s="133"/>
      <c r="P356" s="184"/>
      <c r="Q356" s="184"/>
      <c r="R356" s="184"/>
      <c r="S356" s="184"/>
      <c r="T356" s="184"/>
      <c r="U356" s="184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84"/>
      <c r="C357" s="184"/>
      <c r="D357" s="184"/>
      <c r="E357" s="184"/>
      <c r="F357" s="184"/>
      <c r="G357" s="184"/>
      <c r="H357" s="184"/>
      <c r="I357" s="184"/>
      <c r="J357" s="184"/>
      <c r="K357" s="184"/>
      <c r="L357" s="184"/>
      <c r="M357" s="184"/>
      <c r="N357" s="98"/>
      <c r="O357" s="133"/>
      <c r="P357" s="184"/>
      <c r="Q357" s="184"/>
      <c r="R357" s="184"/>
      <c r="S357" s="184"/>
      <c r="T357" s="184"/>
      <c r="U357" s="184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84"/>
      <c r="C358" s="184"/>
      <c r="D358" s="184"/>
      <c r="E358" s="184"/>
      <c r="F358" s="184"/>
      <c r="G358" s="184"/>
      <c r="H358" s="184"/>
      <c r="I358" s="184"/>
      <c r="J358" s="184"/>
      <c r="K358" s="184"/>
      <c r="L358" s="184"/>
      <c r="M358" s="184"/>
      <c r="N358" s="98"/>
      <c r="O358" s="133"/>
      <c r="P358" s="184"/>
      <c r="Q358" s="184"/>
      <c r="R358" s="184"/>
      <c r="S358" s="184"/>
      <c r="T358" s="184"/>
      <c r="U358" s="184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84"/>
      <c r="C359" s="184"/>
      <c r="D359" s="184"/>
      <c r="E359" s="184"/>
      <c r="F359" s="184"/>
      <c r="G359" s="184"/>
      <c r="H359" s="184"/>
      <c r="I359" s="184"/>
      <c r="J359" s="184"/>
      <c r="K359" s="184"/>
      <c r="L359" s="184"/>
      <c r="M359" s="184"/>
      <c r="N359" s="98"/>
      <c r="O359" s="133"/>
      <c r="P359" s="184"/>
      <c r="Q359" s="184"/>
      <c r="R359" s="184"/>
      <c r="S359" s="184"/>
      <c r="T359" s="184"/>
      <c r="U359" s="184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84"/>
      <c r="C360" s="184"/>
      <c r="D360" s="184"/>
      <c r="E360" s="184"/>
      <c r="F360" s="184"/>
      <c r="G360" s="184"/>
      <c r="H360" s="184"/>
      <c r="I360" s="184"/>
      <c r="J360" s="184"/>
      <c r="K360" s="184"/>
      <c r="L360" s="184"/>
      <c r="M360" s="184"/>
      <c r="N360" s="98"/>
      <c r="O360" s="133"/>
      <c r="P360" s="184"/>
      <c r="Q360" s="184"/>
      <c r="R360" s="184"/>
      <c r="S360" s="184"/>
      <c r="T360" s="184"/>
      <c r="U360" s="184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84"/>
      <c r="C361" s="184"/>
      <c r="D361" s="184"/>
      <c r="E361" s="184"/>
      <c r="F361" s="184"/>
      <c r="G361" s="184"/>
      <c r="H361" s="184"/>
      <c r="I361" s="184"/>
      <c r="J361" s="184"/>
      <c r="K361" s="184"/>
      <c r="L361" s="184"/>
      <c r="M361" s="184"/>
      <c r="N361" s="98"/>
      <c r="O361" s="133"/>
      <c r="P361" s="184"/>
      <c r="Q361" s="184"/>
      <c r="R361" s="184"/>
      <c r="S361" s="184"/>
      <c r="T361" s="184"/>
      <c r="U361" s="184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84"/>
      <c r="C362" s="184"/>
      <c r="D362" s="184"/>
      <c r="E362" s="184"/>
      <c r="F362" s="184"/>
      <c r="G362" s="184"/>
      <c r="H362" s="184"/>
      <c r="I362" s="184"/>
      <c r="J362" s="184"/>
      <c r="K362" s="184"/>
      <c r="L362" s="184"/>
      <c r="M362" s="184"/>
      <c r="N362" s="98"/>
      <c r="O362" s="133"/>
      <c r="P362" s="184"/>
      <c r="Q362" s="184"/>
      <c r="R362" s="184"/>
      <c r="S362" s="184"/>
      <c r="T362" s="184"/>
      <c r="U362" s="184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84"/>
      <c r="C363" s="184"/>
      <c r="D363" s="184"/>
      <c r="E363" s="184"/>
      <c r="F363" s="184"/>
      <c r="G363" s="184"/>
      <c r="H363" s="184"/>
      <c r="I363" s="184"/>
      <c r="J363" s="184"/>
      <c r="K363" s="184"/>
      <c r="L363" s="184"/>
      <c r="M363" s="184"/>
      <c r="N363" s="98"/>
      <c r="O363" s="133"/>
      <c r="P363" s="184"/>
      <c r="Q363" s="184"/>
      <c r="R363" s="184"/>
      <c r="S363" s="184"/>
      <c r="T363" s="184"/>
      <c r="U363" s="184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84"/>
      <c r="C364" s="184"/>
      <c r="D364" s="184"/>
      <c r="E364" s="184"/>
      <c r="F364" s="184"/>
      <c r="G364" s="184"/>
      <c r="H364" s="184"/>
      <c r="I364" s="184"/>
      <c r="J364" s="184"/>
      <c r="K364" s="184"/>
      <c r="L364" s="184"/>
      <c r="M364" s="184"/>
      <c r="N364" s="98"/>
      <c r="O364" s="133"/>
      <c r="P364" s="184"/>
      <c r="Q364" s="184"/>
      <c r="R364" s="184"/>
      <c r="S364" s="184"/>
      <c r="T364" s="184"/>
      <c r="U364" s="184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84"/>
      <c r="C365" s="184"/>
      <c r="D365" s="184"/>
      <c r="E365" s="184"/>
      <c r="F365" s="184"/>
      <c r="G365" s="184"/>
      <c r="H365" s="184"/>
      <c r="I365" s="184"/>
      <c r="J365" s="184"/>
      <c r="K365" s="184"/>
      <c r="L365" s="184"/>
      <c r="M365" s="184"/>
      <c r="N365" s="98"/>
      <c r="O365" s="133"/>
      <c r="P365" s="184"/>
      <c r="Q365" s="184"/>
      <c r="R365" s="184"/>
      <c r="S365" s="184"/>
      <c r="T365" s="184"/>
      <c r="U365" s="184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84"/>
      <c r="C366" s="184"/>
      <c r="D366" s="184"/>
      <c r="E366" s="184"/>
      <c r="F366" s="184"/>
      <c r="G366" s="184"/>
      <c r="H366" s="184"/>
      <c r="I366" s="184"/>
      <c r="J366" s="184"/>
      <c r="K366" s="184"/>
      <c r="L366" s="184"/>
      <c r="M366" s="184"/>
      <c r="N366" s="98"/>
      <c r="O366" s="133"/>
      <c r="P366" s="184"/>
      <c r="Q366" s="184"/>
      <c r="R366" s="184"/>
      <c r="S366" s="184"/>
      <c r="T366" s="184"/>
      <c r="U366" s="184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84"/>
      <c r="C367" s="184"/>
      <c r="D367" s="184"/>
      <c r="E367" s="184"/>
      <c r="F367" s="184"/>
      <c r="G367" s="184"/>
      <c r="H367" s="184"/>
      <c r="I367" s="184"/>
      <c r="J367" s="184"/>
      <c r="K367" s="184"/>
      <c r="L367" s="184"/>
      <c r="M367" s="184"/>
      <c r="N367" s="98"/>
      <c r="O367" s="133"/>
      <c r="P367" s="184"/>
      <c r="Q367" s="184"/>
      <c r="R367" s="184"/>
      <c r="S367" s="184"/>
      <c r="T367" s="184"/>
      <c r="U367" s="184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84"/>
      <c r="C368" s="184"/>
      <c r="D368" s="184"/>
      <c r="E368" s="184"/>
      <c r="F368" s="184"/>
      <c r="G368" s="184"/>
      <c r="H368" s="184"/>
      <c r="I368" s="184"/>
      <c r="J368" s="184"/>
      <c r="K368" s="184"/>
      <c r="L368" s="184"/>
      <c r="M368" s="184"/>
      <c r="N368" s="98"/>
      <c r="O368" s="133"/>
      <c r="P368" s="184"/>
      <c r="Q368" s="184"/>
      <c r="R368" s="184"/>
      <c r="S368" s="184"/>
      <c r="T368" s="184"/>
      <c r="U368" s="184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84"/>
      <c r="C369" s="184"/>
      <c r="D369" s="184"/>
      <c r="E369" s="184"/>
      <c r="F369" s="184"/>
      <c r="G369" s="184"/>
      <c r="H369" s="184"/>
      <c r="I369" s="184"/>
      <c r="J369" s="184"/>
      <c r="K369" s="184"/>
      <c r="L369" s="184"/>
      <c r="M369" s="184"/>
      <c r="N369" s="98"/>
      <c r="O369" s="133"/>
      <c r="P369" s="184"/>
      <c r="Q369" s="184"/>
      <c r="R369" s="184"/>
      <c r="S369" s="184"/>
      <c r="T369" s="184"/>
      <c r="U369" s="184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84"/>
      <c r="C370" s="184"/>
      <c r="D370" s="184"/>
      <c r="E370" s="184"/>
      <c r="F370" s="184"/>
      <c r="G370" s="184"/>
      <c r="H370" s="184"/>
      <c r="I370" s="184"/>
      <c r="J370" s="184"/>
      <c r="K370" s="184"/>
      <c r="L370" s="184"/>
      <c r="M370" s="184"/>
      <c r="N370" s="98"/>
      <c r="O370" s="133"/>
      <c r="P370" s="184"/>
      <c r="Q370" s="184"/>
      <c r="R370" s="184"/>
      <c r="S370" s="184"/>
      <c r="T370" s="184"/>
      <c r="U370" s="184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5"/>
      <c r="C375" s="186"/>
      <c r="D375" s="186"/>
      <c r="E375" s="134"/>
      <c r="F375" s="134"/>
      <c r="G375" s="134"/>
      <c r="H375" s="185"/>
      <c r="I375" s="185"/>
      <c r="J375" s="185"/>
      <c r="K375" s="185"/>
      <c r="L375" s="185"/>
      <c r="M375" s="185"/>
      <c r="N375" s="185"/>
      <c r="O375" s="185"/>
      <c r="P375" s="185"/>
      <c r="Q375" s="185"/>
      <c r="R375" s="185"/>
      <c r="S375" s="185"/>
      <c r="T375" s="185"/>
      <c r="U375" s="185"/>
      <c r="V375" s="134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8"/>
      <c r="C376" s="188"/>
      <c r="D376" s="188"/>
      <c r="E376" s="102"/>
      <c r="F376" s="102"/>
      <c r="G376" s="102"/>
      <c r="H376" s="189"/>
      <c r="I376" s="189"/>
      <c r="J376" s="189"/>
      <c r="K376" s="189"/>
      <c r="L376" s="190"/>
      <c r="M376" s="190"/>
      <c r="N376" s="190"/>
      <c r="O376" s="190"/>
      <c r="P376" s="190"/>
      <c r="Q376" s="190"/>
      <c r="R376" s="190"/>
      <c r="S376" s="190"/>
      <c r="T376" s="190"/>
      <c r="U376" s="190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8"/>
      <c r="C377" s="188"/>
      <c r="D377" s="188"/>
      <c r="E377" s="102"/>
      <c r="F377" s="102"/>
      <c r="G377" s="102"/>
      <c r="H377" s="189"/>
      <c r="I377" s="189"/>
      <c r="J377" s="189"/>
      <c r="K377" s="189"/>
      <c r="L377" s="190"/>
      <c r="M377" s="190"/>
      <c r="N377" s="190"/>
      <c r="O377" s="190"/>
      <c r="P377" s="190"/>
      <c r="Q377" s="190"/>
      <c r="R377" s="190"/>
      <c r="S377" s="190"/>
      <c r="T377" s="190"/>
      <c r="U377" s="190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8"/>
      <c r="C378" s="188"/>
      <c r="D378" s="188"/>
      <c r="E378" s="102"/>
      <c r="F378" s="102"/>
      <c r="G378" s="102"/>
      <c r="H378" s="189"/>
      <c r="I378" s="189"/>
      <c r="J378" s="189"/>
      <c r="K378" s="189"/>
      <c r="L378" s="190"/>
      <c r="M378" s="190"/>
      <c r="N378" s="190"/>
      <c r="O378" s="190"/>
      <c r="P378" s="190"/>
      <c r="Q378" s="190"/>
      <c r="R378" s="190"/>
      <c r="S378" s="190"/>
      <c r="T378" s="190"/>
      <c r="U378" s="190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8"/>
      <c r="C379" s="188"/>
      <c r="D379" s="188"/>
      <c r="E379" s="102"/>
      <c r="F379" s="102"/>
      <c r="G379" s="102"/>
      <c r="H379" s="189"/>
      <c r="I379" s="189"/>
      <c r="J379" s="189"/>
      <c r="K379" s="189"/>
      <c r="L379" s="190"/>
      <c r="M379" s="190"/>
      <c r="N379" s="190"/>
      <c r="O379" s="190"/>
      <c r="P379" s="190"/>
      <c r="Q379" s="190"/>
      <c r="R379" s="190"/>
      <c r="S379" s="190"/>
      <c r="T379" s="190"/>
      <c r="U379" s="190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8"/>
      <c r="C380" s="188"/>
      <c r="D380" s="188"/>
      <c r="E380" s="102"/>
      <c r="F380" s="102"/>
      <c r="G380" s="102"/>
      <c r="H380" s="189"/>
      <c r="I380" s="189"/>
      <c r="J380" s="189"/>
      <c r="K380" s="189"/>
      <c r="L380" s="190"/>
      <c r="M380" s="190"/>
      <c r="N380" s="190"/>
      <c r="O380" s="190"/>
      <c r="P380" s="190"/>
      <c r="Q380" s="190"/>
      <c r="R380" s="190"/>
      <c r="S380" s="190"/>
      <c r="T380" s="190"/>
      <c r="U380" s="190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8"/>
      <c r="C381" s="188"/>
      <c r="D381" s="188"/>
      <c r="E381" s="102"/>
      <c r="F381" s="102"/>
      <c r="G381" s="102"/>
      <c r="H381" s="189"/>
      <c r="I381" s="189"/>
      <c r="J381" s="189"/>
      <c r="K381" s="189"/>
      <c r="L381" s="190"/>
      <c r="M381" s="190"/>
      <c r="N381" s="190"/>
      <c r="O381" s="190"/>
      <c r="P381" s="190"/>
      <c r="Q381" s="190"/>
      <c r="R381" s="190"/>
      <c r="S381" s="190"/>
      <c r="T381" s="190"/>
      <c r="U381" s="190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8"/>
      <c r="C382" s="188"/>
      <c r="D382" s="188"/>
      <c r="E382" s="102"/>
      <c r="F382" s="102"/>
      <c r="G382" s="102"/>
      <c r="H382" s="189"/>
      <c r="I382" s="189"/>
      <c r="J382" s="189"/>
      <c r="K382" s="189"/>
      <c r="L382" s="190"/>
      <c r="M382" s="190"/>
      <c r="N382" s="190"/>
      <c r="O382" s="190"/>
      <c r="P382" s="190"/>
      <c r="Q382" s="190"/>
      <c r="R382" s="190"/>
      <c r="S382" s="190"/>
      <c r="T382" s="190"/>
      <c r="U382" s="190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8"/>
      <c r="C383" s="188"/>
      <c r="D383" s="188"/>
      <c r="E383" s="102"/>
      <c r="F383" s="102"/>
      <c r="G383" s="102"/>
      <c r="H383" s="189"/>
      <c r="I383" s="189"/>
      <c r="J383" s="189"/>
      <c r="K383" s="189"/>
      <c r="L383" s="190"/>
      <c r="M383" s="190"/>
      <c r="N383" s="190"/>
      <c r="O383" s="190"/>
      <c r="P383" s="190"/>
      <c r="Q383" s="190"/>
      <c r="R383" s="190"/>
      <c r="S383" s="190"/>
      <c r="T383" s="190"/>
      <c r="U383" s="190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8"/>
      <c r="C384" s="188"/>
      <c r="D384" s="188"/>
      <c r="E384" s="102"/>
      <c r="F384" s="102"/>
      <c r="G384" s="102"/>
      <c r="H384" s="189"/>
      <c r="I384" s="189"/>
      <c r="J384" s="189"/>
      <c r="K384" s="189"/>
      <c r="L384" s="190"/>
      <c r="M384" s="190"/>
      <c r="N384" s="190"/>
      <c r="O384" s="190"/>
      <c r="P384" s="190"/>
      <c r="Q384" s="190"/>
      <c r="R384" s="190"/>
      <c r="S384" s="190"/>
      <c r="T384" s="190"/>
      <c r="U384" s="190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8"/>
      <c r="C385" s="188"/>
      <c r="D385" s="188"/>
      <c r="E385" s="102"/>
      <c r="F385" s="102"/>
      <c r="G385" s="102"/>
      <c r="H385" s="189"/>
      <c r="I385" s="189"/>
      <c r="J385" s="189"/>
      <c r="K385" s="189"/>
      <c r="L385" s="190"/>
      <c r="M385" s="190"/>
      <c r="N385" s="190"/>
      <c r="O385" s="190"/>
      <c r="P385" s="190"/>
      <c r="Q385" s="190"/>
      <c r="R385" s="190"/>
      <c r="S385" s="190"/>
      <c r="T385" s="190"/>
      <c r="U385" s="190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8"/>
      <c r="C386" s="188"/>
      <c r="D386" s="188"/>
      <c r="E386" s="102"/>
      <c r="F386" s="102"/>
      <c r="G386" s="102"/>
      <c r="H386" s="189"/>
      <c r="I386" s="189"/>
      <c r="J386" s="189"/>
      <c r="K386" s="189"/>
      <c r="L386" s="190"/>
      <c r="M386" s="190"/>
      <c r="N386" s="190"/>
      <c r="O386" s="190"/>
      <c r="P386" s="190"/>
      <c r="Q386" s="190"/>
      <c r="R386" s="190"/>
      <c r="S386" s="190"/>
      <c r="T386" s="190"/>
      <c r="U386" s="190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8"/>
      <c r="C387" s="188"/>
      <c r="D387" s="188"/>
      <c r="E387" s="102"/>
      <c r="F387" s="102"/>
      <c r="G387" s="102"/>
      <c r="H387" s="189"/>
      <c r="I387" s="189"/>
      <c r="J387" s="189"/>
      <c r="K387" s="189"/>
      <c r="L387" s="190"/>
      <c r="M387" s="190"/>
      <c r="N387" s="190"/>
      <c r="O387" s="190"/>
      <c r="P387" s="190"/>
      <c r="Q387" s="190"/>
      <c r="R387" s="190"/>
      <c r="S387" s="190"/>
      <c r="T387" s="190"/>
      <c r="U387" s="190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8"/>
      <c r="C388" s="188"/>
      <c r="D388" s="188"/>
      <c r="E388" s="102"/>
      <c r="F388" s="102"/>
      <c r="G388" s="102"/>
      <c r="H388" s="189"/>
      <c r="I388" s="189"/>
      <c r="J388" s="189"/>
      <c r="K388" s="189"/>
      <c r="L388" s="190"/>
      <c r="M388" s="190"/>
      <c r="N388" s="190"/>
      <c r="O388" s="190"/>
      <c r="P388" s="190"/>
      <c r="Q388" s="190"/>
      <c r="R388" s="190"/>
      <c r="S388" s="190"/>
      <c r="T388" s="190"/>
      <c r="U388" s="190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8"/>
      <c r="C389" s="188"/>
      <c r="D389" s="188"/>
      <c r="E389" s="102"/>
      <c r="F389" s="102"/>
      <c r="G389" s="102"/>
      <c r="H389" s="189"/>
      <c r="I389" s="189"/>
      <c r="J389" s="189"/>
      <c r="K389" s="189"/>
      <c r="L389" s="190"/>
      <c r="M389" s="190"/>
      <c r="N389" s="190"/>
      <c r="O389" s="190"/>
      <c r="P389" s="190"/>
      <c r="Q389" s="190"/>
      <c r="R389" s="190"/>
      <c r="S389" s="190"/>
      <c r="T389" s="190"/>
      <c r="U389" s="190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8"/>
      <c r="C390" s="188"/>
      <c r="D390" s="188"/>
      <c r="E390" s="102"/>
      <c r="F390" s="102"/>
      <c r="G390" s="102"/>
      <c r="H390" s="189"/>
      <c r="I390" s="189"/>
      <c r="J390" s="189"/>
      <c r="K390" s="189"/>
      <c r="L390" s="190"/>
      <c r="M390" s="190"/>
      <c r="N390" s="190"/>
      <c r="O390" s="190"/>
      <c r="P390" s="190"/>
      <c r="Q390" s="190"/>
      <c r="R390" s="190"/>
      <c r="S390" s="190"/>
      <c r="T390" s="190"/>
      <c r="U390" s="190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8"/>
      <c r="C391" s="188"/>
      <c r="D391" s="188"/>
      <c r="E391" s="102"/>
      <c r="F391" s="102"/>
      <c r="G391" s="102"/>
      <c r="H391" s="189"/>
      <c r="I391" s="189"/>
      <c r="J391" s="189"/>
      <c r="K391" s="189"/>
      <c r="L391" s="190"/>
      <c r="M391" s="190"/>
      <c r="N391" s="190"/>
      <c r="O391" s="190"/>
      <c r="P391" s="190"/>
      <c r="Q391" s="190"/>
      <c r="R391" s="190"/>
      <c r="S391" s="190"/>
      <c r="T391" s="190"/>
      <c r="U391" s="190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8"/>
      <c r="C392" s="188"/>
      <c r="D392" s="188"/>
      <c r="E392" s="102"/>
      <c r="F392" s="102"/>
      <c r="G392" s="102"/>
      <c r="H392" s="189"/>
      <c r="I392" s="189"/>
      <c r="J392" s="189"/>
      <c r="K392" s="189"/>
      <c r="L392" s="190"/>
      <c r="M392" s="190"/>
      <c r="N392" s="190"/>
      <c r="O392" s="190"/>
      <c r="P392" s="190"/>
      <c r="Q392" s="190"/>
      <c r="R392" s="190"/>
      <c r="S392" s="190"/>
      <c r="T392" s="190"/>
      <c r="U392" s="190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8"/>
      <c r="C393" s="188"/>
      <c r="D393" s="188"/>
      <c r="E393" s="102"/>
      <c r="F393" s="102"/>
      <c r="G393" s="102"/>
      <c r="H393" s="189"/>
      <c r="I393" s="189"/>
      <c r="J393" s="189"/>
      <c r="K393" s="189"/>
      <c r="L393" s="190"/>
      <c r="M393" s="190"/>
      <c r="N393" s="190"/>
      <c r="O393" s="190"/>
      <c r="P393" s="190"/>
      <c r="Q393" s="190"/>
      <c r="R393" s="190"/>
      <c r="S393" s="190"/>
      <c r="T393" s="190"/>
      <c r="U393" s="190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5"/>
      <c r="C396" s="186"/>
      <c r="D396" s="186"/>
      <c r="E396" s="187"/>
      <c r="F396" s="187"/>
      <c r="G396" s="187"/>
      <c r="H396" s="187"/>
      <c r="I396" s="187"/>
      <c r="J396" s="187"/>
      <c r="K396" s="187"/>
      <c r="L396" s="187"/>
      <c r="M396" s="187"/>
      <c r="N396" s="134"/>
      <c r="O396" s="134"/>
      <c r="P396" s="134"/>
      <c r="Q396" s="185"/>
      <c r="R396" s="185"/>
      <c r="S396" s="185"/>
      <c r="T396" s="185"/>
      <c r="U396" s="185"/>
      <c r="V396" s="185"/>
      <c r="W396" s="134"/>
      <c r="X396" s="134"/>
      <c r="Y396" s="134"/>
      <c r="Z396" s="134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84"/>
      <c r="C397" s="184"/>
      <c r="D397" s="184"/>
      <c r="E397" s="184"/>
      <c r="F397" s="184"/>
      <c r="G397" s="184"/>
      <c r="H397" s="184"/>
      <c r="I397" s="184"/>
      <c r="J397" s="184"/>
      <c r="K397" s="184"/>
      <c r="L397" s="184"/>
      <c r="M397" s="184"/>
      <c r="N397" s="98"/>
      <c r="O397" s="133"/>
      <c r="P397" s="133"/>
      <c r="Q397" s="184"/>
      <c r="R397" s="184"/>
      <c r="S397" s="184"/>
      <c r="T397" s="184"/>
      <c r="U397" s="184"/>
      <c r="V397" s="184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84"/>
      <c r="C398" s="184"/>
      <c r="D398" s="184"/>
      <c r="E398" s="184"/>
      <c r="F398" s="184"/>
      <c r="G398" s="184"/>
      <c r="H398" s="184"/>
      <c r="I398" s="184"/>
      <c r="J398" s="184"/>
      <c r="K398" s="184"/>
      <c r="L398" s="184"/>
      <c r="M398" s="184"/>
      <c r="N398" s="98"/>
      <c r="O398" s="133"/>
      <c r="P398" s="133"/>
      <c r="Q398" s="184"/>
      <c r="R398" s="184"/>
      <c r="S398" s="184"/>
      <c r="T398" s="184"/>
      <c r="U398" s="184"/>
      <c r="V398" s="184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84"/>
      <c r="C399" s="184"/>
      <c r="D399" s="184"/>
      <c r="E399" s="184"/>
      <c r="F399" s="184"/>
      <c r="G399" s="184"/>
      <c r="H399" s="184"/>
      <c r="I399" s="184"/>
      <c r="J399" s="184"/>
      <c r="K399" s="184"/>
      <c r="L399" s="184"/>
      <c r="M399" s="184"/>
      <c r="N399" s="98"/>
      <c r="O399" s="133"/>
      <c r="P399" s="133"/>
      <c r="Q399" s="184"/>
      <c r="R399" s="184"/>
      <c r="S399" s="184"/>
      <c r="T399" s="184"/>
      <c r="U399" s="184"/>
      <c r="V399" s="184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84"/>
      <c r="C400" s="184"/>
      <c r="D400" s="184"/>
      <c r="E400" s="184"/>
      <c r="F400" s="184"/>
      <c r="G400" s="184"/>
      <c r="H400" s="184"/>
      <c r="I400" s="184"/>
      <c r="J400" s="184"/>
      <c r="K400" s="184"/>
      <c r="L400" s="184"/>
      <c r="M400" s="184"/>
      <c r="N400" s="98"/>
      <c r="O400" s="133"/>
      <c r="P400" s="133"/>
      <c r="Q400" s="184"/>
      <c r="R400" s="184"/>
      <c r="S400" s="184"/>
      <c r="T400" s="184"/>
      <c r="U400" s="184"/>
      <c r="V400" s="184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84"/>
      <c r="C401" s="184"/>
      <c r="D401" s="184"/>
      <c r="E401" s="184"/>
      <c r="F401" s="184"/>
      <c r="G401" s="184"/>
      <c r="H401" s="184"/>
      <c r="I401" s="184"/>
      <c r="J401" s="184"/>
      <c r="K401" s="184"/>
      <c r="L401" s="184"/>
      <c r="M401" s="184"/>
      <c r="N401" s="98"/>
      <c r="O401" s="133"/>
      <c r="P401" s="133"/>
      <c r="Q401" s="184"/>
      <c r="R401" s="184"/>
      <c r="S401" s="184"/>
      <c r="T401" s="184"/>
      <c r="U401" s="184"/>
      <c r="V401" s="184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84"/>
      <c r="C402" s="184"/>
      <c r="D402" s="184"/>
      <c r="E402" s="184"/>
      <c r="F402" s="184"/>
      <c r="G402" s="184"/>
      <c r="H402" s="184"/>
      <c r="I402" s="184"/>
      <c r="J402" s="184"/>
      <c r="K402" s="184"/>
      <c r="L402" s="184"/>
      <c r="M402" s="184"/>
      <c r="N402" s="98"/>
      <c r="O402" s="133"/>
      <c r="P402" s="133"/>
      <c r="Q402" s="184"/>
      <c r="R402" s="184"/>
      <c r="S402" s="184"/>
      <c r="T402" s="184"/>
      <c r="U402" s="184"/>
      <c r="V402" s="184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84"/>
      <c r="C403" s="184"/>
      <c r="D403" s="184"/>
      <c r="E403" s="184"/>
      <c r="F403" s="184"/>
      <c r="G403" s="184"/>
      <c r="H403" s="184"/>
      <c r="I403" s="184"/>
      <c r="J403" s="184"/>
      <c r="K403" s="184"/>
      <c r="L403" s="184"/>
      <c r="M403" s="184"/>
      <c r="N403" s="98"/>
      <c r="O403" s="133"/>
      <c r="P403" s="133"/>
      <c r="Q403" s="184"/>
      <c r="R403" s="184"/>
      <c r="S403" s="184"/>
      <c r="T403" s="184"/>
      <c r="U403" s="184"/>
      <c r="V403" s="184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84"/>
      <c r="C404" s="184"/>
      <c r="D404" s="184"/>
      <c r="E404" s="184"/>
      <c r="F404" s="184"/>
      <c r="G404" s="184"/>
      <c r="H404" s="184"/>
      <c r="I404" s="184"/>
      <c r="J404" s="184"/>
      <c r="K404" s="184"/>
      <c r="L404" s="184"/>
      <c r="M404" s="184"/>
      <c r="N404" s="98"/>
      <c r="O404" s="133"/>
      <c r="P404" s="133"/>
      <c r="Q404" s="184"/>
      <c r="R404" s="184"/>
      <c r="S404" s="184"/>
      <c r="T404" s="184"/>
      <c r="U404" s="184"/>
      <c r="V404" s="184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84"/>
      <c r="C405" s="184"/>
      <c r="D405" s="184"/>
      <c r="E405" s="184"/>
      <c r="F405" s="184"/>
      <c r="G405" s="184"/>
      <c r="H405" s="184"/>
      <c r="I405" s="184"/>
      <c r="J405" s="184"/>
      <c r="K405" s="184"/>
      <c r="L405" s="184"/>
      <c r="M405" s="184"/>
      <c r="N405" s="98"/>
      <c r="O405" s="133"/>
      <c r="P405" s="133"/>
      <c r="Q405" s="184"/>
      <c r="R405" s="184"/>
      <c r="S405" s="184"/>
      <c r="T405" s="184"/>
      <c r="U405" s="184"/>
      <c r="V405" s="184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84"/>
      <c r="C406" s="184"/>
      <c r="D406" s="184"/>
      <c r="E406" s="184"/>
      <c r="F406" s="184"/>
      <c r="G406" s="184"/>
      <c r="H406" s="184"/>
      <c r="I406" s="184"/>
      <c r="J406" s="184"/>
      <c r="K406" s="184"/>
      <c r="L406" s="184"/>
      <c r="M406" s="184"/>
      <c r="N406" s="98"/>
      <c r="O406" s="133"/>
      <c r="P406" s="133"/>
      <c r="Q406" s="184"/>
      <c r="R406" s="184"/>
      <c r="S406" s="184"/>
      <c r="T406" s="184"/>
      <c r="U406" s="184"/>
      <c r="V406" s="184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84"/>
      <c r="C407" s="184"/>
      <c r="D407" s="184"/>
      <c r="E407" s="184"/>
      <c r="F407" s="184"/>
      <c r="G407" s="184"/>
      <c r="H407" s="184"/>
      <c r="I407" s="184"/>
      <c r="J407" s="184"/>
      <c r="K407" s="184"/>
      <c r="L407" s="184"/>
      <c r="M407" s="184"/>
      <c r="N407" s="98"/>
      <c r="O407" s="133"/>
      <c r="P407" s="133"/>
      <c r="Q407" s="184"/>
      <c r="R407" s="184"/>
      <c r="S407" s="184"/>
      <c r="T407" s="184"/>
      <c r="U407" s="184"/>
      <c r="V407" s="184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84"/>
      <c r="C408" s="184"/>
      <c r="D408" s="184"/>
      <c r="E408" s="184"/>
      <c r="F408" s="184"/>
      <c r="G408" s="184"/>
      <c r="H408" s="184"/>
      <c r="I408" s="184"/>
      <c r="J408" s="184"/>
      <c r="K408" s="184"/>
      <c r="L408" s="184"/>
      <c r="M408" s="184"/>
      <c r="N408" s="98"/>
      <c r="O408" s="133"/>
      <c r="P408" s="133"/>
      <c r="Q408" s="184"/>
      <c r="R408" s="184"/>
      <c r="S408" s="184"/>
      <c r="T408" s="184"/>
      <c r="U408" s="184"/>
      <c r="V408" s="184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84"/>
      <c r="C409" s="184"/>
      <c r="D409" s="184"/>
      <c r="E409" s="184"/>
      <c r="F409" s="184"/>
      <c r="G409" s="184"/>
      <c r="H409" s="184"/>
      <c r="I409" s="184"/>
      <c r="J409" s="184"/>
      <c r="K409" s="184"/>
      <c r="L409" s="184"/>
      <c r="M409" s="184"/>
      <c r="N409" s="98"/>
      <c r="O409" s="133"/>
      <c r="P409" s="133"/>
      <c r="Q409" s="184"/>
      <c r="R409" s="184"/>
      <c r="S409" s="184"/>
      <c r="T409" s="184"/>
      <c r="U409" s="184"/>
      <c r="V409" s="184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84"/>
      <c r="C410" s="184"/>
      <c r="D410" s="184"/>
      <c r="E410" s="184"/>
      <c r="F410" s="184"/>
      <c r="G410" s="184"/>
      <c r="H410" s="184"/>
      <c r="I410" s="184"/>
      <c r="J410" s="184"/>
      <c r="K410" s="184"/>
      <c r="L410" s="184"/>
      <c r="M410" s="184"/>
      <c r="N410" s="98"/>
      <c r="O410" s="133"/>
      <c r="P410" s="133"/>
      <c r="Q410" s="184"/>
      <c r="R410" s="184"/>
      <c r="S410" s="184"/>
      <c r="T410" s="184"/>
      <c r="U410" s="184"/>
      <c r="V410" s="184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84"/>
      <c r="C411" s="184"/>
      <c r="D411" s="184"/>
      <c r="E411" s="184"/>
      <c r="F411" s="184"/>
      <c r="G411" s="184"/>
      <c r="H411" s="184"/>
      <c r="I411" s="184"/>
      <c r="J411" s="184"/>
      <c r="K411" s="184"/>
      <c r="L411" s="184"/>
      <c r="M411" s="184"/>
      <c r="N411" s="98"/>
      <c r="O411" s="133"/>
      <c r="P411" s="133"/>
      <c r="Q411" s="184"/>
      <c r="R411" s="184"/>
      <c r="S411" s="184"/>
      <c r="T411" s="184"/>
      <c r="U411" s="184"/>
      <c r="V411" s="184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84"/>
      <c r="C412" s="184"/>
      <c r="D412" s="184"/>
      <c r="E412" s="184"/>
      <c r="F412" s="184"/>
      <c r="G412" s="184"/>
      <c r="H412" s="184"/>
      <c r="I412" s="184"/>
      <c r="J412" s="184"/>
      <c r="K412" s="184"/>
      <c r="L412" s="184"/>
      <c r="M412" s="184"/>
      <c r="N412" s="98"/>
      <c r="O412" s="133"/>
      <c r="P412" s="133"/>
      <c r="Q412" s="184"/>
      <c r="R412" s="184"/>
      <c r="S412" s="184"/>
      <c r="T412" s="184"/>
      <c r="U412" s="184"/>
      <c r="V412" s="184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84"/>
      <c r="C413" s="184"/>
      <c r="D413" s="184"/>
      <c r="E413" s="184"/>
      <c r="F413" s="184"/>
      <c r="G413" s="184"/>
      <c r="H413" s="184"/>
      <c r="I413" s="184"/>
      <c r="J413" s="184"/>
      <c r="K413" s="184"/>
      <c r="L413" s="184"/>
      <c r="M413" s="184"/>
      <c r="N413" s="98"/>
      <c r="O413" s="133"/>
      <c r="P413" s="133"/>
      <c r="Q413" s="184"/>
      <c r="R413" s="184"/>
      <c r="S413" s="184"/>
      <c r="T413" s="184"/>
      <c r="U413" s="184"/>
      <c r="V413" s="184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84"/>
      <c r="C414" s="184"/>
      <c r="D414" s="184"/>
      <c r="E414" s="184"/>
      <c r="F414" s="184"/>
      <c r="G414" s="184"/>
      <c r="H414" s="184"/>
      <c r="I414" s="184"/>
      <c r="J414" s="184"/>
      <c r="K414" s="184"/>
      <c r="L414" s="184"/>
      <c r="M414" s="184"/>
      <c r="N414" s="98"/>
      <c r="O414" s="133"/>
      <c r="P414" s="133"/>
      <c r="Q414" s="184"/>
      <c r="R414" s="184"/>
      <c r="S414" s="184"/>
      <c r="T414" s="184"/>
      <c r="U414" s="184"/>
      <c r="V414" s="184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84"/>
      <c r="C415" s="184"/>
      <c r="D415" s="184"/>
      <c r="E415" s="184"/>
      <c r="F415" s="184"/>
      <c r="G415" s="184"/>
      <c r="H415" s="184"/>
      <c r="I415" s="184"/>
      <c r="J415" s="184"/>
      <c r="K415" s="184"/>
      <c r="L415" s="184"/>
      <c r="M415" s="184"/>
      <c r="N415" s="98"/>
      <c r="O415" s="133"/>
      <c r="P415" s="133"/>
      <c r="Q415" s="184"/>
      <c r="R415" s="184"/>
      <c r="S415" s="184"/>
      <c r="T415" s="184"/>
      <c r="U415" s="184"/>
      <c r="V415" s="184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84"/>
      <c r="C416" s="184"/>
      <c r="D416" s="184"/>
      <c r="E416" s="184"/>
      <c r="F416" s="184"/>
      <c r="G416" s="184"/>
      <c r="H416" s="184"/>
      <c r="I416" s="184"/>
      <c r="J416" s="184"/>
      <c r="K416" s="184"/>
      <c r="L416" s="184"/>
      <c r="M416" s="184"/>
      <c r="N416" s="98"/>
      <c r="O416" s="133"/>
      <c r="P416" s="133"/>
      <c r="Q416" s="184"/>
      <c r="R416" s="184"/>
      <c r="S416" s="184"/>
      <c r="T416" s="184"/>
      <c r="U416" s="184"/>
      <c r="V416" s="184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84"/>
      <c r="C417" s="184"/>
      <c r="D417" s="184"/>
      <c r="E417" s="184"/>
      <c r="F417" s="184"/>
      <c r="G417" s="184"/>
      <c r="H417" s="184"/>
      <c r="I417" s="184"/>
      <c r="J417" s="184"/>
      <c r="K417" s="184"/>
      <c r="L417" s="184"/>
      <c r="M417" s="184"/>
      <c r="N417" s="98"/>
      <c r="O417" s="133"/>
      <c r="P417" s="133"/>
      <c r="Q417" s="184"/>
      <c r="R417" s="184"/>
      <c r="S417" s="184"/>
      <c r="T417" s="184"/>
      <c r="U417" s="184"/>
      <c r="V417" s="184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84"/>
      <c r="C418" s="184"/>
      <c r="D418" s="184"/>
      <c r="E418" s="184"/>
      <c r="F418" s="184"/>
      <c r="G418" s="184"/>
      <c r="H418" s="184"/>
      <c r="I418" s="184"/>
      <c r="J418" s="184"/>
      <c r="K418" s="184"/>
      <c r="L418" s="184"/>
      <c r="M418" s="184"/>
      <c r="N418" s="98"/>
      <c r="O418" s="133"/>
      <c r="P418" s="133"/>
      <c r="Q418" s="184"/>
      <c r="R418" s="184"/>
      <c r="S418" s="184"/>
      <c r="T418" s="184"/>
      <c r="U418" s="184"/>
      <c r="V418" s="184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84"/>
      <c r="C419" s="184"/>
      <c r="D419" s="184"/>
      <c r="E419" s="184"/>
      <c r="F419" s="184"/>
      <c r="G419" s="184"/>
      <c r="H419" s="184"/>
      <c r="I419" s="184"/>
      <c r="J419" s="184"/>
      <c r="K419" s="184"/>
      <c r="L419" s="184"/>
      <c r="M419" s="184"/>
      <c r="N419" s="98"/>
      <c r="O419" s="133"/>
      <c r="P419" s="133"/>
      <c r="Q419" s="184"/>
      <c r="R419" s="184"/>
      <c r="S419" s="184"/>
      <c r="T419" s="184"/>
      <c r="U419" s="184"/>
      <c r="V419" s="184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84"/>
      <c r="C420" s="184"/>
      <c r="D420" s="184"/>
      <c r="E420" s="184"/>
      <c r="F420" s="184"/>
      <c r="G420" s="184"/>
      <c r="H420" s="184"/>
      <c r="I420" s="184"/>
      <c r="J420" s="184"/>
      <c r="K420" s="184"/>
      <c r="L420" s="184"/>
      <c r="M420" s="184"/>
      <c r="N420" s="98"/>
      <c r="O420" s="133"/>
      <c r="P420" s="133"/>
      <c r="Q420" s="184"/>
      <c r="R420" s="184"/>
      <c r="S420" s="184"/>
      <c r="T420" s="184"/>
      <c r="U420" s="184"/>
      <c r="V420" s="184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84"/>
      <c r="C421" s="184"/>
      <c r="D421" s="184"/>
      <c r="E421" s="184"/>
      <c r="F421" s="184"/>
      <c r="G421" s="184"/>
      <c r="H421" s="184"/>
      <c r="I421" s="184"/>
      <c r="J421" s="184"/>
      <c r="K421" s="184"/>
      <c r="L421" s="184"/>
      <c r="M421" s="184"/>
      <c r="N421" s="98"/>
      <c r="O421" s="133"/>
      <c r="P421" s="133"/>
      <c r="Q421" s="184"/>
      <c r="R421" s="184"/>
      <c r="S421" s="184"/>
      <c r="T421" s="184"/>
      <c r="U421" s="184"/>
      <c r="V421" s="184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84"/>
      <c r="C422" s="184"/>
      <c r="D422" s="184"/>
      <c r="E422" s="184"/>
      <c r="F422" s="184"/>
      <c r="G422" s="184"/>
      <c r="H422" s="184"/>
      <c r="I422" s="184"/>
      <c r="J422" s="184"/>
      <c r="K422" s="184"/>
      <c r="L422" s="184"/>
      <c r="M422" s="184"/>
      <c r="N422" s="98"/>
      <c r="O422" s="133"/>
      <c r="P422" s="133"/>
      <c r="Q422" s="184"/>
      <c r="R422" s="184"/>
      <c r="S422" s="184"/>
      <c r="T422" s="184"/>
      <c r="U422" s="184"/>
      <c r="V422" s="184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84"/>
      <c r="C423" s="184"/>
      <c r="D423" s="184"/>
      <c r="E423" s="184"/>
      <c r="F423" s="184"/>
      <c r="G423" s="184"/>
      <c r="H423" s="184"/>
      <c r="I423" s="184"/>
      <c r="J423" s="184"/>
      <c r="K423" s="184"/>
      <c r="L423" s="184"/>
      <c r="M423" s="184"/>
      <c r="N423" s="98"/>
      <c r="O423" s="133"/>
      <c r="P423" s="133"/>
      <c r="Q423" s="184"/>
      <c r="R423" s="184"/>
      <c r="S423" s="184"/>
      <c r="T423" s="184"/>
      <c r="U423" s="184"/>
      <c r="V423" s="184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84"/>
      <c r="C424" s="184"/>
      <c r="D424" s="184"/>
      <c r="E424" s="184"/>
      <c r="F424" s="184"/>
      <c r="G424" s="184"/>
      <c r="H424" s="184"/>
      <c r="I424" s="184"/>
      <c r="J424" s="184"/>
      <c r="K424" s="184"/>
      <c r="L424" s="184"/>
      <c r="M424" s="184"/>
      <c r="N424" s="98"/>
      <c r="O424" s="133"/>
      <c r="P424" s="133"/>
      <c r="Q424" s="184"/>
      <c r="R424" s="184"/>
      <c r="S424" s="184"/>
      <c r="T424" s="184"/>
      <c r="U424" s="184"/>
      <c r="V424" s="184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84"/>
      <c r="C425" s="184"/>
      <c r="D425" s="184"/>
      <c r="E425" s="184"/>
      <c r="F425" s="184"/>
      <c r="G425" s="184"/>
      <c r="H425" s="184"/>
      <c r="I425" s="184"/>
      <c r="J425" s="184"/>
      <c r="K425" s="184"/>
      <c r="L425" s="184"/>
      <c r="M425" s="184"/>
      <c r="N425" s="98"/>
      <c r="O425" s="133"/>
      <c r="P425" s="133"/>
      <c r="Q425" s="184"/>
      <c r="R425" s="184"/>
      <c r="S425" s="184"/>
      <c r="T425" s="184"/>
      <c r="U425" s="184"/>
      <c r="V425" s="184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84"/>
      <c r="C426" s="184"/>
      <c r="D426" s="184"/>
      <c r="E426" s="184"/>
      <c r="F426" s="184"/>
      <c r="G426" s="184"/>
      <c r="H426" s="184"/>
      <c r="I426" s="184"/>
      <c r="J426" s="184"/>
      <c r="K426" s="184"/>
      <c r="L426" s="184"/>
      <c r="M426" s="184"/>
      <c r="N426" s="98"/>
      <c r="O426" s="133"/>
      <c r="P426" s="133"/>
      <c r="Q426" s="184"/>
      <c r="R426" s="184"/>
      <c r="S426" s="184"/>
      <c r="T426" s="184"/>
      <c r="U426" s="184"/>
      <c r="V426" s="184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84"/>
      <c r="C427" s="184"/>
      <c r="D427" s="184"/>
      <c r="E427" s="184"/>
      <c r="F427" s="184"/>
      <c r="G427" s="184"/>
      <c r="H427" s="184"/>
      <c r="I427" s="184"/>
      <c r="J427" s="184"/>
      <c r="K427" s="184"/>
      <c r="L427" s="184"/>
      <c r="M427" s="184"/>
      <c r="N427" s="98"/>
      <c r="O427" s="133"/>
      <c r="P427" s="133"/>
      <c r="Q427" s="184"/>
      <c r="R427" s="184"/>
      <c r="S427" s="184"/>
      <c r="T427" s="184"/>
      <c r="U427" s="184"/>
      <c r="V427" s="184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84"/>
      <c r="C428" s="184"/>
      <c r="D428" s="184"/>
      <c r="E428" s="184"/>
      <c r="F428" s="184"/>
      <c r="G428" s="184"/>
      <c r="H428" s="184"/>
      <c r="I428" s="184"/>
      <c r="J428" s="184"/>
      <c r="K428" s="184"/>
      <c r="L428" s="184"/>
      <c r="M428" s="184"/>
      <c r="N428" s="98"/>
      <c r="O428" s="133"/>
      <c r="P428" s="133"/>
      <c r="Q428" s="184"/>
      <c r="R428" s="184"/>
      <c r="S428" s="184"/>
      <c r="T428" s="184"/>
      <c r="U428" s="184"/>
      <c r="V428" s="184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84"/>
      <c r="C429" s="184"/>
      <c r="D429" s="184"/>
      <c r="E429" s="184"/>
      <c r="F429" s="184"/>
      <c r="G429" s="184"/>
      <c r="H429" s="184"/>
      <c r="I429" s="184"/>
      <c r="J429" s="184"/>
      <c r="K429" s="184"/>
      <c r="L429" s="184"/>
      <c r="M429" s="184"/>
      <c r="N429" s="98"/>
      <c r="O429" s="133"/>
      <c r="P429" s="133"/>
      <c r="Q429" s="184"/>
      <c r="R429" s="184"/>
      <c r="S429" s="184"/>
      <c r="T429" s="184"/>
      <c r="U429" s="184"/>
      <c r="V429" s="184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84"/>
      <c r="C430" s="184"/>
      <c r="D430" s="184"/>
      <c r="E430" s="184"/>
      <c r="F430" s="184"/>
      <c r="G430" s="184"/>
      <c r="H430" s="184"/>
      <c r="I430" s="184"/>
      <c r="J430" s="184"/>
      <c r="K430" s="184"/>
      <c r="L430" s="184"/>
      <c r="M430" s="184"/>
      <c r="N430" s="98"/>
      <c r="O430" s="133"/>
      <c r="P430" s="133"/>
      <c r="Q430" s="184"/>
      <c r="R430" s="184"/>
      <c r="S430" s="184"/>
      <c r="T430" s="184"/>
      <c r="U430" s="184"/>
      <c r="V430" s="184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84"/>
      <c r="C431" s="184"/>
      <c r="D431" s="184"/>
      <c r="E431" s="184"/>
      <c r="F431" s="184"/>
      <c r="G431" s="184"/>
      <c r="H431" s="184"/>
      <c r="I431" s="184"/>
      <c r="J431" s="184"/>
      <c r="K431" s="184"/>
      <c r="L431" s="184"/>
      <c r="M431" s="184"/>
      <c r="N431" s="98"/>
      <c r="O431" s="133"/>
      <c r="P431" s="133"/>
      <c r="Q431" s="184"/>
      <c r="R431" s="184"/>
      <c r="S431" s="184"/>
      <c r="T431" s="184"/>
      <c r="U431" s="184"/>
      <c r="V431" s="184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84"/>
      <c r="C432" s="184"/>
      <c r="D432" s="184"/>
      <c r="E432" s="184"/>
      <c r="F432" s="184"/>
      <c r="G432" s="184"/>
      <c r="H432" s="184"/>
      <c r="I432" s="184"/>
      <c r="J432" s="184"/>
      <c r="K432" s="184"/>
      <c r="L432" s="184"/>
      <c r="M432" s="184"/>
      <c r="N432" s="98"/>
      <c r="O432" s="133"/>
      <c r="P432" s="133"/>
      <c r="Q432" s="184"/>
      <c r="R432" s="184"/>
      <c r="S432" s="184"/>
      <c r="T432" s="184"/>
      <c r="U432" s="184"/>
      <c r="V432" s="184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84"/>
      <c r="C433" s="184"/>
      <c r="D433" s="184"/>
      <c r="E433" s="184"/>
      <c r="F433" s="184"/>
      <c r="G433" s="184"/>
      <c r="H433" s="184"/>
      <c r="I433" s="184"/>
      <c r="J433" s="184"/>
      <c r="K433" s="184"/>
      <c r="L433" s="184"/>
      <c r="M433" s="184"/>
      <c r="N433" s="98"/>
      <c r="O433" s="133"/>
      <c r="P433" s="133"/>
      <c r="Q433" s="184"/>
      <c r="R433" s="184"/>
      <c r="S433" s="184"/>
      <c r="T433" s="184"/>
      <c r="U433" s="184"/>
      <c r="V433" s="184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84"/>
      <c r="C434" s="184"/>
      <c r="D434" s="184"/>
      <c r="E434" s="184"/>
      <c r="F434" s="184"/>
      <c r="G434" s="184"/>
      <c r="H434" s="184"/>
      <c r="I434" s="184"/>
      <c r="J434" s="184"/>
      <c r="K434" s="184"/>
      <c r="L434" s="184"/>
      <c r="M434" s="184"/>
      <c r="N434" s="98"/>
      <c r="O434" s="133"/>
      <c r="P434" s="133"/>
      <c r="Q434" s="184"/>
      <c r="R434" s="184"/>
      <c r="S434" s="184"/>
      <c r="T434" s="184"/>
      <c r="U434" s="184"/>
      <c r="V434" s="184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84"/>
      <c r="C435" s="184"/>
      <c r="D435" s="184"/>
      <c r="E435" s="184"/>
      <c r="F435" s="184"/>
      <c r="G435" s="184"/>
      <c r="H435" s="184"/>
      <c r="I435" s="184"/>
      <c r="J435" s="184"/>
      <c r="K435" s="184"/>
      <c r="L435" s="184"/>
      <c r="M435" s="184"/>
      <c r="N435" s="98"/>
      <c r="O435" s="133"/>
      <c r="P435" s="133"/>
      <c r="Q435" s="184"/>
      <c r="R435" s="184"/>
      <c r="S435" s="184"/>
      <c r="T435" s="184"/>
      <c r="U435" s="184"/>
      <c r="V435" s="184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84"/>
      <c r="C436" s="184"/>
      <c r="D436" s="184"/>
      <c r="E436" s="184"/>
      <c r="F436" s="184"/>
      <c r="G436" s="184"/>
      <c r="H436" s="184"/>
      <c r="I436" s="184"/>
      <c r="J436" s="184"/>
      <c r="K436" s="184"/>
      <c r="L436" s="184"/>
      <c r="M436" s="184"/>
      <c r="N436" s="98"/>
      <c r="O436" s="133"/>
      <c r="P436" s="133"/>
      <c r="Q436" s="184"/>
      <c r="R436" s="184"/>
      <c r="S436" s="184"/>
      <c r="T436" s="184"/>
      <c r="U436" s="184"/>
      <c r="V436" s="184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84"/>
      <c r="C437" s="184"/>
      <c r="D437" s="184"/>
      <c r="E437" s="184"/>
      <c r="F437" s="184"/>
      <c r="G437" s="184"/>
      <c r="H437" s="184"/>
      <c r="I437" s="184"/>
      <c r="J437" s="184"/>
      <c r="K437" s="184"/>
      <c r="L437" s="184"/>
      <c r="M437" s="184"/>
      <c r="N437" s="98"/>
      <c r="O437" s="133"/>
      <c r="P437" s="133"/>
      <c r="Q437" s="184"/>
      <c r="R437" s="184"/>
      <c r="S437" s="184"/>
      <c r="T437" s="184"/>
      <c r="U437" s="184"/>
      <c r="V437" s="184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84"/>
      <c r="C438" s="184"/>
      <c r="D438" s="184"/>
      <c r="E438" s="184"/>
      <c r="F438" s="184"/>
      <c r="G438" s="184"/>
      <c r="H438" s="184"/>
      <c r="I438" s="184"/>
      <c r="J438" s="184"/>
      <c r="K438" s="184"/>
      <c r="L438" s="184"/>
      <c r="M438" s="184"/>
      <c r="N438" s="98"/>
      <c r="O438" s="133"/>
      <c r="P438" s="133"/>
      <c r="Q438" s="184"/>
      <c r="R438" s="184"/>
      <c r="S438" s="184"/>
      <c r="T438" s="184"/>
      <c r="U438" s="184"/>
      <c r="V438" s="184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84"/>
      <c r="C439" s="184"/>
      <c r="D439" s="184"/>
      <c r="E439" s="184"/>
      <c r="F439" s="184"/>
      <c r="G439" s="184"/>
      <c r="H439" s="184"/>
      <c r="I439" s="184"/>
      <c r="J439" s="184"/>
      <c r="K439" s="184"/>
      <c r="L439" s="184"/>
      <c r="M439" s="184"/>
      <c r="N439" s="98"/>
      <c r="O439" s="133"/>
      <c r="P439" s="133"/>
      <c r="Q439" s="184"/>
      <c r="R439" s="184"/>
      <c r="S439" s="184"/>
      <c r="T439" s="184"/>
      <c r="U439" s="184"/>
      <c r="V439" s="184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84"/>
      <c r="C440" s="184"/>
      <c r="D440" s="184"/>
      <c r="E440" s="184"/>
      <c r="F440" s="184"/>
      <c r="G440" s="184"/>
      <c r="H440" s="184"/>
      <c r="I440" s="184"/>
      <c r="J440" s="184"/>
      <c r="K440" s="184"/>
      <c r="L440" s="184"/>
      <c r="M440" s="184"/>
      <c r="N440" s="98"/>
      <c r="O440" s="133"/>
      <c r="P440" s="133"/>
      <c r="Q440" s="184"/>
      <c r="R440" s="184"/>
      <c r="S440" s="184"/>
      <c r="T440" s="184"/>
      <c r="U440" s="184"/>
      <c r="V440" s="184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84"/>
      <c r="C441" s="184"/>
      <c r="D441" s="184"/>
      <c r="E441" s="184"/>
      <c r="F441" s="184"/>
      <c r="G441" s="184"/>
      <c r="H441" s="184"/>
      <c r="I441" s="184"/>
      <c r="J441" s="184"/>
      <c r="K441" s="184"/>
      <c r="L441" s="184"/>
      <c r="M441" s="184"/>
      <c r="N441" s="98"/>
      <c r="O441" s="133"/>
      <c r="P441" s="133"/>
      <c r="Q441" s="184"/>
      <c r="R441" s="184"/>
      <c r="S441" s="184"/>
      <c r="T441" s="184"/>
      <c r="U441" s="184"/>
      <c r="V441" s="184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84"/>
      <c r="C442" s="184"/>
      <c r="D442" s="184"/>
      <c r="E442" s="184"/>
      <c r="F442" s="184"/>
      <c r="G442" s="184"/>
      <c r="H442" s="184"/>
      <c r="I442" s="184"/>
      <c r="J442" s="184"/>
      <c r="K442" s="184"/>
      <c r="L442" s="184"/>
      <c r="M442" s="184"/>
      <c r="N442" s="98"/>
      <c r="O442" s="133"/>
      <c r="P442" s="133"/>
      <c r="Q442" s="184"/>
      <c r="R442" s="184"/>
      <c r="S442" s="184"/>
      <c r="T442" s="184"/>
      <c r="U442" s="184"/>
      <c r="V442" s="184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84"/>
      <c r="C443" s="184"/>
      <c r="D443" s="184"/>
      <c r="E443" s="184"/>
      <c r="F443" s="184"/>
      <c r="G443" s="184"/>
      <c r="H443" s="184"/>
      <c r="I443" s="184"/>
      <c r="J443" s="184"/>
      <c r="K443" s="184"/>
      <c r="L443" s="184"/>
      <c r="M443" s="184"/>
      <c r="N443" s="98"/>
      <c r="O443" s="133"/>
      <c r="P443" s="133"/>
      <c r="Q443" s="184"/>
      <c r="R443" s="184"/>
      <c r="S443" s="184"/>
      <c r="T443" s="184"/>
      <c r="U443" s="184"/>
      <c r="V443" s="184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84"/>
      <c r="C444" s="184"/>
      <c r="D444" s="184"/>
      <c r="E444" s="184"/>
      <c r="F444" s="184"/>
      <c r="G444" s="184"/>
      <c r="H444" s="184"/>
      <c r="I444" s="184"/>
      <c r="J444" s="184"/>
      <c r="K444" s="184"/>
      <c r="L444" s="184"/>
      <c r="M444" s="184"/>
      <c r="N444" s="98"/>
      <c r="O444" s="133"/>
      <c r="P444" s="133"/>
      <c r="Q444" s="184"/>
      <c r="R444" s="184"/>
      <c r="S444" s="184"/>
      <c r="T444" s="184"/>
      <c r="U444" s="184"/>
      <c r="V444" s="184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84"/>
      <c r="C445" s="184"/>
      <c r="D445" s="184"/>
      <c r="E445" s="184"/>
      <c r="F445" s="184"/>
      <c r="G445" s="184"/>
      <c r="H445" s="184"/>
      <c r="I445" s="184"/>
      <c r="J445" s="184"/>
      <c r="K445" s="184"/>
      <c r="L445" s="184"/>
      <c r="M445" s="184"/>
      <c r="N445" s="98"/>
      <c r="O445" s="133"/>
      <c r="P445" s="133"/>
      <c r="Q445" s="184"/>
      <c r="R445" s="184"/>
      <c r="S445" s="184"/>
      <c r="T445" s="184"/>
      <c r="U445" s="184"/>
      <c r="V445" s="184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84"/>
      <c r="C446" s="184"/>
      <c r="D446" s="184"/>
      <c r="E446" s="184"/>
      <c r="F446" s="184"/>
      <c r="G446" s="184"/>
      <c r="H446" s="184"/>
      <c r="I446" s="184"/>
      <c r="J446" s="184"/>
      <c r="K446" s="184"/>
      <c r="L446" s="184"/>
      <c r="M446" s="184"/>
      <c r="N446" s="98"/>
      <c r="O446" s="133"/>
      <c r="P446" s="133"/>
      <c r="Q446" s="184"/>
      <c r="R446" s="184"/>
      <c r="S446" s="184"/>
      <c r="T446" s="184"/>
      <c r="U446" s="184"/>
      <c r="V446" s="184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84"/>
      <c r="C447" s="184"/>
      <c r="D447" s="184"/>
      <c r="E447" s="184"/>
      <c r="F447" s="184"/>
      <c r="G447" s="184"/>
      <c r="H447" s="184"/>
      <c r="I447" s="184"/>
      <c r="J447" s="184"/>
      <c r="K447" s="184"/>
      <c r="L447" s="184"/>
      <c r="M447" s="184"/>
      <c r="N447" s="98"/>
      <c r="O447" s="133"/>
      <c r="P447" s="133"/>
      <c r="Q447" s="184"/>
      <c r="R447" s="184"/>
      <c r="S447" s="184"/>
      <c r="T447" s="184"/>
      <c r="U447" s="184"/>
      <c r="V447" s="184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84"/>
      <c r="C448" s="184"/>
      <c r="D448" s="184"/>
      <c r="E448" s="184"/>
      <c r="F448" s="184"/>
      <c r="G448" s="184"/>
      <c r="H448" s="184"/>
      <c r="I448" s="184"/>
      <c r="J448" s="184"/>
      <c r="K448" s="184"/>
      <c r="L448" s="184"/>
      <c r="M448" s="184"/>
      <c r="N448" s="98"/>
      <c r="O448" s="133"/>
      <c r="P448" s="133"/>
      <c r="Q448" s="184"/>
      <c r="R448" s="184"/>
      <c r="S448" s="184"/>
      <c r="T448" s="184"/>
      <c r="U448" s="184"/>
      <c r="V448" s="184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84"/>
      <c r="C449" s="184"/>
      <c r="D449" s="184"/>
      <c r="E449" s="184"/>
      <c r="F449" s="184"/>
      <c r="G449" s="184"/>
      <c r="H449" s="184"/>
      <c r="I449" s="184"/>
      <c r="J449" s="184"/>
      <c r="K449" s="184"/>
      <c r="L449" s="184"/>
      <c r="M449" s="184"/>
      <c r="N449" s="98"/>
      <c r="O449" s="133"/>
      <c r="P449" s="133"/>
      <c r="Q449" s="184"/>
      <c r="R449" s="184"/>
      <c r="S449" s="184"/>
      <c r="T449" s="184"/>
      <c r="U449" s="184"/>
      <c r="V449" s="184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84"/>
      <c r="C450" s="184"/>
      <c r="D450" s="184"/>
      <c r="E450" s="184"/>
      <c r="F450" s="184"/>
      <c r="G450" s="184"/>
      <c r="H450" s="184"/>
      <c r="I450" s="184"/>
      <c r="J450" s="184"/>
      <c r="K450" s="184"/>
      <c r="L450" s="184"/>
      <c r="M450" s="184"/>
      <c r="N450" s="98"/>
      <c r="O450" s="133"/>
      <c r="P450" s="133"/>
      <c r="Q450" s="184"/>
      <c r="R450" s="184"/>
      <c r="S450" s="184"/>
      <c r="T450" s="184"/>
      <c r="U450" s="184"/>
      <c r="V450" s="184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84"/>
      <c r="C451" s="184"/>
      <c r="D451" s="184"/>
      <c r="E451" s="184"/>
      <c r="F451" s="184"/>
      <c r="G451" s="184"/>
      <c r="H451" s="184"/>
      <c r="I451" s="184"/>
      <c r="J451" s="184"/>
      <c r="K451" s="184"/>
      <c r="L451" s="184"/>
      <c r="M451" s="184"/>
      <c r="N451" s="98"/>
      <c r="O451" s="133"/>
      <c r="P451" s="133"/>
      <c r="Q451" s="184"/>
      <c r="R451" s="184"/>
      <c r="S451" s="184"/>
      <c r="T451" s="184"/>
      <c r="U451" s="184"/>
      <c r="V451" s="184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84"/>
      <c r="C452" s="184"/>
      <c r="D452" s="184"/>
      <c r="E452" s="184"/>
      <c r="F452" s="184"/>
      <c r="G452" s="184"/>
      <c r="H452" s="184"/>
      <c r="I452" s="184"/>
      <c r="J452" s="184"/>
      <c r="K452" s="184"/>
      <c r="L452" s="184"/>
      <c r="M452" s="184"/>
      <c r="N452" s="98"/>
      <c r="O452" s="133"/>
      <c r="P452" s="133"/>
      <c r="Q452" s="184"/>
      <c r="R452" s="184"/>
      <c r="S452" s="184"/>
      <c r="T452" s="184"/>
      <c r="U452" s="184"/>
      <c r="V452" s="184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84"/>
      <c r="C453" s="184"/>
      <c r="D453" s="184"/>
      <c r="E453" s="184"/>
      <c r="F453" s="184"/>
      <c r="G453" s="184"/>
      <c r="H453" s="184"/>
      <c r="I453" s="184"/>
      <c r="J453" s="184"/>
      <c r="K453" s="184"/>
      <c r="L453" s="184"/>
      <c r="M453" s="184"/>
      <c r="N453" s="98"/>
      <c r="O453" s="133"/>
      <c r="P453" s="133"/>
      <c r="Q453" s="184"/>
      <c r="R453" s="184"/>
      <c r="S453" s="184"/>
      <c r="T453" s="184"/>
      <c r="U453" s="184"/>
      <c r="V453" s="184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84"/>
      <c r="C454" s="184"/>
      <c r="D454" s="184"/>
      <c r="E454" s="184"/>
      <c r="F454" s="184"/>
      <c r="G454" s="184"/>
      <c r="H454" s="184"/>
      <c r="I454" s="184"/>
      <c r="J454" s="184"/>
      <c r="K454" s="184"/>
      <c r="L454" s="184"/>
      <c r="M454" s="184"/>
      <c r="N454" s="98"/>
      <c r="O454" s="133"/>
      <c r="P454" s="133"/>
      <c r="Q454" s="184"/>
      <c r="R454" s="184"/>
      <c r="S454" s="184"/>
      <c r="T454" s="184"/>
      <c r="U454" s="184"/>
      <c r="V454" s="184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84"/>
      <c r="C455" s="184"/>
      <c r="D455" s="184"/>
      <c r="E455" s="184"/>
      <c r="F455" s="184"/>
      <c r="G455" s="184"/>
      <c r="H455" s="184"/>
      <c r="I455" s="184"/>
      <c r="J455" s="184"/>
      <c r="K455" s="184"/>
      <c r="L455" s="184"/>
      <c r="M455" s="184"/>
      <c r="N455" s="98"/>
      <c r="O455" s="133"/>
      <c r="P455" s="133"/>
      <c r="Q455" s="184"/>
      <c r="R455" s="184"/>
      <c r="S455" s="184"/>
      <c r="T455" s="184"/>
      <c r="U455" s="184"/>
      <c r="V455" s="184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84"/>
      <c r="C456" s="184"/>
      <c r="D456" s="184"/>
      <c r="E456" s="184"/>
      <c r="F456" s="184"/>
      <c r="G456" s="184"/>
      <c r="H456" s="184"/>
      <c r="I456" s="184"/>
      <c r="J456" s="184"/>
      <c r="K456" s="184"/>
      <c r="L456" s="184"/>
      <c r="M456" s="184"/>
      <c r="N456" s="98"/>
      <c r="O456" s="133"/>
      <c r="P456" s="133"/>
      <c r="Q456" s="184"/>
      <c r="R456" s="184"/>
      <c r="S456" s="184"/>
      <c r="T456" s="184"/>
      <c r="U456" s="184"/>
      <c r="V456" s="184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84"/>
      <c r="C457" s="184"/>
      <c r="D457" s="184"/>
      <c r="E457" s="184"/>
      <c r="F457" s="184"/>
      <c r="G457" s="184"/>
      <c r="H457" s="184"/>
      <c r="I457" s="184"/>
      <c r="J457" s="184"/>
      <c r="K457" s="184"/>
      <c r="L457" s="184"/>
      <c r="M457" s="184"/>
      <c r="N457" s="98"/>
      <c r="O457" s="133"/>
      <c r="P457" s="133"/>
      <c r="Q457" s="184"/>
      <c r="R457" s="184"/>
      <c r="S457" s="184"/>
      <c r="T457" s="184"/>
      <c r="U457" s="184"/>
      <c r="V457" s="184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84"/>
      <c r="C458" s="184"/>
      <c r="D458" s="184"/>
      <c r="E458" s="184"/>
      <c r="F458" s="184"/>
      <c r="G458" s="184"/>
      <c r="H458" s="184"/>
      <c r="I458" s="184"/>
      <c r="J458" s="184"/>
      <c r="K458" s="184"/>
      <c r="L458" s="184"/>
      <c r="M458" s="184"/>
      <c r="N458" s="98"/>
      <c r="O458" s="133"/>
      <c r="P458" s="133"/>
      <c r="Q458" s="184"/>
      <c r="R458" s="184"/>
      <c r="S458" s="184"/>
      <c r="T458" s="184"/>
      <c r="U458" s="184"/>
      <c r="V458" s="184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84"/>
      <c r="C459" s="184"/>
      <c r="D459" s="184"/>
      <c r="E459" s="184"/>
      <c r="F459" s="184"/>
      <c r="G459" s="184"/>
      <c r="H459" s="184"/>
      <c r="I459" s="184"/>
      <c r="J459" s="184"/>
      <c r="K459" s="184"/>
      <c r="L459" s="184"/>
      <c r="M459" s="184"/>
      <c r="N459" s="98"/>
      <c r="O459" s="133"/>
      <c r="P459" s="133"/>
      <c r="Q459" s="184"/>
      <c r="R459" s="184"/>
      <c r="S459" s="184"/>
      <c r="T459" s="184"/>
      <c r="U459" s="184"/>
      <c r="V459" s="184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84"/>
      <c r="C460" s="184"/>
      <c r="D460" s="184"/>
      <c r="E460" s="184"/>
      <c r="F460" s="184"/>
      <c r="G460" s="184"/>
      <c r="H460" s="184"/>
      <c r="I460" s="184"/>
      <c r="J460" s="184"/>
      <c r="K460" s="184"/>
      <c r="L460" s="184"/>
      <c r="M460" s="184"/>
      <c r="N460" s="98"/>
      <c r="O460" s="133"/>
      <c r="P460" s="133"/>
      <c r="Q460" s="184"/>
      <c r="R460" s="184"/>
      <c r="S460" s="184"/>
      <c r="T460" s="184"/>
      <c r="U460" s="184"/>
      <c r="V460" s="184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84"/>
      <c r="C461" s="184"/>
      <c r="D461" s="184"/>
      <c r="E461" s="184"/>
      <c r="F461" s="184"/>
      <c r="G461" s="184"/>
      <c r="H461" s="184"/>
      <c r="I461" s="184"/>
      <c r="J461" s="184"/>
      <c r="K461" s="184"/>
      <c r="L461" s="184"/>
      <c r="M461" s="184"/>
      <c r="N461" s="98"/>
      <c r="O461" s="133"/>
      <c r="P461" s="133"/>
      <c r="Q461" s="184"/>
      <c r="R461" s="184"/>
      <c r="S461" s="184"/>
      <c r="T461" s="184"/>
      <c r="U461" s="184"/>
      <c r="V461" s="184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84"/>
      <c r="C462" s="184"/>
      <c r="D462" s="184"/>
      <c r="E462" s="184"/>
      <c r="F462" s="184"/>
      <c r="G462" s="184"/>
      <c r="H462" s="184"/>
      <c r="I462" s="184"/>
      <c r="J462" s="184"/>
      <c r="K462" s="184"/>
      <c r="L462" s="184"/>
      <c r="M462" s="184"/>
      <c r="N462" s="98"/>
      <c r="O462" s="133"/>
      <c r="P462" s="133"/>
      <c r="Q462" s="184"/>
      <c r="R462" s="184"/>
      <c r="S462" s="184"/>
      <c r="T462" s="184"/>
      <c r="U462" s="184"/>
      <c r="V462" s="184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84"/>
      <c r="C463" s="184"/>
      <c r="D463" s="184"/>
      <c r="E463" s="184"/>
      <c r="F463" s="184"/>
      <c r="G463" s="184"/>
      <c r="H463" s="184"/>
      <c r="I463" s="184"/>
      <c r="J463" s="184"/>
      <c r="K463" s="184"/>
      <c r="L463" s="184"/>
      <c r="M463" s="184"/>
      <c r="N463" s="98"/>
      <c r="O463" s="133"/>
      <c r="P463" s="133"/>
      <c r="Q463" s="184"/>
      <c r="R463" s="184"/>
      <c r="S463" s="184"/>
      <c r="T463" s="184"/>
      <c r="U463" s="184"/>
      <c r="V463" s="184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84"/>
      <c r="C464" s="184"/>
      <c r="D464" s="184"/>
      <c r="E464" s="184"/>
      <c r="F464" s="184"/>
      <c r="G464" s="184"/>
      <c r="H464" s="184"/>
      <c r="I464" s="184"/>
      <c r="J464" s="184"/>
      <c r="K464" s="184"/>
      <c r="L464" s="184"/>
      <c r="M464" s="184"/>
      <c r="N464" s="98"/>
      <c r="O464" s="133"/>
      <c r="P464" s="133"/>
      <c r="Q464" s="184"/>
      <c r="R464" s="184"/>
      <c r="S464" s="184"/>
      <c r="T464" s="184"/>
      <c r="U464" s="184"/>
      <c r="V464" s="184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84"/>
      <c r="C465" s="184"/>
      <c r="D465" s="184"/>
      <c r="E465" s="184"/>
      <c r="F465" s="184"/>
      <c r="G465" s="184"/>
      <c r="H465" s="184"/>
      <c r="I465" s="184"/>
      <c r="J465" s="184"/>
      <c r="K465" s="184"/>
      <c r="L465" s="184"/>
      <c r="M465" s="184"/>
      <c r="N465" s="98"/>
      <c r="O465" s="133"/>
      <c r="P465" s="133"/>
      <c r="Q465" s="184"/>
      <c r="R465" s="184"/>
      <c r="S465" s="184"/>
      <c r="T465" s="184"/>
      <c r="U465" s="184"/>
      <c r="V465" s="184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84"/>
      <c r="C466" s="184"/>
      <c r="D466" s="184"/>
      <c r="E466" s="184"/>
      <c r="F466" s="184"/>
      <c r="G466" s="184"/>
      <c r="H466" s="184"/>
      <c r="I466" s="184"/>
      <c r="J466" s="184"/>
      <c r="K466" s="184"/>
      <c r="L466" s="184"/>
      <c r="M466" s="184"/>
      <c r="N466" s="98"/>
      <c r="O466" s="133"/>
      <c r="P466" s="133"/>
      <c r="Q466" s="184"/>
      <c r="R466" s="184"/>
      <c r="S466" s="184"/>
      <c r="T466" s="184"/>
      <c r="U466" s="184"/>
      <c r="V466" s="184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84"/>
      <c r="C467" s="184"/>
      <c r="D467" s="184"/>
      <c r="E467" s="184"/>
      <c r="F467" s="184"/>
      <c r="G467" s="184"/>
      <c r="H467" s="184"/>
      <c r="I467" s="184"/>
      <c r="J467" s="184"/>
      <c r="K467" s="184"/>
      <c r="L467" s="184"/>
      <c r="M467" s="184"/>
      <c r="N467" s="98"/>
      <c r="O467" s="133"/>
      <c r="P467" s="133"/>
      <c r="Q467" s="184"/>
      <c r="R467" s="184"/>
      <c r="S467" s="184"/>
      <c r="T467" s="184"/>
      <c r="U467" s="184"/>
      <c r="V467" s="184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84"/>
      <c r="C468" s="184"/>
      <c r="D468" s="184"/>
      <c r="E468" s="184"/>
      <c r="F468" s="184"/>
      <c r="G468" s="184"/>
      <c r="H468" s="184"/>
      <c r="I468" s="184"/>
      <c r="J468" s="184"/>
      <c r="K468" s="184"/>
      <c r="L468" s="184"/>
      <c r="M468" s="184"/>
      <c r="N468" s="98"/>
      <c r="O468" s="133"/>
      <c r="P468" s="133"/>
      <c r="Q468" s="184"/>
      <c r="R468" s="184"/>
      <c r="S468" s="184"/>
      <c r="T468" s="184"/>
      <c r="U468" s="184"/>
      <c r="V468" s="184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84"/>
      <c r="C469" s="184"/>
      <c r="D469" s="184"/>
      <c r="E469" s="184"/>
      <c r="F469" s="184"/>
      <c r="G469" s="184"/>
      <c r="H469" s="184"/>
      <c r="I469" s="184"/>
      <c r="J469" s="184"/>
      <c r="K469" s="184"/>
      <c r="L469" s="184"/>
      <c r="M469" s="184"/>
      <c r="N469" s="98"/>
      <c r="O469" s="133"/>
      <c r="P469" s="133"/>
      <c r="Q469" s="184"/>
      <c r="R469" s="184"/>
      <c r="S469" s="184"/>
      <c r="T469" s="184"/>
      <c r="U469" s="184"/>
      <c r="V469" s="184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84"/>
      <c r="C470" s="184"/>
      <c r="D470" s="184"/>
      <c r="E470" s="184"/>
      <c r="F470" s="184"/>
      <c r="G470" s="184"/>
      <c r="H470" s="184"/>
      <c r="I470" s="184"/>
      <c r="J470" s="184"/>
      <c r="K470" s="184"/>
      <c r="L470" s="184"/>
      <c r="M470" s="184"/>
      <c r="N470" s="98"/>
      <c r="O470" s="133"/>
      <c r="P470" s="133"/>
      <c r="Q470" s="184"/>
      <c r="R470" s="184"/>
      <c r="S470" s="184"/>
      <c r="T470" s="184"/>
      <c r="U470" s="184"/>
      <c r="V470" s="184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84"/>
      <c r="C471" s="184"/>
      <c r="D471" s="184"/>
      <c r="E471" s="184"/>
      <c r="F471" s="184"/>
      <c r="G471" s="184"/>
      <c r="H471" s="184"/>
      <c r="I471" s="184"/>
      <c r="J471" s="184"/>
      <c r="K471" s="184"/>
      <c r="L471" s="184"/>
      <c r="M471" s="184"/>
      <c r="N471" s="98"/>
      <c r="O471" s="133"/>
      <c r="P471" s="133"/>
      <c r="Q471" s="184"/>
      <c r="R471" s="184"/>
      <c r="S471" s="184"/>
      <c r="T471" s="184"/>
      <c r="U471" s="184"/>
      <c r="V471" s="184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84"/>
      <c r="C472" s="184"/>
      <c r="D472" s="184"/>
      <c r="E472" s="184"/>
      <c r="F472" s="184"/>
      <c r="G472" s="184"/>
      <c r="H472" s="184"/>
      <c r="I472" s="184"/>
      <c r="J472" s="184"/>
      <c r="K472" s="184"/>
      <c r="L472" s="184"/>
      <c r="M472" s="184"/>
      <c r="N472" s="98"/>
      <c r="O472" s="133"/>
      <c r="P472" s="133"/>
      <c r="Q472" s="184"/>
      <c r="R472" s="184"/>
      <c r="S472" s="184"/>
      <c r="T472" s="184"/>
      <c r="U472" s="184"/>
      <c r="V472" s="184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84"/>
      <c r="C473" s="184"/>
      <c r="D473" s="184"/>
      <c r="E473" s="184"/>
      <c r="F473" s="184"/>
      <c r="G473" s="184"/>
      <c r="H473" s="184"/>
      <c r="I473" s="184"/>
      <c r="J473" s="184"/>
      <c r="K473" s="184"/>
      <c r="L473" s="184"/>
      <c r="M473" s="184"/>
      <c r="N473" s="98"/>
      <c r="O473" s="133"/>
      <c r="P473" s="133"/>
      <c r="Q473" s="184"/>
      <c r="R473" s="184"/>
      <c r="S473" s="184"/>
      <c r="T473" s="184"/>
      <c r="U473" s="184"/>
      <c r="V473" s="184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84"/>
      <c r="C474" s="184"/>
      <c r="D474" s="184"/>
      <c r="E474" s="184"/>
      <c r="F474" s="184"/>
      <c r="G474" s="184"/>
      <c r="H474" s="184"/>
      <c r="I474" s="184"/>
      <c r="J474" s="184"/>
      <c r="K474" s="184"/>
      <c r="L474" s="184"/>
      <c r="M474" s="184"/>
      <c r="N474" s="98"/>
      <c r="O474" s="133"/>
      <c r="P474" s="133"/>
      <c r="Q474" s="184"/>
      <c r="R474" s="184"/>
      <c r="S474" s="184"/>
      <c r="T474" s="184"/>
      <c r="U474" s="184"/>
      <c r="V474" s="184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84"/>
      <c r="C475" s="184"/>
      <c r="D475" s="184"/>
      <c r="E475" s="184"/>
      <c r="F475" s="184"/>
      <c r="G475" s="184"/>
      <c r="H475" s="184"/>
      <c r="I475" s="184"/>
      <c r="J475" s="184"/>
      <c r="K475" s="184"/>
      <c r="L475" s="184"/>
      <c r="M475" s="184"/>
      <c r="N475" s="98"/>
      <c r="O475" s="133"/>
      <c r="P475" s="133"/>
      <c r="Q475" s="184"/>
      <c r="R475" s="184"/>
      <c r="S475" s="184"/>
      <c r="T475" s="184"/>
      <c r="U475" s="184"/>
      <c r="V475" s="184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84"/>
      <c r="C476" s="184"/>
      <c r="D476" s="184"/>
      <c r="E476" s="184"/>
      <c r="F476" s="184"/>
      <c r="G476" s="184"/>
      <c r="H476" s="184"/>
      <c r="I476" s="184"/>
      <c r="J476" s="184"/>
      <c r="K476" s="184"/>
      <c r="L476" s="184"/>
      <c r="M476" s="184"/>
      <c r="N476" s="98"/>
      <c r="O476" s="133"/>
      <c r="P476" s="133"/>
      <c r="Q476" s="184"/>
      <c r="R476" s="184"/>
      <c r="S476" s="184"/>
      <c r="T476" s="184"/>
      <c r="U476" s="184"/>
      <c r="V476" s="184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84"/>
      <c r="C477" s="184"/>
      <c r="D477" s="184"/>
      <c r="E477" s="184"/>
      <c r="F477" s="184"/>
      <c r="G477" s="184"/>
      <c r="H477" s="184"/>
      <c r="I477" s="184"/>
      <c r="J477" s="184"/>
      <c r="K477" s="184"/>
      <c r="L477" s="184"/>
      <c r="M477" s="184"/>
      <c r="N477" s="98"/>
      <c r="O477" s="133"/>
      <c r="P477" s="133"/>
      <c r="Q477" s="184"/>
      <c r="R477" s="184"/>
      <c r="S477" s="184"/>
      <c r="T477" s="184"/>
      <c r="U477" s="184"/>
      <c r="V477" s="184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84"/>
      <c r="C478" s="184"/>
      <c r="D478" s="184"/>
      <c r="E478" s="184"/>
      <c r="F478" s="184"/>
      <c r="G478" s="184"/>
      <c r="H478" s="184"/>
      <c r="I478" s="184"/>
      <c r="J478" s="184"/>
      <c r="K478" s="184"/>
      <c r="L478" s="184"/>
      <c r="M478" s="184"/>
      <c r="N478" s="98"/>
      <c r="O478" s="133"/>
      <c r="P478" s="133"/>
      <c r="Q478" s="184"/>
      <c r="R478" s="184"/>
      <c r="S478" s="184"/>
      <c r="T478" s="184"/>
      <c r="U478" s="184"/>
      <c r="V478" s="184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84"/>
      <c r="C479" s="184"/>
      <c r="D479" s="184"/>
      <c r="E479" s="184"/>
      <c r="F479" s="184"/>
      <c r="G479" s="184"/>
      <c r="H479" s="184"/>
      <c r="I479" s="184"/>
      <c r="J479" s="184"/>
      <c r="K479" s="184"/>
      <c r="L479" s="184"/>
      <c r="M479" s="184"/>
      <c r="N479" s="98"/>
      <c r="O479" s="133"/>
      <c r="P479" s="133"/>
      <c r="Q479" s="184"/>
      <c r="R479" s="184"/>
      <c r="S479" s="184"/>
      <c r="T479" s="184"/>
      <c r="U479" s="184"/>
      <c r="V479" s="184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84"/>
      <c r="C480" s="184"/>
      <c r="D480" s="184"/>
      <c r="E480" s="184"/>
      <c r="F480" s="184"/>
      <c r="G480" s="184"/>
      <c r="H480" s="184"/>
      <c r="I480" s="184"/>
      <c r="J480" s="184"/>
      <c r="K480" s="184"/>
      <c r="L480" s="184"/>
      <c r="M480" s="184"/>
      <c r="N480" s="98"/>
      <c r="O480" s="133"/>
      <c r="P480" s="133"/>
      <c r="Q480" s="184"/>
      <c r="R480" s="184"/>
      <c r="S480" s="184"/>
      <c r="T480" s="184"/>
      <c r="U480" s="184"/>
      <c r="V480" s="184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84"/>
      <c r="C481" s="184"/>
      <c r="D481" s="184"/>
      <c r="E481" s="184"/>
      <c r="F481" s="184"/>
      <c r="G481" s="184"/>
      <c r="H481" s="184"/>
      <c r="I481" s="184"/>
      <c r="J481" s="184"/>
      <c r="K481" s="184"/>
      <c r="L481" s="184"/>
      <c r="M481" s="184"/>
      <c r="N481" s="98"/>
      <c r="O481" s="133"/>
      <c r="P481" s="133"/>
      <c r="Q481" s="184"/>
      <c r="R481" s="184"/>
      <c r="S481" s="184"/>
      <c r="T481" s="184"/>
      <c r="U481" s="184"/>
      <c r="V481" s="184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84"/>
      <c r="C482" s="184"/>
      <c r="D482" s="184"/>
      <c r="E482" s="184"/>
      <c r="F482" s="184"/>
      <c r="G482" s="184"/>
      <c r="H482" s="184"/>
      <c r="I482" s="184"/>
      <c r="J482" s="184"/>
      <c r="K482" s="184"/>
      <c r="L482" s="184"/>
      <c r="M482" s="184"/>
      <c r="N482" s="98"/>
      <c r="O482" s="133"/>
      <c r="P482" s="133"/>
      <c r="Q482" s="184"/>
      <c r="R482" s="184"/>
      <c r="S482" s="184"/>
      <c r="T482" s="184"/>
      <c r="U482" s="184"/>
      <c r="V482" s="184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84"/>
      <c r="C483" s="184"/>
      <c r="D483" s="184"/>
      <c r="E483" s="184"/>
      <c r="F483" s="184"/>
      <c r="G483" s="184"/>
      <c r="H483" s="184"/>
      <c r="I483" s="184"/>
      <c r="J483" s="184"/>
      <c r="K483" s="184"/>
      <c r="L483" s="184"/>
      <c r="M483" s="184"/>
      <c r="N483" s="98"/>
      <c r="O483" s="133"/>
      <c r="P483" s="133"/>
      <c r="Q483" s="184"/>
      <c r="R483" s="184"/>
      <c r="S483" s="184"/>
      <c r="T483" s="184"/>
      <c r="U483" s="184"/>
      <c r="V483" s="184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84"/>
      <c r="C484" s="184"/>
      <c r="D484" s="184"/>
      <c r="E484" s="184"/>
      <c r="F484" s="184"/>
      <c r="G484" s="184"/>
      <c r="H484" s="184"/>
      <c r="I484" s="184"/>
      <c r="J484" s="184"/>
      <c r="K484" s="184"/>
      <c r="L484" s="184"/>
      <c r="M484" s="184"/>
      <c r="N484" s="98"/>
      <c r="O484" s="133"/>
      <c r="P484" s="133"/>
      <c r="Q484" s="184"/>
      <c r="R484" s="184"/>
      <c r="S484" s="184"/>
      <c r="T484" s="184"/>
      <c r="U484" s="184"/>
      <c r="V484" s="184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84"/>
      <c r="C485" s="184"/>
      <c r="D485" s="184"/>
      <c r="E485" s="184"/>
      <c r="F485" s="184"/>
      <c r="G485" s="184"/>
      <c r="H485" s="184"/>
      <c r="I485" s="184"/>
      <c r="J485" s="184"/>
      <c r="K485" s="184"/>
      <c r="L485" s="184"/>
      <c r="M485" s="184"/>
      <c r="N485" s="98"/>
      <c r="O485" s="133"/>
      <c r="P485" s="133"/>
      <c r="Q485" s="184"/>
      <c r="R485" s="184"/>
      <c r="S485" s="184"/>
      <c r="T485" s="184"/>
      <c r="U485" s="184"/>
      <c r="V485" s="184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84"/>
      <c r="C486" s="184"/>
      <c r="D486" s="184"/>
      <c r="E486" s="184"/>
      <c r="F486" s="184"/>
      <c r="G486" s="184"/>
      <c r="H486" s="184"/>
      <c r="I486" s="184"/>
      <c r="J486" s="184"/>
      <c r="K486" s="184"/>
      <c r="L486" s="184"/>
      <c r="M486" s="184"/>
      <c r="N486" s="98"/>
      <c r="O486" s="133"/>
      <c r="P486" s="133"/>
      <c r="Q486" s="184"/>
      <c r="R486" s="184"/>
      <c r="S486" s="184"/>
      <c r="T486" s="184"/>
      <c r="U486" s="184"/>
      <c r="V486" s="184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84"/>
      <c r="C487" s="184"/>
      <c r="D487" s="184"/>
      <c r="E487" s="184"/>
      <c r="F487" s="184"/>
      <c r="G487" s="184"/>
      <c r="H487" s="184"/>
      <c r="I487" s="184"/>
      <c r="J487" s="184"/>
      <c r="K487" s="184"/>
      <c r="L487" s="184"/>
      <c r="M487" s="184"/>
      <c r="N487" s="98"/>
      <c r="O487" s="133"/>
      <c r="P487" s="133"/>
      <c r="Q487" s="184"/>
      <c r="R487" s="184"/>
      <c r="S487" s="184"/>
      <c r="T487" s="184"/>
      <c r="U487" s="184"/>
      <c r="V487" s="184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84"/>
      <c r="C488" s="184"/>
      <c r="D488" s="184"/>
      <c r="E488" s="184"/>
      <c r="F488" s="184"/>
      <c r="G488" s="184"/>
      <c r="H488" s="184"/>
      <c r="I488" s="184"/>
      <c r="J488" s="184"/>
      <c r="K488" s="184"/>
      <c r="L488" s="184"/>
      <c r="M488" s="184"/>
      <c r="N488" s="98"/>
      <c r="O488" s="133"/>
      <c r="P488" s="133"/>
      <c r="Q488" s="184"/>
      <c r="R488" s="184"/>
      <c r="S488" s="184"/>
      <c r="T488" s="184"/>
      <c r="U488" s="184"/>
      <c r="V488" s="184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84"/>
      <c r="C489" s="184"/>
      <c r="D489" s="184"/>
      <c r="E489" s="184"/>
      <c r="F489" s="184"/>
      <c r="G489" s="184"/>
      <c r="H489" s="184"/>
      <c r="I489" s="184"/>
      <c r="J489" s="184"/>
      <c r="K489" s="184"/>
      <c r="L489" s="184"/>
      <c r="M489" s="184"/>
      <c r="N489" s="98"/>
      <c r="O489" s="133"/>
      <c r="P489" s="133"/>
      <c r="Q489" s="184"/>
      <c r="R489" s="184"/>
      <c r="S489" s="184"/>
      <c r="T489" s="184"/>
      <c r="U489" s="184"/>
      <c r="V489" s="184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84"/>
      <c r="C490" s="184"/>
      <c r="D490" s="184"/>
      <c r="E490" s="184"/>
      <c r="F490" s="184"/>
      <c r="G490" s="184"/>
      <c r="H490" s="184"/>
      <c r="I490" s="184"/>
      <c r="J490" s="184"/>
      <c r="K490" s="184"/>
      <c r="L490" s="184"/>
      <c r="M490" s="184"/>
      <c r="N490" s="98"/>
      <c r="O490" s="133"/>
      <c r="P490" s="133"/>
      <c r="Q490" s="184"/>
      <c r="R490" s="184"/>
      <c r="S490" s="184"/>
      <c r="T490" s="184"/>
      <c r="U490" s="184"/>
      <c r="V490" s="184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84"/>
      <c r="C491" s="184"/>
      <c r="D491" s="184"/>
      <c r="E491" s="184"/>
      <c r="F491" s="184"/>
      <c r="G491" s="184"/>
      <c r="H491" s="184"/>
      <c r="I491" s="184"/>
      <c r="J491" s="184"/>
      <c r="K491" s="184"/>
      <c r="L491" s="184"/>
      <c r="M491" s="184"/>
      <c r="N491" s="98"/>
      <c r="O491" s="133"/>
      <c r="P491" s="133"/>
      <c r="Q491" s="184"/>
      <c r="R491" s="184"/>
      <c r="S491" s="184"/>
      <c r="T491" s="184"/>
      <c r="U491" s="184"/>
      <c r="V491" s="184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84"/>
      <c r="C492" s="184"/>
      <c r="D492" s="184"/>
      <c r="E492" s="184"/>
      <c r="F492" s="184"/>
      <c r="G492" s="184"/>
      <c r="H492" s="184"/>
      <c r="I492" s="184"/>
      <c r="J492" s="184"/>
      <c r="K492" s="184"/>
      <c r="L492" s="184"/>
      <c r="M492" s="184"/>
      <c r="N492" s="98"/>
      <c r="O492" s="133"/>
      <c r="P492" s="133"/>
      <c r="Q492" s="184"/>
      <c r="R492" s="184"/>
      <c r="S492" s="184"/>
      <c r="T492" s="184"/>
      <c r="U492" s="184"/>
      <c r="V492" s="184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84"/>
      <c r="C493" s="184"/>
      <c r="D493" s="184"/>
      <c r="E493" s="184"/>
      <c r="F493" s="184"/>
      <c r="G493" s="184"/>
      <c r="H493" s="184"/>
      <c r="I493" s="184"/>
      <c r="J493" s="184"/>
      <c r="K493" s="184"/>
      <c r="L493" s="184"/>
      <c r="M493" s="184"/>
      <c r="N493" s="98"/>
      <c r="O493" s="133"/>
      <c r="P493" s="133"/>
      <c r="Q493" s="184"/>
      <c r="R493" s="184"/>
      <c r="S493" s="184"/>
      <c r="T493" s="184"/>
      <c r="U493" s="184"/>
      <c r="V493" s="184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84"/>
      <c r="C494" s="184"/>
      <c r="D494" s="184"/>
      <c r="E494" s="184"/>
      <c r="F494" s="184"/>
      <c r="G494" s="184"/>
      <c r="H494" s="184"/>
      <c r="I494" s="184"/>
      <c r="J494" s="184"/>
      <c r="K494" s="184"/>
      <c r="L494" s="184"/>
      <c r="M494" s="184"/>
      <c r="N494" s="98"/>
      <c r="O494" s="133"/>
      <c r="P494" s="133"/>
      <c r="Q494" s="184"/>
      <c r="R494" s="184"/>
      <c r="S494" s="184"/>
      <c r="T494" s="184"/>
      <c r="U494" s="184"/>
      <c r="V494" s="184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84"/>
      <c r="C495" s="184"/>
      <c r="D495" s="184"/>
      <c r="E495" s="184"/>
      <c r="F495" s="184"/>
      <c r="G495" s="184"/>
      <c r="H495" s="184"/>
      <c r="I495" s="184"/>
      <c r="J495" s="184"/>
      <c r="K495" s="184"/>
      <c r="L495" s="184"/>
      <c r="M495" s="184"/>
      <c r="N495" s="98"/>
      <c r="O495" s="133"/>
      <c r="P495" s="133"/>
      <c r="Q495" s="184"/>
      <c r="R495" s="184"/>
      <c r="S495" s="184"/>
      <c r="T495" s="184"/>
      <c r="U495" s="184"/>
      <c r="V495" s="184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84"/>
      <c r="C496" s="184"/>
      <c r="D496" s="184"/>
      <c r="E496" s="184"/>
      <c r="F496" s="184"/>
      <c r="G496" s="184"/>
      <c r="H496" s="184"/>
      <c r="I496" s="184"/>
      <c r="J496" s="184"/>
      <c r="K496" s="184"/>
      <c r="L496" s="184"/>
      <c r="M496" s="184"/>
      <c r="N496" s="98"/>
      <c r="O496" s="133"/>
      <c r="P496" s="133"/>
      <c r="Q496" s="184"/>
      <c r="R496" s="184"/>
      <c r="S496" s="184"/>
      <c r="T496" s="184"/>
      <c r="U496" s="184"/>
      <c r="V496" s="184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84"/>
      <c r="C497" s="184"/>
      <c r="D497" s="184"/>
      <c r="E497" s="184"/>
      <c r="F497" s="184"/>
      <c r="G497" s="184"/>
      <c r="H497" s="184"/>
      <c r="I497" s="184"/>
      <c r="J497" s="184"/>
      <c r="K497" s="184"/>
      <c r="L497" s="184"/>
      <c r="M497" s="184"/>
      <c r="N497" s="98"/>
      <c r="O497" s="133"/>
      <c r="P497" s="133"/>
      <c r="Q497" s="184"/>
      <c r="R497" s="184"/>
      <c r="S497" s="184"/>
      <c r="T497" s="184"/>
      <c r="U497" s="184"/>
      <c r="V497" s="184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84"/>
      <c r="C498" s="184"/>
      <c r="D498" s="184"/>
      <c r="E498" s="184"/>
      <c r="F498" s="184"/>
      <c r="G498" s="184"/>
      <c r="H498" s="184"/>
      <c r="I498" s="184"/>
      <c r="J498" s="184"/>
      <c r="K498" s="184"/>
      <c r="L498" s="184"/>
      <c r="M498" s="184"/>
      <c r="N498" s="98"/>
      <c r="O498" s="133"/>
      <c r="P498" s="133"/>
      <c r="Q498" s="184"/>
      <c r="R498" s="184"/>
      <c r="S498" s="184"/>
      <c r="T498" s="184"/>
      <c r="U498" s="184"/>
      <c r="V498" s="184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84"/>
      <c r="C499" s="184"/>
      <c r="D499" s="184"/>
      <c r="E499" s="184"/>
      <c r="F499" s="184"/>
      <c r="G499" s="184"/>
      <c r="H499" s="184"/>
      <c r="I499" s="184"/>
      <c r="J499" s="184"/>
      <c r="K499" s="184"/>
      <c r="L499" s="184"/>
      <c r="M499" s="184"/>
      <c r="N499" s="98"/>
      <c r="O499" s="133"/>
      <c r="P499" s="133"/>
      <c r="Q499" s="184"/>
      <c r="R499" s="184"/>
      <c r="S499" s="184"/>
      <c r="T499" s="184"/>
      <c r="U499" s="184"/>
      <c r="V499" s="184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84"/>
      <c r="C500" s="184"/>
      <c r="D500" s="184"/>
      <c r="E500" s="184"/>
      <c r="F500" s="184"/>
      <c r="G500" s="184"/>
      <c r="H500" s="184"/>
      <c r="I500" s="184"/>
      <c r="J500" s="184"/>
      <c r="K500" s="184"/>
      <c r="L500" s="184"/>
      <c r="M500" s="184"/>
      <c r="N500" s="98"/>
      <c r="O500" s="133"/>
      <c r="P500" s="133"/>
      <c r="Q500" s="184"/>
      <c r="R500" s="184"/>
      <c r="S500" s="184"/>
      <c r="T500" s="184"/>
      <c r="U500" s="184"/>
      <c r="V500" s="184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84"/>
      <c r="C501" s="184"/>
      <c r="D501" s="184"/>
      <c r="E501" s="184"/>
      <c r="F501" s="184"/>
      <c r="G501" s="184"/>
      <c r="H501" s="184"/>
      <c r="I501" s="184"/>
      <c r="J501" s="184"/>
      <c r="K501" s="184"/>
      <c r="L501" s="184"/>
      <c r="M501" s="184"/>
      <c r="N501" s="98"/>
      <c r="O501" s="133"/>
      <c r="P501" s="133"/>
      <c r="Q501" s="184"/>
      <c r="R501" s="184"/>
      <c r="S501" s="184"/>
      <c r="T501" s="184"/>
      <c r="U501" s="184"/>
      <c r="V501" s="184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84"/>
      <c r="C502" s="184"/>
      <c r="D502" s="184"/>
      <c r="E502" s="184"/>
      <c r="F502" s="184"/>
      <c r="G502" s="184"/>
      <c r="H502" s="184"/>
      <c r="I502" s="184"/>
      <c r="J502" s="184"/>
      <c r="K502" s="184"/>
      <c r="L502" s="184"/>
      <c r="M502" s="184"/>
      <c r="N502" s="98"/>
      <c r="O502" s="133"/>
      <c r="P502" s="133"/>
      <c r="Q502" s="184"/>
      <c r="R502" s="184"/>
      <c r="S502" s="184"/>
      <c r="T502" s="184"/>
      <c r="U502" s="184"/>
      <c r="V502" s="184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84"/>
      <c r="C503" s="184"/>
      <c r="D503" s="184"/>
      <c r="E503" s="184"/>
      <c r="F503" s="184"/>
      <c r="G503" s="184"/>
      <c r="H503" s="184"/>
      <c r="I503" s="184"/>
      <c r="J503" s="184"/>
      <c r="K503" s="184"/>
      <c r="L503" s="184"/>
      <c r="M503" s="184"/>
      <c r="N503" s="98"/>
      <c r="O503" s="133"/>
      <c r="P503" s="133"/>
      <c r="Q503" s="184"/>
      <c r="R503" s="184"/>
      <c r="S503" s="184"/>
      <c r="T503" s="184"/>
      <c r="U503" s="184"/>
      <c r="V503" s="184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84"/>
      <c r="C504" s="184"/>
      <c r="D504" s="184"/>
      <c r="E504" s="184"/>
      <c r="F504" s="184"/>
      <c r="G504" s="184"/>
      <c r="H504" s="184"/>
      <c r="I504" s="184"/>
      <c r="J504" s="184"/>
      <c r="K504" s="184"/>
      <c r="L504" s="184"/>
      <c r="M504" s="184"/>
      <c r="N504" s="98"/>
      <c r="O504" s="133"/>
      <c r="P504" s="133"/>
      <c r="Q504" s="184"/>
      <c r="R504" s="184"/>
      <c r="S504" s="184"/>
      <c r="T504" s="184"/>
      <c r="U504" s="184"/>
      <c r="V504" s="184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84"/>
      <c r="C505" s="184"/>
      <c r="D505" s="184"/>
      <c r="E505" s="184"/>
      <c r="F505" s="184"/>
      <c r="G505" s="184"/>
      <c r="H505" s="184"/>
      <c r="I505" s="184"/>
      <c r="J505" s="184"/>
      <c r="K505" s="184"/>
      <c r="L505" s="184"/>
      <c r="M505" s="184"/>
      <c r="N505" s="98"/>
      <c r="O505" s="133"/>
      <c r="P505" s="133"/>
      <c r="Q505" s="184"/>
      <c r="R505" s="184"/>
      <c r="S505" s="184"/>
      <c r="T505" s="184"/>
      <c r="U505" s="184"/>
      <c r="V505" s="184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84"/>
      <c r="C506" s="184"/>
      <c r="D506" s="184"/>
      <c r="E506" s="184"/>
      <c r="F506" s="184"/>
      <c r="G506" s="184"/>
      <c r="H506" s="184"/>
      <c r="I506" s="184"/>
      <c r="J506" s="184"/>
      <c r="K506" s="184"/>
      <c r="L506" s="184"/>
      <c r="M506" s="184"/>
      <c r="N506" s="98"/>
      <c r="O506" s="133"/>
      <c r="P506" s="133"/>
      <c r="Q506" s="184"/>
      <c r="R506" s="184"/>
      <c r="S506" s="184"/>
      <c r="T506" s="184"/>
      <c r="U506" s="184"/>
      <c r="V506" s="184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84"/>
      <c r="C507" s="184"/>
      <c r="D507" s="184"/>
      <c r="E507" s="184"/>
      <c r="F507" s="184"/>
      <c r="G507" s="184"/>
      <c r="H507" s="184"/>
      <c r="I507" s="184"/>
      <c r="J507" s="184"/>
      <c r="K507" s="184"/>
      <c r="L507" s="184"/>
      <c r="M507" s="184"/>
      <c r="N507" s="98"/>
      <c r="O507" s="133"/>
      <c r="P507" s="133"/>
      <c r="Q507" s="184"/>
      <c r="R507" s="184"/>
      <c r="S507" s="184"/>
      <c r="T507" s="184"/>
      <c r="U507" s="184"/>
      <c r="V507" s="184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84"/>
      <c r="C508" s="184"/>
      <c r="D508" s="184"/>
      <c r="E508" s="184"/>
      <c r="F508" s="184"/>
      <c r="G508" s="184"/>
      <c r="H508" s="184"/>
      <c r="I508" s="184"/>
      <c r="J508" s="184"/>
      <c r="K508" s="184"/>
      <c r="L508" s="184"/>
      <c r="M508" s="184"/>
      <c r="N508" s="98"/>
      <c r="O508" s="133"/>
      <c r="P508" s="133"/>
      <c r="Q508" s="184"/>
      <c r="R508" s="184"/>
      <c r="S508" s="184"/>
      <c r="T508" s="184"/>
      <c r="U508" s="184"/>
      <c r="V508" s="184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84"/>
      <c r="C509" s="184"/>
      <c r="D509" s="184"/>
      <c r="E509" s="184"/>
      <c r="F509" s="184"/>
      <c r="G509" s="184"/>
      <c r="H509" s="184"/>
      <c r="I509" s="184"/>
      <c r="J509" s="184"/>
      <c r="K509" s="184"/>
      <c r="L509" s="184"/>
      <c r="M509" s="184"/>
      <c r="N509" s="98"/>
      <c r="O509" s="133"/>
      <c r="P509" s="133"/>
      <c r="Q509" s="184"/>
      <c r="R509" s="184"/>
      <c r="S509" s="184"/>
      <c r="T509" s="184"/>
      <c r="U509" s="184"/>
      <c r="V509" s="184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84"/>
      <c r="C510" s="184"/>
      <c r="D510" s="184"/>
      <c r="E510" s="184"/>
      <c r="F510" s="184"/>
      <c r="G510" s="184"/>
      <c r="H510" s="184"/>
      <c r="I510" s="184"/>
      <c r="J510" s="184"/>
      <c r="K510" s="184"/>
      <c r="L510" s="184"/>
      <c r="M510" s="184"/>
      <c r="N510" s="98"/>
      <c r="O510" s="133"/>
      <c r="P510" s="133"/>
      <c r="Q510" s="184"/>
      <c r="R510" s="184"/>
      <c r="S510" s="184"/>
      <c r="T510" s="184"/>
      <c r="U510" s="184"/>
      <c r="V510" s="184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84"/>
      <c r="C511" s="184"/>
      <c r="D511" s="184"/>
      <c r="E511" s="184"/>
      <c r="F511" s="184"/>
      <c r="G511" s="184"/>
      <c r="H511" s="184"/>
      <c r="I511" s="184"/>
      <c r="J511" s="184"/>
      <c r="K511" s="184"/>
      <c r="L511" s="184"/>
      <c r="M511" s="184"/>
      <c r="N511" s="98"/>
      <c r="O511" s="133"/>
      <c r="P511" s="133"/>
      <c r="Q511" s="184"/>
      <c r="R511" s="184"/>
      <c r="S511" s="184"/>
      <c r="T511" s="184"/>
      <c r="U511" s="184"/>
      <c r="V511" s="184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84"/>
      <c r="C512" s="184"/>
      <c r="D512" s="184"/>
      <c r="E512" s="184"/>
      <c r="F512" s="184"/>
      <c r="G512" s="184"/>
      <c r="H512" s="184"/>
      <c r="I512" s="184"/>
      <c r="J512" s="184"/>
      <c r="K512" s="184"/>
      <c r="L512" s="184"/>
      <c r="M512" s="184"/>
      <c r="N512" s="98"/>
      <c r="O512" s="133"/>
      <c r="P512" s="133"/>
      <c r="Q512" s="184"/>
      <c r="R512" s="184"/>
      <c r="S512" s="184"/>
      <c r="T512" s="184"/>
      <c r="U512" s="184"/>
      <c r="V512" s="184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84"/>
      <c r="C513" s="184"/>
      <c r="D513" s="184"/>
      <c r="E513" s="184"/>
      <c r="F513" s="184"/>
      <c r="G513" s="184"/>
      <c r="H513" s="184"/>
      <c r="I513" s="184"/>
      <c r="J513" s="184"/>
      <c r="K513" s="184"/>
      <c r="L513" s="184"/>
      <c r="M513" s="184"/>
      <c r="N513" s="98"/>
      <c r="O513" s="133"/>
      <c r="P513" s="133"/>
      <c r="Q513" s="184"/>
      <c r="R513" s="184"/>
      <c r="S513" s="184"/>
      <c r="T513" s="184"/>
      <c r="U513" s="184"/>
      <c r="V513" s="184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84"/>
      <c r="C514" s="184"/>
      <c r="D514" s="184"/>
      <c r="E514" s="184"/>
      <c r="F514" s="184"/>
      <c r="G514" s="184"/>
      <c r="H514" s="184"/>
      <c r="I514" s="184"/>
      <c r="J514" s="184"/>
      <c r="K514" s="184"/>
      <c r="L514" s="184"/>
      <c r="M514" s="184"/>
      <c r="N514" s="98"/>
      <c r="O514" s="133"/>
      <c r="P514" s="133"/>
      <c r="Q514" s="184"/>
      <c r="R514" s="184"/>
      <c r="S514" s="184"/>
      <c r="T514" s="184"/>
      <c r="U514" s="184"/>
      <c r="V514" s="184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84"/>
      <c r="C515" s="184"/>
      <c r="D515" s="184"/>
      <c r="E515" s="184"/>
      <c r="F515" s="184"/>
      <c r="G515" s="184"/>
      <c r="H515" s="184"/>
      <c r="I515" s="184"/>
      <c r="J515" s="184"/>
      <c r="K515" s="184"/>
      <c r="L515" s="184"/>
      <c r="M515" s="184"/>
      <c r="N515" s="98"/>
      <c r="O515" s="133"/>
      <c r="P515" s="133"/>
      <c r="Q515" s="184"/>
      <c r="R515" s="184"/>
      <c r="S515" s="184"/>
      <c r="T515" s="184"/>
      <c r="U515" s="184"/>
      <c r="V515" s="184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84"/>
      <c r="C516" s="184"/>
      <c r="D516" s="184"/>
      <c r="E516" s="184"/>
      <c r="F516" s="184"/>
      <c r="G516" s="184"/>
      <c r="H516" s="184"/>
      <c r="I516" s="184"/>
      <c r="J516" s="184"/>
      <c r="K516" s="184"/>
      <c r="L516" s="184"/>
      <c r="M516" s="184"/>
      <c r="N516" s="98"/>
      <c r="O516" s="133"/>
      <c r="P516" s="133"/>
      <c r="Q516" s="184"/>
      <c r="R516" s="184"/>
      <c r="S516" s="184"/>
      <c r="T516" s="184"/>
      <c r="U516" s="184"/>
      <c r="V516" s="184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84"/>
      <c r="C517" s="184"/>
      <c r="D517" s="184"/>
      <c r="E517" s="184"/>
      <c r="F517" s="184"/>
      <c r="G517" s="184"/>
      <c r="H517" s="184"/>
      <c r="I517" s="184"/>
      <c r="J517" s="184"/>
      <c r="K517" s="184"/>
      <c r="L517" s="184"/>
      <c r="M517" s="184"/>
      <c r="N517" s="98"/>
      <c r="O517" s="133"/>
      <c r="P517" s="133"/>
      <c r="Q517" s="184"/>
      <c r="R517" s="184"/>
      <c r="S517" s="184"/>
      <c r="T517" s="184"/>
      <c r="U517" s="184"/>
      <c r="V517" s="184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84"/>
      <c r="C518" s="184"/>
      <c r="D518" s="184"/>
      <c r="E518" s="184"/>
      <c r="F518" s="184"/>
      <c r="G518" s="184"/>
      <c r="H518" s="184"/>
      <c r="I518" s="184"/>
      <c r="J518" s="184"/>
      <c r="K518" s="184"/>
      <c r="L518" s="184"/>
      <c r="M518" s="184"/>
      <c r="N518" s="98"/>
      <c r="O518" s="133"/>
      <c r="P518" s="133"/>
      <c r="Q518" s="184"/>
      <c r="R518" s="184"/>
      <c r="S518" s="184"/>
      <c r="T518" s="184"/>
      <c r="U518" s="184"/>
      <c r="V518" s="184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84"/>
      <c r="C519" s="184"/>
      <c r="D519" s="184"/>
      <c r="E519" s="184"/>
      <c r="F519" s="184"/>
      <c r="G519" s="184"/>
      <c r="H519" s="184"/>
      <c r="I519" s="184"/>
      <c r="J519" s="184"/>
      <c r="K519" s="184"/>
      <c r="L519" s="184"/>
      <c r="M519" s="184"/>
      <c r="N519" s="98"/>
      <c r="O519" s="133"/>
      <c r="P519" s="133"/>
      <c r="Q519" s="184"/>
      <c r="R519" s="184"/>
      <c r="S519" s="184"/>
      <c r="T519" s="184"/>
      <c r="U519" s="184"/>
      <c r="V519" s="184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84"/>
      <c r="C520" s="184"/>
      <c r="D520" s="184"/>
      <c r="E520" s="184"/>
      <c r="F520" s="184"/>
      <c r="G520" s="184"/>
      <c r="H520" s="184"/>
      <c r="I520" s="184"/>
      <c r="J520" s="184"/>
      <c r="K520" s="184"/>
      <c r="L520" s="184"/>
      <c r="M520" s="184"/>
      <c r="N520" s="98"/>
      <c r="O520" s="133"/>
      <c r="P520" s="133"/>
      <c r="Q520" s="184"/>
      <c r="R520" s="184"/>
      <c r="S520" s="184"/>
      <c r="T520" s="184"/>
      <c r="U520" s="184"/>
      <c r="V520" s="184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84"/>
      <c r="C521" s="184"/>
      <c r="D521" s="184"/>
      <c r="E521" s="184"/>
      <c r="F521" s="184"/>
      <c r="G521" s="184"/>
      <c r="H521" s="184"/>
      <c r="I521" s="184"/>
      <c r="J521" s="184"/>
      <c r="K521" s="184"/>
      <c r="L521" s="184"/>
      <c r="M521" s="184"/>
      <c r="N521" s="98"/>
      <c r="O521" s="133"/>
      <c r="P521" s="133"/>
      <c r="Q521" s="184"/>
      <c r="R521" s="184"/>
      <c r="S521" s="184"/>
      <c r="T521" s="184"/>
      <c r="U521" s="184"/>
      <c r="V521" s="184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84"/>
      <c r="C522" s="184"/>
      <c r="D522" s="184"/>
      <c r="E522" s="184"/>
      <c r="F522" s="184"/>
      <c r="G522" s="184"/>
      <c r="H522" s="184"/>
      <c r="I522" s="184"/>
      <c r="J522" s="184"/>
      <c r="K522" s="184"/>
      <c r="L522" s="184"/>
      <c r="M522" s="184"/>
      <c r="N522" s="98"/>
      <c r="O522" s="133"/>
      <c r="P522" s="133"/>
      <c r="Q522" s="184"/>
      <c r="R522" s="184"/>
      <c r="S522" s="184"/>
      <c r="T522" s="184"/>
      <c r="U522" s="184"/>
      <c r="V522" s="184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84"/>
      <c r="C523" s="184"/>
      <c r="D523" s="184"/>
      <c r="E523" s="184"/>
      <c r="F523" s="184"/>
      <c r="G523" s="184"/>
      <c r="H523" s="184"/>
      <c r="I523" s="184"/>
      <c r="J523" s="184"/>
      <c r="K523" s="184"/>
      <c r="L523" s="184"/>
      <c r="M523" s="184"/>
      <c r="N523" s="98"/>
      <c r="O523" s="133"/>
      <c r="P523" s="133"/>
      <c r="Q523" s="184"/>
      <c r="R523" s="184"/>
      <c r="S523" s="184"/>
      <c r="T523" s="184"/>
      <c r="U523" s="184"/>
      <c r="V523" s="184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84"/>
      <c r="C524" s="184"/>
      <c r="D524" s="184"/>
      <c r="E524" s="184"/>
      <c r="F524" s="184"/>
      <c r="G524" s="184"/>
      <c r="H524" s="184"/>
      <c r="I524" s="184"/>
      <c r="J524" s="184"/>
      <c r="K524" s="184"/>
      <c r="L524" s="184"/>
      <c r="M524" s="184"/>
      <c r="N524" s="98"/>
      <c r="O524" s="133"/>
      <c r="P524" s="133"/>
      <c r="Q524" s="184"/>
      <c r="R524" s="184"/>
      <c r="S524" s="184"/>
      <c r="T524" s="184"/>
      <c r="U524" s="184"/>
      <c r="V524" s="184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84"/>
      <c r="C525" s="184"/>
      <c r="D525" s="184"/>
      <c r="E525" s="184"/>
      <c r="F525" s="184"/>
      <c r="G525" s="184"/>
      <c r="H525" s="184"/>
      <c r="I525" s="184"/>
      <c r="J525" s="184"/>
      <c r="K525" s="184"/>
      <c r="L525" s="184"/>
      <c r="M525" s="184"/>
      <c r="N525" s="98"/>
      <c r="O525" s="133"/>
      <c r="P525" s="133"/>
      <c r="Q525" s="184"/>
      <c r="R525" s="184"/>
      <c r="S525" s="184"/>
      <c r="T525" s="184"/>
      <c r="U525" s="184"/>
      <c r="V525" s="184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84"/>
      <c r="C526" s="184"/>
      <c r="D526" s="184"/>
      <c r="E526" s="184"/>
      <c r="F526" s="184"/>
      <c r="G526" s="184"/>
      <c r="H526" s="184"/>
      <c r="I526" s="184"/>
      <c r="J526" s="184"/>
      <c r="K526" s="184"/>
      <c r="L526" s="184"/>
      <c r="M526" s="184"/>
      <c r="N526" s="98"/>
      <c r="O526" s="133"/>
      <c r="P526" s="133"/>
      <c r="Q526" s="184"/>
      <c r="R526" s="184"/>
      <c r="S526" s="184"/>
      <c r="T526" s="184"/>
      <c r="U526" s="184"/>
      <c r="V526" s="184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84"/>
      <c r="C527" s="184"/>
      <c r="D527" s="184"/>
      <c r="E527" s="184"/>
      <c r="F527" s="184"/>
      <c r="G527" s="184"/>
      <c r="H527" s="184"/>
      <c r="I527" s="184"/>
      <c r="J527" s="184"/>
      <c r="K527" s="184"/>
      <c r="L527" s="184"/>
      <c r="M527" s="184"/>
      <c r="N527" s="98"/>
      <c r="O527" s="133"/>
      <c r="P527" s="133"/>
      <c r="Q527" s="184"/>
      <c r="R527" s="184"/>
      <c r="S527" s="184"/>
      <c r="T527" s="184"/>
      <c r="U527" s="184"/>
      <c r="V527" s="184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84"/>
      <c r="C528" s="184"/>
      <c r="D528" s="184"/>
      <c r="E528" s="184"/>
      <c r="F528" s="184"/>
      <c r="G528" s="184"/>
      <c r="H528" s="184"/>
      <c r="I528" s="184"/>
      <c r="J528" s="184"/>
      <c r="K528" s="184"/>
      <c r="L528" s="184"/>
      <c r="M528" s="184"/>
      <c r="N528" s="98"/>
      <c r="O528" s="133"/>
      <c r="P528" s="133"/>
      <c r="Q528" s="184"/>
      <c r="R528" s="184"/>
      <c r="S528" s="184"/>
      <c r="T528" s="184"/>
      <c r="U528" s="184"/>
      <c r="V528" s="184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84"/>
      <c r="C529" s="184"/>
      <c r="D529" s="184"/>
      <c r="E529" s="184"/>
      <c r="F529" s="184"/>
      <c r="G529" s="184"/>
      <c r="H529" s="184"/>
      <c r="I529" s="184"/>
      <c r="J529" s="184"/>
      <c r="K529" s="184"/>
      <c r="L529" s="184"/>
      <c r="M529" s="184"/>
      <c r="N529" s="98"/>
      <c r="O529" s="133"/>
      <c r="P529" s="133"/>
      <c r="Q529" s="184"/>
      <c r="R529" s="184"/>
      <c r="S529" s="184"/>
      <c r="T529" s="184"/>
      <c r="U529" s="184"/>
      <c r="V529" s="184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84"/>
      <c r="C530" s="184"/>
      <c r="D530" s="184"/>
      <c r="E530" s="184"/>
      <c r="F530" s="184"/>
      <c r="G530" s="184"/>
      <c r="H530" s="184"/>
      <c r="I530" s="184"/>
      <c r="J530" s="184"/>
      <c r="K530" s="184"/>
      <c r="L530" s="184"/>
      <c r="M530" s="184"/>
      <c r="N530" s="98"/>
      <c r="O530" s="133"/>
      <c r="P530" s="133"/>
      <c r="Q530" s="184"/>
      <c r="R530" s="184"/>
      <c r="S530" s="184"/>
      <c r="T530" s="184"/>
      <c r="U530" s="184"/>
      <c r="V530" s="184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84"/>
      <c r="C531" s="184"/>
      <c r="D531" s="184"/>
      <c r="E531" s="184"/>
      <c r="F531" s="184"/>
      <c r="G531" s="184"/>
      <c r="H531" s="184"/>
      <c r="I531" s="184"/>
      <c r="J531" s="184"/>
      <c r="K531" s="184"/>
      <c r="L531" s="184"/>
      <c r="M531" s="184"/>
      <c r="N531" s="98"/>
      <c r="O531" s="133"/>
      <c r="P531" s="133"/>
      <c r="Q531" s="184"/>
      <c r="R531" s="184"/>
      <c r="S531" s="184"/>
      <c r="T531" s="184"/>
      <c r="U531" s="184"/>
      <c r="V531" s="184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84"/>
      <c r="C532" s="184"/>
      <c r="D532" s="184"/>
      <c r="E532" s="184"/>
      <c r="F532" s="184"/>
      <c r="G532" s="184"/>
      <c r="H532" s="184"/>
      <c r="I532" s="184"/>
      <c r="J532" s="184"/>
      <c r="K532" s="184"/>
      <c r="L532" s="184"/>
      <c r="M532" s="184"/>
      <c r="N532" s="98"/>
      <c r="O532" s="133"/>
      <c r="P532" s="133"/>
      <c r="Q532" s="184"/>
      <c r="R532" s="184"/>
      <c r="S532" s="184"/>
      <c r="T532" s="184"/>
      <c r="U532" s="184"/>
      <c r="V532" s="184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84"/>
      <c r="C533" s="184"/>
      <c r="D533" s="184"/>
      <c r="E533" s="184"/>
      <c r="F533" s="184"/>
      <c r="G533" s="184"/>
      <c r="H533" s="184"/>
      <c r="I533" s="184"/>
      <c r="J533" s="184"/>
      <c r="K533" s="184"/>
      <c r="L533" s="184"/>
      <c r="M533" s="184"/>
      <c r="N533" s="98"/>
      <c r="O533" s="133"/>
      <c r="P533" s="133"/>
      <c r="Q533" s="184"/>
      <c r="R533" s="184"/>
      <c r="S533" s="184"/>
      <c r="T533" s="184"/>
      <c r="U533" s="184"/>
      <c r="V533" s="184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84"/>
      <c r="C534" s="184"/>
      <c r="D534" s="184"/>
      <c r="E534" s="184"/>
      <c r="F534" s="184"/>
      <c r="G534" s="184"/>
      <c r="H534" s="184"/>
      <c r="I534" s="184"/>
      <c r="J534" s="184"/>
      <c r="K534" s="184"/>
      <c r="L534" s="184"/>
      <c r="M534" s="184"/>
      <c r="N534" s="98"/>
      <c r="O534" s="133"/>
      <c r="P534" s="133"/>
      <c r="Q534" s="184"/>
      <c r="R534" s="184"/>
      <c r="S534" s="184"/>
      <c r="T534" s="184"/>
      <c r="U534" s="184"/>
      <c r="V534" s="184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84"/>
      <c r="C535" s="184"/>
      <c r="D535" s="184"/>
      <c r="E535" s="184"/>
      <c r="F535" s="184"/>
      <c r="G535" s="184"/>
      <c r="H535" s="184"/>
      <c r="I535" s="184"/>
      <c r="J535" s="184"/>
      <c r="K535" s="184"/>
      <c r="L535" s="184"/>
      <c r="M535" s="184"/>
      <c r="N535" s="98"/>
      <c r="O535" s="133"/>
      <c r="P535" s="133"/>
      <c r="Q535" s="184"/>
      <c r="R535" s="184"/>
      <c r="S535" s="184"/>
      <c r="T535" s="184"/>
      <c r="U535" s="184"/>
      <c r="V535" s="184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84"/>
      <c r="C536" s="184"/>
      <c r="D536" s="184"/>
      <c r="E536" s="184"/>
      <c r="F536" s="184"/>
      <c r="G536" s="184"/>
      <c r="H536" s="184"/>
      <c r="I536" s="184"/>
      <c r="J536" s="184"/>
      <c r="K536" s="184"/>
      <c r="L536" s="184"/>
      <c r="M536" s="184"/>
      <c r="N536" s="98"/>
      <c r="O536" s="133"/>
      <c r="P536" s="133"/>
      <c r="Q536" s="184"/>
      <c r="R536" s="184"/>
      <c r="S536" s="184"/>
      <c r="T536" s="184"/>
      <c r="U536" s="184"/>
      <c r="V536" s="184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84"/>
      <c r="C537" s="184"/>
      <c r="D537" s="184"/>
      <c r="E537" s="184"/>
      <c r="F537" s="184"/>
      <c r="G537" s="184"/>
      <c r="H537" s="184"/>
      <c r="I537" s="184"/>
      <c r="J537" s="184"/>
      <c r="K537" s="184"/>
      <c r="L537" s="184"/>
      <c r="M537" s="184"/>
      <c r="N537" s="98"/>
      <c r="O537" s="133"/>
      <c r="P537" s="133"/>
      <c r="Q537" s="184"/>
      <c r="R537" s="184"/>
      <c r="S537" s="184"/>
      <c r="T537" s="184"/>
      <c r="U537" s="184"/>
      <c r="V537" s="184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84"/>
      <c r="C538" s="184"/>
      <c r="D538" s="184"/>
      <c r="E538" s="184"/>
      <c r="F538" s="184"/>
      <c r="G538" s="184"/>
      <c r="H538" s="184"/>
      <c r="I538" s="184"/>
      <c r="J538" s="184"/>
      <c r="K538" s="184"/>
      <c r="L538" s="184"/>
      <c r="M538" s="184"/>
      <c r="N538" s="98"/>
      <c r="O538" s="133"/>
      <c r="P538" s="133"/>
      <c r="Q538" s="184"/>
      <c r="R538" s="184"/>
      <c r="S538" s="184"/>
      <c r="T538" s="184"/>
      <c r="U538" s="184"/>
      <c r="V538" s="184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84"/>
      <c r="C539" s="184"/>
      <c r="D539" s="184"/>
      <c r="E539" s="184"/>
      <c r="F539" s="184"/>
      <c r="G539" s="184"/>
      <c r="H539" s="184"/>
      <c r="I539" s="184"/>
      <c r="J539" s="184"/>
      <c r="K539" s="184"/>
      <c r="L539" s="184"/>
      <c r="M539" s="184"/>
      <c r="N539" s="98"/>
      <c r="O539" s="133"/>
      <c r="P539" s="133"/>
      <c r="Q539" s="184"/>
      <c r="R539" s="184"/>
      <c r="S539" s="184"/>
      <c r="T539" s="184"/>
      <c r="U539" s="184"/>
      <c r="V539" s="184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84"/>
      <c r="C540" s="184"/>
      <c r="D540" s="184"/>
      <c r="E540" s="184"/>
      <c r="F540" s="184"/>
      <c r="G540" s="184"/>
      <c r="H540" s="184"/>
      <c r="I540" s="184"/>
      <c r="J540" s="184"/>
      <c r="K540" s="184"/>
      <c r="L540" s="184"/>
      <c r="M540" s="184"/>
      <c r="N540" s="98"/>
      <c r="O540" s="133"/>
      <c r="P540" s="133"/>
      <c r="Q540" s="184"/>
      <c r="R540" s="184"/>
      <c r="S540" s="184"/>
      <c r="T540" s="184"/>
      <c r="U540" s="184"/>
      <c r="V540" s="184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84"/>
      <c r="C541" s="184"/>
      <c r="D541" s="184"/>
      <c r="E541" s="184"/>
      <c r="F541" s="184"/>
      <c r="G541" s="184"/>
      <c r="H541" s="184"/>
      <c r="I541" s="184"/>
      <c r="J541" s="184"/>
      <c r="K541" s="184"/>
      <c r="L541" s="184"/>
      <c r="M541" s="184"/>
      <c r="N541" s="98"/>
      <c r="O541" s="133"/>
      <c r="P541" s="133"/>
      <c r="Q541" s="184"/>
      <c r="R541" s="184"/>
      <c r="S541" s="184"/>
      <c r="T541" s="184"/>
      <c r="U541" s="184"/>
      <c r="V541" s="184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84"/>
      <c r="C542" s="184"/>
      <c r="D542" s="184"/>
      <c r="E542" s="184"/>
      <c r="F542" s="184"/>
      <c r="G542" s="184"/>
      <c r="H542" s="184"/>
      <c r="I542" s="184"/>
      <c r="J542" s="184"/>
      <c r="K542" s="184"/>
      <c r="L542" s="184"/>
      <c r="M542" s="184"/>
      <c r="N542" s="98"/>
      <c r="O542" s="133"/>
      <c r="P542" s="133"/>
      <c r="Q542" s="184"/>
      <c r="R542" s="184"/>
      <c r="S542" s="184"/>
      <c r="T542" s="184"/>
      <c r="U542" s="184"/>
      <c r="V542" s="184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84"/>
      <c r="C543" s="184"/>
      <c r="D543" s="184"/>
      <c r="E543" s="184"/>
      <c r="F543" s="184"/>
      <c r="G543" s="184"/>
      <c r="H543" s="184"/>
      <c r="I543" s="184"/>
      <c r="J543" s="184"/>
      <c r="K543" s="184"/>
      <c r="L543" s="184"/>
      <c r="M543" s="184"/>
      <c r="N543" s="98"/>
      <c r="O543" s="133"/>
      <c r="P543" s="133"/>
      <c r="Q543" s="184"/>
      <c r="R543" s="184"/>
      <c r="S543" s="184"/>
      <c r="T543" s="184"/>
      <c r="U543" s="184"/>
      <c r="V543" s="184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84"/>
      <c r="C544" s="184"/>
      <c r="D544" s="184"/>
      <c r="E544" s="184"/>
      <c r="F544" s="184"/>
      <c r="G544" s="184"/>
      <c r="H544" s="184"/>
      <c r="I544" s="184"/>
      <c r="J544" s="184"/>
      <c r="K544" s="184"/>
      <c r="L544" s="184"/>
      <c r="M544" s="184"/>
      <c r="N544" s="98"/>
      <c r="O544" s="133"/>
      <c r="P544" s="133"/>
      <c r="Q544" s="184"/>
      <c r="R544" s="184"/>
      <c r="S544" s="184"/>
      <c r="T544" s="184"/>
      <c r="U544" s="184"/>
      <c r="V544" s="184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84"/>
      <c r="C545" s="184"/>
      <c r="D545" s="184"/>
      <c r="E545" s="184"/>
      <c r="F545" s="184"/>
      <c r="G545" s="184"/>
      <c r="H545" s="184"/>
      <c r="I545" s="184"/>
      <c r="J545" s="184"/>
      <c r="K545" s="184"/>
      <c r="L545" s="184"/>
      <c r="M545" s="184"/>
      <c r="N545" s="98"/>
      <c r="O545" s="133"/>
      <c r="P545" s="133"/>
      <c r="Q545" s="184"/>
      <c r="R545" s="184"/>
      <c r="S545" s="184"/>
      <c r="T545" s="184"/>
      <c r="U545" s="184"/>
      <c r="V545" s="184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84"/>
      <c r="C546" s="184"/>
      <c r="D546" s="184"/>
      <c r="E546" s="184"/>
      <c r="F546" s="184"/>
      <c r="G546" s="184"/>
      <c r="H546" s="184"/>
      <c r="I546" s="184"/>
      <c r="J546" s="184"/>
      <c r="K546" s="184"/>
      <c r="L546" s="184"/>
      <c r="M546" s="184"/>
      <c r="N546" s="98"/>
      <c r="O546" s="133"/>
      <c r="P546" s="133"/>
      <c r="Q546" s="184"/>
      <c r="R546" s="184"/>
      <c r="S546" s="184"/>
      <c r="T546" s="184"/>
      <c r="U546" s="184"/>
      <c r="V546" s="184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84"/>
      <c r="C547" s="184"/>
      <c r="D547" s="184"/>
      <c r="E547" s="184"/>
      <c r="F547" s="184"/>
      <c r="G547" s="184"/>
      <c r="H547" s="184"/>
      <c r="I547" s="184"/>
      <c r="J547" s="184"/>
      <c r="K547" s="184"/>
      <c r="L547" s="184"/>
      <c r="M547" s="184"/>
      <c r="N547" s="98"/>
      <c r="O547" s="133"/>
      <c r="P547" s="133"/>
      <c r="Q547" s="184"/>
      <c r="R547" s="184"/>
      <c r="S547" s="184"/>
      <c r="T547" s="184"/>
      <c r="U547" s="184"/>
      <c r="V547" s="184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84"/>
      <c r="C548" s="184"/>
      <c r="D548" s="184"/>
      <c r="E548" s="184"/>
      <c r="F548" s="184"/>
      <c r="G548" s="184"/>
      <c r="H548" s="184"/>
      <c r="I548" s="184"/>
      <c r="J548" s="184"/>
      <c r="K548" s="184"/>
      <c r="L548" s="184"/>
      <c r="M548" s="184"/>
      <c r="N548" s="98"/>
      <c r="O548" s="133"/>
      <c r="P548" s="133"/>
      <c r="Q548" s="184"/>
      <c r="R548" s="184"/>
      <c r="S548" s="184"/>
      <c r="T548" s="184"/>
      <c r="U548" s="184"/>
      <c r="V548" s="184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84"/>
      <c r="C549" s="184"/>
      <c r="D549" s="184"/>
      <c r="E549" s="184"/>
      <c r="F549" s="184"/>
      <c r="G549" s="184"/>
      <c r="H549" s="184"/>
      <c r="I549" s="184"/>
      <c r="J549" s="184"/>
      <c r="K549" s="184"/>
      <c r="L549" s="184"/>
      <c r="M549" s="184"/>
      <c r="N549" s="98"/>
      <c r="O549" s="133"/>
      <c r="P549" s="133"/>
      <c r="Q549" s="184"/>
      <c r="R549" s="184"/>
      <c r="S549" s="184"/>
      <c r="T549" s="184"/>
      <c r="U549" s="184"/>
      <c r="V549" s="184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84"/>
      <c r="C550" s="184"/>
      <c r="D550" s="184"/>
      <c r="E550" s="184"/>
      <c r="F550" s="184"/>
      <c r="G550" s="184"/>
      <c r="H550" s="184"/>
      <c r="I550" s="184"/>
      <c r="J550" s="184"/>
      <c r="K550" s="184"/>
      <c r="L550" s="184"/>
      <c r="M550" s="184"/>
      <c r="N550" s="98"/>
      <c r="O550" s="133"/>
      <c r="P550" s="133"/>
      <c r="Q550" s="184"/>
      <c r="R550" s="184"/>
      <c r="S550" s="184"/>
      <c r="T550" s="184"/>
      <c r="U550" s="184"/>
      <c r="V550" s="184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84"/>
      <c r="C551" s="184"/>
      <c r="D551" s="184"/>
      <c r="E551" s="184"/>
      <c r="F551" s="184"/>
      <c r="G551" s="184"/>
      <c r="H551" s="184"/>
      <c r="I551" s="184"/>
      <c r="J551" s="184"/>
      <c r="K551" s="184"/>
      <c r="L551" s="184"/>
      <c r="M551" s="184"/>
      <c r="N551" s="98"/>
      <c r="O551" s="133"/>
      <c r="P551" s="133"/>
      <c r="Q551" s="184"/>
      <c r="R551" s="184"/>
      <c r="S551" s="184"/>
      <c r="T551" s="184"/>
      <c r="U551" s="184"/>
      <c r="V551" s="184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84"/>
      <c r="C552" s="184"/>
      <c r="D552" s="184"/>
      <c r="E552" s="184"/>
      <c r="F552" s="184"/>
      <c r="G552" s="184"/>
      <c r="H552" s="184"/>
      <c r="I552" s="184"/>
      <c r="J552" s="184"/>
      <c r="K552" s="184"/>
      <c r="L552" s="184"/>
      <c r="M552" s="184"/>
      <c r="N552" s="98"/>
      <c r="O552" s="133"/>
      <c r="P552" s="133"/>
      <c r="Q552" s="184"/>
      <c r="R552" s="184"/>
      <c r="S552" s="184"/>
      <c r="T552" s="184"/>
      <c r="U552" s="184"/>
      <c r="V552" s="184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84"/>
      <c r="C553" s="184"/>
      <c r="D553" s="184"/>
      <c r="E553" s="184"/>
      <c r="F553" s="184"/>
      <c r="G553" s="184"/>
      <c r="H553" s="184"/>
      <c r="I553" s="184"/>
      <c r="J553" s="184"/>
      <c r="K553" s="184"/>
      <c r="L553" s="184"/>
      <c r="M553" s="184"/>
      <c r="N553" s="98"/>
      <c r="O553" s="133"/>
      <c r="P553" s="133"/>
      <c r="Q553" s="184"/>
      <c r="R553" s="184"/>
      <c r="S553" s="184"/>
      <c r="T553" s="184"/>
      <c r="U553" s="184"/>
      <c r="V553" s="184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84"/>
      <c r="C554" s="184"/>
      <c r="D554" s="184"/>
      <c r="E554" s="184"/>
      <c r="F554" s="184"/>
      <c r="G554" s="184"/>
      <c r="H554" s="184"/>
      <c r="I554" s="184"/>
      <c r="J554" s="184"/>
      <c r="K554" s="184"/>
      <c r="L554" s="184"/>
      <c r="M554" s="184"/>
      <c r="N554" s="98"/>
      <c r="O554" s="133"/>
      <c r="P554" s="133"/>
      <c r="Q554" s="184"/>
      <c r="R554" s="184"/>
      <c r="S554" s="184"/>
      <c r="T554" s="184"/>
      <c r="U554" s="184"/>
      <c r="V554" s="184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84"/>
      <c r="C555" s="184"/>
      <c r="D555" s="184"/>
      <c r="E555" s="184"/>
      <c r="F555" s="184"/>
      <c r="G555" s="184"/>
      <c r="H555" s="184"/>
      <c r="I555" s="184"/>
      <c r="J555" s="184"/>
      <c r="K555" s="184"/>
      <c r="L555" s="184"/>
      <c r="M555" s="184"/>
      <c r="N555" s="98"/>
      <c r="O555" s="133"/>
      <c r="P555" s="133"/>
      <c r="Q555" s="184"/>
      <c r="R555" s="184"/>
      <c r="S555" s="184"/>
      <c r="T555" s="184"/>
      <c r="U555" s="184"/>
      <c r="V555" s="184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84"/>
      <c r="C556" s="184"/>
      <c r="D556" s="184"/>
      <c r="E556" s="184"/>
      <c r="F556" s="184"/>
      <c r="G556" s="184"/>
      <c r="H556" s="184"/>
      <c r="I556" s="184"/>
      <c r="J556" s="184"/>
      <c r="K556" s="184"/>
      <c r="L556" s="184"/>
      <c r="M556" s="184"/>
      <c r="N556" s="98"/>
      <c r="O556" s="133"/>
      <c r="P556" s="133"/>
      <c r="Q556" s="184"/>
      <c r="R556" s="184"/>
      <c r="S556" s="184"/>
      <c r="T556" s="184"/>
      <c r="U556" s="184"/>
      <c r="V556" s="184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84"/>
      <c r="C557" s="184"/>
      <c r="D557" s="184"/>
      <c r="E557" s="184"/>
      <c r="F557" s="184"/>
      <c r="G557" s="184"/>
      <c r="H557" s="184"/>
      <c r="I557" s="184"/>
      <c r="J557" s="184"/>
      <c r="K557" s="184"/>
      <c r="L557" s="184"/>
      <c r="M557" s="184"/>
      <c r="N557" s="98"/>
      <c r="O557" s="133"/>
      <c r="P557" s="133"/>
      <c r="Q557" s="184"/>
      <c r="R557" s="184"/>
      <c r="S557" s="184"/>
      <c r="T557" s="184"/>
      <c r="U557" s="184"/>
      <c r="V557" s="184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84"/>
      <c r="C558" s="184"/>
      <c r="D558" s="184"/>
      <c r="E558" s="184"/>
      <c r="F558" s="184"/>
      <c r="G558" s="184"/>
      <c r="H558" s="184"/>
      <c r="I558" s="184"/>
      <c r="J558" s="184"/>
      <c r="K558" s="184"/>
      <c r="L558" s="184"/>
      <c r="M558" s="184"/>
      <c r="N558" s="98"/>
      <c r="O558" s="133"/>
      <c r="P558" s="133"/>
      <c r="Q558" s="184"/>
      <c r="R558" s="184"/>
      <c r="S558" s="184"/>
      <c r="T558" s="184"/>
      <c r="U558" s="184"/>
      <c r="V558" s="184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84"/>
      <c r="C559" s="184"/>
      <c r="D559" s="184"/>
      <c r="E559" s="184"/>
      <c r="F559" s="184"/>
      <c r="G559" s="184"/>
      <c r="H559" s="184"/>
      <c r="I559" s="184"/>
      <c r="J559" s="184"/>
      <c r="K559" s="184"/>
      <c r="L559" s="184"/>
      <c r="M559" s="184"/>
      <c r="N559" s="98"/>
      <c r="O559" s="133"/>
      <c r="P559" s="133"/>
      <c r="Q559" s="184"/>
      <c r="R559" s="184"/>
      <c r="S559" s="184"/>
      <c r="T559" s="184"/>
      <c r="U559" s="184"/>
      <c r="V559" s="184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84"/>
      <c r="C560" s="184"/>
      <c r="D560" s="184"/>
      <c r="E560" s="184"/>
      <c r="F560" s="184"/>
      <c r="G560" s="184"/>
      <c r="H560" s="184"/>
      <c r="I560" s="184"/>
      <c r="J560" s="184"/>
      <c r="K560" s="184"/>
      <c r="L560" s="184"/>
      <c r="M560" s="184"/>
      <c r="N560" s="98"/>
      <c r="O560" s="133"/>
      <c r="P560" s="133"/>
      <c r="Q560" s="184"/>
      <c r="R560" s="184"/>
      <c r="S560" s="184"/>
      <c r="T560" s="184"/>
      <c r="U560" s="184"/>
      <c r="V560" s="184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84"/>
      <c r="C561" s="184"/>
      <c r="D561" s="184"/>
      <c r="E561" s="184"/>
      <c r="F561" s="184"/>
      <c r="G561" s="184"/>
      <c r="H561" s="184"/>
      <c r="I561" s="184"/>
      <c r="J561" s="184"/>
      <c r="K561" s="184"/>
      <c r="L561" s="184"/>
      <c r="M561" s="184"/>
      <c r="N561" s="98"/>
      <c r="O561" s="133"/>
      <c r="P561" s="133"/>
      <c r="Q561" s="184"/>
      <c r="R561" s="184"/>
      <c r="S561" s="184"/>
      <c r="T561" s="184"/>
      <c r="U561" s="184"/>
      <c r="V561" s="184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84"/>
      <c r="C562" s="184"/>
      <c r="D562" s="184"/>
      <c r="E562" s="184"/>
      <c r="F562" s="184"/>
      <c r="G562" s="184"/>
      <c r="H562" s="184"/>
      <c r="I562" s="184"/>
      <c r="J562" s="184"/>
      <c r="K562" s="184"/>
      <c r="L562" s="184"/>
      <c r="M562" s="184"/>
      <c r="N562" s="98"/>
      <c r="O562" s="133"/>
      <c r="P562" s="133"/>
      <c r="Q562" s="184"/>
      <c r="R562" s="184"/>
      <c r="S562" s="184"/>
      <c r="T562" s="184"/>
      <c r="U562" s="184"/>
      <c r="V562" s="184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84"/>
      <c r="C563" s="184"/>
      <c r="D563" s="184"/>
      <c r="E563" s="184"/>
      <c r="F563" s="184"/>
      <c r="G563" s="184"/>
      <c r="H563" s="184"/>
      <c r="I563" s="184"/>
      <c r="J563" s="184"/>
      <c r="K563" s="184"/>
      <c r="L563" s="184"/>
      <c r="M563" s="184"/>
      <c r="N563" s="98"/>
      <c r="O563" s="133"/>
      <c r="P563" s="133"/>
      <c r="Q563" s="184"/>
      <c r="R563" s="184"/>
      <c r="S563" s="184"/>
      <c r="T563" s="184"/>
      <c r="U563" s="184"/>
      <c r="V563" s="184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5"/>
      <c r="C568" s="186"/>
      <c r="D568" s="186"/>
      <c r="E568" s="134"/>
      <c r="F568" s="134"/>
      <c r="G568" s="134"/>
      <c r="H568" s="185"/>
      <c r="I568" s="185"/>
      <c r="J568" s="185"/>
      <c r="K568" s="185"/>
      <c r="L568" s="185"/>
      <c r="M568" s="185"/>
      <c r="N568" s="185"/>
      <c r="O568" s="185"/>
      <c r="P568" s="185"/>
      <c r="Q568" s="134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8"/>
      <c r="C569" s="188"/>
      <c r="D569" s="188"/>
      <c r="E569" s="102"/>
      <c r="F569" s="102"/>
      <c r="G569" s="102"/>
      <c r="H569" s="189"/>
      <c r="I569" s="189"/>
      <c r="J569" s="189"/>
      <c r="K569" s="189"/>
      <c r="L569" s="190"/>
      <c r="M569" s="190"/>
      <c r="N569" s="190"/>
      <c r="O569" s="190"/>
      <c r="P569" s="190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8"/>
      <c r="C570" s="188"/>
      <c r="D570" s="188"/>
      <c r="E570" s="102"/>
      <c r="F570" s="102"/>
      <c r="G570" s="102"/>
      <c r="H570" s="189"/>
      <c r="I570" s="189"/>
      <c r="J570" s="189"/>
      <c r="K570" s="189"/>
      <c r="L570" s="190"/>
      <c r="M570" s="190"/>
      <c r="N570" s="190"/>
      <c r="O570" s="190"/>
      <c r="P570" s="190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8"/>
      <c r="C571" s="188"/>
      <c r="D571" s="188"/>
      <c r="E571" s="102"/>
      <c r="F571" s="102"/>
      <c r="G571" s="102"/>
      <c r="H571" s="189"/>
      <c r="I571" s="189"/>
      <c r="J571" s="189"/>
      <c r="K571" s="189"/>
      <c r="L571" s="190"/>
      <c r="M571" s="190"/>
      <c r="N571" s="190"/>
      <c r="O571" s="190"/>
      <c r="P571" s="190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8"/>
      <c r="C572" s="188"/>
      <c r="D572" s="188"/>
      <c r="E572" s="102"/>
      <c r="F572" s="102"/>
      <c r="G572" s="102"/>
      <c r="H572" s="189"/>
      <c r="I572" s="189"/>
      <c r="J572" s="189"/>
      <c r="K572" s="189"/>
      <c r="L572" s="190"/>
      <c r="M572" s="190"/>
      <c r="N572" s="190"/>
      <c r="O572" s="190"/>
      <c r="P572" s="190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8"/>
      <c r="C573" s="188"/>
      <c r="D573" s="188"/>
      <c r="E573" s="102"/>
      <c r="F573" s="102"/>
      <c r="G573" s="102"/>
      <c r="H573" s="189"/>
      <c r="I573" s="189"/>
      <c r="J573" s="189"/>
      <c r="K573" s="189"/>
      <c r="L573" s="190"/>
      <c r="M573" s="190"/>
      <c r="N573" s="190"/>
      <c r="O573" s="190"/>
      <c r="P573" s="190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8"/>
      <c r="C574" s="188"/>
      <c r="D574" s="188"/>
      <c r="E574" s="102"/>
      <c r="F574" s="102"/>
      <c r="G574" s="102"/>
      <c r="H574" s="189"/>
      <c r="I574" s="189"/>
      <c r="J574" s="189"/>
      <c r="K574" s="189"/>
      <c r="L574" s="190"/>
      <c r="M574" s="190"/>
      <c r="N574" s="190"/>
      <c r="O574" s="190"/>
      <c r="P574" s="190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8"/>
      <c r="C575" s="188"/>
      <c r="D575" s="188"/>
      <c r="E575" s="102"/>
      <c r="F575" s="102"/>
      <c r="G575" s="102"/>
      <c r="H575" s="189"/>
      <c r="I575" s="189"/>
      <c r="J575" s="189"/>
      <c r="K575" s="189"/>
      <c r="L575" s="190"/>
      <c r="M575" s="190"/>
      <c r="N575" s="190"/>
      <c r="O575" s="190"/>
      <c r="P575" s="190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8"/>
      <c r="C576" s="188"/>
      <c r="D576" s="188"/>
      <c r="E576" s="102"/>
      <c r="F576" s="102"/>
      <c r="G576" s="102"/>
      <c r="H576" s="189"/>
      <c r="I576" s="189"/>
      <c r="J576" s="189"/>
      <c r="K576" s="189"/>
      <c r="L576" s="190"/>
      <c r="M576" s="190"/>
      <c r="N576" s="190"/>
      <c r="O576" s="190"/>
      <c r="P576" s="190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8"/>
      <c r="C577" s="188"/>
      <c r="D577" s="188"/>
      <c r="E577" s="102"/>
      <c r="F577" s="102"/>
      <c r="G577" s="102"/>
      <c r="H577" s="189"/>
      <c r="I577" s="189"/>
      <c r="J577" s="189"/>
      <c r="K577" s="189"/>
      <c r="L577" s="190"/>
      <c r="M577" s="190"/>
      <c r="N577" s="190"/>
      <c r="O577" s="190"/>
      <c r="P577" s="190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8"/>
      <c r="C578" s="188"/>
      <c r="D578" s="188"/>
      <c r="E578" s="102"/>
      <c r="F578" s="102"/>
      <c r="G578" s="102"/>
      <c r="H578" s="189"/>
      <c r="I578" s="189"/>
      <c r="J578" s="189"/>
      <c r="K578" s="189"/>
      <c r="L578" s="190"/>
      <c r="M578" s="190"/>
      <c r="N578" s="190"/>
      <c r="O578" s="190"/>
      <c r="P578" s="190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8"/>
      <c r="C579" s="188"/>
      <c r="D579" s="188"/>
      <c r="E579" s="102"/>
      <c r="F579" s="102"/>
      <c r="G579" s="102"/>
      <c r="H579" s="189"/>
      <c r="I579" s="189"/>
      <c r="J579" s="189"/>
      <c r="K579" s="189"/>
      <c r="L579" s="190"/>
      <c r="M579" s="190"/>
      <c r="N579" s="190"/>
      <c r="O579" s="190"/>
      <c r="P579" s="190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8"/>
      <c r="C580" s="188"/>
      <c r="D580" s="188"/>
      <c r="E580" s="102"/>
      <c r="F580" s="102"/>
      <c r="G580" s="102"/>
      <c r="H580" s="189"/>
      <c r="I580" s="189"/>
      <c r="J580" s="189"/>
      <c r="K580" s="189"/>
      <c r="L580" s="190"/>
      <c r="M580" s="190"/>
      <c r="N580" s="190"/>
      <c r="O580" s="190"/>
      <c r="P580" s="190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8"/>
      <c r="C581" s="188"/>
      <c r="D581" s="188"/>
      <c r="E581" s="102"/>
      <c r="F581" s="102"/>
      <c r="G581" s="102"/>
      <c r="H581" s="189"/>
      <c r="I581" s="189"/>
      <c r="J581" s="189"/>
      <c r="K581" s="189"/>
      <c r="L581" s="190"/>
      <c r="M581" s="190"/>
      <c r="N581" s="190"/>
      <c r="O581" s="190"/>
      <c r="P581" s="190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8"/>
      <c r="C582" s="188"/>
      <c r="D582" s="188"/>
      <c r="E582" s="102"/>
      <c r="F582" s="102"/>
      <c r="G582" s="102"/>
      <c r="H582" s="189"/>
      <c r="I582" s="189"/>
      <c r="J582" s="189"/>
      <c r="K582" s="189"/>
      <c r="L582" s="190"/>
      <c r="M582" s="190"/>
      <c r="N582" s="190"/>
      <c r="O582" s="190"/>
      <c r="P582" s="190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8"/>
      <c r="C583" s="188"/>
      <c r="D583" s="188"/>
      <c r="E583" s="102"/>
      <c r="F583" s="102"/>
      <c r="G583" s="102"/>
      <c r="H583" s="189"/>
      <c r="I583" s="189"/>
      <c r="J583" s="189"/>
      <c r="K583" s="189"/>
      <c r="L583" s="190"/>
      <c r="M583" s="190"/>
      <c r="N583" s="190"/>
      <c r="O583" s="190"/>
      <c r="P583" s="190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8"/>
      <c r="C584" s="188"/>
      <c r="D584" s="188"/>
      <c r="E584" s="102"/>
      <c r="F584" s="102"/>
      <c r="G584" s="102"/>
      <c r="H584" s="189"/>
      <c r="I584" s="189"/>
      <c r="J584" s="189"/>
      <c r="K584" s="189"/>
      <c r="L584" s="190"/>
      <c r="M584" s="190"/>
      <c r="N584" s="190"/>
      <c r="O584" s="190"/>
      <c r="P584" s="190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8"/>
      <c r="C585" s="188"/>
      <c r="D585" s="188"/>
      <c r="E585" s="102"/>
      <c r="F585" s="102"/>
      <c r="G585" s="102"/>
      <c r="H585" s="189"/>
      <c r="I585" s="189"/>
      <c r="J585" s="189"/>
      <c r="K585" s="189"/>
      <c r="L585" s="190"/>
      <c r="M585" s="190"/>
      <c r="N585" s="190"/>
      <c r="O585" s="190"/>
      <c r="P585" s="190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8"/>
      <c r="C586" s="188"/>
      <c r="D586" s="188"/>
      <c r="E586" s="102"/>
      <c r="F586" s="102"/>
      <c r="G586" s="102"/>
      <c r="H586" s="189"/>
      <c r="I586" s="189"/>
      <c r="J586" s="189"/>
      <c r="K586" s="189"/>
      <c r="L586" s="190"/>
      <c r="M586" s="190"/>
      <c r="N586" s="190"/>
      <c r="O586" s="190"/>
      <c r="P586" s="190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8"/>
      <c r="C587" s="188"/>
      <c r="D587" s="188"/>
      <c r="E587" s="102"/>
      <c r="F587" s="102"/>
      <c r="G587" s="102"/>
      <c r="H587" s="189"/>
      <c r="I587" s="189"/>
      <c r="J587" s="189"/>
      <c r="K587" s="189"/>
      <c r="L587" s="190"/>
      <c r="M587" s="190"/>
      <c r="N587" s="190"/>
      <c r="O587" s="190"/>
      <c r="P587" s="190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5"/>
      <c r="C590" s="186"/>
      <c r="D590" s="186"/>
      <c r="E590" s="187"/>
      <c r="F590" s="187"/>
      <c r="G590" s="187"/>
      <c r="H590" s="187"/>
      <c r="I590" s="187"/>
      <c r="J590" s="187"/>
      <c r="K590" s="187"/>
      <c r="L590" s="187"/>
      <c r="M590" s="187"/>
      <c r="N590" s="134"/>
      <c r="O590" s="134"/>
      <c r="P590" s="185"/>
      <c r="Q590" s="185"/>
      <c r="R590" s="185"/>
      <c r="S590" s="185"/>
      <c r="T590" s="185"/>
      <c r="U590" s="185"/>
      <c r="V590" s="134"/>
      <c r="W590" s="134"/>
      <c r="X590" s="134"/>
      <c r="Y590" s="134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84"/>
      <c r="C591" s="184"/>
      <c r="D591" s="184"/>
      <c r="E591" s="184"/>
      <c r="F591" s="184"/>
      <c r="G591" s="184"/>
      <c r="H591" s="184"/>
      <c r="I591" s="184"/>
      <c r="J591" s="184"/>
      <c r="K591" s="184"/>
      <c r="L591" s="184"/>
      <c r="M591" s="184"/>
      <c r="N591" s="98"/>
      <c r="O591" s="133"/>
      <c r="P591" s="184"/>
      <c r="Q591" s="184"/>
      <c r="R591" s="184"/>
      <c r="S591" s="184"/>
      <c r="T591" s="184"/>
      <c r="U591" s="184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84"/>
      <c r="C592" s="184"/>
      <c r="D592" s="184"/>
      <c r="E592" s="184"/>
      <c r="F592" s="184"/>
      <c r="G592" s="184"/>
      <c r="H592" s="184"/>
      <c r="I592" s="184"/>
      <c r="J592" s="184"/>
      <c r="K592" s="184"/>
      <c r="L592" s="184"/>
      <c r="M592" s="184"/>
      <c r="N592" s="98"/>
      <c r="O592" s="133"/>
      <c r="P592" s="184"/>
      <c r="Q592" s="184"/>
      <c r="R592" s="184"/>
      <c r="S592" s="184"/>
      <c r="T592" s="184"/>
      <c r="U592" s="184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84"/>
      <c r="C593" s="184"/>
      <c r="D593" s="184"/>
      <c r="E593" s="184"/>
      <c r="F593" s="184"/>
      <c r="G593" s="184"/>
      <c r="H593" s="184"/>
      <c r="I593" s="184"/>
      <c r="J593" s="184"/>
      <c r="K593" s="184"/>
      <c r="L593" s="184"/>
      <c r="M593" s="184"/>
      <c r="N593" s="98"/>
      <c r="O593" s="133"/>
      <c r="P593" s="184"/>
      <c r="Q593" s="184"/>
      <c r="R593" s="184"/>
      <c r="S593" s="184"/>
      <c r="T593" s="184"/>
      <c r="U593" s="184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84"/>
      <c r="C594" s="184"/>
      <c r="D594" s="184"/>
      <c r="E594" s="184"/>
      <c r="F594" s="184"/>
      <c r="G594" s="184"/>
      <c r="H594" s="184"/>
      <c r="I594" s="184"/>
      <c r="J594" s="184"/>
      <c r="K594" s="184"/>
      <c r="L594" s="184"/>
      <c r="M594" s="184"/>
      <c r="N594" s="98"/>
      <c r="O594" s="133"/>
      <c r="P594" s="184"/>
      <c r="Q594" s="184"/>
      <c r="R594" s="184"/>
      <c r="S594" s="184"/>
      <c r="T594" s="184"/>
      <c r="U594" s="184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84"/>
      <c r="C595" s="184"/>
      <c r="D595" s="184"/>
      <c r="E595" s="184"/>
      <c r="F595" s="184"/>
      <c r="G595" s="184"/>
      <c r="H595" s="184"/>
      <c r="I595" s="184"/>
      <c r="J595" s="184"/>
      <c r="K595" s="184"/>
      <c r="L595" s="184"/>
      <c r="M595" s="184"/>
      <c r="N595" s="98"/>
      <c r="O595" s="133"/>
      <c r="P595" s="184"/>
      <c r="Q595" s="184"/>
      <c r="R595" s="184"/>
      <c r="S595" s="184"/>
      <c r="T595" s="184"/>
      <c r="U595" s="184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84"/>
      <c r="C596" s="184"/>
      <c r="D596" s="184"/>
      <c r="E596" s="184"/>
      <c r="F596" s="184"/>
      <c r="G596" s="184"/>
      <c r="H596" s="184"/>
      <c r="I596" s="184"/>
      <c r="J596" s="184"/>
      <c r="K596" s="184"/>
      <c r="L596" s="184"/>
      <c r="M596" s="184"/>
      <c r="N596" s="98"/>
      <c r="O596" s="133"/>
      <c r="P596" s="184"/>
      <c r="Q596" s="184"/>
      <c r="R596" s="184"/>
      <c r="S596" s="184"/>
      <c r="T596" s="184"/>
      <c r="U596" s="184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84"/>
      <c r="C597" s="184"/>
      <c r="D597" s="184"/>
      <c r="E597" s="184"/>
      <c r="F597" s="184"/>
      <c r="G597" s="184"/>
      <c r="H597" s="184"/>
      <c r="I597" s="184"/>
      <c r="J597" s="184"/>
      <c r="K597" s="184"/>
      <c r="L597" s="184"/>
      <c r="M597" s="184"/>
      <c r="N597" s="98"/>
      <c r="O597" s="133"/>
      <c r="P597" s="184"/>
      <c r="Q597" s="184"/>
      <c r="R597" s="184"/>
      <c r="S597" s="184"/>
      <c r="T597" s="184"/>
      <c r="U597" s="184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84"/>
      <c r="C598" s="184"/>
      <c r="D598" s="184"/>
      <c r="E598" s="184"/>
      <c r="F598" s="184"/>
      <c r="G598" s="184"/>
      <c r="H598" s="184"/>
      <c r="I598" s="184"/>
      <c r="J598" s="184"/>
      <c r="K598" s="184"/>
      <c r="L598" s="184"/>
      <c r="M598" s="184"/>
      <c r="N598" s="98"/>
      <c r="O598" s="133"/>
      <c r="P598" s="184"/>
      <c r="Q598" s="184"/>
      <c r="R598" s="184"/>
      <c r="S598" s="184"/>
      <c r="T598" s="184"/>
      <c r="U598" s="184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84"/>
      <c r="C599" s="184"/>
      <c r="D599" s="184"/>
      <c r="E599" s="184"/>
      <c r="F599" s="184"/>
      <c r="G599" s="184"/>
      <c r="H599" s="184"/>
      <c r="I599" s="184"/>
      <c r="J599" s="184"/>
      <c r="K599" s="184"/>
      <c r="L599" s="184"/>
      <c r="M599" s="184"/>
      <c r="N599" s="98"/>
      <c r="O599" s="133"/>
      <c r="P599" s="184"/>
      <c r="Q599" s="184"/>
      <c r="R599" s="184"/>
      <c r="S599" s="184"/>
      <c r="T599" s="184"/>
      <c r="U599" s="184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84"/>
      <c r="C600" s="184"/>
      <c r="D600" s="184"/>
      <c r="E600" s="184"/>
      <c r="F600" s="184"/>
      <c r="G600" s="184"/>
      <c r="H600" s="184"/>
      <c r="I600" s="184"/>
      <c r="J600" s="184"/>
      <c r="K600" s="184"/>
      <c r="L600" s="184"/>
      <c r="M600" s="184"/>
      <c r="N600" s="98"/>
      <c r="O600" s="133"/>
      <c r="P600" s="184"/>
      <c r="Q600" s="184"/>
      <c r="R600" s="184"/>
      <c r="S600" s="184"/>
      <c r="T600" s="184"/>
      <c r="U600" s="184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84"/>
      <c r="C601" s="184"/>
      <c r="D601" s="184"/>
      <c r="E601" s="184"/>
      <c r="F601" s="184"/>
      <c r="G601" s="184"/>
      <c r="H601" s="184"/>
      <c r="I601" s="184"/>
      <c r="J601" s="184"/>
      <c r="K601" s="184"/>
      <c r="L601" s="184"/>
      <c r="M601" s="184"/>
      <c r="N601" s="98"/>
      <c r="O601" s="133"/>
      <c r="P601" s="184"/>
      <c r="Q601" s="184"/>
      <c r="R601" s="184"/>
      <c r="S601" s="184"/>
      <c r="T601" s="184"/>
      <c r="U601" s="184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84"/>
      <c r="C602" s="184"/>
      <c r="D602" s="184"/>
      <c r="E602" s="184"/>
      <c r="F602" s="184"/>
      <c r="G602" s="184"/>
      <c r="H602" s="184"/>
      <c r="I602" s="184"/>
      <c r="J602" s="184"/>
      <c r="K602" s="184"/>
      <c r="L602" s="184"/>
      <c r="M602" s="184"/>
      <c r="N602" s="98"/>
      <c r="O602" s="133"/>
      <c r="P602" s="184"/>
      <c r="Q602" s="184"/>
      <c r="R602" s="184"/>
      <c r="S602" s="184"/>
      <c r="T602" s="184"/>
      <c r="U602" s="184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84"/>
      <c r="C603" s="184"/>
      <c r="D603" s="184"/>
      <c r="E603" s="184"/>
      <c r="F603" s="184"/>
      <c r="G603" s="184"/>
      <c r="H603" s="184"/>
      <c r="I603" s="184"/>
      <c r="J603" s="184"/>
      <c r="K603" s="184"/>
      <c r="L603" s="184"/>
      <c r="M603" s="184"/>
      <c r="N603" s="98"/>
      <c r="O603" s="133"/>
      <c r="P603" s="184"/>
      <c r="Q603" s="184"/>
      <c r="R603" s="184"/>
      <c r="S603" s="184"/>
      <c r="T603" s="184"/>
      <c r="U603" s="184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84"/>
      <c r="C604" s="184"/>
      <c r="D604" s="184"/>
      <c r="E604" s="184"/>
      <c r="F604" s="184"/>
      <c r="G604" s="184"/>
      <c r="H604" s="184"/>
      <c r="I604" s="184"/>
      <c r="J604" s="184"/>
      <c r="K604" s="184"/>
      <c r="L604" s="184"/>
      <c r="M604" s="184"/>
      <c r="N604" s="98"/>
      <c r="O604" s="133"/>
      <c r="P604" s="184"/>
      <c r="Q604" s="184"/>
      <c r="R604" s="184"/>
      <c r="S604" s="184"/>
      <c r="T604" s="184"/>
      <c r="U604" s="184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84"/>
      <c r="C605" s="184"/>
      <c r="D605" s="184"/>
      <c r="E605" s="184"/>
      <c r="F605" s="184"/>
      <c r="G605" s="184"/>
      <c r="H605" s="184"/>
      <c r="I605" s="184"/>
      <c r="J605" s="184"/>
      <c r="K605" s="184"/>
      <c r="L605" s="184"/>
      <c r="M605" s="184"/>
      <c r="N605" s="98"/>
      <c r="O605" s="133"/>
      <c r="P605" s="184"/>
      <c r="Q605" s="184"/>
      <c r="R605" s="184"/>
      <c r="S605" s="184"/>
      <c r="T605" s="184"/>
      <c r="U605" s="184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84"/>
      <c r="C606" s="184"/>
      <c r="D606" s="184"/>
      <c r="E606" s="184"/>
      <c r="F606" s="184"/>
      <c r="G606" s="184"/>
      <c r="H606" s="184"/>
      <c r="I606" s="184"/>
      <c r="J606" s="184"/>
      <c r="K606" s="184"/>
      <c r="L606" s="184"/>
      <c r="M606" s="184"/>
      <c r="N606" s="98"/>
      <c r="O606" s="133"/>
      <c r="P606" s="184"/>
      <c r="Q606" s="184"/>
      <c r="R606" s="184"/>
      <c r="S606" s="184"/>
      <c r="T606" s="184"/>
      <c r="U606" s="184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84"/>
      <c r="C607" s="184"/>
      <c r="D607" s="184"/>
      <c r="E607" s="184"/>
      <c r="F607" s="184"/>
      <c r="G607" s="184"/>
      <c r="H607" s="184"/>
      <c r="I607" s="184"/>
      <c r="J607" s="184"/>
      <c r="K607" s="184"/>
      <c r="L607" s="184"/>
      <c r="M607" s="184"/>
      <c r="N607" s="98"/>
      <c r="O607" s="133"/>
      <c r="P607" s="184"/>
      <c r="Q607" s="184"/>
      <c r="R607" s="184"/>
      <c r="S607" s="184"/>
      <c r="T607" s="184"/>
      <c r="U607" s="184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84"/>
      <c r="C608" s="184"/>
      <c r="D608" s="184"/>
      <c r="E608" s="184"/>
      <c r="F608" s="184"/>
      <c r="G608" s="184"/>
      <c r="H608" s="184"/>
      <c r="I608" s="184"/>
      <c r="J608" s="184"/>
      <c r="K608" s="184"/>
      <c r="L608" s="184"/>
      <c r="M608" s="184"/>
      <c r="N608" s="98"/>
      <c r="O608" s="133"/>
      <c r="P608" s="184"/>
      <c r="Q608" s="184"/>
      <c r="R608" s="184"/>
      <c r="S608" s="184"/>
      <c r="T608" s="184"/>
      <c r="U608" s="184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84"/>
      <c r="C609" s="184"/>
      <c r="D609" s="184"/>
      <c r="E609" s="184"/>
      <c r="F609" s="184"/>
      <c r="G609" s="184"/>
      <c r="H609" s="184"/>
      <c r="I609" s="184"/>
      <c r="J609" s="184"/>
      <c r="K609" s="184"/>
      <c r="L609" s="184"/>
      <c r="M609" s="184"/>
      <c r="N609" s="98"/>
      <c r="O609" s="133"/>
      <c r="P609" s="184"/>
      <c r="Q609" s="184"/>
      <c r="R609" s="184"/>
      <c r="S609" s="184"/>
      <c r="T609" s="184"/>
      <c r="U609" s="184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84"/>
      <c r="C610" s="184"/>
      <c r="D610" s="184"/>
      <c r="E610" s="184"/>
      <c r="F610" s="184"/>
      <c r="G610" s="184"/>
      <c r="H610" s="184"/>
      <c r="I610" s="184"/>
      <c r="J610" s="184"/>
      <c r="K610" s="184"/>
      <c r="L610" s="184"/>
      <c r="M610" s="184"/>
      <c r="N610" s="98"/>
      <c r="O610" s="133"/>
      <c r="P610" s="184"/>
      <c r="Q610" s="184"/>
      <c r="R610" s="184"/>
      <c r="S610" s="184"/>
      <c r="T610" s="184"/>
      <c r="U610" s="184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84"/>
      <c r="C611" s="184"/>
      <c r="D611" s="184"/>
      <c r="E611" s="184"/>
      <c r="F611" s="184"/>
      <c r="G611" s="184"/>
      <c r="H611" s="184"/>
      <c r="I611" s="184"/>
      <c r="J611" s="184"/>
      <c r="K611" s="184"/>
      <c r="L611" s="184"/>
      <c r="M611" s="184"/>
      <c r="N611" s="98"/>
      <c r="O611" s="133"/>
      <c r="P611" s="184"/>
      <c r="Q611" s="184"/>
      <c r="R611" s="184"/>
      <c r="S611" s="184"/>
      <c r="T611" s="184"/>
      <c r="U611" s="184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84"/>
      <c r="C612" s="184"/>
      <c r="D612" s="184"/>
      <c r="E612" s="184"/>
      <c r="F612" s="184"/>
      <c r="G612" s="184"/>
      <c r="H612" s="184"/>
      <c r="I612" s="184"/>
      <c r="J612" s="184"/>
      <c r="K612" s="184"/>
      <c r="L612" s="184"/>
      <c r="M612" s="184"/>
      <c r="N612" s="98"/>
      <c r="O612" s="133"/>
      <c r="P612" s="184"/>
      <c r="Q612" s="184"/>
      <c r="R612" s="184"/>
      <c r="S612" s="184"/>
      <c r="T612" s="184"/>
      <c r="U612" s="184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84"/>
      <c r="C613" s="184"/>
      <c r="D613" s="184"/>
      <c r="E613" s="184"/>
      <c r="F613" s="184"/>
      <c r="G613" s="184"/>
      <c r="H613" s="184"/>
      <c r="I613" s="184"/>
      <c r="J613" s="184"/>
      <c r="K613" s="184"/>
      <c r="L613" s="184"/>
      <c r="M613" s="184"/>
      <c r="N613" s="98"/>
      <c r="O613" s="133"/>
      <c r="P613" s="184"/>
      <c r="Q613" s="184"/>
      <c r="R613" s="184"/>
      <c r="S613" s="184"/>
      <c r="T613" s="184"/>
      <c r="U613" s="184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84"/>
      <c r="C614" s="184"/>
      <c r="D614" s="184"/>
      <c r="E614" s="184"/>
      <c r="F614" s="184"/>
      <c r="G614" s="184"/>
      <c r="H614" s="184"/>
      <c r="I614" s="184"/>
      <c r="J614" s="184"/>
      <c r="K614" s="184"/>
      <c r="L614" s="184"/>
      <c r="M614" s="184"/>
      <c r="N614" s="98"/>
      <c r="O614" s="133"/>
      <c r="P614" s="184"/>
      <c r="Q614" s="184"/>
      <c r="R614" s="184"/>
      <c r="S614" s="184"/>
      <c r="T614" s="184"/>
      <c r="U614" s="184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84"/>
      <c r="C615" s="184"/>
      <c r="D615" s="184"/>
      <c r="E615" s="184"/>
      <c r="F615" s="184"/>
      <c r="G615" s="184"/>
      <c r="H615" s="184"/>
      <c r="I615" s="184"/>
      <c r="J615" s="184"/>
      <c r="K615" s="184"/>
      <c r="L615" s="184"/>
      <c r="M615" s="184"/>
      <c r="N615" s="98"/>
      <c r="O615" s="133"/>
      <c r="P615" s="184"/>
      <c r="Q615" s="184"/>
      <c r="R615" s="184"/>
      <c r="S615" s="184"/>
      <c r="T615" s="184"/>
      <c r="U615" s="184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84"/>
      <c r="C616" s="184"/>
      <c r="D616" s="184"/>
      <c r="E616" s="184"/>
      <c r="F616" s="184"/>
      <c r="G616" s="184"/>
      <c r="H616" s="184"/>
      <c r="I616" s="184"/>
      <c r="J616" s="184"/>
      <c r="K616" s="184"/>
      <c r="L616" s="184"/>
      <c r="M616" s="184"/>
      <c r="N616" s="98"/>
      <c r="O616" s="133"/>
      <c r="P616" s="184"/>
      <c r="Q616" s="184"/>
      <c r="R616" s="184"/>
      <c r="S616" s="184"/>
      <c r="T616" s="184"/>
      <c r="U616" s="184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84"/>
      <c r="C617" s="184"/>
      <c r="D617" s="184"/>
      <c r="E617" s="184"/>
      <c r="F617" s="184"/>
      <c r="G617" s="184"/>
      <c r="H617" s="184"/>
      <c r="I617" s="184"/>
      <c r="J617" s="184"/>
      <c r="K617" s="184"/>
      <c r="L617" s="184"/>
      <c r="M617" s="184"/>
      <c r="N617" s="98"/>
      <c r="O617" s="133"/>
      <c r="P617" s="184"/>
      <c r="Q617" s="184"/>
      <c r="R617" s="184"/>
      <c r="S617" s="184"/>
      <c r="T617" s="184"/>
      <c r="U617" s="184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84"/>
      <c r="C618" s="184"/>
      <c r="D618" s="184"/>
      <c r="E618" s="184"/>
      <c r="F618" s="184"/>
      <c r="G618" s="184"/>
      <c r="H618" s="184"/>
      <c r="I618" s="184"/>
      <c r="J618" s="184"/>
      <c r="K618" s="184"/>
      <c r="L618" s="184"/>
      <c r="M618" s="184"/>
      <c r="N618" s="98"/>
      <c r="O618" s="133"/>
      <c r="P618" s="184"/>
      <c r="Q618" s="184"/>
      <c r="R618" s="184"/>
      <c r="S618" s="184"/>
      <c r="T618" s="184"/>
      <c r="U618" s="184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84"/>
      <c r="C619" s="184"/>
      <c r="D619" s="184"/>
      <c r="E619" s="184"/>
      <c r="F619" s="184"/>
      <c r="G619" s="184"/>
      <c r="H619" s="184"/>
      <c r="I619" s="184"/>
      <c r="J619" s="184"/>
      <c r="K619" s="184"/>
      <c r="L619" s="184"/>
      <c r="M619" s="184"/>
      <c r="N619" s="98"/>
      <c r="O619" s="133"/>
      <c r="P619" s="184"/>
      <c r="Q619" s="184"/>
      <c r="R619" s="184"/>
      <c r="S619" s="184"/>
      <c r="T619" s="184"/>
      <c r="U619" s="184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84"/>
      <c r="C620" s="184"/>
      <c r="D620" s="184"/>
      <c r="E620" s="184"/>
      <c r="F620" s="184"/>
      <c r="G620" s="184"/>
      <c r="H620" s="184"/>
      <c r="I620" s="184"/>
      <c r="J620" s="184"/>
      <c r="K620" s="184"/>
      <c r="L620" s="184"/>
      <c r="M620" s="184"/>
      <c r="N620" s="98"/>
      <c r="O620" s="133"/>
      <c r="P620" s="184"/>
      <c r="Q620" s="184"/>
      <c r="R620" s="184"/>
      <c r="S620" s="184"/>
      <c r="T620" s="184"/>
      <c r="U620" s="184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84"/>
      <c r="C621" s="184"/>
      <c r="D621" s="184"/>
      <c r="E621" s="184"/>
      <c r="F621" s="184"/>
      <c r="G621" s="184"/>
      <c r="H621" s="184"/>
      <c r="I621" s="184"/>
      <c r="J621" s="184"/>
      <c r="K621" s="184"/>
      <c r="L621" s="184"/>
      <c r="M621" s="184"/>
      <c r="N621" s="98"/>
      <c r="O621" s="133"/>
      <c r="P621" s="184"/>
      <c r="Q621" s="184"/>
      <c r="R621" s="184"/>
      <c r="S621" s="184"/>
      <c r="T621" s="184"/>
      <c r="U621" s="184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84"/>
      <c r="C622" s="184"/>
      <c r="D622" s="184"/>
      <c r="E622" s="184"/>
      <c r="F622" s="184"/>
      <c r="G622" s="184"/>
      <c r="H622" s="184"/>
      <c r="I622" s="184"/>
      <c r="J622" s="184"/>
      <c r="K622" s="184"/>
      <c r="L622" s="184"/>
      <c r="M622" s="184"/>
      <c r="N622" s="98"/>
      <c r="O622" s="133"/>
      <c r="P622" s="184"/>
      <c r="Q622" s="184"/>
      <c r="R622" s="184"/>
      <c r="S622" s="184"/>
      <c r="T622" s="184"/>
      <c r="U622" s="184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84"/>
      <c r="C623" s="184"/>
      <c r="D623" s="184"/>
      <c r="E623" s="184"/>
      <c r="F623" s="184"/>
      <c r="G623" s="184"/>
      <c r="H623" s="184"/>
      <c r="I623" s="184"/>
      <c r="J623" s="184"/>
      <c r="K623" s="184"/>
      <c r="L623" s="184"/>
      <c r="M623" s="184"/>
      <c r="N623" s="98"/>
      <c r="O623" s="133"/>
      <c r="P623" s="184"/>
      <c r="Q623" s="184"/>
      <c r="R623" s="184"/>
      <c r="S623" s="184"/>
      <c r="T623" s="184"/>
      <c r="U623" s="184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84"/>
      <c r="C624" s="184"/>
      <c r="D624" s="184"/>
      <c r="E624" s="184"/>
      <c r="F624" s="184"/>
      <c r="G624" s="184"/>
      <c r="H624" s="184"/>
      <c r="I624" s="184"/>
      <c r="J624" s="184"/>
      <c r="K624" s="184"/>
      <c r="L624" s="184"/>
      <c r="M624" s="184"/>
      <c r="N624" s="98"/>
      <c r="O624" s="133"/>
      <c r="P624" s="184"/>
      <c r="Q624" s="184"/>
      <c r="R624" s="184"/>
      <c r="S624" s="184"/>
      <c r="T624" s="184"/>
      <c r="U624" s="184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84"/>
      <c r="C625" s="184"/>
      <c r="D625" s="184"/>
      <c r="E625" s="184"/>
      <c r="F625" s="184"/>
      <c r="G625" s="184"/>
      <c r="H625" s="184"/>
      <c r="I625" s="184"/>
      <c r="J625" s="184"/>
      <c r="K625" s="184"/>
      <c r="L625" s="184"/>
      <c r="M625" s="184"/>
      <c r="N625" s="98"/>
      <c r="O625" s="133"/>
      <c r="P625" s="184"/>
      <c r="Q625" s="184"/>
      <c r="R625" s="184"/>
      <c r="S625" s="184"/>
      <c r="T625" s="184"/>
      <c r="U625" s="184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84"/>
      <c r="C626" s="184"/>
      <c r="D626" s="184"/>
      <c r="E626" s="184"/>
      <c r="F626" s="184"/>
      <c r="G626" s="184"/>
      <c r="H626" s="184"/>
      <c r="I626" s="184"/>
      <c r="J626" s="184"/>
      <c r="K626" s="184"/>
      <c r="L626" s="184"/>
      <c r="M626" s="184"/>
      <c r="N626" s="98"/>
      <c r="O626" s="133"/>
      <c r="P626" s="184"/>
      <c r="Q626" s="184"/>
      <c r="R626" s="184"/>
      <c r="S626" s="184"/>
      <c r="T626" s="184"/>
      <c r="U626" s="184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84"/>
      <c r="C627" s="184"/>
      <c r="D627" s="184"/>
      <c r="E627" s="184"/>
      <c r="F627" s="184"/>
      <c r="G627" s="184"/>
      <c r="H627" s="184"/>
      <c r="I627" s="184"/>
      <c r="J627" s="184"/>
      <c r="K627" s="184"/>
      <c r="L627" s="184"/>
      <c r="M627" s="184"/>
      <c r="N627" s="98"/>
      <c r="O627" s="133"/>
      <c r="P627" s="184"/>
      <c r="Q627" s="184"/>
      <c r="R627" s="184"/>
      <c r="S627" s="184"/>
      <c r="T627" s="184"/>
      <c r="U627" s="184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84"/>
      <c r="C628" s="184"/>
      <c r="D628" s="184"/>
      <c r="E628" s="184"/>
      <c r="F628" s="184"/>
      <c r="G628" s="184"/>
      <c r="H628" s="184"/>
      <c r="I628" s="184"/>
      <c r="J628" s="184"/>
      <c r="K628" s="184"/>
      <c r="L628" s="184"/>
      <c r="M628" s="184"/>
      <c r="N628" s="98"/>
      <c r="O628" s="133"/>
      <c r="P628" s="184"/>
      <c r="Q628" s="184"/>
      <c r="R628" s="184"/>
      <c r="S628" s="184"/>
      <c r="T628" s="184"/>
      <c r="U628" s="184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84"/>
      <c r="C629" s="184"/>
      <c r="D629" s="184"/>
      <c r="E629" s="184"/>
      <c r="F629" s="184"/>
      <c r="G629" s="184"/>
      <c r="H629" s="184"/>
      <c r="I629" s="184"/>
      <c r="J629" s="184"/>
      <c r="K629" s="184"/>
      <c r="L629" s="184"/>
      <c r="M629" s="184"/>
      <c r="N629" s="98"/>
      <c r="O629" s="133"/>
      <c r="P629" s="184"/>
      <c r="Q629" s="184"/>
      <c r="R629" s="184"/>
      <c r="S629" s="184"/>
      <c r="T629" s="184"/>
      <c r="U629" s="184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84"/>
      <c r="C630" s="184"/>
      <c r="D630" s="184"/>
      <c r="E630" s="184"/>
      <c r="F630" s="184"/>
      <c r="G630" s="184"/>
      <c r="H630" s="184"/>
      <c r="I630" s="184"/>
      <c r="J630" s="184"/>
      <c r="K630" s="184"/>
      <c r="L630" s="184"/>
      <c r="M630" s="184"/>
      <c r="N630" s="98"/>
      <c r="O630" s="133"/>
      <c r="P630" s="184"/>
      <c r="Q630" s="184"/>
      <c r="R630" s="184"/>
      <c r="S630" s="184"/>
      <c r="T630" s="184"/>
      <c r="U630" s="184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84"/>
      <c r="C631" s="184"/>
      <c r="D631" s="184"/>
      <c r="E631" s="184"/>
      <c r="F631" s="184"/>
      <c r="G631" s="184"/>
      <c r="H631" s="184"/>
      <c r="I631" s="184"/>
      <c r="J631" s="184"/>
      <c r="K631" s="184"/>
      <c r="L631" s="184"/>
      <c r="M631" s="184"/>
      <c r="N631" s="98"/>
      <c r="O631" s="133"/>
      <c r="P631" s="184"/>
      <c r="Q631" s="184"/>
      <c r="R631" s="184"/>
      <c r="S631" s="184"/>
      <c r="T631" s="184"/>
      <c r="U631" s="184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84"/>
      <c r="C632" s="184"/>
      <c r="D632" s="184"/>
      <c r="E632" s="184"/>
      <c r="F632" s="184"/>
      <c r="G632" s="184"/>
      <c r="H632" s="184"/>
      <c r="I632" s="184"/>
      <c r="J632" s="184"/>
      <c r="K632" s="184"/>
      <c r="L632" s="184"/>
      <c r="M632" s="184"/>
      <c r="N632" s="98"/>
      <c r="O632" s="133"/>
      <c r="P632" s="184"/>
      <c r="Q632" s="184"/>
      <c r="R632" s="184"/>
      <c r="S632" s="184"/>
      <c r="T632" s="184"/>
      <c r="U632" s="184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84"/>
      <c r="C633" s="184"/>
      <c r="D633" s="184"/>
      <c r="E633" s="184"/>
      <c r="F633" s="184"/>
      <c r="G633" s="184"/>
      <c r="H633" s="184"/>
      <c r="I633" s="184"/>
      <c r="J633" s="184"/>
      <c r="K633" s="184"/>
      <c r="L633" s="184"/>
      <c r="M633" s="184"/>
      <c r="N633" s="98"/>
      <c r="O633" s="133"/>
      <c r="P633" s="184"/>
      <c r="Q633" s="184"/>
      <c r="R633" s="184"/>
      <c r="S633" s="184"/>
      <c r="T633" s="184"/>
      <c r="U633" s="184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84"/>
      <c r="C634" s="184"/>
      <c r="D634" s="184"/>
      <c r="E634" s="184"/>
      <c r="F634" s="184"/>
      <c r="G634" s="184"/>
      <c r="H634" s="184"/>
      <c r="I634" s="184"/>
      <c r="J634" s="184"/>
      <c r="K634" s="184"/>
      <c r="L634" s="184"/>
      <c r="M634" s="184"/>
      <c r="N634" s="98"/>
      <c r="O634" s="133"/>
      <c r="P634" s="184"/>
      <c r="Q634" s="184"/>
      <c r="R634" s="184"/>
      <c r="S634" s="184"/>
      <c r="T634" s="184"/>
      <c r="U634" s="184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84"/>
      <c r="C635" s="184"/>
      <c r="D635" s="184"/>
      <c r="E635" s="184"/>
      <c r="F635" s="184"/>
      <c r="G635" s="184"/>
      <c r="H635" s="184"/>
      <c r="I635" s="184"/>
      <c r="J635" s="184"/>
      <c r="K635" s="184"/>
      <c r="L635" s="184"/>
      <c r="M635" s="184"/>
      <c r="N635" s="98"/>
      <c r="O635" s="133"/>
      <c r="P635" s="184"/>
      <c r="Q635" s="184"/>
      <c r="R635" s="184"/>
      <c r="S635" s="184"/>
      <c r="T635" s="184"/>
      <c r="U635" s="184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84"/>
      <c r="C636" s="184"/>
      <c r="D636" s="184"/>
      <c r="E636" s="184"/>
      <c r="F636" s="184"/>
      <c r="G636" s="184"/>
      <c r="H636" s="184"/>
      <c r="I636" s="184"/>
      <c r="J636" s="184"/>
      <c r="K636" s="184"/>
      <c r="L636" s="184"/>
      <c r="M636" s="184"/>
      <c r="N636" s="98"/>
      <c r="O636" s="133"/>
      <c r="P636" s="184"/>
      <c r="Q636" s="184"/>
      <c r="R636" s="184"/>
      <c r="S636" s="184"/>
      <c r="T636" s="184"/>
      <c r="U636" s="184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84"/>
      <c r="C637" s="184"/>
      <c r="D637" s="184"/>
      <c r="E637" s="184"/>
      <c r="F637" s="184"/>
      <c r="G637" s="184"/>
      <c r="H637" s="184"/>
      <c r="I637" s="184"/>
      <c r="J637" s="184"/>
      <c r="K637" s="184"/>
      <c r="L637" s="184"/>
      <c r="M637" s="184"/>
      <c r="N637" s="98"/>
      <c r="O637" s="133"/>
      <c r="P637" s="184"/>
      <c r="Q637" s="184"/>
      <c r="R637" s="184"/>
      <c r="S637" s="184"/>
      <c r="T637" s="184"/>
      <c r="U637" s="184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84"/>
      <c r="C638" s="184"/>
      <c r="D638" s="184"/>
      <c r="E638" s="184"/>
      <c r="F638" s="184"/>
      <c r="G638" s="184"/>
      <c r="H638" s="184"/>
      <c r="I638" s="184"/>
      <c r="J638" s="184"/>
      <c r="K638" s="184"/>
      <c r="L638" s="184"/>
      <c r="M638" s="184"/>
      <c r="N638" s="98"/>
      <c r="O638" s="133"/>
      <c r="P638" s="184"/>
      <c r="Q638" s="184"/>
      <c r="R638" s="184"/>
      <c r="S638" s="184"/>
      <c r="T638" s="184"/>
      <c r="U638" s="184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84"/>
      <c r="C639" s="184"/>
      <c r="D639" s="184"/>
      <c r="E639" s="184"/>
      <c r="F639" s="184"/>
      <c r="G639" s="184"/>
      <c r="H639" s="184"/>
      <c r="I639" s="184"/>
      <c r="J639" s="184"/>
      <c r="K639" s="184"/>
      <c r="L639" s="184"/>
      <c r="M639" s="184"/>
      <c r="N639" s="98"/>
      <c r="O639" s="133"/>
      <c r="P639" s="184"/>
      <c r="Q639" s="184"/>
      <c r="R639" s="184"/>
      <c r="S639" s="184"/>
      <c r="T639" s="184"/>
      <c r="U639" s="184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84"/>
      <c r="C640" s="184"/>
      <c r="D640" s="184"/>
      <c r="E640" s="184"/>
      <c r="F640" s="184"/>
      <c r="G640" s="184"/>
      <c r="H640" s="184"/>
      <c r="I640" s="184"/>
      <c r="J640" s="184"/>
      <c r="K640" s="184"/>
      <c r="L640" s="184"/>
      <c r="M640" s="184"/>
      <c r="N640" s="98"/>
      <c r="O640" s="133"/>
      <c r="P640" s="184"/>
      <c r="Q640" s="184"/>
      <c r="R640" s="184"/>
      <c r="S640" s="184"/>
      <c r="T640" s="184"/>
      <c r="U640" s="184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84"/>
      <c r="C641" s="184"/>
      <c r="D641" s="184"/>
      <c r="E641" s="184"/>
      <c r="F641" s="184"/>
      <c r="G641" s="184"/>
      <c r="H641" s="184"/>
      <c r="I641" s="184"/>
      <c r="J641" s="184"/>
      <c r="K641" s="184"/>
      <c r="L641" s="184"/>
      <c r="M641" s="184"/>
      <c r="N641" s="98"/>
      <c r="O641" s="133"/>
      <c r="P641" s="184"/>
      <c r="Q641" s="184"/>
      <c r="R641" s="184"/>
      <c r="S641" s="184"/>
      <c r="T641" s="184"/>
      <c r="U641" s="184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84"/>
      <c r="C642" s="184"/>
      <c r="D642" s="184"/>
      <c r="E642" s="184"/>
      <c r="F642" s="184"/>
      <c r="G642" s="184"/>
      <c r="H642" s="184"/>
      <c r="I642" s="184"/>
      <c r="J642" s="184"/>
      <c r="K642" s="184"/>
      <c r="L642" s="184"/>
      <c r="M642" s="184"/>
      <c r="N642" s="98"/>
      <c r="O642" s="133"/>
      <c r="P642" s="184"/>
      <c r="Q642" s="184"/>
      <c r="R642" s="184"/>
      <c r="S642" s="184"/>
      <c r="T642" s="184"/>
      <c r="U642" s="184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84"/>
      <c r="C643" s="184"/>
      <c r="D643" s="184"/>
      <c r="E643" s="184"/>
      <c r="F643" s="184"/>
      <c r="G643" s="184"/>
      <c r="H643" s="184"/>
      <c r="I643" s="184"/>
      <c r="J643" s="184"/>
      <c r="K643" s="184"/>
      <c r="L643" s="184"/>
      <c r="M643" s="184"/>
      <c r="N643" s="98"/>
      <c r="O643" s="133"/>
      <c r="P643" s="184"/>
      <c r="Q643" s="184"/>
      <c r="R643" s="184"/>
      <c r="S643" s="184"/>
      <c r="T643" s="184"/>
      <c r="U643" s="184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84"/>
      <c r="C644" s="184"/>
      <c r="D644" s="184"/>
      <c r="E644" s="184"/>
      <c r="F644" s="184"/>
      <c r="G644" s="184"/>
      <c r="H644" s="184"/>
      <c r="I644" s="184"/>
      <c r="J644" s="184"/>
      <c r="K644" s="184"/>
      <c r="L644" s="184"/>
      <c r="M644" s="184"/>
      <c r="N644" s="98"/>
      <c r="O644" s="133"/>
      <c r="P644" s="184"/>
      <c r="Q644" s="184"/>
      <c r="R644" s="184"/>
      <c r="S644" s="184"/>
      <c r="T644" s="184"/>
      <c r="U644" s="184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84"/>
      <c r="C645" s="184"/>
      <c r="D645" s="184"/>
      <c r="E645" s="184"/>
      <c r="F645" s="184"/>
      <c r="G645" s="184"/>
      <c r="H645" s="184"/>
      <c r="I645" s="184"/>
      <c r="J645" s="184"/>
      <c r="K645" s="184"/>
      <c r="L645" s="184"/>
      <c r="M645" s="184"/>
      <c r="N645" s="98"/>
      <c r="O645" s="133"/>
      <c r="P645" s="184"/>
      <c r="Q645" s="184"/>
      <c r="R645" s="184"/>
      <c r="S645" s="184"/>
      <c r="T645" s="184"/>
      <c r="U645" s="184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84"/>
      <c r="C646" s="184"/>
      <c r="D646" s="184"/>
      <c r="E646" s="184"/>
      <c r="F646" s="184"/>
      <c r="G646" s="184"/>
      <c r="H646" s="184"/>
      <c r="I646" s="184"/>
      <c r="J646" s="184"/>
      <c r="K646" s="184"/>
      <c r="L646" s="184"/>
      <c r="M646" s="184"/>
      <c r="N646" s="98"/>
      <c r="O646" s="133"/>
      <c r="P646" s="184"/>
      <c r="Q646" s="184"/>
      <c r="R646" s="184"/>
      <c r="S646" s="184"/>
      <c r="T646" s="184"/>
      <c r="U646" s="184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84"/>
      <c r="C647" s="184"/>
      <c r="D647" s="184"/>
      <c r="E647" s="184"/>
      <c r="F647" s="184"/>
      <c r="G647" s="184"/>
      <c r="H647" s="184"/>
      <c r="I647" s="184"/>
      <c r="J647" s="184"/>
      <c r="K647" s="184"/>
      <c r="L647" s="184"/>
      <c r="M647" s="184"/>
      <c r="N647" s="98"/>
      <c r="O647" s="133"/>
      <c r="P647" s="184"/>
      <c r="Q647" s="184"/>
      <c r="R647" s="184"/>
      <c r="S647" s="184"/>
      <c r="T647" s="184"/>
      <c r="U647" s="184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84"/>
      <c r="C648" s="184"/>
      <c r="D648" s="184"/>
      <c r="E648" s="184"/>
      <c r="F648" s="184"/>
      <c r="G648" s="184"/>
      <c r="H648" s="184"/>
      <c r="I648" s="184"/>
      <c r="J648" s="184"/>
      <c r="K648" s="184"/>
      <c r="L648" s="184"/>
      <c r="M648" s="184"/>
      <c r="N648" s="98"/>
      <c r="O648" s="133"/>
      <c r="P648" s="184"/>
      <c r="Q648" s="184"/>
      <c r="R648" s="184"/>
      <c r="S648" s="184"/>
      <c r="T648" s="184"/>
      <c r="U648" s="184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84"/>
      <c r="C649" s="184"/>
      <c r="D649" s="184"/>
      <c r="E649" s="184"/>
      <c r="F649" s="184"/>
      <c r="G649" s="184"/>
      <c r="H649" s="184"/>
      <c r="I649" s="184"/>
      <c r="J649" s="184"/>
      <c r="K649" s="184"/>
      <c r="L649" s="184"/>
      <c r="M649" s="184"/>
      <c r="N649" s="98"/>
      <c r="O649" s="133"/>
      <c r="P649" s="184"/>
      <c r="Q649" s="184"/>
      <c r="R649" s="184"/>
      <c r="S649" s="184"/>
      <c r="T649" s="184"/>
      <c r="U649" s="184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84"/>
      <c r="C650" s="184"/>
      <c r="D650" s="184"/>
      <c r="E650" s="184"/>
      <c r="F650" s="184"/>
      <c r="G650" s="184"/>
      <c r="H650" s="184"/>
      <c r="I650" s="184"/>
      <c r="J650" s="184"/>
      <c r="K650" s="184"/>
      <c r="L650" s="184"/>
      <c r="M650" s="184"/>
      <c r="N650" s="98"/>
      <c r="O650" s="133"/>
      <c r="P650" s="184"/>
      <c r="Q650" s="184"/>
      <c r="R650" s="184"/>
      <c r="S650" s="184"/>
      <c r="T650" s="184"/>
      <c r="U650" s="184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84"/>
      <c r="C651" s="184"/>
      <c r="D651" s="184"/>
      <c r="E651" s="184"/>
      <c r="F651" s="184"/>
      <c r="G651" s="184"/>
      <c r="H651" s="184"/>
      <c r="I651" s="184"/>
      <c r="J651" s="184"/>
      <c r="K651" s="184"/>
      <c r="L651" s="184"/>
      <c r="M651" s="184"/>
      <c r="N651" s="98"/>
      <c r="O651" s="133"/>
      <c r="P651" s="184"/>
      <c r="Q651" s="184"/>
      <c r="R651" s="184"/>
      <c r="S651" s="184"/>
      <c r="T651" s="184"/>
      <c r="U651" s="184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84"/>
      <c r="C652" s="184"/>
      <c r="D652" s="184"/>
      <c r="E652" s="184"/>
      <c r="F652" s="184"/>
      <c r="G652" s="184"/>
      <c r="H652" s="184"/>
      <c r="I652" s="184"/>
      <c r="J652" s="184"/>
      <c r="K652" s="184"/>
      <c r="L652" s="184"/>
      <c r="M652" s="184"/>
      <c r="N652" s="98"/>
      <c r="O652" s="133"/>
      <c r="P652" s="184"/>
      <c r="Q652" s="184"/>
      <c r="R652" s="184"/>
      <c r="S652" s="184"/>
      <c r="T652" s="184"/>
      <c r="U652" s="184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84"/>
      <c r="C653" s="184"/>
      <c r="D653" s="184"/>
      <c r="E653" s="184"/>
      <c r="F653" s="184"/>
      <c r="G653" s="184"/>
      <c r="H653" s="184"/>
      <c r="I653" s="184"/>
      <c r="J653" s="184"/>
      <c r="K653" s="184"/>
      <c r="L653" s="184"/>
      <c r="M653" s="184"/>
      <c r="N653" s="98"/>
      <c r="O653" s="133"/>
      <c r="P653" s="184"/>
      <c r="Q653" s="184"/>
      <c r="R653" s="184"/>
      <c r="S653" s="184"/>
      <c r="T653" s="184"/>
      <c r="U653" s="184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84"/>
      <c r="C654" s="184"/>
      <c r="D654" s="184"/>
      <c r="E654" s="184"/>
      <c r="F654" s="184"/>
      <c r="G654" s="184"/>
      <c r="H654" s="184"/>
      <c r="I654" s="184"/>
      <c r="J654" s="184"/>
      <c r="K654" s="184"/>
      <c r="L654" s="184"/>
      <c r="M654" s="184"/>
      <c r="N654" s="98"/>
      <c r="O654" s="133"/>
      <c r="P654" s="184"/>
      <c r="Q654" s="184"/>
      <c r="R654" s="184"/>
      <c r="S654" s="184"/>
      <c r="T654" s="184"/>
      <c r="U654" s="184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84"/>
      <c r="C655" s="184"/>
      <c r="D655" s="184"/>
      <c r="E655" s="184"/>
      <c r="F655" s="184"/>
      <c r="G655" s="184"/>
      <c r="H655" s="184"/>
      <c r="I655" s="184"/>
      <c r="J655" s="184"/>
      <c r="K655" s="184"/>
      <c r="L655" s="184"/>
      <c r="M655" s="184"/>
      <c r="N655" s="98"/>
      <c r="O655" s="133"/>
      <c r="P655" s="184"/>
      <c r="Q655" s="184"/>
      <c r="R655" s="184"/>
      <c r="S655" s="184"/>
      <c r="T655" s="184"/>
      <c r="U655" s="184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84"/>
      <c r="C656" s="184"/>
      <c r="D656" s="184"/>
      <c r="E656" s="184"/>
      <c r="F656" s="184"/>
      <c r="G656" s="184"/>
      <c r="H656" s="184"/>
      <c r="I656" s="184"/>
      <c r="J656" s="184"/>
      <c r="K656" s="184"/>
      <c r="L656" s="184"/>
      <c r="M656" s="184"/>
      <c r="N656" s="98"/>
      <c r="O656" s="133"/>
      <c r="P656" s="184"/>
      <c r="Q656" s="184"/>
      <c r="R656" s="184"/>
      <c r="S656" s="184"/>
      <c r="T656" s="184"/>
      <c r="U656" s="184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84"/>
      <c r="C657" s="184"/>
      <c r="D657" s="184"/>
      <c r="E657" s="184"/>
      <c r="F657" s="184"/>
      <c r="G657" s="184"/>
      <c r="H657" s="184"/>
      <c r="I657" s="184"/>
      <c r="J657" s="184"/>
      <c r="K657" s="184"/>
      <c r="L657" s="184"/>
      <c r="M657" s="184"/>
      <c r="N657" s="98"/>
      <c r="O657" s="133"/>
      <c r="P657" s="184"/>
      <c r="Q657" s="184"/>
      <c r="R657" s="184"/>
      <c r="S657" s="184"/>
      <c r="T657" s="184"/>
      <c r="U657" s="184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84"/>
      <c r="C658" s="184"/>
      <c r="D658" s="184"/>
      <c r="E658" s="184"/>
      <c r="F658" s="184"/>
      <c r="G658" s="184"/>
      <c r="H658" s="184"/>
      <c r="I658" s="184"/>
      <c r="J658" s="184"/>
      <c r="K658" s="184"/>
      <c r="L658" s="184"/>
      <c r="M658" s="184"/>
      <c r="N658" s="98"/>
      <c r="O658" s="133"/>
      <c r="P658" s="184"/>
      <c r="Q658" s="184"/>
      <c r="R658" s="184"/>
      <c r="S658" s="184"/>
      <c r="T658" s="184"/>
      <c r="U658" s="184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84"/>
      <c r="C659" s="184"/>
      <c r="D659" s="184"/>
      <c r="E659" s="184"/>
      <c r="F659" s="184"/>
      <c r="G659" s="184"/>
      <c r="H659" s="184"/>
      <c r="I659" s="184"/>
      <c r="J659" s="184"/>
      <c r="K659" s="184"/>
      <c r="L659" s="184"/>
      <c r="M659" s="184"/>
      <c r="N659" s="98"/>
      <c r="O659" s="133"/>
      <c r="P659" s="184"/>
      <c r="Q659" s="184"/>
      <c r="R659" s="184"/>
      <c r="S659" s="184"/>
      <c r="T659" s="184"/>
      <c r="U659" s="184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84"/>
      <c r="C660" s="184"/>
      <c r="D660" s="184"/>
      <c r="E660" s="184"/>
      <c r="F660" s="184"/>
      <c r="G660" s="184"/>
      <c r="H660" s="184"/>
      <c r="I660" s="184"/>
      <c r="J660" s="184"/>
      <c r="K660" s="184"/>
      <c r="L660" s="184"/>
      <c r="M660" s="184"/>
      <c r="N660" s="98"/>
      <c r="O660" s="133"/>
      <c r="P660" s="184"/>
      <c r="Q660" s="184"/>
      <c r="R660" s="184"/>
      <c r="S660" s="184"/>
      <c r="T660" s="184"/>
      <c r="U660" s="184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84"/>
      <c r="C661" s="184"/>
      <c r="D661" s="184"/>
      <c r="E661" s="184"/>
      <c r="F661" s="184"/>
      <c r="G661" s="184"/>
      <c r="H661" s="184"/>
      <c r="I661" s="184"/>
      <c r="J661" s="184"/>
      <c r="K661" s="184"/>
      <c r="L661" s="184"/>
      <c r="M661" s="184"/>
      <c r="N661" s="98"/>
      <c r="O661" s="133"/>
      <c r="P661" s="184"/>
      <c r="Q661" s="184"/>
      <c r="R661" s="184"/>
      <c r="S661" s="184"/>
      <c r="T661" s="184"/>
      <c r="U661" s="184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84"/>
      <c r="C662" s="184"/>
      <c r="D662" s="184"/>
      <c r="E662" s="184"/>
      <c r="F662" s="184"/>
      <c r="G662" s="184"/>
      <c r="H662" s="184"/>
      <c r="I662" s="184"/>
      <c r="J662" s="184"/>
      <c r="K662" s="184"/>
      <c r="L662" s="184"/>
      <c r="M662" s="184"/>
      <c r="N662" s="98"/>
      <c r="O662" s="133"/>
      <c r="P662" s="184"/>
      <c r="Q662" s="184"/>
      <c r="R662" s="184"/>
      <c r="S662" s="184"/>
      <c r="T662" s="184"/>
      <c r="U662" s="184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84"/>
      <c r="C663" s="184"/>
      <c r="D663" s="184"/>
      <c r="E663" s="184"/>
      <c r="F663" s="184"/>
      <c r="G663" s="184"/>
      <c r="H663" s="184"/>
      <c r="I663" s="184"/>
      <c r="J663" s="184"/>
      <c r="K663" s="184"/>
      <c r="L663" s="184"/>
      <c r="M663" s="184"/>
      <c r="N663" s="98"/>
      <c r="O663" s="133"/>
      <c r="P663" s="184"/>
      <c r="Q663" s="184"/>
      <c r="R663" s="184"/>
      <c r="S663" s="184"/>
      <c r="T663" s="184"/>
      <c r="U663" s="184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84"/>
      <c r="C664" s="184"/>
      <c r="D664" s="184"/>
      <c r="E664" s="184"/>
      <c r="F664" s="184"/>
      <c r="G664" s="184"/>
      <c r="H664" s="184"/>
      <c r="I664" s="184"/>
      <c r="J664" s="184"/>
      <c r="K664" s="184"/>
      <c r="L664" s="184"/>
      <c r="M664" s="184"/>
      <c r="N664" s="98"/>
      <c r="O664" s="133"/>
      <c r="P664" s="184"/>
      <c r="Q664" s="184"/>
      <c r="R664" s="184"/>
      <c r="S664" s="184"/>
      <c r="T664" s="184"/>
      <c r="U664" s="184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84"/>
      <c r="C665" s="184"/>
      <c r="D665" s="184"/>
      <c r="E665" s="184"/>
      <c r="F665" s="184"/>
      <c r="G665" s="184"/>
      <c r="H665" s="184"/>
      <c r="I665" s="184"/>
      <c r="J665" s="184"/>
      <c r="K665" s="184"/>
      <c r="L665" s="184"/>
      <c r="M665" s="184"/>
      <c r="N665" s="98"/>
      <c r="O665" s="133"/>
      <c r="P665" s="184"/>
      <c r="Q665" s="184"/>
      <c r="R665" s="184"/>
      <c r="S665" s="184"/>
      <c r="T665" s="184"/>
      <c r="U665" s="184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84"/>
      <c r="C666" s="184"/>
      <c r="D666" s="184"/>
      <c r="E666" s="184"/>
      <c r="F666" s="184"/>
      <c r="G666" s="184"/>
      <c r="H666" s="184"/>
      <c r="I666" s="184"/>
      <c r="J666" s="184"/>
      <c r="K666" s="184"/>
      <c r="L666" s="184"/>
      <c r="M666" s="184"/>
      <c r="N666" s="98"/>
      <c r="O666" s="133"/>
      <c r="P666" s="184"/>
      <c r="Q666" s="184"/>
      <c r="R666" s="184"/>
      <c r="S666" s="184"/>
      <c r="T666" s="184"/>
      <c r="U666" s="184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84"/>
      <c r="C667" s="184"/>
      <c r="D667" s="184"/>
      <c r="E667" s="184"/>
      <c r="F667" s="184"/>
      <c r="G667" s="184"/>
      <c r="H667" s="184"/>
      <c r="I667" s="184"/>
      <c r="J667" s="184"/>
      <c r="K667" s="184"/>
      <c r="L667" s="184"/>
      <c r="M667" s="184"/>
      <c r="N667" s="98"/>
      <c r="O667" s="133"/>
      <c r="P667" s="184"/>
      <c r="Q667" s="184"/>
      <c r="R667" s="184"/>
      <c r="S667" s="184"/>
      <c r="T667" s="184"/>
      <c r="U667" s="184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84"/>
      <c r="C668" s="184"/>
      <c r="D668" s="184"/>
      <c r="E668" s="184"/>
      <c r="F668" s="184"/>
      <c r="G668" s="184"/>
      <c r="H668" s="184"/>
      <c r="I668" s="184"/>
      <c r="J668" s="184"/>
      <c r="K668" s="184"/>
      <c r="L668" s="184"/>
      <c r="M668" s="184"/>
      <c r="N668" s="98"/>
      <c r="O668" s="133"/>
      <c r="P668" s="184"/>
      <c r="Q668" s="184"/>
      <c r="R668" s="184"/>
      <c r="S668" s="184"/>
      <c r="T668" s="184"/>
      <c r="U668" s="184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84"/>
      <c r="C669" s="184"/>
      <c r="D669" s="184"/>
      <c r="E669" s="184"/>
      <c r="F669" s="184"/>
      <c r="G669" s="184"/>
      <c r="H669" s="184"/>
      <c r="I669" s="184"/>
      <c r="J669" s="184"/>
      <c r="K669" s="184"/>
      <c r="L669" s="184"/>
      <c r="M669" s="184"/>
      <c r="N669" s="98"/>
      <c r="O669" s="133"/>
      <c r="P669" s="184"/>
      <c r="Q669" s="184"/>
      <c r="R669" s="184"/>
      <c r="S669" s="184"/>
      <c r="T669" s="184"/>
      <c r="U669" s="184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84"/>
      <c r="C670" s="184"/>
      <c r="D670" s="184"/>
      <c r="E670" s="184"/>
      <c r="F670" s="184"/>
      <c r="G670" s="184"/>
      <c r="H670" s="184"/>
      <c r="I670" s="184"/>
      <c r="J670" s="184"/>
      <c r="K670" s="184"/>
      <c r="L670" s="184"/>
      <c r="M670" s="184"/>
      <c r="N670" s="98"/>
      <c r="O670" s="133"/>
      <c r="P670" s="184"/>
      <c r="Q670" s="184"/>
      <c r="R670" s="184"/>
      <c r="S670" s="184"/>
      <c r="T670" s="184"/>
      <c r="U670" s="184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84"/>
      <c r="C671" s="184"/>
      <c r="D671" s="184"/>
      <c r="E671" s="184"/>
      <c r="F671" s="184"/>
      <c r="G671" s="184"/>
      <c r="H671" s="184"/>
      <c r="I671" s="184"/>
      <c r="J671" s="184"/>
      <c r="K671" s="184"/>
      <c r="L671" s="184"/>
      <c r="M671" s="184"/>
      <c r="N671" s="98"/>
      <c r="O671" s="133"/>
      <c r="P671" s="184"/>
      <c r="Q671" s="184"/>
      <c r="R671" s="184"/>
      <c r="S671" s="184"/>
      <c r="T671" s="184"/>
      <c r="U671" s="184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84"/>
      <c r="C672" s="184"/>
      <c r="D672" s="184"/>
      <c r="E672" s="184"/>
      <c r="F672" s="184"/>
      <c r="G672" s="184"/>
      <c r="H672" s="184"/>
      <c r="I672" s="184"/>
      <c r="J672" s="184"/>
      <c r="K672" s="184"/>
      <c r="L672" s="184"/>
      <c r="M672" s="184"/>
      <c r="N672" s="98"/>
      <c r="O672" s="133"/>
      <c r="P672" s="184"/>
      <c r="Q672" s="184"/>
      <c r="R672" s="184"/>
      <c r="S672" s="184"/>
      <c r="T672" s="184"/>
      <c r="U672" s="184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84"/>
      <c r="C673" s="184"/>
      <c r="D673" s="184"/>
      <c r="E673" s="184"/>
      <c r="F673" s="184"/>
      <c r="G673" s="184"/>
      <c r="H673" s="184"/>
      <c r="I673" s="184"/>
      <c r="J673" s="184"/>
      <c r="K673" s="184"/>
      <c r="L673" s="184"/>
      <c r="M673" s="184"/>
      <c r="N673" s="98"/>
      <c r="O673" s="133"/>
      <c r="P673" s="184"/>
      <c r="Q673" s="184"/>
      <c r="R673" s="184"/>
      <c r="S673" s="184"/>
      <c r="T673" s="184"/>
      <c r="U673" s="184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84"/>
      <c r="C674" s="184"/>
      <c r="D674" s="184"/>
      <c r="E674" s="184"/>
      <c r="F674" s="184"/>
      <c r="G674" s="184"/>
      <c r="H674" s="184"/>
      <c r="I674" s="184"/>
      <c r="J674" s="184"/>
      <c r="K674" s="184"/>
      <c r="L674" s="184"/>
      <c r="M674" s="184"/>
      <c r="N674" s="98"/>
      <c r="O674" s="133"/>
      <c r="P674" s="184"/>
      <c r="Q674" s="184"/>
      <c r="R674" s="184"/>
      <c r="S674" s="184"/>
      <c r="T674" s="184"/>
      <c r="U674" s="184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84"/>
      <c r="C675" s="184"/>
      <c r="D675" s="184"/>
      <c r="E675" s="184"/>
      <c r="F675" s="184"/>
      <c r="G675" s="184"/>
      <c r="H675" s="184"/>
      <c r="I675" s="184"/>
      <c r="J675" s="184"/>
      <c r="K675" s="184"/>
      <c r="L675" s="184"/>
      <c r="M675" s="184"/>
      <c r="N675" s="98"/>
      <c r="O675" s="133"/>
      <c r="P675" s="184"/>
      <c r="Q675" s="184"/>
      <c r="R675" s="184"/>
      <c r="S675" s="184"/>
      <c r="T675" s="184"/>
      <c r="U675" s="184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84"/>
      <c r="C676" s="184"/>
      <c r="D676" s="184"/>
      <c r="E676" s="184"/>
      <c r="F676" s="184"/>
      <c r="G676" s="184"/>
      <c r="H676" s="184"/>
      <c r="I676" s="184"/>
      <c r="J676" s="184"/>
      <c r="K676" s="184"/>
      <c r="L676" s="184"/>
      <c r="M676" s="184"/>
      <c r="N676" s="98"/>
      <c r="O676" s="133"/>
      <c r="P676" s="184"/>
      <c r="Q676" s="184"/>
      <c r="R676" s="184"/>
      <c r="S676" s="184"/>
      <c r="T676" s="184"/>
      <c r="U676" s="184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84"/>
      <c r="C677" s="184"/>
      <c r="D677" s="184"/>
      <c r="E677" s="184"/>
      <c r="F677" s="184"/>
      <c r="G677" s="184"/>
      <c r="H677" s="184"/>
      <c r="I677" s="184"/>
      <c r="J677" s="184"/>
      <c r="K677" s="184"/>
      <c r="L677" s="184"/>
      <c r="M677" s="184"/>
      <c r="N677" s="98"/>
      <c r="O677" s="133"/>
      <c r="P677" s="184"/>
      <c r="Q677" s="184"/>
      <c r="R677" s="184"/>
      <c r="S677" s="184"/>
      <c r="T677" s="184"/>
      <c r="U677" s="184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84"/>
      <c r="C678" s="184"/>
      <c r="D678" s="184"/>
      <c r="E678" s="184"/>
      <c r="F678" s="184"/>
      <c r="G678" s="184"/>
      <c r="H678" s="184"/>
      <c r="I678" s="184"/>
      <c r="J678" s="184"/>
      <c r="K678" s="184"/>
      <c r="L678" s="184"/>
      <c r="M678" s="184"/>
      <c r="N678" s="98"/>
      <c r="O678" s="133"/>
      <c r="P678" s="184"/>
      <c r="Q678" s="184"/>
      <c r="R678" s="184"/>
      <c r="S678" s="184"/>
      <c r="T678" s="184"/>
      <c r="U678" s="184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84"/>
      <c r="C679" s="184"/>
      <c r="D679" s="184"/>
      <c r="E679" s="184"/>
      <c r="F679" s="184"/>
      <c r="G679" s="184"/>
      <c r="H679" s="184"/>
      <c r="I679" s="184"/>
      <c r="J679" s="184"/>
      <c r="K679" s="184"/>
      <c r="L679" s="184"/>
      <c r="M679" s="184"/>
      <c r="N679" s="98"/>
      <c r="O679" s="133"/>
      <c r="P679" s="184"/>
      <c r="Q679" s="184"/>
      <c r="R679" s="184"/>
      <c r="S679" s="184"/>
      <c r="T679" s="184"/>
      <c r="U679" s="184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84"/>
      <c r="C680" s="184"/>
      <c r="D680" s="184"/>
      <c r="E680" s="184"/>
      <c r="F680" s="184"/>
      <c r="G680" s="184"/>
      <c r="H680" s="184"/>
      <c r="I680" s="184"/>
      <c r="J680" s="184"/>
      <c r="K680" s="184"/>
      <c r="L680" s="184"/>
      <c r="M680" s="184"/>
      <c r="N680" s="98"/>
      <c r="O680" s="133"/>
      <c r="P680" s="184"/>
      <c r="Q680" s="184"/>
      <c r="R680" s="184"/>
      <c r="S680" s="184"/>
      <c r="T680" s="184"/>
      <c r="U680" s="184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84"/>
      <c r="C681" s="184"/>
      <c r="D681" s="184"/>
      <c r="E681" s="184"/>
      <c r="F681" s="184"/>
      <c r="G681" s="184"/>
      <c r="H681" s="184"/>
      <c r="I681" s="184"/>
      <c r="J681" s="184"/>
      <c r="K681" s="184"/>
      <c r="L681" s="184"/>
      <c r="M681" s="184"/>
      <c r="N681" s="98"/>
      <c r="O681" s="133"/>
      <c r="P681" s="184"/>
      <c r="Q681" s="184"/>
      <c r="R681" s="184"/>
      <c r="S681" s="184"/>
      <c r="T681" s="184"/>
      <c r="U681" s="184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84"/>
      <c r="C682" s="184"/>
      <c r="D682" s="184"/>
      <c r="E682" s="184"/>
      <c r="F682" s="184"/>
      <c r="G682" s="184"/>
      <c r="H682" s="184"/>
      <c r="I682" s="184"/>
      <c r="J682" s="184"/>
      <c r="K682" s="184"/>
      <c r="L682" s="184"/>
      <c r="M682" s="184"/>
      <c r="N682" s="98"/>
      <c r="O682" s="133"/>
      <c r="P682" s="184"/>
      <c r="Q682" s="184"/>
      <c r="R682" s="184"/>
      <c r="S682" s="184"/>
      <c r="T682" s="184"/>
      <c r="U682" s="184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84"/>
      <c r="C683" s="184"/>
      <c r="D683" s="184"/>
      <c r="E683" s="184"/>
      <c r="F683" s="184"/>
      <c r="G683" s="184"/>
      <c r="H683" s="184"/>
      <c r="I683" s="184"/>
      <c r="J683" s="184"/>
      <c r="K683" s="184"/>
      <c r="L683" s="184"/>
      <c r="M683" s="184"/>
      <c r="N683" s="98"/>
      <c r="O683" s="133"/>
      <c r="P683" s="184"/>
      <c r="Q683" s="184"/>
      <c r="R683" s="184"/>
      <c r="S683" s="184"/>
      <c r="T683" s="184"/>
      <c r="U683" s="184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84"/>
      <c r="C684" s="184"/>
      <c r="D684" s="184"/>
      <c r="E684" s="184"/>
      <c r="F684" s="184"/>
      <c r="G684" s="184"/>
      <c r="H684" s="184"/>
      <c r="I684" s="184"/>
      <c r="J684" s="184"/>
      <c r="K684" s="184"/>
      <c r="L684" s="184"/>
      <c r="M684" s="184"/>
      <c r="N684" s="98"/>
      <c r="O684" s="133"/>
      <c r="P684" s="184"/>
      <c r="Q684" s="184"/>
      <c r="R684" s="184"/>
      <c r="S684" s="184"/>
      <c r="T684" s="184"/>
      <c r="U684" s="184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84"/>
      <c r="C685" s="184"/>
      <c r="D685" s="184"/>
      <c r="E685" s="184"/>
      <c r="F685" s="184"/>
      <c r="G685" s="184"/>
      <c r="H685" s="184"/>
      <c r="I685" s="184"/>
      <c r="J685" s="184"/>
      <c r="K685" s="184"/>
      <c r="L685" s="184"/>
      <c r="M685" s="184"/>
      <c r="N685" s="98"/>
      <c r="O685" s="133"/>
      <c r="P685" s="184"/>
      <c r="Q685" s="184"/>
      <c r="R685" s="184"/>
      <c r="S685" s="184"/>
      <c r="T685" s="184"/>
      <c r="U685" s="184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84"/>
      <c r="C686" s="184"/>
      <c r="D686" s="184"/>
      <c r="E686" s="184"/>
      <c r="F686" s="184"/>
      <c r="G686" s="184"/>
      <c r="H686" s="184"/>
      <c r="I686" s="184"/>
      <c r="J686" s="184"/>
      <c r="K686" s="184"/>
      <c r="L686" s="184"/>
      <c r="M686" s="184"/>
      <c r="N686" s="98"/>
      <c r="O686" s="133"/>
      <c r="P686" s="184"/>
      <c r="Q686" s="184"/>
      <c r="R686" s="184"/>
      <c r="S686" s="184"/>
      <c r="T686" s="184"/>
      <c r="U686" s="184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84"/>
      <c r="C687" s="184"/>
      <c r="D687" s="184"/>
      <c r="E687" s="184"/>
      <c r="F687" s="184"/>
      <c r="G687" s="184"/>
      <c r="H687" s="184"/>
      <c r="I687" s="184"/>
      <c r="J687" s="184"/>
      <c r="K687" s="184"/>
      <c r="L687" s="184"/>
      <c r="M687" s="184"/>
      <c r="N687" s="98"/>
      <c r="O687" s="133"/>
      <c r="P687" s="184"/>
      <c r="Q687" s="184"/>
      <c r="R687" s="184"/>
      <c r="S687" s="184"/>
      <c r="T687" s="184"/>
      <c r="U687" s="184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84"/>
      <c r="C688" s="184"/>
      <c r="D688" s="184"/>
      <c r="E688" s="184"/>
      <c r="F688" s="184"/>
      <c r="G688" s="184"/>
      <c r="H688" s="184"/>
      <c r="I688" s="184"/>
      <c r="J688" s="184"/>
      <c r="K688" s="184"/>
      <c r="L688" s="184"/>
      <c r="M688" s="184"/>
      <c r="N688" s="98"/>
      <c r="O688" s="133"/>
      <c r="P688" s="184"/>
      <c r="Q688" s="184"/>
      <c r="R688" s="184"/>
      <c r="S688" s="184"/>
      <c r="T688" s="184"/>
      <c r="U688" s="184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84"/>
      <c r="C689" s="184"/>
      <c r="D689" s="184"/>
      <c r="E689" s="184"/>
      <c r="F689" s="184"/>
      <c r="G689" s="184"/>
      <c r="H689" s="184"/>
      <c r="I689" s="184"/>
      <c r="J689" s="184"/>
      <c r="K689" s="184"/>
      <c r="L689" s="184"/>
      <c r="M689" s="184"/>
      <c r="N689" s="98"/>
      <c r="O689" s="133"/>
      <c r="P689" s="184"/>
      <c r="Q689" s="184"/>
      <c r="R689" s="184"/>
      <c r="S689" s="184"/>
      <c r="T689" s="184"/>
      <c r="U689" s="184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84"/>
      <c r="C690" s="184"/>
      <c r="D690" s="184"/>
      <c r="E690" s="184"/>
      <c r="F690" s="184"/>
      <c r="G690" s="184"/>
      <c r="H690" s="184"/>
      <c r="I690" s="184"/>
      <c r="J690" s="184"/>
      <c r="K690" s="184"/>
      <c r="L690" s="184"/>
      <c r="M690" s="184"/>
      <c r="N690" s="98"/>
      <c r="O690" s="133"/>
      <c r="P690" s="184"/>
      <c r="Q690" s="184"/>
      <c r="R690" s="184"/>
      <c r="S690" s="184"/>
      <c r="T690" s="184"/>
      <c r="U690" s="184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84"/>
      <c r="C691" s="184"/>
      <c r="D691" s="184"/>
      <c r="E691" s="184"/>
      <c r="F691" s="184"/>
      <c r="G691" s="184"/>
      <c r="H691" s="184"/>
      <c r="I691" s="184"/>
      <c r="J691" s="184"/>
      <c r="K691" s="184"/>
      <c r="L691" s="184"/>
      <c r="M691" s="184"/>
      <c r="N691" s="98"/>
      <c r="O691" s="133"/>
      <c r="P691" s="184"/>
      <c r="Q691" s="184"/>
      <c r="R691" s="184"/>
      <c r="S691" s="184"/>
      <c r="T691" s="184"/>
      <c r="U691" s="184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84"/>
      <c r="C692" s="184"/>
      <c r="D692" s="184"/>
      <c r="E692" s="184"/>
      <c r="F692" s="184"/>
      <c r="G692" s="184"/>
      <c r="H692" s="184"/>
      <c r="I692" s="184"/>
      <c r="J692" s="184"/>
      <c r="K692" s="184"/>
      <c r="L692" s="184"/>
      <c r="M692" s="184"/>
      <c r="N692" s="98"/>
      <c r="O692" s="133"/>
      <c r="P692" s="184"/>
      <c r="Q692" s="184"/>
      <c r="R692" s="184"/>
      <c r="S692" s="184"/>
      <c r="T692" s="184"/>
      <c r="U692" s="184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84"/>
      <c r="C693" s="184"/>
      <c r="D693" s="184"/>
      <c r="E693" s="184"/>
      <c r="F693" s="184"/>
      <c r="G693" s="184"/>
      <c r="H693" s="184"/>
      <c r="I693" s="184"/>
      <c r="J693" s="184"/>
      <c r="K693" s="184"/>
      <c r="L693" s="184"/>
      <c r="M693" s="184"/>
      <c r="N693" s="98"/>
      <c r="O693" s="133"/>
      <c r="P693" s="184"/>
      <c r="Q693" s="184"/>
      <c r="R693" s="184"/>
      <c r="S693" s="184"/>
      <c r="T693" s="184"/>
      <c r="U693" s="184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84"/>
      <c r="C694" s="184"/>
      <c r="D694" s="184"/>
      <c r="E694" s="184"/>
      <c r="F694" s="184"/>
      <c r="G694" s="184"/>
      <c r="H694" s="184"/>
      <c r="I694" s="184"/>
      <c r="J694" s="184"/>
      <c r="K694" s="184"/>
      <c r="L694" s="184"/>
      <c r="M694" s="184"/>
      <c r="N694" s="98"/>
      <c r="O694" s="133"/>
      <c r="P694" s="184"/>
      <c r="Q694" s="184"/>
      <c r="R694" s="184"/>
      <c r="S694" s="184"/>
      <c r="T694" s="184"/>
      <c r="U694" s="184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84"/>
      <c r="C695" s="184"/>
      <c r="D695" s="184"/>
      <c r="E695" s="184"/>
      <c r="F695" s="184"/>
      <c r="G695" s="184"/>
      <c r="H695" s="184"/>
      <c r="I695" s="184"/>
      <c r="J695" s="184"/>
      <c r="K695" s="184"/>
      <c r="L695" s="184"/>
      <c r="M695" s="184"/>
      <c r="N695" s="98"/>
      <c r="O695" s="133"/>
      <c r="P695" s="184"/>
      <c r="Q695" s="184"/>
      <c r="R695" s="184"/>
      <c r="S695" s="184"/>
      <c r="T695" s="184"/>
      <c r="U695" s="184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84"/>
      <c r="C696" s="184"/>
      <c r="D696" s="184"/>
      <c r="E696" s="184"/>
      <c r="F696" s="184"/>
      <c r="G696" s="184"/>
      <c r="H696" s="184"/>
      <c r="I696" s="184"/>
      <c r="J696" s="184"/>
      <c r="K696" s="184"/>
      <c r="L696" s="184"/>
      <c r="M696" s="184"/>
      <c r="N696" s="98"/>
      <c r="O696" s="133"/>
      <c r="P696" s="184"/>
      <c r="Q696" s="184"/>
      <c r="R696" s="184"/>
      <c r="S696" s="184"/>
      <c r="T696" s="184"/>
      <c r="U696" s="184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84"/>
      <c r="C697" s="184"/>
      <c r="D697" s="184"/>
      <c r="E697" s="184"/>
      <c r="F697" s="184"/>
      <c r="G697" s="184"/>
      <c r="H697" s="184"/>
      <c r="I697" s="184"/>
      <c r="J697" s="184"/>
      <c r="K697" s="184"/>
      <c r="L697" s="184"/>
      <c r="M697" s="184"/>
      <c r="N697" s="98"/>
      <c r="O697" s="133"/>
      <c r="P697" s="184"/>
      <c r="Q697" s="184"/>
      <c r="R697" s="184"/>
      <c r="S697" s="184"/>
      <c r="T697" s="184"/>
      <c r="U697" s="184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84"/>
      <c r="C698" s="184"/>
      <c r="D698" s="184"/>
      <c r="E698" s="184"/>
      <c r="F698" s="184"/>
      <c r="G698" s="184"/>
      <c r="H698" s="184"/>
      <c r="I698" s="184"/>
      <c r="J698" s="184"/>
      <c r="K698" s="184"/>
      <c r="L698" s="184"/>
      <c r="M698" s="184"/>
      <c r="N698" s="98"/>
      <c r="O698" s="133"/>
      <c r="P698" s="184"/>
      <c r="Q698" s="184"/>
      <c r="R698" s="184"/>
      <c r="S698" s="184"/>
      <c r="T698" s="184"/>
      <c r="U698" s="184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84"/>
      <c r="C699" s="184"/>
      <c r="D699" s="184"/>
      <c r="E699" s="184"/>
      <c r="F699" s="184"/>
      <c r="G699" s="184"/>
      <c r="H699" s="184"/>
      <c r="I699" s="184"/>
      <c r="J699" s="184"/>
      <c r="K699" s="184"/>
      <c r="L699" s="184"/>
      <c r="M699" s="184"/>
      <c r="N699" s="98"/>
      <c r="O699" s="133"/>
      <c r="P699" s="184"/>
      <c r="Q699" s="184"/>
      <c r="R699" s="184"/>
      <c r="S699" s="184"/>
      <c r="T699" s="184"/>
      <c r="U699" s="184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84"/>
      <c r="C700" s="184"/>
      <c r="D700" s="184"/>
      <c r="E700" s="184"/>
      <c r="F700" s="184"/>
      <c r="G700" s="184"/>
      <c r="H700" s="184"/>
      <c r="I700" s="184"/>
      <c r="J700" s="184"/>
      <c r="K700" s="184"/>
      <c r="L700" s="184"/>
      <c r="M700" s="184"/>
      <c r="N700" s="98"/>
      <c r="O700" s="133"/>
      <c r="P700" s="184"/>
      <c r="Q700" s="184"/>
      <c r="R700" s="184"/>
      <c r="S700" s="184"/>
      <c r="T700" s="184"/>
      <c r="U700" s="184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84"/>
      <c r="C701" s="184"/>
      <c r="D701" s="184"/>
      <c r="E701" s="184"/>
      <c r="F701" s="184"/>
      <c r="G701" s="184"/>
      <c r="H701" s="184"/>
      <c r="I701" s="184"/>
      <c r="J701" s="184"/>
      <c r="K701" s="184"/>
      <c r="L701" s="184"/>
      <c r="M701" s="184"/>
      <c r="N701" s="98"/>
      <c r="O701" s="133"/>
      <c r="P701" s="184"/>
      <c r="Q701" s="184"/>
      <c r="R701" s="184"/>
      <c r="S701" s="184"/>
      <c r="T701" s="184"/>
      <c r="U701" s="184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84"/>
      <c r="C702" s="184"/>
      <c r="D702" s="184"/>
      <c r="E702" s="184"/>
      <c r="F702" s="184"/>
      <c r="G702" s="184"/>
      <c r="H702" s="184"/>
      <c r="I702" s="184"/>
      <c r="J702" s="184"/>
      <c r="K702" s="184"/>
      <c r="L702" s="184"/>
      <c r="M702" s="184"/>
      <c r="N702" s="98"/>
      <c r="O702" s="133"/>
      <c r="P702" s="184"/>
      <c r="Q702" s="184"/>
      <c r="R702" s="184"/>
      <c r="S702" s="184"/>
      <c r="T702" s="184"/>
      <c r="U702" s="184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84"/>
      <c r="C703" s="184"/>
      <c r="D703" s="184"/>
      <c r="E703" s="184"/>
      <c r="F703" s="184"/>
      <c r="G703" s="184"/>
      <c r="H703" s="184"/>
      <c r="I703" s="184"/>
      <c r="J703" s="184"/>
      <c r="K703" s="184"/>
      <c r="L703" s="184"/>
      <c r="M703" s="184"/>
      <c r="N703" s="98"/>
      <c r="O703" s="133"/>
      <c r="P703" s="184"/>
      <c r="Q703" s="184"/>
      <c r="R703" s="184"/>
      <c r="S703" s="184"/>
      <c r="T703" s="184"/>
      <c r="U703" s="184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84"/>
      <c r="C704" s="184"/>
      <c r="D704" s="184"/>
      <c r="E704" s="184"/>
      <c r="F704" s="184"/>
      <c r="G704" s="184"/>
      <c r="H704" s="184"/>
      <c r="I704" s="184"/>
      <c r="J704" s="184"/>
      <c r="K704" s="184"/>
      <c r="L704" s="184"/>
      <c r="M704" s="184"/>
      <c r="N704" s="98"/>
      <c r="O704" s="133"/>
      <c r="P704" s="184"/>
      <c r="Q704" s="184"/>
      <c r="R704" s="184"/>
      <c r="S704" s="184"/>
      <c r="T704" s="184"/>
      <c r="U704" s="184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84"/>
      <c r="C705" s="184"/>
      <c r="D705" s="184"/>
      <c r="E705" s="184"/>
      <c r="F705" s="184"/>
      <c r="G705" s="184"/>
      <c r="H705" s="184"/>
      <c r="I705" s="184"/>
      <c r="J705" s="184"/>
      <c r="K705" s="184"/>
      <c r="L705" s="184"/>
      <c r="M705" s="184"/>
      <c r="N705" s="98"/>
      <c r="O705" s="133"/>
      <c r="P705" s="184"/>
      <c r="Q705" s="184"/>
      <c r="R705" s="184"/>
      <c r="S705" s="184"/>
      <c r="T705" s="184"/>
      <c r="U705" s="184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84"/>
      <c r="C706" s="184"/>
      <c r="D706" s="184"/>
      <c r="E706" s="184"/>
      <c r="F706" s="184"/>
      <c r="G706" s="184"/>
      <c r="H706" s="184"/>
      <c r="I706" s="184"/>
      <c r="J706" s="184"/>
      <c r="K706" s="184"/>
      <c r="L706" s="184"/>
      <c r="M706" s="184"/>
      <c r="N706" s="98"/>
      <c r="O706" s="133"/>
      <c r="P706" s="184"/>
      <c r="Q706" s="184"/>
      <c r="R706" s="184"/>
      <c r="S706" s="184"/>
      <c r="T706" s="184"/>
      <c r="U706" s="184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84"/>
      <c r="C707" s="184"/>
      <c r="D707" s="184"/>
      <c r="E707" s="184"/>
      <c r="F707" s="184"/>
      <c r="G707" s="184"/>
      <c r="H707" s="184"/>
      <c r="I707" s="184"/>
      <c r="J707" s="184"/>
      <c r="K707" s="184"/>
      <c r="L707" s="184"/>
      <c r="M707" s="184"/>
      <c r="N707" s="98"/>
      <c r="O707" s="133"/>
      <c r="P707" s="184"/>
      <c r="Q707" s="184"/>
      <c r="R707" s="184"/>
      <c r="S707" s="184"/>
      <c r="T707" s="184"/>
      <c r="U707" s="184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84"/>
      <c r="C708" s="184"/>
      <c r="D708" s="184"/>
      <c r="E708" s="184"/>
      <c r="F708" s="184"/>
      <c r="G708" s="184"/>
      <c r="H708" s="184"/>
      <c r="I708" s="184"/>
      <c r="J708" s="184"/>
      <c r="K708" s="184"/>
      <c r="L708" s="184"/>
      <c r="M708" s="184"/>
      <c r="N708" s="98"/>
      <c r="O708" s="133"/>
      <c r="P708" s="184"/>
      <c r="Q708" s="184"/>
      <c r="R708" s="184"/>
      <c r="S708" s="184"/>
      <c r="T708" s="184"/>
      <c r="U708" s="184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84"/>
      <c r="C709" s="184"/>
      <c r="D709" s="184"/>
      <c r="E709" s="184"/>
      <c r="F709" s="184"/>
      <c r="G709" s="184"/>
      <c r="H709" s="184"/>
      <c r="I709" s="184"/>
      <c r="J709" s="184"/>
      <c r="K709" s="184"/>
      <c r="L709" s="184"/>
      <c r="M709" s="184"/>
      <c r="N709" s="98"/>
      <c r="O709" s="133"/>
      <c r="P709" s="184"/>
      <c r="Q709" s="184"/>
      <c r="R709" s="184"/>
      <c r="S709" s="184"/>
      <c r="T709" s="184"/>
      <c r="U709" s="184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84"/>
      <c r="C710" s="184"/>
      <c r="D710" s="184"/>
      <c r="E710" s="184"/>
      <c r="F710" s="184"/>
      <c r="G710" s="184"/>
      <c r="H710" s="184"/>
      <c r="I710" s="184"/>
      <c r="J710" s="184"/>
      <c r="K710" s="184"/>
      <c r="L710" s="184"/>
      <c r="M710" s="184"/>
      <c r="N710" s="98"/>
      <c r="O710" s="133"/>
      <c r="P710" s="184"/>
      <c r="Q710" s="184"/>
      <c r="R710" s="184"/>
      <c r="S710" s="184"/>
      <c r="T710" s="184"/>
      <c r="U710" s="184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84"/>
      <c r="C711" s="184"/>
      <c r="D711" s="184"/>
      <c r="E711" s="184"/>
      <c r="F711" s="184"/>
      <c r="G711" s="184"/>
      <c r="H711" s="184"/>
      <c r="I711" s="184"/>
      <c r="J711" s="184"/>
      <c r="K711" s="184"/>
      <c r="L711" s="184"/>
      <c r="M711" s="184"/>
      <c r="N711" s="98"/>
      <c r="O711" s="133"/>
      <c r="P711" s="184"/>
      <c r="Q711" s="184"/>
      <c r="R711" s="184"/>
      <c r="S711" s="184"/>
      <c r="T711" s="184"/>
      <c r="U711" s="184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84"/>
      <c r="C712" s="184"/>
      <c r="D712" s="184"/>
      <c r="E712" s="184"/>
      <c r="F712" s="184"/>
      <c r="G712" s="184"/>
      <c r="H712" s="184"/>
      <c r="I712" s="184"/>
      <c r="J712" s="184"/>
      <c r="K712" s="184"/>
      <c r="L712" s="184"/>
      <c r="M712" s="184"/>
      <c r="N712" s="98"/>
      <c r="O712" s="133"/>
      <c r="P712" s="184"/>
      <c r="Q712" s="184"/>
      <c r="R712" s="184"/>
      <c r="S712" s="184"/>
      <c r="T712" s="184"/>
      <c r="U712" s="184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84"/>
      <c r="C713" s="184"/>
      <c r="D713" s="184"/>
      <c r="E713" s="184"/>
      <c r="F713" s="184"/>
      <c r="G713" s="184"/>
      <c r="H713" s="184"/>
      <c r="I713" s="184"/>
      <c r="J713" s="184"/>
      <c r="K713" s="184"/>
      <c r="L713" s="184"/>
      <c r="M713" s="184"/>
      <c r="N713" s="98"/>
      <c r="O713" s="133"/>
      <c r="P713" s="184"/>
      <c r="Q713" s="184"/>
      <c r="R713" s="184"/>
      <c r="S713" s="184"/>
      <c r="T713" s="184"/>
      <c r="U713" s="184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84"/>
      <c r="C714" s="184"/>
      <c r="D714" s="184"/>
      <c r="E714" s="184"/>
      <c r="F714" s="184"/>
      <c r="G714" s="184"/>
      <c r="H714" s="184"/>
      <c r="I714" s="184"/>
      <c r="J714" s="184"/>
      <c r="K714" s="184"/>
      <c r="L714" s="184"/>
      <c r="M714" s="184"/>
      <c r="N714" s="98"/>
      <c r="O714" s="133"/>
      <c r="P714" s="184"/>
      <c r="Q714" s="184"/>
      <c r="R714" s="184"/>
      <c r="S714" s="184"/>
      <c r="T714" s="184"/>
      <c r="U714" s="184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84"/>
      <c r="C715" s="184"/>
      <c r="D715" s="184"/>
      <c r="E715" s="184"/>
      <c r="F715" s="184"/>
      <c r="G715" s="184"/>
      <c r="H715" s="184"/>
      <c r="I715" s="184"/>
      <c r="J715" s="184"/>
      <c r="K715" s="184"/>
      <c r="L715" s="184"/>
      <c r="M715" s="184"/>
      <c r="N715" s="98"/>
      <c r="O715" s="133"/>
      <c r="P715" s="184"/>
      <c r="Q715" s="184"/>
      <c r="R715" s="184"/>
      <c r="S715" s="184"/>
      <c r="T715" s="184"/>
      <c r="U715" s="184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84"/>
      <c r="C716" s="184"/>
      <c r="D716" s="184"/>
      <c r="E716" s="184"/>
      <c r="F716" s="184"/>
      <c r="G716" s="184"/>
      <c r="H716" s="184"/>
      <c r="I716" s="184"/>
      <c r="J716" s="184"/>
      <c r="K716" s="184"/>
      <c r="L716" s="184"/>
      <c r="M716" s="184"/>
      <c r="N716" s="98"/>
      <c r="O716" s="133"/>
      <c r="P716" s="184"/>
      <c r="Q716" s="184"/>
      <c r="R716" s="184"/>
      <c r="S716" s="184"/>
      <c r="T716" s="184"/>
      <c r="U716" s="184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84"/>
      <c r="C717" s="184"/>
      <c r="D717" s="184"/>
      <c r="E717" s="184"/>
      <c r="F717" s="184"/>
      <c r="G717" s="184"/>
      <c r="H717" s="184"/>
      <c r="I717" s="184"/>
      <c r="J717" s="184"/>
      <c r="K717" s="184"/>
      <c r="L717" s="184"/>
      <c r="M717" s="184"/>
      <c r="N717" s="98"/>
      <c r="O717" s="133"/>
      <c r="P717" s="184"/>
      <c r="Q717" s="184"/>
      <c r="R717" s="184"/>
      <c r="S717" s="184"/>
      <c r="T717" s="184"/>
      <c r="U717" s="184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84"/>
      <c r="C718" s="184"/>
      <c r="D718" s="184"/>
      <c r="E718" s="184"/>
      <c r="F718" s="184"/>
      <c r="G718" s="184"/>
      <c r="H718" s="184"/>
      <c r="I718" s="184"/>
      <c r="J718" s="184"/>
      <c r="K718" s="184"/>
      <c r="L718" s="184"/>
      <c r="M718" s="184"/>
      <c r="N718" s="98"/>
      <c r="O718" s="133"/>
      <c r="P718" s="184"/>
      <c r="Q718" s="184"/>
      <c r="R718" s="184"/>
      <c r="S718" s="184"/>
      <c r="T718" s="184"/>
      <c r="U718" s="184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84"/>
      <c r="C719" s="184"/>
      <c r="D719" s="184"/>
      <c r="E719" s="184"/>
      <c r="F719" s="184"/>
      <c r="G719" s="184"/>
      <c r="H719" s="184"/>
      <c r="I719" s="184"/>
      <c r="J719" s="184"/>
      <c r="K719" s="184"/>
      <c r="L719" s="184"/>
      <c r="M719" s="184"/>
      <c r="N719" s="98"/>
      <c r="O719" s="133"/>
      <c r="P719" s="184"/>
      <c r="Q719" s="184"/>
      <c r="R719" s="184"/>
      <c r="S719" s="184"/>
      <c r="T719" s="184"/>
      <c r="U719" s="184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84"/>
      <c r="C720" s="184"/>
      <c r="D720" s="184"/>
      <c r="E720" s="184"/>
      <c r="F720" s="184"/>
      <c r="G720" s="184"/>
      <c r="H720" s="184"/>
      <c r="I720" s="184"/>
      <c r="J720" s="184"/>
      <c r="K720" s="184"/>
      <c r="L720" s="184"/>
      <c r="M720" s="184"/>
      <c r="N720" s="98"/>
      <c r="O720" s="133"/>
      <c r="P720" s="184"/>
      <c r="Q720" s="184"/>
      <c r="R720" s="184"/>
      <c r="S720" s="184"/>
      <c r="T720" s="184"/>
      <c r="U720" s="184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84"/>
      <c r="C721" s="184"/>
      <c r="D721" s="184"/>
      <c r="E721" s="184"/>
      <c r="F721" s="184"/>
      <c r="G721" s="184"/>
      <c r="H721" s="184"/>
      <c r="I721" s="184"/>
      <c r="J721" s="184"/>
      <c r="K721" s="184"/>
      <c r="L721" s="184"/>
      <c r="M721" s="184"/>
      <c r="N721" s="98"/>
      <c r="O721" s="133"/>
      <c r="P721" s="184"/>
      <c r="Q721" s="184"/>
      <c r="R721" s="184"/>
      <c r="S721" s="184"/>
      <c r="T721" s="184"/>
      <c r="U721" s="184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84"/>
      <c r="C722" s="184"/>
      <c r="D722" s="184"/>
      <c r="E722" s="184"/>
      <c r="F722" s="184"/>
      <c r="G722" s="184"/>
      <c r="H722" s="184"/>
      <c r="I722" s="184"/>
      <c r="J722" s="184"/>
      <c r="K722" s="184"/>
      <c r="L722" s="184"/>
      <c r="M722" s="184"/>
      <c r="N722" s="98"/>
      <c r="O722" s="133"/>
      <c r="P722" s="184"/>
      <c r="Q722" s="184"/>
      <c r="R722" s="184"/>
      <c r="S722" s="184"/>
      <c r="T722" s="184"/>
      <c r="U722" s="184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84"/>
      <c r="C723" s="184"/>
      <c r="D723" s="184"/>
      <c r="E723" s="184"/>
      <c r="F723" s="184"/>
      <c r="G723" s="184"/>
      <c r="H723" s="184"/>
      <c r="I723" s="184"/>
      <c r="J723" s="184"/>
      <c r="K723" s="184"/>
      <c r="L723" s="184"/>
      <c r="M723" s="184"/>
      <c r="N723" s="98"/>
      <c r="O723" s="133"/>
      <c r="P723" s="184"/>
      <c r="Q723" s="184"/>
      <c r="R723" s="184"/>
      <c r="S723" s="184"/>
      <c r="T723" s="184"/>
      <c r="U723" s="184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84"/>
      <c r="C724" s="184"/>
      <c r="D724" s="184"/>
      <c r="E724" s="184"/>
      <c r="F724" s="184"/>
      <c r="G724" s="184"/>
      <c r="H724" s="184"/>
      <c r="I724" s="184"/>
      <c r="J724" s="184"/>
      <c r="K724" s="184"/>
      <c r="L724" s="184"/>
      <c r="M724" s="184"/>
      <c r="N724" s="98"/>
      <c r="O724" s="133"/>
      <c r="P724" s="184"/>
      <c r="Q724" s="184"/>
      <c r="R724" s="184"/>
      <c r="S724" s="184"/>
      <c r="T724" s="184"/>
      <c r="U724" s="184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84"/>
      <c r="C725" s="184"/>
      <c r="D725" s="184"/>
      <c r="E725" s="184"/>
      <c r="F725" s="184"/>
      <c r="G725" s="184"/>
      <c r="H725" s="184"/>
      <c r="I725" s="184"/>
      <c r="J725" s="184"/>
      <c r="K725" s="184"/>
      <c r="L725" s="184"/>
      <c r="M725" s="184"/>
      <c r="N725" s="98"/>
      <c r="O725" s="133"/>
      <c r="P725" s="184"/>
      <c r="Q725" s="184"/>
      <c r="R725" s="184"/>
      <c r="S725" s="184"/>
      <c r="T725" s="184"/>
      <c r="U725" s="184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84"/>
      <c r="C726" s="184"/>
      <c r="D726" s="184"/>
      <c r="E726" s="184"/>
      <c r="F726" s="184"/>
      <c r="G726" s="184"/>
      <c r="H726" s="184"/>
      <c r="I726" s="184"/>
      <c r="J726" s="184"/>
      <c r="K726" s="184"/>
      <c r="L726" s="184"/>
      <c r="M726" s="184"/>
      <c r="N726" s="98"/>
      <c r="O726" s="133"/>
      <c r="P726" s="184"/>
      <c r="Q726" s="184"/>
      <c r="R726" s="184"/>
      <c r="S726" s="184"/>
      <c r="T726" s="184"/>
      <c r="U726" s="184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84"/>
      <c r="C727" s="184"/>
      <c r="D727" s="184"/>
      <c r="E727" s="184"/>
      <c r="F727" s="184"/>
      <c r="G727" s="184"/>
      <c r="H727" s="184"/>
      <c r="I727" s="184"/>
      <c r="J727" s="184"/>
      <c r="K727" s="184"/>
      <c r="L727" s="184"/>
      <c r="M727" s="184"/>
      <c r="N727" s="98"/>
      <c r="O727" s="133"/>
      <c r="P727" s="184"/>
      <c r="Q727" s="184"/>
      <c r="R727" s="184"/>
      <c r="S727" s="184"/>
      <c r="T727" s="184"/>
      <c r="U727" s="184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84"/>
      <c r="C728" s="184"/>
      <c r="D728" s="184"/>
      <c r="E728" s="184"/>
      <c r="F728" s="184"/>
      <c r="G728" s="184"/>
      <c r="H728" s="184"/>
      <c r="I728" s="184"/>
      <c r="J728" s="184"/>
      <c r="K728" s="184"/>
      <c r="L728" s="184"/>
      <c r="M728" s="184"/>
      <c r="N728" s="98"/>
      <c r="O728" s="133"/>
      <c r="P728" s="184"/>
      <c r="Q728" s="184"/>
      <c r="R728" s="184"/>
      <c r="S728" s="184"/>
      <c r="T728" s="184"/>
      <c r="U728" s="184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84"/>
      <c r="C729" s="184"/>
      <c r="D729" s="184"/>
      <c r="E729" s="184"/>
      <c r="F729" s="184"/>
      <c r="G729" s="184"/>
      <c r="H729" s="184"/>
      <c r="I729" s="184"/>
      <c r="J729" s="184"/>
      <c r="K729" s="184"/>
      <c r="L729" s="184"/>
      <c r="M729" s="184"/>
      <c r="N729" s="98"/>
      <c r="O729" s="133"/>
      <c r="P729" s="184"/>
      <c r="Q729" s="184"/>
      <c r="R729" s="184"/>
      <c r="S729" s="184"/>
      <c r="T729" s="184"/>
      <c r="U729" s="184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84"/>
      <c r="C730" s="184"/>
      <c r="D730" s="184"/>
      <c r="E730" s="184"/>
      <c r="F730" s="184"/>
      <c r="G730" s="184"/>
      <c r="H730" s="184"/>
      <c r="I730" s="184"/>
      <c r="J730" s="184"/>
      <c r="K730" s="184"/>
      <c r="L730" s="184"/>
      <c r="M730" s="184"/>
      <c r="N730" s="98"/>
      <c r="O730" s="133"/>
      <c r="P730" s="184"/>
      <c r="Q730" s="184"/>
      <c r="R730" s="184"/>
      <c r="S730" s="184"/>
      <c r="T730" s="184"/>
      <c r="U730" s="184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84"/>
      <c r="C731" s="184"/>
      <c r="D731" s="184"/>
      <c r="E731" s="184"/>
      <c r="F731" s="184"/>
      <c r="G731" s="184"/>
      <c r="H731" s="184"/>
      <c r="I731" s="184"/>
      <c r="J731" s="184"/>
      <c r="K731" s="184"/>
      <c r="L731" s="184"/>
      <c r="M731" s="184"/>
      <c r="N731" s="98"/>
      <c r="O731" s="133"/>
      <c r="P731" s="184"/>
      <c r="Q731" s="184"/>
      <c r="R731" s="184"/>
      <c r="S731" s="184"/>
      <c r="T731" s="184"/>
      <c r="U731" s="184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84"/>
      <c r="C732" s="184"/>
      <c r="D732" s="184"/>
      <c r="E732" s="184"/>
      <c r="F732" s="184"/>
      <c r="G732" s="184"/>
      <c r="H732" s="184"/>
      <c r="I732" s="184"/>
      <c r="J732" s="184"/>
      <c r="K732" s="184"/>
      <c r="L732" s="184"/>
      <c r="M732" s="184"/>
      <c r="N732" s="98"/>
      <c r="O732" s="133"/>
      <c r="P732" s="184"/>
      <c r="Q732" s="184"/>
      <c r="R732" s="184"/>
      <c r="S732" s="184"/>
      <c r="T732" s="184"/>
      <c r="U732" s="184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84"/>
      <c r="C733" s="184"/>
      <c r="D733" s="184"/>
      <c r="E733" s="184"/>
      <c r="F733" s="184"/>
      <c r="G733" s="184"/>
      <c r="H733" s="184"/>
      <c r="I733" s="184"/>
      <c r="J733" s="184"/>
      <c r="K733" s="184"/>
      <c r="L733" s="184"/>
      <c r="M733" s="184"/>
      <c r="N733" s="98"/>
      <c r="O733" s="133"/>
      <c r="P733" s="184"/>
      <c r="Q733" s="184"/>
      <c r="R733" s="184"/>
      <c r="S733" s="184"/>
      <c r="T733" s="184"/>
      <c r="U733" s="184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84"/>
      <c r="C734" s="184"/>
      <c r="D734" s="184"/>
      <c r="E734" s="184"/>
      <c r="F734" s="184"/>
      <c r="G734" s="184"/>
      <c r="H734" s="184"/>
      <c r="I734" s="184"/>
      <c r="J734" s="184"/>
      <c r="K734" s="184"/>
      <c r="L734" s="184"/>
      <c r="M734" s="184"/>
      <c r="N734" s="98"/>
      <c r="O734" s="133"/>
      <c r="P734" s="184"/>
      <c r="Q734" s="184"/>
      <c r="R734" s="184"/>
      <c r="S734" s="184"/>
      <c r="T734" s="184"/>
      <c r="U734" s="184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84"/>
      <c r="C735" s="184"/>
      <c r="D735" s="184"/>
      <c r="E735" s="184"/>
      <c r="F735" s="184"/>
      <c r="G735" s="184"/>
      <c r="H735" s="184"/>
      <c r="I735" s="184"/>
      <c r="J735" s="184"/>
      <c r="K735" s="184"/>
      <c r="L735" s="184"/>
      <c r="M735" s="184"/>
      <c r="N735" s="98"/>
      <c r="O735" s="133"/>
      <c r="P735" s="184"/>
      <c r="Q735" s="184"/>
      <c r="R735" s="184"/>
      <c r="S735" s="184"/>
      <c r="T735" s="184"/>
      <c r="U735" s="184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84"/>
      <c r="C736" s="184"/>
      <c r="D736" s="184"/>
      <c r="E736" s="184"/>
      <c r="F736" s="184"/>
      <c r="G736" s="184"/>
      <c r="H736" s="184"/>
      <c r="I736" s="184"/>
      <c r="J736" s="184"/>
      <c r="K736" s="184"/>
      <c r="L736" s="184"/>
      <c r="M736" s="184"/>
      <c r="N736" s="98"/>
      <c r="O736" s="133"/>
      <c r="P736" s="184"/>
      <c r="Q736" s="184"/>
      <c r="R736" s="184"/>
      <c r="S736" s="184"/>
      <c r="T736" s="184"/>
      <c r="U736" s="184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84"/>
      <c r="C737" s="184"/>
      <c r="D737" s="184"/>
      <c r="E737" s="184"/>
      <c r="F737" s="184"/>
      <c r="G737" s="184"/>
      <c r="H737" s="184"/>
      <c r="I737" s="184"/>
      <c r="J737" s="184"/>
      <c r="K737" s="184"/>
      <c r="L737" s="184"/>
      <c r="M737" s="184"/>
      <c r="N737" s="98"/>
      <c r="O737" s="133"/>
      <c r="P737" s="184"/>
      <c r="Q737" s="184"/>
      <c r="R737" s="184"/>
      <c r="S737" s="184"/>
      <c r="T737" s="184"/>
      <c r="U737" s="184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84"/>
      <c r="C738" s="184"/>
      <c r="D738" s="184"/>
      <c r="E738" s="184"/>
      <c r="F738" s="184"/>
      <c r="G738" s="184"/>
      <c r="H738" s="184"/>
      <c r="I738" s="184"/>
      <c r="J738" s="184"/>
      <c r="K738" s="184"/>
      <c r="L738" s="184"/>
      <c r="M738" s="184"/>
      <c r="N738" s="98"/>
      <c r="O738" s="133"/>
      <c r="P738" s="184"/>
      <c r="Q738" s="184"/>
      <c r="R738" s="184"/>
      <c r="S738" s="184"/>
      <c r="T738" s="184"/>
      <c r="U738" s="184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84"/>
      <c r="C739" s="184"/>
      <c r="D739" s="184"/>
      <c r="E739" s="184"/>
      <c r="F739" s="184"/>
      <c r="G739" s="184"/>
      <c r="H739" s="184"/>
      <c r="I739" s="184"/>
      <c r="J739" s="184"/>
      <c r="K739" s="184"/>
      <c r="L739" s="184"/>
      <c r="M739" s="184"/>
      <c r="N739" s="98"/>
      <c r="O739" s="133"/>
      <c r="P739" s="184"/>
      <c r="Q739" s="184"/>
      <c r="R739" s="184"/>
      <c r="S739" s="184"/>
      <c r="T739" s="184"/>
      <c r="U739" s="184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84"/>
      <c r="C740" s="184"/>
      <c r="D740" s="184"/>
      <c r="E740" s="184"/>
      <c r="F740" s="184"/>
      <c r="G740" s="184"/>
      <c r="H740" s="184"/>
      <c r="I740" s="184"/>
      <c r="J740" s="184"/>
      <c r="K740" s="184"/>
      <c r="L740" s="184"/>
      <c r="M740" s="184"/>
      <c r="N740" s="98"/>
      <c r="O740" s="133"/>
      <c r="P740" s="184"/>
      <c r="Q740" s="184"/>
      <c r="R740" s="184"/>
      <c r="S740" s="184"/>
      <c r="T740" s="184"/>
      <c r="U740" s="184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84"/>
      <c r="C741" s="184"/>
      <c r="D741" s="184"/>
      <c r="E741" s="184"/>
      <c r="F741" s="184"/>
      <c r="G741" s="184"/>
      <c r="H741" s="184"/>
      <c r="I741" s="184"/>
      <c r="J741" s="184"/>
      <c r="K741" s="184"/>
      <c r="L741" s="184"/>
      <c r="M741" s="184"/>
      <c r="N741" s="98"/>
      <c r="O741" s="133"/>
      <c r="P741" s="184"/>
      <c r="Q741" s="184"/>
      <c r="R741" s="184"/>
      <c r="S741" s="184"/>
      <c r="T741" s="184"/>
      <c r="U741" s="184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84"/>
      <c r="C742" s="184"/>
      <c r="D742" s="184"/>
      <c r="E742" s="184"/>
      <c r="F742" s="184"/>
      <c r="G742" s="184"/>
      <c r="H742" s="184"/>
      <c r="I742" s="184"/>
      <c r="J742" s="184"/>
      <c r="K742" s="184"/>
      <c r="L742" s="184"/>
      <c r="M742" s="184"/>
      <c r="N742" s="98"/>
      <c r="O742" s="133"/>
      <c r="P742" s="184"/>
      <c r="Q742" s="184"/>
      <c r="R742" s="184"/>
      <c r="S742" s="184"/>
      <c r="T742" s="184"/>
      <c r="U742" s="184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84"/>
      <c r="C743" s="184"/>
      <c r="D743" s="184"/>
      <c r="E743" s="184"/>
      <c r="F743" s="184"/>
      <c r="G743" s="184"/>
      <c r="H743" s="184"/>
      <c r="I743" s="184"/>
      <c r="J743" s="184"/>
      <c r="K743" s="184"/>
      <c r="L743" s="184"/>
      <c r="M743" s="184"/>
      <c r="N743" s="98"/>
      <c r="O743" s="133"/>
      <c r="P743" s="184"/>
      <c r="Q743" s="184"/>
      <c r="R743" s="184"/>
      <c r="S743" s="184"/>
      <c r="T743" s="184"/>
      <c r="U743" s="184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84"/>
      <c r="C744" s="184"/>
      <c r="D744" s="184"/>
      <c r="E744" s="184"/>
      <c r="F744" s="184"/>
      <c r="G744" s="184"/>
      <c r="H744" s="184"/>
      <c r="I744" s="184"/>
      <c r="J744" s="184"/>
      <c r="K744" s="184"/>
      <c r="L744" s="184"/>
      <c r="M744" s="184"/>
      <c r="N744" s="98"/>
      <c r="O744" s="133"/>
      <c r="P744" s="184"/>
      <c r="Q744" s="184"/>
      <c r="R744" s="184"/>
      <c r="S744" s="184"/>
      <c r="T744" s="184"/>
      <c r="U744" s="184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84"/>
      <c r="C745" s="184"/>
      <c r="D745" s="184"/>
      <c r="E745" s="184"/>
      <c r="F745" s="184"/>
      <c r="G745" s="184"/>
      <c r="H745" s="184"/>
      <c r="I745" s="184"/>
      <c r="J745" s="184"/>
      <c r="K745" s="184"/>
      <c r="L745" s="184"/>
      <c r="M745" s="184"/>
      <c r="N745" s="98"/>
      <c r="O745" s="133"/>
      <c r="P745" s="184"/>
      <c r="Q745" s="184"/>
      <c r="R745" s="184"/>
      <c r="S745" s="184"/>
      <c r="T745" s="184"/>
      <c r="U745" s="184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84"/>
      <c r="C746" s="184"/>
      <c r="D746" s="184"/>
      <c r="E746" s="184"/>
      <c r="F746" s="184"/>
      <c r="G746" s="184"/>
      <c r="H746" s="184"/>
      <c r="I746" s="184"/>
      <c r="J746" s="184"/>
      <c r="K746" s="184"/>
      <c r="L746" s="184"/>
      <c r="M746" s="184"/>
      <c r="N746" s="98"/>
      <c r="O746" s="133"/>
      <c r="P746" s="184"/>
      <c r="Q746" s="184"/>
      <c r="R746" s="184"/>
      <c r="S746" s="184"/>
      <c r="T746" s="184"/>
      <c r="U746" s="184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84"/>
      <c r="C747" s="184"/>
      <c r="D747" s="184"/>
      <c r="E747" s="184"/>
      <c r="F747" s="184"/>
      <c r="G747" s="184"/>
      <c r="H747" s="184"/>
      <c r="I747" s="184"/>
      <c r="J747" s="184"/>
      <c r="K747" s="184"/>
      <c r="L747" s="184"/>
      <c r="M747" s="184"/>
      <c r="N747" s="98"/>
      <c r="O747" s="133"/>
      <c r="P747" s="184"/>
      <c r="Q747" s="184"/>
      <c r="R747" s="184"/>
      <c r="S747" s="184"/>
      <c r="T747" s="184"/>
      <c r="U747" s="184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84"/>
      <c r="C748" s="184"/>
      <c r="D748" s="184"/>
      <c r="E748" s="184"/>
      <c r="F748" s="184"/>
      <c r="G748" s="184"/>
      <c r="H748" s="184"/>
      <c r="I748" s="184"/>
      <c r="J748" s="184"/>
      <c r="K748" s="184"/>
      <c r="L748" s="184"/>
      <c r="M748" s="184"/>
      <c r="N748" s="98"/>
      <c r="O748" s="133"/>
      <c r="P748" s="184"/>
      <c r="Q748" s="184"/>
      <c r="R748" s="184"/>
      <c r="S748" s="184"/>
      <c r="T748" s="184"/>
      <c r="U748" s="184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84"/>
      <c r="C749" s="184"/>
      <c r="D749" s="184"/>
      <c r="E749" s="184"/>
      <c r="F749" s="184"/>
      <c r="G749" s="184"/>
      <c r="H749" s="184"/>
      <c r="I749" s="184"/>
      <c r="J749" s="184"/>
      <c r="K749" s="184"/>
      <c r="L749" s="184"/>
      <c r="M749" s="184"/>
      <c r="N749" s="98"/>
      <c r="O749" s="133"/>
      <c r="P749" s="184"/>
      <c r="Q749" s="184"/>
      <c r="R749" s="184"/>
      <c r="S749" s="184"/>
      <c r="T749" s="184"/>
      <c r="U749" s="184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84"/>
      <c r="C750" s="184"/>
      <c r="D750" s="184"/>
      <c r="E750" s="184"/>
      <c r="F750" s="184"/>
      <c r="G750" s="184"/>
      <c r="H750" s="184"/>
      <c r="I750" s="184"/>
      <c r="J750" s="184"/>
      <c r="K750" s="184"/>
      <c r="L750" s="184"/>
      <c r="M750" s="184"/>
      <c r="N750" s="98"/>
      <c r="O750" s="133"/>
      <c r="P750" s="184"/>
      <c r="Q750" s="184"/>
      <c r="R750" s="184"/>
      <c r="S750" s="184"/>
      <c r="T750" s="184"/>
      <c r="U750" s="184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84"/>
      <c r="C751" s="184"/>
      <c r="D751" s="184"/>
      <c r="E751" s="184"/>
      <c r="F751" s="184"/>
      <c r="G751" s="184"/>
      <c r="H751" s="184"/>
      <c r="I751" s="184"/>
      <c r="J751" s="184"/>
      <c r="K751" s="184"/>
      <c r="L751" s="184"/>
      <c r="M751" s="184"/>
      <c r="N751" s="98"/>
      <c r="O751" s="133"/>
      <c r="P751" s="184"/>
      <c r="Q751" s="184"/>
      <c r="R751" s="184"/>
      <c r="S751" s="184"/>
      <c r="T751" s="184"/>
      <c r="U751" s="184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84"/>
      <c r="C752" s="184"/>
      <c r="D752" s="184"/>
      <c r="E752" s="184"/>
      <c r="F752" s="184"/>
      <c r="G752" s="184"/>
      <c r="H752" s="184"/>
      <c r="I752" s="184"/>
      <c r="J752" s="184"/>
      <c r="K752" s="184"/>
      <c r="L752" s="184"/>
      <c r="M752" s="184"/>
      <c r="N752" s="98"/>
      <c r="O752" s="133"/>
      <c r="P752" s="184"/>
      <c r="Q752" s="184"/>
      <c r="R752" s="184"/>
      <c r="S752" s="184"/>
      <c r="T752" s="184"/>
      <c r="U752" s="184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84"/>
      <c r="C753" s="184"/>
      <c r="D753" s="184"/>
      <c r="E753" s="184"/>
      <c r="F753" s="184"/>
      <c r="G753" s="184"/>
      <c r="H753" s="184"/>
      <c r="I753" s="184"/>
      <c r="J753" s="184"/>
      <c r="K753" s="184"/>
      <c r="L753" s="184"/>
      <c r="M753" s="184"/>
      <c r="N753" s="98"/>
      <c r="O753" s="133"/>
      <c r="P753" s="184"/>
      <c r="Q753" s="184"/>
      <c r="R753" s="184"/>
      <c r="S753" s="184"/>
      <c r="T753" s="184"/>
      <c r="U753" s="184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84"/>
      <c r="C754" s="184"/>
      <c r="D754" s="184"/>
      <c r="E754" s="184"/>
      <c r="F754" s="184"/>
      <c r="G754" s="184"/>
      <c r="H754" s="184"/>
      <c r="I754" s="184"/>
      <c r="J754" s="184"/>
      <c r="K754" s="184"/>
      <c r="L754" s="184"/>
      <c r="M754" s="184"/>
      <c r="N754" s="98"/>
      <c r="O754" s="133"/>
      <c r="P754" s="184"/>
      <c r="Q754" s="184"/>
      <c r="R754" s="184"/>
      <c r="S754" s="184"/>
      <c r="T754" s="184"/>
      <c r="U754" s="184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84"/>
      <c r="C755" s="184"/>
      <c r="D755" s="184"/>
      <c r="E755" s="184"/>
      <c r="F755" s="184"/>
      <c r="G755" s="184"/>
      <c r="H755" s="184"/>
      <c r="I755" s="184"/>
      <c r="J755" s="184"/>
      <c r="K755" s="184"/>
      <c r="L755" s="184"/>
      <c r="M755" s="184"/>
      <c r="N755" s="98"/>
      <c r="O755" s="133"/>
      <c r="P755" s="184"/>
      <c r="Q755" s="184"/>
      <c r="R755" s="184"/>
      <c r="S755" s="184"/>
      <c r="T755" s="184"/>
      <c r="U755" s="184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84"/>
      <c r="C756" s="184"/>
      <c r="D756" s="184"/>
      <c r="E756" s="184"/>
      <c r="F756" s="184"/>
      <c r="G756" s="184"/>
      <c r="H756" s="184"/>
      <c r="I756" s="184"/>
      <c r="J756" s="184"/>
      <c r="K756" s="184"/>
      <c r="L756" s="184"/>
      <c r="M756" s="184"/>
      <c r="N756" s="98"/>
      <c r="O756" s="133"/>
      <c r="P756" s="184"/>
      <c r="Q756" s="184"/>
      <c r="R756" s="184"/>
      <c r="S756" s="184"/>
      <c r="T756" s="184"/>
      <c r="U756" s="184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84"/>
      <c r="C757" s="184"/>
      <c r="D757" s="184"/>
      <c r="E757" s="184"/>
      <c r="F757" s="184"/>
      <c r="G757" s="184"/>
      <c r="H757" s="184"/>
      <c r="I757" s="184"/>
      <c r="J757" s="184"/>
      <c r="K757" s="184"/>
      <c r="L757" s="184"/>
      <c r="M757" s="184"/>
      <c r="N757" s="98"/>
      <c r="O757" s="133"/>
      <c r="P757" s="184"/>
      <c r="Q757" s="184"/>
      <c r="R757" s="184"/>
      <c r="S757" s="184"/>
      <c r="T757" s="184"/>
      <c r="U757" s="184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399" priority="39" operator="equal">
      <formula>"KO"</formula>
    </cfRule>
    <cfRule type="cellIs" dxfId="398" priority="40" operator="equal">
      <formula>"OK"</formula>
    </cfRule>
  </conditionalFormatting>
  <conditionalFormatting sqref="Z199">
    <cfRule type="cellIs" dxfId="397" priority="37" operator="equal">
      <formula>"KO"</formula>
    </cfRule>
    <cfRule type="cellIs" dxfId="396" priority="38" operator="equal">
      <formula>"OK"</formula>
    </cfRule>
  </conditionalFormatting>
  <conditionalFormatting sqref="Z146">
    <cfRule type="cellIs" dxfId="395" priority="35" operator="equal">
      <formula>"KO"</formula>
    </cfRule>
    <cfRule type="cellIs" dxfId="394" priority="36" operator="equal">
      <formula>"OK"</formula>
    </cfRule>
  </conditionalFormatting>
  <conditionalFormatting sqref="Z318">
    <cfRule type="cellIs" dxfId="393" priority="33" operator="equal">
      <formula>"KO"</formula>
    </cfRule>
    <cfRule type="cellIs" dxfId="392" priority="34" operator="equal">
      <formula>"OK"</formula>
    </cfRule>
  </conditionalFormatting>
  <conditionalFormatting sqref="Z394">
    <cfRule type="cellIs" dxfId="391" priority="31" operator="equal">
      <formula>"KO"</formula>
    </cfRule>
    <cfRule type="cellIs" dxfId="390" priority="32" operator="equal">
      <formula>"OK"</formula>
    </cfRule>
  </conditionalFormatting>
  <conditionalFormatting sqref="AD15:AD34">
    <cfRule type="cellIs" dxfId="389" priority="29" operator="equal">
      <formula>"KO"</formula>
    </cfRule>
    <cfRule type="cellIs" dxfId="388" priority="30" operator="equal">
      <formula>"OK"</formula>
    </cfRule>
  </conditionalFormatting>
  <conditionalFormatting sqref="Q569:Q587">
    <cfRule type="cellIs" dxfId="387" priority="5" operator="equal">
      <formula>"KO"</formula>
    </cfRule>
    <cfRule type="cellIs" dxfId="386" priority="6" operator="equal">
      <formula>"OK"</formula>
    </cfRule>
  </conditionalFormatting>
  <conditionalFormatting sqref="R137:R145">
    <cfRule type="cellIs" dxfId="385" priority="27" operator="equal">
      <formula>"KO"</formula>
    </cfRule>
    <cfRule type="cellIs" dxfId="384" priority="28" operator="equal">
      <formula>"OK"</formula>
    </cfRule>
  </conditionalFormatting>
  <conditionalFormatting sqref="V194:V198">
    <cfRule type="cellIs" dxfId="383" priority="25" operator="equal">
      <formula>"KO"</formula>
    </cfRule>
    <cfRule type="cellIs" dxfId="382" priority="26" operator="equal">
      <formula>"OK"</formula>
    </cfRule>
  </conditionalFormatting>
  <conditionalFormatting sqref="Q247">
    <cfRule type="cellIs" dxfId="381" priority="23" operator="equal">
      <formula>"KO"</formula>
    </cfRule>
    <cfRule type="cellIs" dxfId="380" priority="24" operator="equal">
      <formula>"OK"</formula>
    </cfRule>
  </conditionalFormatting>
  <conditionalFormatting sqref="Q248">
    <cfRule type="cellIs" dxfId="379" priority="21" operator="equal">
      <formula>"KO"</formula>
    </cfRule>
    <cfRule type="cellIs" dxfId="378" priority="22" operator="equal">
      <formula>"OK"</formula>
    </cfRule>
  </conditionalFormatting>
  <conditionalFormatting sqref="Q249">
    <cfRule type="cellIs" dxfId="377" priority="19" operator="equal">
      <formula>"KO"</formula>
    </cfRule>
    <cfRule type="cellIs" dxfId="376" priority="20" operator="equal">
      <formula>"OK"</formula>
    </cfRule>
  </conditionalFormatting>
  <conditionalFormatting sqref="Q250">
    <cfRule type="cellIs" dxfId="375" priority="17" operator="equal">
      <formula>"KO"</formula>
    </cfRule>
    <cfRule type="cellIs" dxfId="374" priority="18" operator="equal">
      <formula>"OK"</formula>
    </cfRule>
  </conditionalFormatting>
  <conditionalFormatting sqref="Q251">
    <cfRule type="cellIs" dxfId="373" priority="15" operator="equal">
      <formula>"KO"</formula>
    </cfRule>
    <cfRule type="cellIs" dxfId="372" priority="16" operator="equal">
      <formula>"OK"</formula>
    </cfRule>
  </conditionalFormatting>
  <conditionalFormatting sqref="Q252">
    <cfRule type="cellIs" dxfId="371" priority="13" operator="equal">
      <formula>"KO"</formula>
    </cfRule>
    <cfRule type="cellIs" dxfId="370" priority="14" operator="equal">
      <formula>"OK"</formula>
    </cfRule>
  </conditionalFormatting>
  <conditionalFormatting sqref="Q253">
    <cfRule type="cellIs" dxfId="369" priority="11" operator="equal">
      <formula>"KO"</formula>
    </cfRule>
    <cfRule type="cellIs" dxfId="368" priority="12" operator="equal">
      <formula>"OK"</formula>
    </cfRule>
  </conditionalFormatting>
  <conditionalFormatting sqref="R312:R317">
    <cfRule type="cellIs" dxfId="367" priority="9" operator="equal">
      <formula>"KO"</formula>
    </cfRule>
    <cfRule type="cellIs" dxfId="366" priority="10" operator="equal">
      <formula>"OK"</formula>
    </cfRule>
  </conditionalFormatting>
  <conditionalFormatting sqref="V376:V393">
    <cfRule type="cellIs" dxfId="365" priority="7" operator="equal">
      <formula>"KO"</formula>
    </cfRule>
    <cfRule type="cellIs" dxfId="364" priority="8" operator="equal">
      <formula>"OK"</formula>
    </cfRule>
  </conditionalFormatting>
  <conditionalFormatting sqref="T146">
    <cfRule type="cellIs" dxfId="363" priority="3" operator="equal">
      <formula>"KO"</formula>
    </cfRule>
    <cfRule type="cellIs" dxfId="362" priority="4" operator="equal">
      <formula>"OK"</formula>
    </cfRule>
  </conditionalFormatting>
  <conditionalFormatting sqref="Z587">
    <cfRule type="cellIs" dxfId="361" priority="1" operator="equal">
      <formula>"KO"</formula>
    </cfRule>
    <cfRule type="cellIs" dxfId="36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4" sqref="A14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AK1" s="49"/>
    </row>
    <row r="2" spans="1:37" s="47" customFormat="1" ht="30.75" customHeight="1" x14ac:dyDescent="0.25">
      <c r="B2" s="50"/>
      <c r="D2" s="208" t="s">
        <v>26</v>
      </c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9" t="s">
        <v>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AK7" s="49"/>
    </row>
    <row r="8" spans="1:37" s="47" customFormat="1" x14ac:dyDescent="0.25">
      <c r="A8" s="63" t="s">
        <v>39</v>
      </c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8</v>
      </c>
      <c r="B10" s="67" t="str">
        <f>VLOOKUP(A10,EXPERIENCIA_REQUERIDA_PERFIL!A:B,2,FALSE)</f>
        <v>Analista programador/a J2EE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68</v>
      </c>
      <c r="AE11" s="71">
        <f>VLOOKUP($A$10,EXPERIENCIA_REQUERIDA_PERFIL!A:BD,10,FALSE)</f>
        <v>2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69</v>
      </c>
      <c r="AE12" s="71">
        <f>VLOOKUP($A$10,EXPERIENCIA_REQUERIDA_PERFIL!A:BD,11,FALSE)</f>
        <v>1.5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2" t="s">
        <v>66</v>
      </c>
      <c r="AC13" s="145">
        <f>VLOOKUP($A$10,EXPERIENCIA_REQUERIDA_PERFIL!A:BD,31,FALSE)</f>
        <v>0</v>
      </c>
      <c r="AD13" s="125" t="s">
        <v>47</v>
      </c>
      <c r="AE13" s="71">
        <f>VLOOKUP($A$10,EXPERIENCIA_REQUERIDA_PERFIL!A:BD,9,FALSE)</f>
        <v>3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9" t="s">
        <v>15</v>
      </c>
      <c r="C14" s="200"/>
      <c r="D14" s="200"/>
      <c r="E14" s="20" t="s">
        <v>14</v>
      </c>
      <c r="F14" s="20" t="s">
        <v>29</v>
      </c>
      <c r="G14" s="20" t="s">
        <v>25</v>
      </c>
      <c r="H14" s="210" t="s">
        <v>18</v>
      </c>
      <c r="I14" s="211"/>
      <c r="J14" s="211"/>
      <c r="K14" s="211"/>
      <c r="L14" s="20" t="str">
        <f>IF(VLOOKUP($A$10,EXPERIENCIA_REQUERIDA_PERFIL!A:C,3,FALSE)="","",VLOOKUP($A$10,EXPERIENCIA_REQUERIDA_PERFIL!A:C,3,FALSE))</f>
        <v/>
      </c>
      <c r="M14" s="212" t="str">
        <f>IF(VLOOKUP($A$10,EXPERIENCIA_REQUERIDA_PERFIL!A:BD,6,FALSE)="","",VLOOKUP($A$10,EXPERIENCIA_REQUERIDA_PERFIL!A:BD,6,FALSE))</f>
        <v>Analista programador/a en les tecnologies J2EE.</v>
      </c>
      <c r="N14" s="213"/>
      <c r="O14" s="213"/>
      <c r="P14" s="214"/>
      <c r="Q14" s="215" t="str">
        <f>IF(VLOOKUP($A$10,EXPERIENCIA_REQUERIDA_PERFIL!A:BD,12,FALSE)="","",VLOOKUP($A$10,EXPERIENCIA_REQUERIDA_PERFIL!A:BD,12,FALSE))</f>
        <v/>
      </c>
      <c r="R14" s="215"/>
      <c r="S14" s="215"/>
      <c r="T14" s="215"/>
      <c r="U14" s="215"/>
      <c r="V14" s="215"/>
      <c r="W14" s="215"/>
      <c r="X14" s="182" t="str">
        <f>IF(VLOOKUP($A$10,EXPERIENCIA_REQUERIDA_PERFIL!A:BD,18,FALSE)="","",VLOOKUP($A$10,EXPERIENCIA_REQUERIDA_PERFIL!A:BD,18,FALSE))</f>
        <v/>
      </c>
      <c r="Y14" s="183"/>
      <c r="Z14" s="182" t="str">
        <f>IF(VLOOKUP($A$10,EXPERIENCIA_REQUERIDA_PERFIL!A:BD,24,FALSE)="","",VLOOKUP($A$10,EXPERIENCIA_REQUERIDA_PERFIL!A:BD,24,FALSE))</f>
        <v/>
      </c>
      <c r="AA14" s="183"/>
      <c r="AB14" s="182" t="str">
        <f>IF(VLOOKUP($A$10,EXPERIENCIA_REQUERIDA_PERFIL!A:BD,30,FALSE)="","",VLOOKUP($A$10,EXPERIENCIA_REQUERIDA_PERFIL!A:BD,30,FALSE))</f>
        <v/>
      </c>
      <c r="AC14" s="183"/>
      <c r="AD14" s="20" t="s">
        <v>54</v>
      </c>
      <c r="AE14" s="24" t="str">
        <f>IF(AE13=0,"",CONCATENATE("Millora aportada en ",M14))</f>
        <v>Millora aportada en Analista programador/a en les tecnologies J2EE.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203" t="str">
        <f t="shared" ref="B15:B34" si="0">$B$10</f>
        <v>Analista programador/a J2EE</v>
      </c>
      <c r="C15" s="203"/>
      <c r="D15" s="203"/>
      <c r="E15" s="81" t="s">
        <v>53</v>
      </c>
      <c r="F15" s="81" t="s">
        <v>67</v>
      </c>
      <c r="G15" s="81">
        <v>100</v>
      </c>
      <c r="H15" s="204">
        <v>5</v>
      </c>
      <c r="I15" s="205"/>
      <c r="J15" s="205"/>
      <c r="K15" s="205"/>
      <c r="L15" s="136" t="s">
        <v>3</v>
      </c>
      <c r="M15" s="180">
        <f>IF($M$14="","",ROUND(SUMIF($AE$39:$AE$103,CONCATENATE(E15,"SI"),$AD$39:$AD$103)/12,2))</f>
        <v>3</v>
      </c>
      <c r="N15" s="206"/>
      <c r="O15" s="206"/>
      <c r="P15" s="181"/>
      <c r="Q15" s="207" t="str">
        <f>IF($Q$14="","",ROUND(SUMIF($AF$39:$AF$78,CONCATENATE(E15,"SI"),$AD$39:$AD$78)/12,2))</f>
        <v/>
      </c>
      <c r="R15" s="207"/>
      <c r="S15" s="207"/>
      <c r="T15" s="207"/>
      <c r="U15" s="207"/>
      <c r="V15" s="207"/>
      <c r="W15" s="207"/>
      <c r="X15" s="180" t="str">
        <f>IF($X$14="","",ROUND(SUMIF($AG$39:$AG$78,CONCATENATE(E15,"SI"),$AD$39:$AD$78)/12,2))</f>
        <v/>
      </c>
      <c r="Y15" s="181"/>
      <c r="Z15" s="180" t="str">
        <f>IF($Z$14="","",ROUND(SUMIF($AH$39:$AH$78,CONCATENATE(E15,"SI"),$AD$39:$AD$78)/12,2))</f>
        <v/>
      </c>
      <c r="AA15" s="181"/>
      <c r="AB15" s="180" t="str">
        <f>IF($AB$14="","",ROUND(SUMIF($AI$39:$AI$78,CONCATENATE(E15,"SI"),$AD$39:$AD$78)/12,2))</f>
        <v/>
      </c>
      <c r="AC15" s="181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0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203" t="str">
        <f t="shared" si="0"/>
        <v>Analista programador/a J2EE</v>
      </c>
      <c r="C16" s="203"/>
      <c r="D16" s="203"/>
      <c r="E16" s="81"/>
      <c r="F16" s="81"/>
      <c r="G16" s="81"/>
      <c r="H16" s="204"/>
      <c r="I16" s="205"/>
      <c r="J16" s="205"/>
      <c r="K16" s="205"/>
      <c r="L16" s="136" t="s">
        <v>51</v>
      </c>
      <c r="M16" s="180">
        <f t="shared" ref="M16:M34" si="2">IF($M$14="","",ROUND(SUMIF($AE$39:$AE$103,CONCATENATE(E16,"SI"),$AD$39:$AD$103)/12,2))</f>
        <v>0</v>
      </c>
      <c r="N16" s="206"/>
      <c r="O16" s="206"/>
      <c r="P16" s="181"/>
      <c r="Q16" s="207" t="str">
        <f t="shared" ref="Q16:Q34" si="3">IF($Q$14="","",ROUND(SUMIF($AF$39:$AF$78,CONCATENATE(E16,"SI"),$AD$39:$AD$78)/12,2))</f>
        <v/>
      </c>
      <c r="R16" s="207"/>
      <c r="S16" s="207"/>
      <c r="T16" s="207"/>
      <c r="U16" s="207"/>
      <c r="V16" s="207"/>
      <c r="W16" s="207"/>
      <c r="X16" s="180" t="str">
        <f t="shared" ref="X16:X34" si="4">IF($X$14="","",ROUND(SUMIF($AG$39:$AG$78,CONCATENATE(E16,"SI"),$AD$39:$AD$78)/12,2))</f>
        <v/>
      </c>
      <c r="Y16" s="181"/>
      <c r="Z16" s="180" t="str">
        <f t="shared" ref="Z16:Z34" si="5">IF($Z$14="","",ROUND(SUMIF($AH$39:$AH$78,CONCATENATE(E16,"SI"),$AD$39:$AD$78)/12,2))</f>
        <v/>
      </c>
      <c r="AA16" s="181"/>
      <c r="AB16" s="180" t="str">
        <f t="shared" ref="AB16:AB34" si="6">IF($AB$14="","",ROUND(SUMIF($AI$39:$AI$78,CONCATENATE(E16,"SI"),$AD$39:$AD$78)/12,2))</f>
        <v/>
      </c>
      <c r="AC16" s="181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203" t="str">
        <f t="shared" si="0"/>
        <v>Analista programador/a J2EE</v>
      </c>
      <c r="C17" s="203"/>
      <c r="D17" s="203"/>
      <c r="E17" s="81"/>
      <c r="F17" s="81"/>
      <c r="G17" s="81"/>
      <c r="H17" s="204"/>
      <c r="I17" s="205"/>
      <c r="J17" s="205"/>
      <c r="K17" s="205"/>
      <c r="L17" s="136" t="s">
        <v>51</v>
      </c>
      <c r="M17" s="180">
        <f t="shared" si="2"/>
        <v>0</v>
      </c>
      <c r="N17" s="206"/>
      <c r="O17" s="206"/>
      <c r="P17" s="181"/>
      <c r="Q17" s="207" t="str">
        <f t="shared" si="3"/>
        <v/>
      </c>
      <c r="R17" s="207"/>
      <c r="S17" s="207"/>
      <c r="T17" s="207"/>
      <c r="U17" s="207"/>
      <c r="V17" s="207"/>
      <c r="W17" s="207"/>
      <c r="X17" s="180" t="str">
        <f t="shared" si="4"/>
        <v/>
      </c>
      <c r="Y17" s="181"/>
      <c r="Z17" s="180" t="str">
        <f t="shared" si="5"/>
        <v/>
      </c>
      <c r="AA17" s="181"/>
      <c r="AB17" s="180" t="str">
        <f t="shared" si="6"/>
        <v/>
      </c>
      <c r="AC17" s="181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203" t="str">
        <f t="shared" si="0"/>
        <v>Analista programador/a J2EE</v>
      </c>
      <c r="C18" s="203"/>
      <c r="D18" s="203"/>
      <c r="E18" s="81"/>
      <c r="F18" s="81"/>
      <c r="G18" s="81"/>
      <c r="H18" s="204"/>
      <c r="I18" s="205"/>
      <c r="J18" s="205"/>
      <c r="K18" s="205"/>
      <c r="L18" s="136" t="s">
        <v>51</v>
      </c>
      <c r="M18" s="180">
        <f t="shared" si="2"/>
        <v>0</v>
      </c>
      <c r="N18" s="206"/>
      <c r="O18" s="206"/>
      <c r="P18" s="181"/>
      <c r="Q18" s="207" t="str">
        <f t="shared" si="3"/>
        <v/>
      </c>
      <c r="R18" s="207"/>
      <c r="S18" s="207"/>
      <c r="T18" s="207"/>
      <c r="U18" s="207"/>
      <c r="V18" s="207"/>
      <c r="W18" s="207"/>
      <c r="X18" s="180" t="str">
        <f t="shared" si="4"/>
        <v/>
      </c>
      <c r="Y18" s="181"/>
      <c r="Z18" s="180" t="str">
        <f t="shared" si="5"/>
        <v/>
      </c>
      <c r="AA18" s="181"/>
      <c r="AB18" s="180" t="str">
        <f t="shared" si="6"/>
        <v/>
      </c>
      <c r="AC18" s="181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203" t="str">
        <f t="shared" si="0"/>
        <v>Analista programador/a J2EE</v>
      </c>
      <c r="C19" s="203"/>
      <c r="D19" s="203"/>
      <c r="E19" s="81"/>
      <c r="F19" s="81"/>
      <c r="G19" s="81"/>
      <c r="H19" s="204"/>
      <c r="I19" s="205"/>
      <c r="J19" s="205"/>
      <c r="K19" s="205"/>
      <c r="L19" s="136" t="s">
        <v>51</v>
      </c>
      <c r="M19" s="180">
        <f t="shared" si="2"/>
        <v>0</v>
      </c>
      <c r="N19" s="206"/>
      <c r="O19" s="206"/>
      <c r="P19" s="181"/>
      <c r="Q19" s="207" t="str">
        <f t="shared" si="3"/>
        <v/>
      </c>
      <c r="R19" s="207"/>
      <c r="S19" s="207"/>
      <c r="T19" s="207"/>
      <c r="U19" s="207"/>
      <c r="V19" s="207"/>
      <c r="W19" s="207"/>
      <c r="X19" s="180" t="str">
        <f t="shared" si="4"/>
        <v/>
      </c>
      <c r="Y19" s="181"/>
      <c r="Z19" s="180" t="str">
        <f t="shared" si="5"/>
        <v/>
      </c>
      <c r="AA19" s="181"/>
      <c r="AB19" s="180" t="str">
        <f t="shared" si="6"/>
        <v/>
      </c>
      <c r="AC19" s="181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203" t="str">
        <f t="shared" si="0"/>
        <v>Analista programador/a J2EE</v>
      </c>
      <c r="C20" s="203"/>
      <c r="D20" s="203"/>
      <c r="E20" s="81"/>
      <c r="F20" s="81"/>
      <c r="G20" s="81"/>
      <c r="H20" s="204"/>
      <c r="I20" s="205"/>
      <c r="J20" s="205"/>
      <c r="K20" s="205"/>
      <c r="L20" s="136" t="s">
        <v>51</v>
      </c>
      <c r="M20" s="180">
        <f t="shared" si="2"/>
        <v>0</v>
      </c>
      <c r="N20" s="206"/>
      <c r="O20" s="206"/>
      <c r="P20" s="181"/>
      <c r="Q20" s="207" t="str">
        <f t="shared" si="3"/>
        <v/>
      </c>
      <c r="R20" s="207"/>
      <c r="S20" s="207"/>
      <c r="T20" s="207"/>
      <c r="U20" s="207"/>
      <c r="V20" s="207"/>
      <c r="W20" s="207"/>
      <c r="X20" s="180" t="str">
        <f t="shared" si="4"/>
        <v/>
      </c>
      <c r="Y20" s="181"/>
      <c r="Z20" s="180" t="str">
        <f t="shared" si="5"/>
        <v/>
      </c>
      <c r="AA20" s="181"/>
      <c r="AB20" s="180" t="str">
        <f t="shared" si="6"/>
        <v/>
      </c>
      <c r="AC20" s="181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203" t="str">
        <f t="shared" si="0"/>
        <v>Analista programador/a J2EE</v>
      </c>
      <c r="C21" s="203"/>
      <c r="D21" s="203"/>
      <c r="E21" s="81"/>
      <c r="F21" s="81"/>
      <c r="G21" s="81"/>
      <c r="H21" s="204"/>
      <c r="I21" s="205"/>
      <c r="J21" s="205"/>
      <c r="K21" s="205"/>
      <c r="L21" s="136" t="s">
        <v>51</v>
      </c>
      <c r="M21" s="180">
        <f t="shared" si="2"/>
        <v>0</v>
      </c>
      <c r="N21" s="206"/>
      <c r="O21" s="206"/>
      <c r="P21" s="181"/>
      <c r="Q21" s="207" t="str">
        <f t="shared" si="3"/>
        <v/>
      </c>
      <c r="R21" s="207"/>
      <c r="S21" s="207"/>
      <c r="T21" s="207"/>
      <c r="U21" s="207"/>
      <c r="V21" s="207"/>
      <c r="W21" s="207"/>
      <c r="X21" s="180" t="str">
        <f t="shared" si="4"/>
        <v/>
      </c>
      <c r="Y21" s="181"/>
      <c r="Z21" s="180" t="str">
        <f t="shared" si="5"/>
        <v/>
      </c>
      <c r="AA21" s="181"/>
      <c r="AB21" s="180" t="str">
        <f t="shared" si="6"/>
        <v/>
      </c>
      <c r="AC21" s="181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203" t="str">
        <f t="shared" si="0"/>
        <v>Analista programador/a J2EE</v>
      </c>
      <c r="C22" s="203"/>
      <c r="D22" s="203"/>
      <c r="E22" s="81"/>
      <c r="F22" s="81"/>
      <c r="G22" s="81"/>
      <c r="H22" s="204"/>
      <c r="I22" s="205"/>
      <c r="J22" s="205"/>
      <c r="K22" s="205"/>
      <c r="L22" s="136" t="s">
        <v>51</v>
      </c>
      <c r="M22" s="180">
        <f t="shared" si="2"/>
        <v>0</v>
      </c>
      <c r="N22" s="206"/>
      <c r="O22" s="206"/>
      <c r="P22" s="181"/>
      <c r="Q22" s="207" t="str">
        <f t="shared" si="3"/>
        <v/>
      </c>
      <c r="R22" s="207"/>
      <c r="S22" s="207"/>
      <c r="T22" s="207"/>
      <c r="U22" s="207"/>
      <c r="V22" s="207"/>
      <c r="W22" s="207"/>
      <c r="X22" s="180" t="str">
        <f t="shared" si="4"/>
        <v/>
      </c>
      <c r="Y22" s="181"/>
      <c r="Z22" s="180" t="str">
        <f t="shared" si="5"/>
        <v/>
      </c>
      <c r="AA22" s="181"/>
      <c r="AB22" s="180" t="str">
        <f t="shared" si="6"/>
        <v/>
      </c>
      <c r="AC22" s="181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203" t="str">
        <f t="shared" si="0"/>
        <v>Analista programador/a J2EE</v>
      </c>
      <c r="C23" s="203"/>
      <c r="D23" s="203"/>
      <c r="E23" s="81"/>
      <c r="F23" s="81"/>
      <c r="G23" s="81"/>
      <c r="H23" s="204"/>
      <c r="I23" s="205"/>
      <c r="J23" s="205"/>
      <c r="K23" s="205"/>
      <c r="L23" s="136" t="s">
        <v>51</v>
      </c>
      <c r="M23" s="180">
        <f t="shared" si="2"/>
        <v>0</v>
      </c>
      <c r="N23" s="206"/>
      <c r="O23" s="206"/>
      <c r="P23" s="181"/>
      <c r="Q23" s="207" t="str">
        <f t="shared" si="3"/>
        <v/>
      </c>
      <c r="R23" s="207"/>
      <c r="S23" s="207"/>
      <c r="T23" s="207"/>
      <c r="U23" s="207"/>
      <c r="V23" s="207"/>
      <c r="W23" s="207"/>
      <c r="X23" s="180" t="str">
        <f t="shared" si="4"/>
        <v/>
      </c>
      <c r="Y23" s="181"/>
      <c r="Z23" s="180" t="str">
        <f t="shared" si="5"/>
        <v/>
      </c>
      <c r="AA23" s="181"/>
      <c r="AB23" s="180" t="str">
        <f t="shared" si="6"/>
        <v/>
      </c>
      <c r="AC23" s="181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203" t="str">
        <f t="shared" si="0"/>
        <v>Analista programador/a J2EE</v>
      </c>
      <c r="C24" s="203"/>
      <c r="D24" s="203"/>
      <c r="E24" s="81"/>
      <c r="F24" s="81"/>
      <c r="G24" s="81"/>
      <c r="H24" s="204"/>
      <c r="I24" s="205"/>
      <c r="J24" s="205"/>
      <c r="K24" s="205"/>
      <c r="L24" s="136" t="s">
        <v>51</v>
      </c>
      <c r="M24" s="180">
        <f t="shared" si="2"/>
        <v>0</v>
      </c>
      <c r="N24" s="206"/>
      <c r="O24" s="206"/>
      <c r="P24" s="181"/>
      <c r="Q24" s="207" t="str">
        <f t="shared" si="3"/>
        <v/>
      </c>
      <c r="R24" s="207"/>
      <c r="S24" s="207"/>
      <c r="T24" s="207"/>
      <c r="U24" s="207"/>
      <c r="V24" s="207"/>
      <c r="W24" s="207"/>
      <c r="X24" s="180" t="str">
        <f t="shared" si="4"/>
        <v/>
      </c>
      <c r="Y24" s="181"/>
      <c r="Z24" s="180" t="str">
        <f t="shared" si="5"/>
        <v/>
      </c>
      <c r="AA24" s="181"/>
      <c r="AB24" s="180" t="str">
        <f t="shared" si="6"/>
        <v/>
      </c>
      <c r="AC24" s="181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203" t="str">
        <f t="shared" si="0"/>
        <v>Analista programador/a J2EE</v>
      </c>
      <c r="C25" s="203"/>
      <c r="D25" s="203"/>
      <c r="E25" s="81"/>
      <c r="F25" s="81"/>
      <c r="G25" s="81"/>
      <c r="H25" s="204"/>
      <c r="I25" s="205"/>
      <c r="J25" s="205"/>
      <c r="K25" s="205"/>
      <c r="L25" s="136" t="s">
        <v>51</v>
      </c>
      <c r="M25" s="180">
        <f t="shared" si="2"/>
        <v>0</v>
      </c>
      <c r="N25" s="206"/>
      <c r="O25" s="206"/>
      <c r="P25" s="181"/>
      <c r="Q25" s="207" t="str">
        <f t="shared" si="3"/>
        <v/>
      </c>
      <c r="R25" s="207"/>
      <c r="S25" s="207"/>
      <c r="T25" s="207"/>
      <c r="U25" s="207"/>
      <c r="V25" s="207"/>
      <c r="W25" s="207"/>
      <c r="X25" s="180" t="str">
        <f t="shared" si="4"/>
        <v/>
      </c>
      <c r="Y25" s="181"/>
      <c r="Z25" s="180" t="str">
        <f t="shared" si="5"/>
        <v/>
      </c>
      <c r="AA25" s="181"/>
      <c r="AB25" s="180" t="str">
        <f t="shared" si="6"/>
        <v/>
      </c>
      <c r="AC25" s="181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203" t="str">
        <f t="shared" si="0"/>
        <v>Analista programador/a J2EE</v>
      </c>
      <c r="C26" s="203"/>
      <c r="D26" s="203"/>
      <c r="E26" s="81"/>
      <c r="F26" s="81"/>
      <c r="G26" s="81"/>
      <c r="H26" s="204"/>
      <c r="I26" s="205"/>
      <c r="J26" s="205"/>
      <c r="K26" s="205"/>
      <c r="L26" s="136" t="s">
        <v>51</v>
      </c>
      <c r="M26" s="180">
        <f t="shared" si="2"/>
        <v>0</v>
      </c>
      <c r="N26" s="206"/>
      <c r="O26" s="206"/>
      <c r="P26" s="181"/>
      <c r="Q26" s="207" t="str">
        <f t="shared" si="3"/>
        <v/>
      </c>
      <c r="R26" s="207"/>
      <c r="S26" s="207"/>
      <c r="T26" s="207"/>
      <c r="U26" s="207"/>
      <c r="V26" s="207"/>
      <c r="W26" s="207"/>
      <c r="X26" s="180" t="str">
        <f t="shared" si="4"/>
        <v/>
      </c>
      <c r="Y26" s="181"/>
      <c r="Z26" s="180" t="str">
        <f t="shared" si="5"/>
        <v/>
      </c>
      <c r="AA26" s="181"/>
      <c r="AB26" s="180" t="str">
        <f t="shared" si="6"/>
        <v/>
      </c>
      <c r="AC26" s="181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203" t="str">
        <f t="shared" si="0"/>
        <v>Analista programador/a J2EE</v>
      </c>
      <c r="C27" s="203"/>
      <c r="D27" s="203"/>
      <c r="E27" s="81"/>
      <c r="F27" s="81"/>
      <c r="G27" s="81"/>
      <c r="H27" s="204"/>
      <c r="I27" s="205"/>
      <c r="J27" s="205"/>
      <c r="K27" s="205"/>
      <c r="L27" s="136" t="s">
        <v>51</v>
      </c>
      <c r="M27" s="180">
        <f t="shared" si="2"/>
        <v>0</v>
      </c>
      <c r="N27" s="206"/>
      <c r="O27" s="206"/>
      <c r="P27" s="181"/>
      <c r="Q27" s="207" t="str">
        <f t="shared" si="3"/>
        <v/>
      </c>
      <c r="R27" s="207"/>
      <c r="S27" s="207"/>
      <c r="T27" s="207"/>
      <c r="U27" s="207"/>
      <c r="V27" s="207"/>
      <c r="W27" s="207"/>
      <c r="X27" s="180" t="str">
        <f t="shared" si="4"/>
        <v/>
      </c>
      <c r="Y27" s="181"/>
      <c r="Z27" s="180" t="str">
        <f t="shared" si="5"/>
        <v/>
      </c>
      <c r="AA27" s="181"/>
      <c r="AB27" s="180" t="str">
        <f t="shared" si="6"/>
        <v/>
      </c>
      <c r="AC27" s="181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203" t="str">
        <f t="shared" si="0"/>
        <v>Analista programador/a J2EE</v>
      </c>
      <c r="C28" s="203"/>
      <c r="D28" s="203"/>
      <c r="E28" s="81"/>
      <c r="F28" s="81"/>
      <c r="G28" s="81"/>
      <c r="H28" s="204"/>
      <c r="I28" s="205"/>
      <c r="J28" s="205"/>
      <c r="K28" s="205"/>
      <c r="L28" s="136" t="s">
        <v>51</v>
      </c>
      <c r="M28" s="180">
        <f t="shared" si="2"/>
        <v>0</v>
      </c>
      <c r="N28" s="206"/>
      <c r="O28" s="206"/>
      <c r="P28" s="181"/>
      <c r="Q28" s="207" t="str">
        <f t="shared" si="3"/>
        <v/>
      </c>
      <c r="R28" s="207"/>
      <c r="S28" s="207"/>
      <c r="T28" s="207"/>
      <c r="U28" s="207"/>
      <c r="V28" s="207"/>
      <c r="W28" s="207"/>
      <c r="X28" s="180" t="str">
        <f t="shared" si="4"/>
        <v/>
      </c>
      <c r="Y28" s="181"/>
      <c r="Z28" s="180" t="str">
        <f t="shared" si="5"/>
        <v/>
      </c>
      <c r="AA28" s="181"/>
      <c r="AB28" s="180" t="str">
        <f t="shared" si="6"/>
        <v/>
      </c>
      <c r="AC28" s="181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203" t="str">
        <f t="shared" si="0"/>
        <v>Analista programador/a J2EE</v>
      </c>
      <c r="C29" s="203"/>
      <c r="D29" s="203"/>
      <c r="E29" s="81"/>
      <c r="F29" s="81"/>
      <c r="G29" s="81"/>
      <c r="H29" s="204"/>
      <c r="I29" s="205"/>
      <c r="J29" s="205"/>
      <c r="K29" s="205"/>
      <c r="L29" s="136" t="s">
        <v>51</v>
      </c>
      <c r="M29" s="180">
        <f t="shared" si="2"/>
        <v>0</v>
      </c>
      <c r="N29" s="206"/>
      <c r="O29" s="206"/>
      <c r="P29" s="181"/>
      <c r="Q29" s="207" t="str">
        <f t="shared" si="3"/>
        <v/>
      </c>
      <c r="R29" s="207"/>
      <c r="S29" s="207"/>
      <c r="T29" s="207"/>
      <c r="U29" s="207"/>
      <c r="V29" s="207"/>
      <c r="W29" s="207"/>
      <c r="X29" s="180" t="str">
        <f t="shared" si="4"/>
        <v/>
      </c>
      <c r="Y29" s="181"/>
      <c r="Z29" s="180" t="str">
        <f t="shared" si="5"/>
        <v/>
      </c>
      <c r="AA29" s="181"/>
      <c r="AB29" s="180" t="str">
        <f t="shared" si="6"/>
        <v/>
      </c>
      <c r="AC29" s="181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203" t="str">
        <f t="shared" si="0"/>
        <v>Analista programador/a J2EE</v>
      </c>
      <c r="C30" s="203"/>
      <c r="D30" s="203"/>
      <c r="E30" s="81"/>
      <c r="F30" s="81"/>
      <c r="G30" s="81"/>
      <c r="H30" s="204"/>
      <c r="I30" s="205"/>
      <c r="J30" s="205"/>
      <c r="K30" s="205"/>
      <c r="L30" s="136" t="s">
        <v>51</v>
      </c>
      <c r="M30" s="180">
        <f t="shared" si="2"/>
        <v>0</v>
      </c>
      <c r="N30" s="206"/>
      <c r="O30" s="206"/>
      <c r="P30" s="181"/>
      <c r="Q30" s="207" t="str">
        <f t="shared" si="3"/>
        <v/>
      </c>
      <c r="R30" s="207"/>
      <c r="S30" s="207"/>
      <c r="T30" s="207"/>
      <c r="U30" s="207"/>
      <c r="V30" s="207"/>
      <c r="W30" s="207"/>
      <c r="X30" s="180" t="str">
        <f t="shared" si="4"/>
        <v/>
      </c>
      <c r="Y30" s="181"/>
      <c r="Z30" s="180" t="str">
        <f t="shared" si="5"/>
        <v/>
      </c>
      <c r="AA30" s="181"/>
      <c r="AB30" s="180" t="str">
        <f t="shared" si="6"/>
        <v/>
      </c>
      <c r="AC30" s="181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203" t="str">
        <f t="shared" si="0"/>
        <v>Analista programador/a J2EE</v>
      </c>
      <c r="C31" s="203"/>
      <c r="D31" s="203"/>
      <c r="E31" s="81"/>
      <c r="F31" s="81"/>
      <c r="G31" s="81"/>
      <c r="H31" s="204"/>
      <c r="I31" s="205"/>
      <c r="J31" s="205"/>
      <c r="K31" s="205"/>
      <c r="L31" s="136" t="s">
        <v>51</v>
      </c>
      <c r="M31" s="180">
        <f t="shared" si="2"/>
        <v>0</v>
      </c>
      <c r="N31" s="206"/>
      <c r="O31" s="206"/>
      <c r="P31" s="181"/>
      <c r="Q31" s="207" t="str">
        <f t="shared" si="3"/>
        <v/>
      </c>
      <c r="R31" s="207"/>
      <c r="S31" s="207"/>
      <c r="T31" s="207"/>
      <c r="U31" s="207"/>
      <c r="V31" s="207"/>
      <c r="W31" s="207"/>
      <c r="X31" s="180" t="str">
        <f t="shared" si="4"/>
        <v/>
      </c>
      <c r="Y31" s="181"/>
      <c r="Z31" s="180" t="str">
        <f t="shared" si="5"/>
        <v/>
      </c>
      <c r="AA31" s="181"/>
      <c r="AB31" s="180" t="str">
        <f t="shared" si="6"/>
        <v/>
      </c>
      <c r="AC31" s="181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203" t="str">
        <f t="shared" si="0"/>
        <v>Analista programador/a J2EE</v>
      </c>
      <c r="C32" s="203"/>
      <c r="D32" s="203"/>
      <c r="E32" s="81"/>
      <c r="F32" s="81"/>
      <c r="G32" s="81"/>
      <c r="H32" s="204"/>
      <c r="I32" s="205"/>
      <c r="J32" s="205"/>
      <c r="K32" s="205"/>
      <c r="L32" s="136" t="s">
        <v>51</v>
      </c>
      <c r="M32" s="180">
        <f t="shared" si="2"/>
        <v>0</v>
      </c>
      <c r="N32" s="206"/>
      <c r="O32" s="206"/>
      <c r="P32" s="181"/>
      <c r="Q32" s="207" t="str">
        <f t="shared" si="3"/>
        <v/>
      </c>
      <c r="R32" s="207"/>
      <c r="S32" s="207"/>
      <c r="T32" s="207"/>
      <c r="U32" s="207"/>
      <c r="V32" s="207"/>
      <c r="W32" s="207"/>
      <c r="X32" s="180" t="str">
        <f t="shared" si="4"/>
        <v/>
      </c>
      <c r="Y32" s="181"/>
      <c r="Z32" s="180" t="str">
        <f t="shared" si="5"/>
        <v/>
      </c>
      <c r="AA32" s="181"/>
      <c r="AB32" s="180" t="str">
        <f t="shared" si="6"/>
        <v/>
      </c>
      <c r="AC32" s="181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203" t="str">
        <f t="shared" si="0"/>
        <v>Analista programador/a J2EE</v>
      </c>
      <c r="C33" s="203"/>
      <c r="D33" s="203"/>
      <c r="E33" s="81"/>
      <c r="F33" s="81"/>
      <c r="G33" s="81"/>
      <c r="H33" s="204"/>
      <c r="I33" s="205"/>
      <c r="J33" s="205"/>
      <c r="K33" s="205"/>
      <c r="L33" s="136" t="s">
        <v>51</v>
      </c>
      <c r="M33" s="180">
        <f t="shared" si="2"/>
        <v>0</v>
      </c>
      <c r="N33" s="206"/>
      <c r="O33" s="206"/>
      <c r="P33" s="181"/>
      <c r="Q33" s="207" t="str">
        <f t="shared" si="3"/>
        <v/>
      </c>
      <c r="R33" s="207"/>
      <c r="S33" s="207"/>
      <c r="T33" s="207"/>
      <c r="U33" s="207"/>
      <c r="V33" s="207"/>
      <c r="W33" s="207"/>
      <c r="X33" s="180" t="str">
        <f t="shared" si="4"/>
        <v/>
      </c>
      <c r="Y33" s="181"/>
      <c r="Z33" s="180" t="str">
        <f t="shared" si="5"/>
        <v/>
      </c>
      <c r="AA33" s="181"/>
      <c r="AB33" s="180" t="str">
        <f t="shared" si="6"/>
        <v/>
      </c>
      <c r="AC33" s="181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203" t="str">
        <f t="shared" si="0"/>
        <v>Analista programador/a J2EE</v>
      </c>
      <c r="C34" s="203"/>
      <c r="D34" s="203"/>
      <c r="E34" s="81"/>
      <c r="F34" s="81"/>
      <c r="G34" s="81"/>
      <c r="H34" s="204"/>
      <c r="I34" s="205"/>
      <c r="J34" s="205"/>
      <c r="K34" s="205"/>
      <c r="L34" s="136" t="s">
        <v>51</v>
      </c>
      <c r="M34" s="180">
        <f t="shared" si="2"/>
        <v>0</v>
      </c>
      <c r="N34" s="206"/>
      <c r="O34" s="206"/>
      <c r="P34" s="181"/>
      <c r="Q34" s="207" t="str">
        <f t="shared" si="3"/>
        <v/>
      </c>
      <c r="R34" s="207"/>
      <c r="S34" s="207"/>
      <c r="T34" s="207"/>
      <c r="U34" s="207"/>
      <c r="V34" s="207"/>
      <c r="W34" s="207"/>
      <c r="X34" s="180" t="str">
        <f t="shared" si="4"/>
        <v/>
      </c>
      <c r="Y34" s="181"/>
      <c r="Z34" s="180" t="str">
        <f t="shared" si="5"/>
        <v/>
      </c>
      <c r="AA34" s="181"/>
      <c r="AB34" s="180" t="str">
        <f t="shared" si="6"/>
        <v/>
      </c>
      <c r="AC34" s="181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6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6" t="s">
        <v>72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9" t="s">
        <v>16</v>
      </c>
      <c r="C38" s="200"/>
      <c r="D38" s="200"/>
      <c r="E38" s="201" t="s">
        <v>17</v>
      </c>
      <c r="F38" s="201"/>
      <c r="G38" s="201"/>
      <c r="H38" s="201"/>
      <c r="I38" s="201"/>
      <c r="J38" s="201"/>
      <c r="K38" s="201"/>
      <c r="L38" s="201"/>
      <c r="M38" s="201"/>
      <c r="N38" s="20" t="s">
        <v>19</v>
      </c>
      <c r="O38" s="20" t="s">
        <v>14</v>
      </c>
      <c r="P38" s="20" t="str">
        <f>M14</f>
        <v>Analista programador/a en les tecnologies J2EE.</v>
      </c>
      <c r="Q38" s="202" t="str">
        <f>Q14</f>
        <v/>
      </c>
      <c r="R38" s="202"/>
      <c r="S38" s="202"/>
      <c r="T38" s="202"/>
      <c r="U38" s="202"/>
      <c r="V38" s="202"/>
      <c r="W38" s="137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1" t="s">
        <v>55</v>
      </c>
      <c r="C39" s="191"/>
      <c r="D39" s="191"/>
      <c r="E39" s="196" t="s">
        <v>56</v>
      </c>
      <c r="F39" s="197"/>
      <c r="G39" s="197"/>
      <c r="H39" s="197"/>
      <c r="I39" s="197"/>
      <c r="J39" s="197"/>
      <c r="K39" s="197"/>
      <c r="L39" s="197"/>
      <c r="M39" s="198"/>
      <c r="N39" s="87"/>
      <c r="O39" s="87" t="s">
        <v>53</v>
      </c>
      <c r="P39" s="136" t="s">
        <v>3</v>
      </c>
      <c r="Q39" s="191" t="s">
        <v>4</v>
      </c>
      <c r="R39" s="191"/>
      <c r="S39" s="191"/>
      <c r="T39" s="191"/>
      <c r="U39" s="191"/>
      <c r="V39" s="191"/>
      <c r="W39" s="136" t="s">
        <v>4</v>
      </c>
      <c r="X39" s="136" t="s">
        <v>4</v>
      </c>
      <c r="Y39" s="136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91"/>
      <c r="C40" s="191"/>
      <c r="D40" s="191"/>
      <c r="E40" s="196"/>
      <c r="F40" s="197"/>
      <c r="G40" s="197"/>
      <c r="H40" s="197"/>
      <c r="I40" s="197"/>
      <c r="J40" s="197"/>
      <c r="K40" s="197"/>
      <c r="L40" s="197"/>
      <c r="M40" s="198"/>
      <c r="N40" s="87"/>
      <c r="O40" s="87"/>
      <c r="P40" s="136" t="s">
        <v>51</v>
      </c>
      <c r="Q40" s="191" t="s">
        <v>51</v>
      </c>
      <c r="R40" s="191"/>
      <c r="S40" s="191"/>
      <c r="T40" s="191"/>
      <c r="U40" s="191"/>
      <c r="V40" s="191"/>
      <c r="W40" s="136" t="s">
        <v>51</v>
      </c>
      <c r="X40" s="136" t="s">
        <v>51</v>
      </c>
      <c r="Y40" s="136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91"/>
      <c r="C41" s="191"/>
      <c r="D41" s="191"/>
      <c r="E41" s="196"/>
      <c r="F41" s="197"/>
      <c r="G41" s="197"/>
      <c r="H41" s="197"/>
      <c r="I41" s="197"/>
      <c r="J41" s="197"/>
      <c r="K41" s="197"/>
      <c r="L41" s="197"/>
      <c r="M41" s="198"/>
      <c r="N41" s="87"/>
      <c r="O41" s="87"/>
      <c r="P41" s="136" t="s">
        <v>51</v>
      </c>
      <c r="Q41" s="191" t="s">
        <v>51</v>
      </c>
      <c r="R41" s="191"/>
      <c r="S41" s="191"/>
      <c r="T41" s="191"/>
      <c r="U41" s="191"/>
      <c r="V41" s="191"/>
      <c r="W41" s="136" t="s">
        <v>51</v>
      </c>
      <c r="X41" s="136" t="s">
        <v>51</v>
      </c>
      <c r="Y41" s="136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91"/>
      <c r="C42" s="191"/>
      <c r="D42" s="191"/>
      <c r="E42" s="196"/>
      <c r="F42" s="197"/>
      <c r="G42" s="197"/>
      <c r="H42" s="197"/>
      <c r="I42" s="197"/>
      <c r="J42" s="197"/>
      <c r="K42" s="197"/>
      <c r="L42" s="197"/>
      <c r="M42" s="198"/>
      <c r="N42" s="87"/>
      <c r="O42" s="87"/>
      <c r="P42" s="136" t="s">
        <v>51</v>
      </c>
      <c r="Q42" s="191" t="s">
        <v>51</v>
      </c>
      <c r="R42" s="191"/>
      <c r="S42" s="191"/>
      <c r="T42" s="191"/>
      <c r="U42" s="191"/>
      <c r="V42" s="191"/>
      <c r="W42" s="136" t="s">
        <v>51</v>
      </c>
      <c r="X42" s="136" t="s">
        <v>51</v>
      </c>
      <c r="Y42" s="136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91"/>
      <c r="C43" s="191"/>
      <c r="D43" s="191"/>
      <c r="E43" s="196"/>
      <c r="F43" s="197"/>
      <c r="G43" s="197"/>
      <c r="H43" s="197"/>
      <c r="I43" s="197"/>
      <c r="J43" s="197"/>
      <c r="K43" s="197"/>
      <c r="L43" s="197"/>
      <c r="M43" s="198"/>
      <c r="N43" s="87"/>
      <c r="O43" s="87"/>
      <c r="P43" s="136" t="s">
        <v>51</v>
      </c>
      <c r="Q43" s="191" t="s">
        <v>51</v>
      </c>
      <c r="R43" s="191"/>
      <c r="S43" s="191"/>
      <c r="T43" s="191"/>
      <c r="U43" s="191"/>
      <c r="V43" s="191"/>
      <c r="W43" s="136" t="s">
        <v>51</v>
      </c>
      <c r="X43" s="136" t="s">
        <v>51</v>
      </c>
      <c r="Y43" s="136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91"/>
      <c r="C44" s="191"/>
      <c r="D44" s="191"/>
      <c r="E44" s="196"/>
      <c r="F44" s="197"/>
      <c r="G44" s="197"/>
      <c r="H44" s="197"/>
      <c r="I44" s="197"/>
      <c r="J44" s="197"/>
      <c r="K44" s="197"/>
      <c r="L44" s="197"/>
      <c r="M44" s="198"/>
      <c r="N44" s="87"/>
      <c r="O44" s="87"/>
      <c r="P44" s="136" t="s">
        <v>51</v>
      </c>
      <c r="Q44" s="191" t="s">
        <v>51</v>
      </c>
      <c r="R44" s="191"/>
      <c r="S44" s="191"/>
      <c r="T44" s="191"/>
      <c r="U44" s="191"/>
      <c r="V44" s="191"/>
      <c r="W44" s="136" t="s">
        <v>51</v>
      </c>
      <c r="X44" s="136" t="s">
        <v>51</v>
      </c>
      <c r="Y44" s="136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91"/>
      <c r="C45" s="191"/>
      <c r="D45" s="191"/>
      <c r="E45" s="196"/>
      <c r="F45" s="197"/>
      <c r="G45" s="197"/>
      <c r="H45" s="197"/>
      <c r="I45" s="197"/>
      <c r="J45" s="197"/>
      <c r="K45" s="197"/>
      <c r="L45" s="197"/>
      <c r="M45" s="198"/>
      <c r="N45" s="87"/>
      <c r="O45" s="87"/>
      <c r="P45" s="136" t="s">
        <v>51</v>
      </c>
      <c r="Q45" s="191" t="s">
        <v>51</v>
      </c>
      <c r="R45" s="191"/>
      <c r="S45" s="191"/>
      <c r="T45" s="191"/>
      <c r="U45" s="191"/>
      <c r="V45" s="191"/>
      <c r="W45" s="136" t="s">
        <v>51</v>
      </c>
      <c r="X45" s="136" t="s">
        <v>51</v>
      </c>
      <c r="Y45" s="136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91"/>
      <c r="C46" s="191"/>
      <c r="D46" s="191"/>
      <c r="E46" s="196"/>
      <c r="F46" s="197"/>
      <c r="G46" s="197"/>
      <c r="H46" s="197"/>
      <c r="I46" s="197"/>
      <c r="J46" s="197"/>
      <c r="K46" s="197"/>
      <c r="L46" s="197"/>
      <c r="M46" s="198"/>
      <c r="N46" s="87"/>
      <c r="O46" s="87"/>
      <c r="P46" s="136" t="s">
        <v>51</v>
      </c>
      <c r="Q46" s="191" t="s">
        <v>51</v>
      </c>
      <c r="R46" s="191"/>
      <c r="S46" s="191"/>
      <c r="T46" s="191"/>
      <c r="U46" s="191"/>
      <c r="V46" s="191"/>
      <c r="W46" s="136" t="s">
        <v>51</v>
      </c>
      <c r="X46" s="136" t="s">
        <v>51</v>
      </c>
      <c r="Y46" s="136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91"/>
      <c r="C47" s="191"/>
      <c r="D47" s="191"/>
      <c r="E47" s="196"/>
      <c r="F47" s="197"/>
      <c r="G47" s="197"/>
      <c r="H47" s="197"/>
      <c r="I47" s="197"/>
      <c r="J47" s="197"/>
      <c r="K47" s="197"/>
      <c r="L47" s="197"/>
      <c r="M47" s="198"/>
      <c r="N47" s="87"/>
      <c r="O47" s="87"/>
      <c r="P47" s="136" t="s">
        <v>51</v>
      </c>
      <c r="Q47" s="191" t="s">
        <v>51</v>
      </c>
      <c r="R47" s="191"/>
      <c r="S47" s="191"/>
      <c r="T47" s="191"/>
      <c r="U47" s="191"/>
      <c r="V47" s="191"/>
      <c r="W47" s="136" t="s">
        <v>51</v>
      </c>
      <c r="X47" s="136" t="s">
        <v>51</v>
      </c>
      <c r="Y47" s="136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91"/>
      <c r="C48" s="191"/>
      <c r="D48" s="191"/>
      <c r="E48" s="196"/>
      <c r="F48" s="197"/>
      <c r="G48" s="197"/>
      <c r="H48" s="197"/>
      <c r="I48" s="197"/>
      <c r="J48" s="197"/>
      <c r="K48" s="197"/>
      <c r="L48" s="197"/>
      <c r="M48" s="198"/>
      <c r="N48" s="87"/>
      <c r="O48" s="87"/>
      <c r="P48" s="136" t="s">
        <v>51</v>
      </c>
      <c r="Q48" s="191" t="s">
        <v>51</v>
      </c>
      <c r="R48" s="191"/>
      <c r="S48" s="191"/>
      <c r="T48" s="191"/>
      <c r="U48" s="191"/>
      <c r="V48" s="191"/>
      <c r="W48" s="136" t="s">
        <v>51</v>
      </c>
      <c r="X48" s="136" t="s">
        <v>51</v>
      </c>
      <c r="Y48" s="136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91"/>
      <c r="C49" s="191"/>
      <c r="D49" s="191"/>
      <c r="E49" s="196"/>
      <c r="F49" s="197"/>
      <c r="G49" s="197"/>
      <c r="H49" s="197"/>
      <c r="I49" s="197"/>
      <c r="J49" s="197"/>
      <c r="K49" s="197"/>
      <c r="L49" s="197"/>
      <c r="M49" s="198"/>
      <c r="N49" s="87"/>
      <c r="O49" s="87"/>
      <c r="P49" s="136" t="s">
        <v>51</v>
      </c>
      <c r="Q49" s="191" t="s">
        <v>51</v>
      </c>
      <c r="R49" s="191"/>
      <c r="S49" s="191"/>
      <c r="T49" s="191"/>
      <c r="U49" s="191"/>
      <c r="V49" s="191"/>
      <c r="W49" s="136" t="s">
        <v>51</v>
      </c>
      <c r="X49" s="136" t="s">
        <v>51</v>
      </c>
      <c r="Y49" s="136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91"/>
      <c r="C50" s="191"/>
      <c r="D50" s="191"/>
      <c r="E50" s="196"/>
      <c r="F50" s="197"/>
      <c r="G50" s="197"/>
      <c r="H50" s="197"/>
      <c r="I50" s="197"/>
      <c r="J50" s="197"/>
      <c r="K50" s="197"/>
      <c r="L50" s="197"/>
      <c r="M50" s="198"/>
      <c r="N50" s="87"/>
      <c r="O50" s="87"/>
      <c r="P50" s="136" t="s">
        <v>51</v>
      </c>
      <c r="Q50" s="191" t="s">
        <v>51</v>
      </c>
      <c r="R50" s="191"/>
      <c r="S50" s="191"/>
      <c r="T50" s="191"/>
      <c r="U50" s="191"/>
      <c r="V50" s="191"/>
      <c r="W50" s="136" t="s">
        <v>51</v>
      </c>
      <c r="X50" s="136" t="s">
        <v>51</v>
      </c>
      <c r="Y50" s="136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91"/>
      <c r="C51" s="191"/>
      <c r="D51" s="191"/>
      <c r="E51" s="196"/>
      <c r="F51" s="197"/>
      <c r="G51" s="197"/>
      <c r="H51" s="197"/>
      <c r="I51" s="197"/>
      <c r="J51" s="197"/>
      <c r="K51" s="197"/>
      <c r="L51" s="197"/>
      <c r="M51" s="198"/>
      <c r="N51" s="87"/>
      <c r="O51" s="87"/>
      <c r="P51" s="136" t="s">
        <v>51</v>
      </c>
      <c r="Q51" s="191" t="s">
        <v>51</v>
      </c>
      <c r="R51" s="191"/>
      <c r="S51" s="191"/>
      <c r="T51" s="191"/>
      <c r="U51" s="191"/>
      <c r="V51" s="191"/>
      <c r="W51" s="136" t="s">
        <v>51</v>
      </c>
      <c r="X51" s="136" t="s">
        <v>51</v>
      </c>
      <c r="Y51" s="136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91"/>
      <c r="C52" s="191"/>
      <c r="D52" s="191"/>
      <c r="E52" s="196"/>
      <c r="F52" s="197"/>
      <c r="G52" s="197"/>
      <c r="H52" s="197"/>
      <c r="I52" s="197"/>
      <c r="J52" s="197"/>
      <c r="K52" s="197"/>
      <c r="L52" s="197"/>
      <c r="M52" s="198"/>
      <c r="N52" s="87"/>
      <c r="O52" s="87"/>
      <c r="P52" s="136" t="s">
        <v>51</v>
      </c>
      <c r="Q52" s="191" t="s">
        <v>51</v>
      </c>
      <c r="R52" s="191"/>
      <c r="S52" s="191"/>
      <c r="T52" s="191"/>
      <c r="U52" s="191"/>
      <c r="V52" s="191"/>
      <c r="W52" s="136" t="s">
        <v>51</v>
      </c>
      <c r="X52" s="136" t="s">
        <v>51</v>
      </c>
      <c r="Y52" s="136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91"/>
      <c r="C53" s="191"/>
      <c r="D53" s="191"/>
      <c r="E53" s="196"/>
      <c r="F53" s="197"/>
      <c r="G53" s="197"/>
      <c r="H53" s="197"/>
      <c r="I53" s="197"/>
      <c r="J53" s="197"/>
      <c r="K53" s="197"/>
      <c r="L53" s="197"/>
      <c r="M53" s="198"/>
      <c r="N53" s="87"/>
      <c r="O53" s="87"/>
      <c r="P53" s="136" t="s">
        <v>51</v>
      </c>
      <c r="Q53" s="191" t="s">
        <v>51</v>
      </c>
      <c r="R53" s="191"/>
      <c r="S53" s="191"/>
      <c r="T53" s="191"/>
      <c r="U53" s="191"/>
      <c r="V53" s="191"/>
      <c r="W53" s="136" t="s">
        <v>51</v>
      </c>
      <c r="X53" s="136" t="s">
        <v>51</v>
      </c>
      <c r="Y53" s="136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91"/>
      <c r="C54" s="191"/>
      <c r="D54" s="191"/>
      <c r="E54" s="196"/>
      <c r="F54" s="197"/>
      <c r="G54" s="197"/>
      <c r="H54" s="197"/>
      <c r="I54" s="197"/>
      <c r="J54" s="197"/>
      <c r="K54" s="197"/>
      <c r="L54" s="197"/>
      <c r="M54" s="198"/>
      <c r="N54" s="87"/>
      <c r="O54" s="87"/>
      <c r="P54" s="136" t="s">
        <v>51</v>
      </c>
      <c r="Q54" s="191" t="s">
        <v>51</v>
      </c>
      <c r="R54" s="191"/>
      <c r="S54" s="191"/>
      <c r="T54" s="191"/>
      <c r="U54" s="191"/>
      <c r="V54" s="191"/>
      <c r="W54" s="136" t="s">
        <v>51</v>
      </c>
      <c r="X54" s="136" t="s">
        <v>51</v>
      </c>
      <c r="Y54" s="136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91"/>
      <c r="C55" s="191"/>
      <c r="D55" s="191"/>
      <c r="E55" s="196"/>
      <c r="F55" s="197"/>
      <c r="G55" s="197"/>
      <c r="H55" s="197"/>
      <c r="I55" s="197"/>
      <c r="J55" s="197"/>
      <c r="K55" s="197"/>
      <c r="L55" s="197"/>
      <c r="M55" s="198"/>
      <c r="N55" s="87"/>
      <c r="O55" s="87"/>
      <c r="P55" s="136" t="s">
        <v>51</v>
      </c>
      <c r="Q55" s="191" t="s">
        <v>51</v>
      </c>
      <c r="R55" s="191"/>
      <c r="S55" s="191"/>
      <c r="T55" s="191"/>
      <c r="U55" s="191"/>
      <c r="V55" s="191"/>
      <c r="W55" s="136" t="s">
        <v>51</v>
      </c>
      <c r="X55" s="136" t="s">
        <v>51</v>
      </c>
      <c r="Y55" s="136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91"/>
      <c r="C56" s="191"/>
      <c r="D56" s="191"/>
      <c r="E56" s="196"/>
      <c r="F56" s="197"/>
      <c r="G56" s="197"/>
      <c r="H56" s="197"/>
      <c r="I56" s="197"/>
      <c r="J56" s="197"/>
      <c r="K56" s="197"/>
      <c r="L56" s="197"/>
      <c r="M56" s="198"/>
      <c r="N56" s="87"/>
      <c r="O56" s="87"/>
      <c r="P56" s="136" t="s">
        <v>51</v>
      </c>
      <c r="Q56" s="191" t="s">
        <v>51</v>
      </c>
      <c r="R56" s="191"/>
      <c r="S56" s="191"/>
      <c r="T56" s="191"/>
      <c r="U56" s="191"/>
      <c r="V56" s="191"/>
      <c r="W56" s="136" t="s">
        <v>51</v>
      </c>
      <c r="X56" s="136" t="s">
        <v>51</v>
      </c>
      <c r="Y56" s="136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91"/>
      <c r="C57" s="191"/>
      <c r="D57" s="191"/>
      <c r="E57" s="196"/>
      <c r="F57" s="197"/>
      <c r="G57" s="197"/>
      <c r="H57" s="197"/>
      <c r="I57" s="197"/>
      <c r="J57" s="197"/>
      <c r="K57" s="197"/>
      <c r="L57" s="197"/>
      <c r="M57" s="198"/>
      <c r="N57" s="87"/>
      <c r="O57" s="87"/>
      <c r="P57" s="136" t="s">
        <v>51</v>
      </c>
      <c r="Q57" s="191" t="s">
        <v>51</v>
      </c>
      <c r="R57" s="191"/>
      <c r="S57" s="191"/>
      <c r="T57" s="191"/>
      <c r="U57" s="191"/>
      <c r="V57" s="191"/>
      <c r="W57" s="136" t="s">
        <v>51</v>
      </c>
      <c r="X57" s="136" t="s">
        <v>51</v>
      </c>
      <c r="Y57" s="136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91"/>
      <c r="C58" s="191"/>
      <c r="D58" s="191"/>
      <c r="E58" s="196"/>
      <c r="F58" s="197"/>
      <c r="G58" s="197"/>
      <c r="H58" s="197"/>
      <c r="I58" s="197"/>
      <c r="J58" s="197"/>
      <c r="K58" s="197"/>
      <c r="L58" s="197"/>
      <c r="M58" s="198"/>
      <c r="N58" s="87"/>
      <c r="O58" s="87"/>
      <c r="P58" s="136" t="s">
        <v>51</v>
      </c>
      <c r="Q58" s="191" t="s">
        <v>51</v>
      </c>
      <c r="R58" s="191"/>
      <c r="S58" s="191"/>
      <c r="T58" s="191"/>
      <c r="U58" s="191"/>
      <c r="V58" s="191"/>
      <c r="W58" s="136" t="s">
        <v>51</v>
      </c>
      <c r="X58" s="136" t="s">
        <v>51</v>
      </c>
      <c r="Y58" s="136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91"/>
      <c r="C59" s="191"/>
      <c r="D59" s="191"/>
      <c r="E59" s="196"/>
      <c r="F59" s="197"/>
      <c r="G59" s="197"/>
      <c r="H59" s="197"/>
      <c r="I59" s="197"/>
      <c r="J59" s="197"/>
      <c r="K59" s="197"/>
      <c r="L59" s="197"/>
      <c r="M59" s="198"/>
      <c r="N59" s="87"/>
      <c r="O59" s="87"/>
      <c r="P59" s="136" t="s">
        <v>51</v>
      </c>
      <c r="Q59" s="191" t="s">
        <v>51</v>
      </c>
      <c r="R59" s="191"/>
      <c r="S59" s="191"/>
      <c r="T59" s="191"/>
      <c r="U59" s="191"/>
      <c r="V59" s="191"/>
      <c r="W59" s="136" t="s">
        <v>51</v>
      </c>
      <c r="X59" s="136" t="s">
        <v>51</v>
      </c>
      <c r="Y59" s="136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91"/>
      <c r="C60" s="191"/>
      <c r="D60" s="191"/>
      <c r="E60" s="196"/>
      <c r="F60" s="197"/>
      <c r="G60" s="197"/>
      <c r="H60" s="197"/>
      <c r="I60" s="197"/>
      <c r="J60" s="197"/>
      <c r="K60" s="197"/>
      <c r="L60" s="197"/>
      <c r="M60" s="198"/>
      <c r="N60" s="87"/>
      <c r="O60" s="87"/>
      <c r="P60" s="136" t="s">
        <v>51</v>
      </c>
      <c r="Q60" s="191" t="s">
        <v>51</v>
      </c>
      <c r="R60" s="191"/>
      <c r="S60" s="191"/>
      <c r="T60" s="191"/>
      <c r="U60" s="191"/>
      <c r="V60" s="191"/>
      <c r="W60" s="136" t="s">
        <v>51</v>
      </c>
      <c r="X60" s="136" t="s">
        <v>51</v>
      </c>
      <c r="Y60" s="136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91"/>
      <c r="C61" s="191"/>
      <c r="D61" s="191"/>
      <c r="E61" s="196"/>
      <c r="F61" s="197"/>
      <c r="G61" s="197"/>
      <c r="H61" s="197"/>
      <c r="I61" s="197"/>
      <c r="J61" s="197"/>
      <c r="K61" s="197"/>
      <c r="L61" s="197"/>
      <c r="M61" s="198"/>
      <c r="N61" s="87"/>
      <c r="O61" s="87"/>
      <c r="P61" s="136" t="s">
        <v>51</v>
      </c>
      <c r="Q61" s="191" t="s">
        <v>51</v>
      </c>
      <c r="R61" s="191"/>
      <c r="S61" s="191"/>
      <c r="T61" s="191"/>
      <c r="U61" s="191"/>
      <c r="V61" s="191"/>
      <c r="W61" s="136" t="s">
        <v>51</v>
      </c>
      <c r="X61" s="136" t="s">
        <v>51</v>
      </c>
      <c r="Y61" s="136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91"/>
      <c r="C62" s="191"/>
      <c r="D62" s="191"/>
      <c r="E62" s="196"/>
      <c r="F62" s="197"/>
      <c r="G62" s="197"/>
      <c r="H62" s="197"/>
      <c r="I62" s="197"/>
      <c r="J62" s="197"/>
      <c r="K62" s="197"/>
      <c r="L62" s="197"/>
      <c r="M62" s="198"/>
      <c r="N62" s="87"/>
      <c r="O62" s="87"/>
      <c r="P62" s="136" t="s">
        <v>51</v>
      </c>
      <c r="Q62" s="191" t="s">
        <v>51</v>
      </c>
      <c r="R62" s="191"/>
      <c r="S62" s="191"/>
      <c r="T62" s="191"/>
      <c r="U62" s="191"/>
      <c r="V62" s="191"/>
      <c r="W62" s="136" t="s">
        <v>51</v>
      </c>
      <c r="X62" s="136" t="s">
        <v>51</v>
      </c>
      <c r="Y62" s="136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91"/>
      <c r="C63" s="191"/>
      <c r="D63" s="191"/>
      <c r="E63" s="196"/>
      <c r="F63" s="197"/>
      <c r="G63" s="197"/>
      <c r="H63" s="197"/>
      <c r="I63" s="197"/>
      <c r="J63" s="197"/>
      <c r="K63" s="197"/>
      <c r="L63" s="197"/>
      <c r="M63" s="198"/>
      <c r="N63" s="87"/>
      <c r="O63" s="87"/>
      <c r="P63" s="136" t="s">
        <v>51</v>
      </c>
      <c r="Q63" s="191" t="s">
        <v>51</v>
      </c>
      <c r="R63" s="191"/>
      <c r="S63" s="191"/>
      <c r="T63" s="191"/>
      <c r="U63" s="191"/>
      <c r="V63" s="191"/>
      <c r="W63" s="136" t="s">
        <v>51</v>
      </c>
      <c r="X63" s="136" t="s">
        <v>51</v>
      </c>
      <c r="Y63" s="136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91"/>
      <c r="C64" s="191"/>
      <c r="D64" s="191"/>
      <c r="E64" s="196"/>
      <c r="F64" s="197"/>
      <c r="G64" s="197"/>
      <c r="H64" s="197"/>
      <c r="I64" s="197"/>
      <c r="J64" s="197"/>
      <c r="K64" s="197"/>
      <c r="L64" s="197"/>
      <c r="M64" s="198"/>
      <c r="N64" s="87"/>
      <c r="O64" s="87"/>
      <c r="P64" s="136" t="s">
        <v>51</v>
      </c>
      <c r="Q64" s="191" t="s">
        <v>51</v>
      </c>
      <c r="R64" s="191"/>
      <c r="S64" s="191"/>
      <c r="T64" s="191"/>
      <c r="U64" s="191"/>
      <c r="V64" s="191"/>
      <c r="W64" s="136" t="s">
        <v>51</v>
      </c>
      <c r="X64" s="136" t="s">
        <v>51</v>
      </c>
      <c r="Y64" s="136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91"/>
      <c r="C65" s="191"/>
      <c r="D65" s="191"/>
      <c r="E65" s="196"/>
      <c r="F65" s="197"/>
      <c r="G65" s="197"/>
      <c r="H65" s="197"/>
      <c r="I65" s="197"/>
      <c r="J65" s="197"/>
      <c r="K65" s="197"/>
      <c r="L65" s="197"/>
      <c r="M65" s="198"/>
      <c r="N65" s="87"/>
      <c r="O65" s="87"/>
      <c r="P65" s="136" t="s">
        <v>51</v>
      </c>
      <c r="Q65" s="191" t="s">
        <v>51</v>
      </c>
      <c r="R65" s="191"/>
      <c r="S65" s="191"/>
      <c r="T65" s="191"/>
      <c r="U65" s="191"/>
      <c r="V65" s="191"/>
      <c r="W65" s="136" t="s">
        <v>51</v>
      </c>
      <c r="X65" s="136" t="s">
        <v>51</v>
      </c>
      <c r="Y65" s="136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91"/>
      <c r="C66" s="191"/>
      <c r="D66" s="191"/>
      <c r="E66" s="196"/>
      <c r="F66" s="197"/>
      <c r="G66" s="197"/>
      <c r="H66" s="197"/>
      <c r="I66" s="197"/>
      <c r="J66" s="197"/>
      <c r="K66" s="197"/>
      <c r="L66" s="197"/>
      <c r="M66" s="198"/>
      <c r="N66" s="87"/>
      <c r="O66" s="87"/>
      <c r="P66" s="136" t="s">
        <v>51</v>
      </c>
      <c r="Q66" s="191" t="s">
        <v>51</v>
      </c>
      <c r="R66" s="191"/>
      <c r="S66" s="191"/>
      <c r="T66" s="191"/>
      <c r="U66" s="191"/>
      <c r="V66" s="191"/>
      <c r="W66" s="136" t="s">
        <v>51</v>
      </c>
      <c r="X66" s="136" t="s">
        <v>51</v>
      </c>
      <c r="Y66" s="136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91"/>
      <c r="C67" s="191"/>
      <c r="D67" s="191"/>
      <c r="E67" s="196"/>
      <c r="F67" s="197"/>
      <c r="G67" s="197"/>
      <c r="H67" s="197"/>
      <c r="I67" s="197"/>
      <c r="J67" s="197"/>
      <c r="K67" s="197"/>
      <c r="L67" s="197"/>
      <c r="M67" s="198"/>
      <c r="N67" s="87"/>
      <c r="O67" s="87"/>
      <c r="P67" s="136" t="s">
        <v>51</v>
      </c>
      <c r="Q67" s="191" t="s">
        <v>51</v>
      </c>
      <c r="R67" s="191"/>
      <c r="S67" s="191"/>
      <c r="T67" s="191"/>
      <c r="U67" s="191"/>
      <c r="V67" s="191"/>
      <c r="W67" s="136" t="s">
        <v>51</v>
      </c>
      <c r="X67" s="136" t="s">
        <v>51</v>
      </c>
      <c r="Y67" s="136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91"/>
      <c r="C68" s="191"/>
      <c r="D68" s="191"/>
      <c r="E68" s="196"/>
      <c r="F68" s="197"/>
      <c r="G68" s="197"/>
      <c r="H68" s="197"/>
      <c r="I68" s="197"/>
      <c r="J68" s="197"/>
      <c r="K68" s="197"/>
      <c r="L68" s="197"/>
      <c r="M68" s="198"/>
      <c r="N68" s="87"/>
      <c r="O68" s="87"/>
      <c r="P68" s="136" t="s">
        <v>51</v>
      </c>
      <c r="Q68" s="191" t="s">
        <v>51</v>
      </c>
      <c r="R68" s="191"/>
      <c r="S68" s="191"/>
      <c r="T68" s="191"/>
      <c r="U68" s="191"/>
      <c r="V68" s="191"/>
      <c r="W68" s="136" t="s">
        <v>51</v>
      </c>
      <c r="X68" s="136" t="s">
        <v>51</v>
      </c>
      <c r="Y68" s="136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91"/>
      <c r="C69" s="191"/>
      <c r="D69" s="191"/>
      <c r="E69" s="196"/>
      <c r="F69" s="197"/>
      <c r="G69" s="197"/>
      <c r="H69" s="197"/>
      <c r="I69" s="197"/>
      <c r="J69" s="197"/>
      <c r="K69" s="197"/>
      <c r="L69" s="197"/>
      <c r="M69" s="198"/>
      <c r="N69" s="87"/>
      <c r="O69" s="87"/>
      <c r="P69" s="136" t="s">
        <v>51</v>
      </c>
      <c r="Q69" s="191" t="s">
        <v>51</v>
      </c>
      <c r="R69" s="191"/>
      <c r="S69" s="191"/>
      <c r="T69" s="191"/>
      <c r="U69" s="191"/>
      <c r="V69" s="191"/>
      <c r="W69" s="136" t="s">
        <v>51</v>
      </c>
      <c r="X69" s="136" t="s">
        <v>51</v>
      </c>
      <c r="Y69" s="136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91"/>
      <c r="C70" s="191"/>
      <c r="D70" s="191"/>
      <c r="E70" s="196"/>
      <c r="F70" s="197"/>
      <c r="G70" s="197"/>
      <c r="H70" s="197"/>
      <c r="I70" s="197"/>
      <c r="J70" s="197"/>
      <c r="K70" s="197"/>
      <c r="L70" s="197"/>
      <c r="M70" s="198"/>
      <c r="N70" s="87"/>
      <c r="O70" s="87"/>
      <c r="P70" s="136" t="s">
        <v>51</v>
      </c>
      <c r="Q70" s="191" t="s">
        <v>51</v>
      </c>
      <c r="R70" s="191"/>
      <c r="S70" s="191"/>
      <c r="T70" s="191"/>
      <c r="U70" s="191"/>
      <c r="V70" s="191"/>
      <c r="W70" s="136" t="s">
        <v>51</v>
      </c>
      <c r="X70" s="136" t="s">
        <v>51</v>
      </c>
      <c r="Y70" s="136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91"/>
      <c r="C71" s="191"/>
      <c r="D71" s="191"/>
      <c r="E71" s="196"/>
      <c r="F71" s="197"/>
      <c r="G71" s="197"/>
      <c r="H71" s="197"/>
      <c r="I71" s="197"/>
      <c r="J71" s="197"/>
      <c r="K71" s="197"/>
      <c r="L71" s="197"/>
      <c r="M71" s="198"/>
      <c r="N71" s="87"/>
      <c r="O71" s="87"/>
      <c r="P71" s="136" t="s">
        <v>51</v>
      </c>
      <c r="Q71" s="191" t="s">
        <v>51</v>
      </c>
      <c r="R71" s="191"/>
      <c r="S71" s="191"/>
      <c r="T71" s="191"/>
      <c r="U71" s="191"/>
      <c r="V71" s="191"/>
      <c r="W71" s="136" t="s">
        <v>51</v>
      </c>
      <c r="X71" s="136" t="s">
        <v>51</v>
      </c>
      <c r="Y71" s="136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91"/>
      <c r="C72" s="191"/>
      <c r="D72" s="191"/>
      <c r="E72" s="196"/>
      <c r="F72" s="197"/>
      <c r="G72" s="197"/>
      <c r="H72" s="197"/>
      <c r="I72" s="197"/>
      <c r="J72" s="197"/>
      <c r="K72" s="197"/>
      <c r="L72" s="197"/>
      <c r="M72" s="198"/>
      <c r="N72" s="87"/>
      <c r="O72" s="87"/>
      <c r="P72" s="136" t="s">
        <v>51</v>
      </c>
      <c r="Q72" s="191" t="s">
        <v>51</v>
      </c>
      <c r="R72" s="191"/>
      <c r="S72" s="191"/>
      <c r="T72" s="191"/>
      <c r="U72" s="191"/>
      <c r="V72" s="191"/>
      <c r="W72" s="136" t="s">
        <v>51</v>
      </c>
      <c r="X72" s="136" t="s">
        <v>51</v>
      </c>
      <c r="Y72" s="136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91"/>
      <c r="C73" s="191"/>
      <c r="D73" s="191"/>
      <c r="E73" s="196"/>
      <c r="F73" s="197"/>
      <c r="G73" s="197"/>
      <c r="H73" s="197"/>
      <c r="I73" s="197"/>
      <c r="J73" s="197"/>
      <c r="K73" s="197"/>
      <c r="L73" s="197"/>
      <c r="M73" s="198"/>
      <c r="N73" s="87"/>
      <c r="O73" s="87"/>
      <c r="P73" s="136" t="s">
        <v>51</v>
      </c>
      <c r="Q73" s="191" t="s">
        <v>51</v>
      </c>
      <c r="R73" s="191"/>
      <c r="S73" s="191"/>
      <c r="T73" s="191"/>
      <c r="U73" s="191"/>
      <c r="V73" s="191"/>
      <c r="W73" s="136" t="s">
        <v>51</v>
      </c>
      <c r="X73" s="136" t="s">
        <v>51</v>
      </c>
      <c r="Y73" s="136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91"/>
      <c r="C74" s="191"/>
      <c r="D74" s="191"/>
      <c r="E74" s="196"/>
      <c r="F74" s="197"/>
      <c r="G74" s="197"/>
      <c r="H74" s="197"/>
      <c r="I74" s="197"/>
      <c r="J74" s="197"/>
      <c r="K74" s="197"/>
      <c r="L74" s="197"/>
      <c r="M74" s="198"/>
      <c r="N74" s="87"/>
      <c r="O74" s="87"/>
      <c r="P74" s="136" t="s">
        <v>51</v>
      </c>
      <c r="Q74" s="191" t="s">
        <v>51</v>
      </c>
      <c r="R74" s="191"/>
      <c r="S74" s="191"/>
      <c r="T74" s="191"/>
      <c r="U74" s="191"/>
      <c r="V74" s="191"/>
      <c r="W74" s="136" t="s">
        <v>51</v>
      </c>
      <c r="X74" s="136" t="s">
        <v>51</v>
      </c>
      <c r="Y74" s="136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91"/>
      <c r="C75" s="191"/>
      <c r="D75" s="191"/>
      <c r="E75" s="196"/>
      <c r="F75" s="197"/>
      <c r="G75" s="197"/>
      <c r="H75" s="197"/>
      <c r="I75" s="197"/>
      <c r="J75" s="197"/>
      <c r="K75" s="197"/>
      <c r="L75" s="197"/>
      <c r="M75" s="198"/>
      <c r="N75" s="87"/>
      <c r="O75" s="87"/>
      <c r="P75" s="136" t="s">
        <v>51</v>
      </c>
      <c r="Q75" s="191" t="s">
        <v>51</v>
      </c>
      <c r="R75" s="191"/>
      <c r="S75" s="191"/>
      <c r="T75" s="191"/>
      <c r="U75" s="191"/>
      <c r="V75" s="191"/>
      <c r="W75" s="136" t="s">
        <v>51</v>
      </c>
      <c r="X75" s="136" t="s">
        <v>51</v>
      </c>
      <c r="Y75" s="136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91"/>
      <c r="C76" s="191"/>
      <c r="D76" s="191"/>
      <c r="E76" s="196"/>
      <c r="F76" s="197"/>
      <c r="G76" s="197"/>
      <c r="H76" s="197"/>
      <c r="I76" s="197"/>
      <c r="J76" s="197"/>
      <c r="K76" s="197"/>
      <c r="L76" s="197"/>
      <c r="M76" s="198"/>
      <c r="N76" s="87"/>
      <c r="O76" s="87"/>
      <c r="P76" s="136" t="s">
        <v>51</v>
      </c>
      <c r="Q76" s="191" t="s">
        <v>51</v>
      </c>
      <c r="R76" s="191"/>
      <c r="S76" s="191"/>
      <c r="T76" s="191"/>
      <c r="U76" s="191"/>
      <c r="V76" s="191"/>
      <c r="W76" s="136" t="s">
        <v>51</v>
      </c>
      <c r="X76" s="136" t="s">
        <v>51</v>
      </c>
      <c r="Y76" s="136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91"/>
      <c r="C77" s="191"/>
      <c r="D77" s="191"/>
      <c r="E77" s="196"/>
      <c r="F77" s="197"/>
      <c r="G77" s="197"/>
      <c r="H77" s="197"/>
      <c r="I77" s="197"/>
      <c r="J77" s="197"/>
      <c r="K77" s="197"/>
      <c r="L77" s="197"/>
      <c r="M77" s="198"/>
      <c r="N77" s="87"/>
      <c r="O77" s="87"/>
      <c r="P77" s="136" t="s">
        <v>51</v>
      </c>
      <c r="Q77" s="191" t="s">
        <v>51</v>
      </c>
      <c r="R77" s="191"/>
      <c r="S77" s="191"/>
      <c r="T77" s="191"/>
      <c r="U77" s="191"/>
      <c r="V77" s="191"/>
      <c r="W77" s="136" t="s">
        <v>51</v>
      </c>
      <c r="X77" s="136" t="s">
        <v>51</v>
      </c>
      <c r="Y77" s="136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92"/>
      <c r="C78" s="192"/>
      <c r="D78" s="192"/>
      <c r="E78" s="193"/>
      <c r="F78" s="194"/>
      <c r="G78" s="194"/>
      <c r="H78" s="194"/>
      <c r="I78" s="194"/>
      <c r="J78" s="194"/>
      <c r="K78" s="194"/>
      <c r="L78" s="194"/>
      <c r="M78" s="195"/>
      <c r="N78" s="91"/>
      <c r="O78" s="91"/>
      <c r="P78" s="136" t="s">
        <v>51</v>
      </c>
      <c r="Q78" s="191" t="s">
        <v>51</v>
      </c>
      <c r="R78" s="191"/>
      <c r="S78" s="191"/>
      <c r="T78" s="191"/>
      <c r="U78" s="191"/>
      <c r="V78" s="191"/>
      <c r="W78" s="136" t="s">
        <v>51</v>
      </c>
      <c r="X78" s="136" t="s">
        <v>51</v>
      </c>
      <c r="Y78" s="136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92"/>
      <c r="C79" s="192"/>
      <c r="D79" s="192"/>
      <c r="E79" s="193"/>
      <c r="F79" s="194"/>
      <c r="G79" s="194"/>
      <c r="H79" s="194"/>
      <c r="I79" s="194"/>
      <c r="J79" s="194"/>
      <c r="K79" s="194"/>
      <c r="L79" s="194"/>
      <c r="M79" s="195"/>
      <c r="N79" s="91"/>
      <c r="O79" s="91"/>
      <c r="P79" s="136" t="s">
        <v>51</v>
      </c>
      <c r="Q79" s="191" t="s">
        <v>51</v>
      </c>
      <c r="R79" s="191"/>
      <c r="S79" s="191"/>
      <c r="T79" s="191"/>
      <c r="U79" s="191"/>
      <c r="V79" s="191"/>
      <c r="W79" s="136" t="s">
        <v>51</v>
      </c>
      <c r="X79" s="136" t="s">
        <v>51</v>
      </c>
      <c r="Y79" s="136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92"/>
      <c r="C80" s="192"/>
      <c r="D80" s="192"/>
      <c r="E80" s="193"/>
      <c r="F80" s="194"/>
      <c r="G80" s="194"/>
      <c r="H80" s="194"/>
      <c r="I80" s="194"/>
      <c r="J80" s="194"/>
      <c r="K80" s="194"/>
      <c r="L80" s="194"/>
      <c r="M80" s="195"/>
      <c r="N80" s="91"/>
      <c r="O80" s="91"/>
      <c r="P80" s="136" t="s">
        <v>51</v>
      </c>
      <c r="Q80" s="191" t="s">
        <v>51</v>
      </c>
      <c r="R80" s="191"/>
      <c r="S80" s="191"/>
      <c r="T80" s="191"/>
      <c r="U80" s="191"/>
      <c r="V80" s="191"/>
      <c r="W80" s="136" t="s">
        <v>51</v>
      </c>
      <c r="X80" s="136" t="s">
        <v>51</v>
      </c>
      <c r="Y80" s="136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92"/>
      <c r="C81" s="192"/>
      <c r="D81" s="192"/>
      <c r="E81" s="193"/>
      <c r="F81" s="194"/>
      <c r="G81" s="194"/>
      <c r="H81" s="194"/>
      <c r="I81" s="194"/>
      <c r="J81" s="194"/>
      <c r="K81" s="194"/>
      <c r="L81" s="194"/>
      <c r="M81" s="195"/>
      <c r="N81" s="91"/>
      <c r="O81" s="91"/>
      <c r="P81" s="136" t="s">
        <v>51</v>
      </c>
      <c r="Q81" s="191" t="s">
        <v>51</v>
      </c>
      <c r="R81" s="191"/>
      <c r="S81" s="191"/>
      <c r="T81" s="191"/>
      <c r="U81" s="191"/>
      <c r="V81" s="191"/>
      <c r="W81" s="136" t="s">
        <v>51</v>
      </c>
      <c r="X81" s="136" t="s">
        <v>51</v>
      </c>
      <c r="Y81" s="136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92"/>
      <c r="C82" s="192"/>
      <c r="D82" s="192"/>
      <c r="E82" s="193"/>
      <c r="F82" s="194"/>
      <c r="G82" s="194"/>
      <c r="H82" s="194"/>
      <c r="I82" s="194"/>
      <c r="J82" s="194"/>
      <c r="K82" s="194"/>
      <c r="L82" s="194"/>
      <c r="M82" s="195"/>
      <c r="N82" s="91"/>
      <c r="O82" s="91"/>
      <c r="P82" s="136" t="s">
        <v>51</v>
      </c>
      <c r="Q82" s="191" t="s">
        <v>51</v>
      </c>
      <c r="R82" s="191"/>
      <c r="S82" s="191"/>
      <c r="T82" s="191"/>
      <c r="U82" s="191"/>
      <c r="V82" s="191"/>
      <c r="W82" s="136" t="s">
        <v>51</v>
      </c>
      <c r="X82" s="136" t="s">
        <v>51</v>
      </c>
      <c r="Y82" s="136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92"/>
      <c r="C83" s="192"/>
      <c r="D83" s="192"/>
      <c r="E83" s="193"/>
      <c r="F83" s="194"/>
      <c r="G83" s="194"/>
      <c r="H83" s="194"/>
      <c r="I83" s="194"/>
      <c r="J83" s="194"/>
      <c r="K83" s="194"/>
      <c r="L83" s="194"/>
      <c r="M83" s="195"/>
      <c r="N83" s="91"/>
      <c r="O83" s="91"/>
      <c r="P83" s="136" t="s">
        <v>51</v>
      </c>
      <c r="Q83" s="191" t="s">
        <v>51</v>
      </c>
      <c r="R83" s="191"/>
      <c r="S83" s="191"/>
      <c r="T83" s="191"/>
      <c r="U83" s="191"/>
      <c r="V83" s="191"/>
      <c r="W83" s="136" t="s">
        <v>51</v>
      </c>
      <c r="X83" s="136" t="s">
        <v>51</v>
      </c>
      <c r="Y83" s="136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92"/>
      <c r="C84" s="192"/>
      <c r="D84" s="192"/>
      <c r="E84" s="193"/>
      <c r="F84" s="194"/>
      <c r="G84" s="194"/>
      <c r="H84" s="194"/>
      <c r="I84" s="194"/>
      <c r="J84" s="194"/>
      <c r="K84" s="194"/>
      <c r="L84" s="194"/>
      <c r="M84" s="195"/>
      <c r="N84" s="91"/>
      <c r="O84" s="91"/>
      <c r="P84" s="136" t="s">
        <v>51</v>
      </c>
      <c r="Q84" s="191" t="s">
        <v>51</v>
      </c>
      <c r="R84" s="191"/>
      <c r="S84" s="191"/>
      <c r="T84" s="191"/>
      <c r="U84" s="191"/>
      <c r="V84" s="191"/>
      <c r="W84" s="136" t="s">
        <v>51</v>
      </c>
      <c r="X84" s="136" t="s">
        <v>51</v>
      </c>
      <c r="Y84" s="136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92"/>
      <c r="C85" s="192"/>
      <c r="D85" s="192"/>
      <c r="E85" s="193"/>
      <c r="F85" s="194"/>
      <c r="G85" s="194"/>
      <c r="H85" s="194"/>
      <c r="I85" s="194"/>
      <c r="J85" s="194"/>
      <c r="K85" s="194"/>
      <c r="L85" s="194"/>
      <c r="M85" s="195"/>
      <c r="N85" s="91"/>
      <c r="O85" s="91"/>
      <c r="P85" s="136" t="s">
        <v>51</v>
      </c>
      <c r="Q85" s="191" t="s">
        <v>51</v>
      </c>
      <c r="R85" s="191"/>
      <c r="S85" s="191"/>
      <c r="T85" s="191"/>
      <c r="U85" s="191"/>
      <c r="V85" s="191"/>
      <c r="W85" s="136" t="s">
        <v>51</v>
      </c>
      <c r="X85" s="136" t="s">
        <v>51</v>
      </c>
      <c r="Y85" s="136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92"/>
      <c r="C86" s="192"/>
      <c r="D86" s="192"/>
      <c r="E86" s="193"/>
      <c r="F86" s="194"/>
      <c r="G86" s="194"/>
      <c r="H86" s="194"/>
      <c r="I86" s="194"/>
      <c r="J86" s="194"/>
      <c r="K86" s="194"/>
      <c r="L86" s="194"/>
      <c r="M86" s="195"/>
      <c r="N86" s="91"/>
      <c r="O86" s="91"/>
      <c r="P86" s="136" t="s">
        <v>51</v>
      </c>
      <c r="Q86" s="191" t="s">
        <v>51</v>
      </c>
      <c r="R86" s="191"/>
      <c r="S86" s="191"/>
      <c r="T86" s="191"/>
      <c r="U86" s="191"/>
      <c r="V86" s="191"/>
      <c r="W86" s="136" t="s">
        <v>51</v>
      </c>
      <c r="X86" s="136" t="s">
        <v>51</v>
      </c>
      <c r="Y86" s="136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92"/>
      <c r="C87" s="192"/>
      <c r="D87" s="192"/>
      <c r="E87" s="193"/>
      <c r="F87" s="194"/>
      <c r="G87" s="194"/>
      <c r="H87" s="194"/>
      <c r="I87" s="194"/>
      <c r="J87" s="194"/>
      <c r="K87" s="194"/>
      <c r="L87" s="194"/>
      <c r="M87" s="195"/>
      <c r="N87" s="91"/>
      <c r="O87" s="91"/>
      <c r="P87" s="136" t="s">
        <v>51</v>
      </c>
      <c r="Q87" s="191" t="s">
        <v>51</v>
      </c>
      <c r="R87" s="191"/>
      <c r="S87" s="191"/>
      <c r="T87" s="191"/>
      <c r="U87" s="191"/>
      <c r="V87" s="191"/>
      <c r="W87" s="136" t="s">
        <v>51</v>
      </c>
      <c r="X87" s="136" t="s">
        <v>51</v>
      </c>
      <c r="Y87" s="136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92"/>
      <c r="C88" s="192"/>
      <c r="D88" s="192"/>
      <c r="E88" s="193"/>
      <c r="F88" s="194"/>
      <c r="G88" s="194"/>
      <c r="H88" s="194"/>
      <c r="I88" s="194"/>
      <c r="J88" s="194"/>
      <c r="K88" s="194"/>
      <c r="L88" s="194"/>
      <c r="M88" s="195"/>
      <c r="N88" s="91"/>
      <c r="O88" s="91"/>
      <c r="P88" s="136" t="s">
        <v>51</v>
      </c>
      <c r="Q88" s="191" t="s">
        <v>51</v>
      </c>
      <c r="R88" s="191"/>
      <c r="S88" s="191"/>
      <c r="T88" s="191"/>
      <c r="U88" s="191"/>
      <c r="V88" s="191"/>
      <c r="W88" s="136" t="s">
        <v>51</v>
      </c>
      <c r="X88" s="136" t="s">
        <v>51</v>
      </c>
      <c r="Y88" s="136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92"/>
      <c r="C89" s="192"/>
      <c r="D89" s="192"/>
      <c r="E89" s="193"/>
      <c r="F89" s="194"/>
      <c r="G89" s="194"/>
      <c r="H89" s="194"/>
      <c r="I89" s="194"/>
      <c r="J89" s="194"/>
      <c r="K89" s="194"/>
      <c r="L89" s="194"/>
      <c r="M89" s="195"/>
      <c r="N89" s="91"/>
      <c r="O89" s="91"/>
      <c r="P89" s="136" t="s">
        <v>51</v>
      </c>
      <c r="Q89" s="191" t="s">
        <v>51</v>
      </c>
      <c r="R89" s="191"/>
      <c r="S89" s="191"/>
      <c r="T89" s="191"/>
      <c r="U89" s="191"/>
      <c r="V89" s="191"/>
      <c r="W89" s="136" t="s">
        <v>51</v>
      </c>
      <c r="X89" s="136" t="s">
        <v>51</v>
      </c>
      <c r="Y89" s="136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92"/>
      <c r="C90" s="192"/>
      <c r="D90" s="192"/>
      <c r="E90" s="193"/>
      <c r="F90" s="194"/>
      <c r="G90" s="194"/>
      <c r="H90" s="194"/>
      <c r="I90" s="194"/>
      <c r="J90" s="194"/>
      <c r="K90" s="194"/>
      <c r="L90" s="194"/>
      <c r="M90" s="195"/>
      <c r="N90" s="91"/>
      <c r="O90" s="91"/>
      <c r="P90" s="136" t="s">
        <v>51</v>
      </c>
      <c r="Q90" s="191" t="s">
        <v>51</v>
      </c>
      <c r="R90" s="191"/>
      <c r="S90" s="191"/>
      <c r="T90" s="191"/>
      <c r="U90" s="191"/>
      <c r="V90" s="191"/>
      <c r="W90" s="136" t="s">
        <v>51</v>
      </c>
      <c r="X90" s="136" t="s">
        <v>51</v>
      </c>
      <c r="Y90" s="136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92"/>
      <c r="C91" s="192"/>
      <c r="D91" s="192"/>
      <c r="E91" s="193"/>
      <c r="F91" s="194"/>
      <c r="G91" s="194"/>
      <c r="H91" s="194"/>
      <c r="I91" s="194"/>
      <c r="J91" s="194"/>
      <c r="K91" s="194"/>
      <c r="L91" s="194"/>
      <c r="M91" s="195"/>
      <c r="N91" s="91"/>
      <c r="O91" s="91"/>
      <c r="P91" s="136" t="s">
        <v>51</v>
      </c>
      <c r="Q91" s="191" t="s">
        <v>51</v>
      </c>
      <c r="R91" s="191"/>
      <c r="S91" s="191"/>
      <c r="T91" s="191"/>
      <c r="U91" s="191"/>
      <c r="V91" s="191"/>
      <c r="W91" s="136" t="s">
        <v>51</v>
      </c>
      <c r="X91" s="136" t="s">
        <v>51</v>
      </c>
      <c r="Y91" s="136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92"/>
      <c r="C92" s="192"/>
      <c r="D92" s="192"/>
      <c r="E92" s="193"/>
      <c r="F92" s="194"/>
      <c r="G92" s="194"/>
      <c r="H92" s="194"/>
      <c r="I92" s="194"/>
      <c r="J92" s="194"/>
      <c r="K92" s="194"/>
      <c r="L92" s="194"/>
      <c r="M92" s="195"/>
      <c r="N92" s="91"/>
      <c r="O92" s="91"/>
      <c r="P92" s="136" t="s">
        <v>51</v>
      </c>
      <c r="Q92" s="191" t="s">
        <v>51</v>
      </c>
      <c r="R92" s="191"/>
      <c r="S92" s="191"/>
      <c r="T92" s="191"/>
      <c r="U92" s="191"/>
      <c r="V92" s="191"/>
      <c r="W92" s="136" t="s">
        <v>51</v>
      </c>
      <c r="X92" s="136" t="s">
        <v>51</v>
      </c>
      <c r="Y92" s="136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92"/>
      <c r="C93" s="192"/>
      <c r="D93" s="192"/>
      <c r="E93" s="193"/>
      <c r="F93" s="194"/>
      <c r="G93" s="194"/>
      <c r="H93" s="194"/>
      <c r="I93" s="194"/>
      <c r="J93" s="194"/>
      <c r="K93" s="194"/>
      <c r="L93" s="194"/>
      <c r="M93" s="195"/>
      <c r="N93" s="91"/>
      <c r="O93" s="91"/>
      <c r="P93" s="136" t="s">
        <v>51</v>
      </c>
      <c r="Q93" s="191" t="s">
        <v>51</v>
      </c>
      <c r="R93" s="191"/>
      <c r="S93" s="191"/>
      <c r="T93" s="191"/>
      <c r="U93" s="191"/>
      <c r="V93" s="191"/>
      <c r="W93" s="136" t="s">
        <v>51</v>
      </c>
      <c r="X93" s="136" t="s">
        <v>51</v>
      </c>
      <c r="Y93" s="136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1"/>
      <c r="C94" s="191"/>
      <c r="D94" s="191"/>
      <c r="E94" s="191"/>
      <c r="F94" s="191"/>
      <c r="G94" s="191"/>
      <c r="H94" s="191"/>
      <c r="I94" s="191"/>
      <c r="J94" s="191"/>
      <c r="K94" s="191"/>
      <c r="L94" s="191"/>
      <c r="M94" s="191"/>
      <c r="N94" s="87"/>
      <c r="O94" s="87"/>
      <c r="P94" s="136" t="s">
        <v>51</v>
      </c>
      <c r="Q94" s="191" t="s">
        <v>51</v>
      </c>
      <c r="R94" s="191"/>
      <c r="S94" s="191"/>
      <c r="T94" s="191"/>
      <c r="U94" s="191"/>
      <c r="V94" s="191"/>
      <c r="W94" s="136" t="s">
        <v>51</v>
      </c>
      <c r="X94" s="136" t="s">
        <v>51</v>
      </c>
      <c r="Y94" s="136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92"/>
      <c r="C95" s="192"/>
      <c r="D95" s="192"/>
      <c r="E95" s="193"/>
      <c r="F95" s="194"/>
      <c r="G95" s="194"/>
      <c r="H95" s="194"/>
      <c r="I95" s="194"/>
      <c r="J95" s="194"/>
      <c r="K95" s="194"/>
      <c r="L95" s="194"/>
      <c r="M95" s="195"/>
      <c r="N95" s="91"/>
      <c r="O95" s="91"/>
      <c r="P95" s="136" t="s">
        <v>51</v>
      </c>
      <c r="Q95" s="191" t="s">
        <v>51</v>
      </c>
      <c r="R95" s="191"/>
      <c r="S95" s="191"/>
      <c r="T95" s="191"/>
      <c r="U95" s="191"/>
      <c r="V95" s="191"/>
      <c r="W95" s="136" t="s">
        <v>51</v>
      </c>
      <c r="X95" s="136" t="s">
        <v>51</v>
      </c>
      <c r="Y95" s="136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1"/>
      <c r="C96" s="191"/>
      <c r="D96" s="191"/>
      <c r="E96" s="191"/>
      <c r="F96" s="191"/>
      <c r="G96" s="191"/>
      <c r="H96" s="191"/>
      <c r="I96" s="191"/>
      <c r="J96" s="191"/>
      <c r="K96" s="191"/>
      <c r="L96" s="191"/>
      <c r="M96" s="191"/>
      <c r="N96" s="87"/>
      <c r="O96" s="87"/>
      <c r="P96" s="136" t="s">
        <v>51</v>
      </c>
      <c r="Q96" s="191" t="s">
        <v>51</v>
      </c>
      <c r="R96" s="191"/>
      <c r="S96" s="191"/>
      <c r="T96" s="191"/>
      <c r="U96" s="191"/>
      <c r="V96" s="191"/>
      <c r="W96" s="136" t="s">
        <v>51</v>
      </c>
      <c r="X96" s="136" t="s">
        <v>51</v>
      </c>
      <c r="Y96" s="136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92"/>
      <c r="C97" s="192"/>
      <c r="D97" s="192"/>
      <c r="E97" s="193"/>
      <c r="F97" s="194"/>
      <c r="G97" s="194"/>
      <c r="H97" s="194"/>
      <c r="I97" s="194"/>
      <c r="J97" s="194"/>
      <c r="K97" s="194"/>
      <c r="L97" s="194"/>
      <c r="M97" s="195"/>
      <c r="N97" s="91"/>
      <c r="O97" s="91"/>
      <c r="P97" s="136" t="s">
        <v>51</v>
      </c>
      <c r="Q97" s="191" t="s">
        <v>51</v>
      </c>
      <c r="R97" s="191"/>
      <c r="S97" s="191"/>
      <c r="T97" s="191"/>
      <c r="U97" s="191"/>
      <c r="V97" s="191"/>
      <c r="W97" s="136" t="s">
        <v>51</v>
      </c>
      <c r="X97" s="136" t="s">
        <v>51</v>
      </c>
      <c r="Y97" s="136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1"/>
      <c r="C98" s="191"/>
      <c r="D98" s="191"/>
      <c r="E98" s="191"/>
      <c r="F98" s="191"/>
      <c r="G98" s="191"/>
      <c r="H98" s="191"/>
      <c r="I98" s="191"/>
      <c r="J98" s="191"/>
      <c r="K98" s="191"/>
      <c r="L98" s="191"/>
      <c r="M98" s="191"/>
      <c r="N98" s="87"/>
      <c r="O98" s="87"/>
      <c r="P98" s="136" t="s">
        <v>51</v>
      </c>
      <c r="Q98" s="191" t="s">
        <v>51</v>
      </c>
      <c r="R98" s="191"/>
      <c r="S98" s="191"/>
      <c r="T98" s="191"/>
      <c r="U98" s="191"/>
      <c r="V98" s="191"/>
      <c r="W98" s="136" t="s">
        <v>51</v>
      </c>
      <c r="X98" s="136" t="s">
        <v>51</v>
      </c>
      <c r="Y98" s="136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92"/>
      <c r="C99" s="192"/>
      <c r="D99" s="192"/>
      <c r="E99" s="193"/>
      <c r="F99" s="194"/>
      <c r="G99" s="194"/>
      <c r="H99" s="194"/>
      <c r="I99" s="194"/>
      <c r="J99" s="194"/>
      <c r="K99" s="194"/>
      <c r="L99" s="194"/>
      <c r="M99" s="195"/>
      <c r="N99" s="91"/>
      <c r="O99" s="91"/>
      <c r="P99" s="136" t="s">
        <v>51</v>
      </c>
      <c r="Q99" s="191" t="s">
        <v>51</v>
      </c>
      <c r="R99" s="191"/>
      <c r="S99" s="191"/>
      <c r="T99" s="191"/>
      <c r="U99" s="191"/>
      <c r="V99" s="191"/>
      <c r="W99" s="136" t="s">
        <v>51</v>
      </c>
      <c r="X99" s="136" t="s">
        <v>51</v>
      </c>
      <c r="Y99" s="136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1"/>
      <c r="C100" s="191"/>
      <c r="D100" s="191"/>
      <c r="E100" s="191"/>
      <c r="F100" s="191"/>
      <c r="G100" s="191"/>
      <c r="H100" s="191"/>
      <c r="I100" s="191"/>
      <c r="J100" s="191"/>
      <c r="K100" s="191"/>
      <c r="L100" s="191"/>
      <c r="M100" s="191"/>
      <c r="N100" s="87"/>
      <c r="O100" s="87"/>
      <c r="P100" s="136" t="s">
        <v>51</v>
      </c>
      <c r="Q100" s="191" t="s">
        <v>51</v>
      </c>
      <c r="R100" s="191"/>
      <c r="S100" s="191"/>
      <c r="T100" s="191"/>
      <c r="U100" s="191"/>
      <c r="V100" s="191"/>
      <c r="W100" s="136" t="s">
        <v>51</v>
      </c>
      <c r="X100" s="136" t="s">
        <v>51</v>
      </c>
      <c r="Y100" s="136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92"/>
      <c r="C101" s="192"/>
      <c r="D101" s="192"/>
      <c r="E101" s="193"/>
      <c r="F101" s="194"/>
      <c r="G101" s="194"/>
      <c r="H101" s="194"/>
      <c r="I101" s="194"/>
      <c r="J101" s="194"/>
      <c r="K101" s="194"/>
      <c r="L101" s="194"/>
      <c r="M101" s="195"/>
      <c r="N101" s="91"/>
      <c r="O101" s="91"/>
      <c r="P101" s="136" t="s">
        <v>51</v>
      </c>
      <c r="Q101" s="191" t="s">
        <v>51</v>
      </c>
      <c r="R101" s="191"/>
      <c r="S101" s="191"/>
      <c r="T101" s="191"/>
      <c r="U101" s="191"/>
      <c r="V101" s="191"/>
      <c r="W101" s="136" t="s">
        <v>51</v>
      </c>
      <c r="X101" s="136" t="s">
        <v>51</v>
      </c>
      <c r="Y101" s="136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1"/>
      <c r="C102" s="191"/>
      <c r="D102" s="191"/>
      <c r="E102" s="191"/>
      <c r="F102" s="191"/>
      <c r="G102" s="191"/>
      <c r="H102" s="191"/>
      <c r="I102" s="191"/>
      <c r="J102" s="191"/>
      <c r="K102" s="191"/>
      <c r="L102" s="191"/>
      <c r="M102" s="191"/>
      <c r="N102" s="87"/>
      <c r="O102" s="87"/>
      <c r="P102" s="136" t="s">
        <v>51</v>
      </c>
      <c r="Q102" s="191" t="s">
        <v>51</v>
      </c>
      <c r="R102" s="191"/>
      <c r="S102" s="191"/>
      <c r="T102" s="191"/>
      <c r="U102" s="191"/>
      <c r="V102" s="191"/>
      <c r="W102" s="136" t="s">
        <v>51</v>
      </c>
      <c r="X102" s="136" t="s">
        <v>51</v>
      </c>
      <c r="Y102" s="136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1"/>
      <c r="C103" s="191"/>
      <c r="D103" s="191"/>
      <c r="E103" s="191"/>
      <c r="F103" s="191"/>
      <c r="G103" s="191"/>
      <c r="H103" s="191"/>
      <c r="I103" s="191"/>
      <c r="J103" s="191"/>
      <c r="K103" s="191"/>
      <c r="L103" s="191"/>
      <c r="M103" s="191"/>
      <c r="N103" s="87"/>
      <c r="O103" s="87"/>
      <c r="P103" s="136" t="s">
        <v>51</v>
      </c>
      <c r="Q103" s="191" t="s">
        <v>51</v>
      </c>
      <c r="R103" s="191"/>
      <c r="S103" s="191"/>
      <c r="T103" s="191"/>
      <c r="U103" s="191"/>
      <c r="V103" s="191"/>
      <c r="W103" s="136" t="s">
        <v>51</v>
      </c>
      <c r="X103" s="136" t="s">
        <v>51</v>
      </c>
      <c r="Y103" s="136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84"/>
      <c r="C104" s="184"/>
      <c r="D104" s="184"/>
      <c r="E104" s="184"/>
      <c r="F104" s="184"/>
      <c r="G104" s="184"/>
      <c r="H104" s="184"/>
      <c r="I104" s="184"/>
      <c r="J104" s="184"/>
      <c r="K104" s="184"/>
      <c r="L104" s="184"/>
      <c r="M104" s="184"/>
      <c r="N104" s="98"/>
      <c r="O104" s="98"/>
      <c r="P104" s="184"/>
      <c r="Q104" s="184"/>
      <c r="R104" s="184"/>
      <c r="S104" s="184"/>
      <c r="T104" s="184"/>
      <c r="U104" s="184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84"/>
      <c r="C105" s="184"/>
      <c r="D105" s="184"/>
      <c r="E105" s="184"/>
      <c r="F105" s="184"/>
      <c r="G105" s="184"/>
      <c r="H105" s="184"/>
      <c r="I105" s="184"/>
      <c r="J105" s="184"/>
      <c r="K105" s="184"/>
      <c r="L105" s="184"/>
      <c r="M105" s="184"/>
      <c r="N105" s="98"/>
      <c r="O105" s="98"/>
      <c r="P105" s="184"/>
      <c r="Q105" s="184"/>
      <c r="R105" s="184"/>
      <c r="S105" s="184"/>
      <c r="T105" s="184"/>
      <c r="U105" s="184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84"/>
      <c r="C106" s="184"/>
      <c r="D106" s="184"/>
      <c r="E106" s="184"/>
      <c r="F106" s="184"/>
      <c r="G106" s="184"/>
      <c r="H106" s="184"/>
      <c r="I106" s="184"/>
      <c r="J106" s="184"/>
      <c r="K106" s="184"/>
      <c r="L106" s="184"/>
      <c r="M106" s="184"/>
      <c r="N106" s="98"/>
      <c r="O106" s="98"/>
      <c r="P106" s="184"/>
      <c r="Q106" s="184"/>
      <c r="R106" s="184"/>
      <c r="S106" s="184"/>
      <c r="T106" s="184"/>
      <c r="U106" s="184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84"/>
      <c r="C107" s="184"/>
      <c r="D107" s="184"/>
      <c r="E107" s="184"/>
      <c r="F107" s="184"/>
      <c r="G107" s="184"/>
      <c r="H107" s="184"/>
      <c r="I107" s="184"/>
      <c r="J107" s="184"/>
      <c r="K107" s="184"/>
      <c r="L107" s="184"/>
      <c r="M107" s="184"/>
      <c r="N107" s="98"/>
      <c r="O107" s="98"/>
      <c r="P107" s="184"/>
      <c r="Q107" s="184"/>
      <c r="R107" s="184"/>
      <c r="S107" s="184"/>
      <c r="T107" s="184"/>
      <c r="U107" s="184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84"/>
      <c r="C108" s="184"/>
      <c r="D108" s="184"/>
      <c r="E108" s="184"/>
      <c r="F108" s="184"/>
      <c r="G108" s="184"/>
      <c r="H108" s="184"/>
      <c r="I108" s="184"/>
      <c r="J108" s="184"/>
      <c r="K108" s="184"/>
      <c r="L108" s="184"/>
      <c r="M108" s="184"/>
      <c r="N108" s="98"/>
      <c r="O108" s="98"/>
      <c r="P108" s="184"/>
      <c r="Q108" s="184"/>
      <c r="R108" s="184"/>
      <c r="S108" s="184"/>
      <c r="T108" s="184"/>
      <c r="U108" s="184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84"/>
      <c r="C109" s="184"/>
      <c r="D109" s="184"/>
      <c r="E109" s="184"/>
      <c r="F109" s="184"/>
      <c r="G109" s="184"/>
      <c r="H109" s="184"/>
      <c r="I109" s="184"/>
      <c r="J109" s="184"/>
      <c r="K109" s="184"/>
      <c r="L109" s="184"/>
      <c r="M109" s="184"/>
      <c r="N109" s="98"/>
      <c r="O109" s="98"/>
      <c r="P109" s="184"/>
      <c r="Q109" s="184"/>
      <c r="R109" s="184"/>
      <c r="S109" s="184"/>
      <c r="T109" s="184"/>
      <c r="U109" s="184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84"/>
      <c r="C110" s="184"/>
      <c r="D110" s="184"/>
      <c r="E110" s="184"/>
      <c r="F110" s="184"/>
      <c r="G110" s="184"/>
      <c r="H110" s="184"/>
      <c r="I110" s="184"/>
      <c r="J110" s="184"/>
      <c r="K110" s="184"/>
      <c r="L110" s="184"/>
      <c r="M110" s="184"/>
      <c r="N110" s="98"/>
      <c r="O110" s="98"/>
      <c r="P110" s="184"/>
      <c r="Q110" s="184"/>
      <c r="R110" s="184"/>
      <c r="S110" s="184"/>
      <c r="T110" s="184"/>
      <c r="U110" s="184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84"/>
      <c r="C111" s="184"/>
      <c r="D111" s="184"/>
      <c r="E111" s="184"/>
      <c r="F111" s="184"/>
      <c r="G111" s="184"/>
      <c r="H111" s="184"/>
      <c r="I111" s="184"/>
      <c r="J111" s="184"/>
      <c r="K111" s="184"/>
      <c r="L111" s="184"/>
      <c r="M111" s="184"/>
      <c r="N111" s="98"/>
      <c r="O111" s="98"/>
      <c r="P111" s="184"/>
      <c r="Q111" s="184"/>
      <c r="R111" s="184"/>
      <c r="S111" s="184"/>
      <c r="T111" s="184"/>
      <c r="U111" s="184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84"/>
      <c r="C112" s="184"/>
      <c r="D112" s="184"/>
      <c r="E112" s="184"/>
      <c r="F112" s="184"/>
      <c r="G112" s="184"/>
      <c r="H112" s="184"/>
      <c r="I112" s="184"/>
      <c r="J112" s="184"/>
      <c r="K112" s="184"/>
      <c r="L112" s="184"/>
      <c r="M112" s="184"/>
      <c r="N112" s="98"/>
      <c r="O112" s="98"/>
      <c r="P112" s="184"/>
      <c r="Q112" s="184"/>
      <c r="R112" s="184"/>
      <c r="S112" s="184"/>
      <c r="T112" s="184"/>
      <c r="U112" s="184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  <c r="N113" s="98"/>
      <c r="O113" s="98"/>
      <c r="P113" s="184"/>
      <c r="Q113" s="184"/>
      <c r="R113" s="184"/>
      <c r="S113" s="184"/>
      <c r="T113" s="184"/>
      <c r="U113" s="184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84"/>
      <c r="C114" s="184"/>
      <c r="D114" s="184"/>
      <c r="E114" s="184"/>
      <c r="F114" s="184"/>
      <c r="G114" s="184"/>
      <c r="H114" s="184"/>
      <c r="I114" s="184"/>
      <c r="J114" s="184"/>
      <c r="K114" s="184"/>
      <c r="L114" s="184"/>
      <c r="M114" s="184"/>
      <c r="N114" s="98"/>
      <c r="O114" s="98"/>
      <c r="P114" s="184"/>
      <c r="Q114" s="184"/>
      <c r="R114" s="184"/>
      <c r="S114" s="184"/>
      <c r="T114" s="184"/>
      <c r="U114" s="184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84"/>
      <c r="C115" s="184"/>
      <c r="D115" s="184"/>
      <c r="E115" s="184"/>
      <c r="F115" s="184"/>
      <c r="G115" s="184"/>
      <c r="H115" s="184"/>
      <c r="I115" s="184"/>
      <c r="J115" s="184"/>
      <c r="K115" s="184"/>
      <c r="L115" s="184"/>
      <c r="M115" s="184"/>
      <c r="N115" s="98"/>
      <c r="O115" s="98"/>
      <c r="P115" s="184"/>
      <c r="Q115" s="184"/>
      <c r="R115" s="184"/>
      <c r="S115" s="184"/>
      <c r="T115" s="184"/>
      <c r="U115" s="184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84"/>
      <c r="C116" s="184"/>
      <c r="D116" s="184"/>
      <c r="E116" s="184"/>
      <c r="F116" s="184"/>
      <c r="G116" s="184"/>
      <c r="H116" s="184"/>
      <c r="I116" s="184"/>
      <c r="J116" s="184"/>
      <c r="K116" s="184"/>
      <c r="L116" s="184"/>
      <c r="M116" s="184"/>
      <c r="N116" s="98"/>
      <c r="O116" s="98"/>
      <c r="P116" s="184"/>
      <c r="Q116" s="184"/>
      <c r="R116" s="184"/>
      <c r="S116" s="184"/>
      <c r="T116" s="184"/>
      <c r="U116" s="184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84"/>
      <c r="C117" s="184"/>
      <c r="D117" s="184"/>
      <c r="E117" s="184"/>
      <c r="F117" s="184"/>
      <c r="G117" s="184"/>
      <c r="H117" s="184"/>
      <c r="I117" s="184"/>
      <c r="J117" s="184"/>
      <c r="K117" s="184"/>
      <c r="L117" s="184"/>
      <c r="M117" s="184"/>
      <c r="N117" s="98"/>
      <c r="O117" s="98"/>
      <c r="P117" s="184"/>
      <c r="Q117" s="184"/>
      <c r="R117" s="184"/>
      <c r="S117" s="184"/>
      <c r="T117" s="184"/>
      <c r="U117" s="184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84"/>
      <c r="C118" s="184"/>
      <c r="D118" s="184"/>
      <c r="E118" s="184"/>
      <c r="F118" s="184"/>
      <c r="G118" s="184"/>
      <c r="H118" s="184"/>
      <c r="I118" s="184"/>
      <c r="J118" s="184"/>
      <c r="K118" s="184"/>
      <c r="L118" s="184"/>
      <c r="M118" s="184"/>
      <c r="N118" s="98"/>
      <c r="O118" s="98"/>
      <c r="P118" s="184"/>
      <c r="Q118" s="184"/>
      <c r="R118" s="184"/>
      <c r="S118" s="184"/>
      <c r="T118" s="184"/>
      <c r="U118" s="184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84"/>
      <c r="C119" s="184"/>
      <c r="D119" s="184"/>
      <c r="E119" s="184"/>
      <c r="F119" s="184"/>
      <c r="G119" s="184"/>
      <c r="H119" s="184"/>
      <c r="I119" s="184"/>
      <c r="J119" s="184"/>
      <c r="K119" s="184"/>
      <c r="L119" s="184"/>
      <c r="M119" s="184"/>
      <c r="N119" s="98"/>
      <c r="O119" s="98"/>
      <c r="P119" s="184"/>
      <c r="Q119" s="184"/>
      <c r="R119" s="184"/>
      <c r="S119" s="184"/>
      <c r="T119" s="184"/>
      <c r="U119" s="184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  <c r="N120" s="98"/>
      <c r="O120" s="98"/>
      <c r="P120" s="184"/>
      <c r="Q120" s="184"/>
      <c r="R120" s="184"/>
      <c r="S120" s="184"/>
      <c r="T120" s="184"/>
      <c r="U120" s="184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84"/>
      <c r="C121" s="184"/>
      <c r="D121" s="184"/>
      <c r="E121" s="184"/>
      <c r="F121" s="184"/>
      <c r="G121" s="184"/>
      <c r="H121" s="184"/>
      <c r="I121" s="184"/>
      <c r="J121" s="184"/>
      <c r="K121" s="184"/>
      <c r="L121" s="184"/>
      <c r="M121" s="184"/>
      <c r="N121" s="98"/>
      <c r="O121" s="98"/>
      <c r="P121" s="184"/>
      <c r="Q121" s="184"/>
      <c r="R121" s="184"/>
      <c r="S121" s="184"/>
      <c r="T121" s="184"/>
      <c r="U121" s="184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84"/>
      <c r="C122" s="184"/>
      <c r="D122" s="184"/>
      <c r="E122" s="184"/>
      <c r="F122" s="184"/>
      <c r="G122" s="184"/>
      <c r="H122" s="184"/>
      <c r="I122" s="184"/>
      <c r="J122" s="184"/>
      <c r="K122" s="184"/>
      <c r="L122" s="184"/>
      <c r="M122" s="184"/>
      <c r="N122" s="98"/>
      <c r="O122" s="98"/>
      <c r="P122" s="184"/>
      <c r="Q122" s="184"/>
      <c r="R122" s="184"/>
      <c r="S122" s="184"/>
      <c r="T122" s="184"/>
      <c r="U122" s="184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84"/>
      <c r="C123" s="184"/>
      <c r="D123" s="184"/>
      <c r="E123" s="184"/>
      <c r="F123" s="184"/>
      <c r="G123" s="184"/>
      <c r="H123" s="184"/>
      <c r="I123" s="184"/>
      <c r="J123" s="184"/>
      <c r="K123" s="184"/>
      <c r="L123" s="184"/>
      <c r="M123" s="184"/>
      <c r="N123" s="98"/>
      <c r="O123" s="98"/>
      <c r="P123" s="184"/>
      <c r="Q123" s="184"/>
      <c r="R123" s="184"/>
      <c r="S123" s="184"/>
      <c r="T123" s="184"/>
      <c r="U123" s="184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84"/>
      <c r="C124" s="184"/>
      <c r="D124" s="184"/>
      <c r="E124" s="184"/>
      <c r="F124" s="184"/>
      <c r="G124" s="184"/>
      <c r="H124" s="184"/>
      <c r="I124" s="184"/>
      <c r="J124" s="184"/>
      <c r="K124" s="184"/>
      <c r="L124" s="184"/>
      <c r="M124" s="184"/>
      <c r="N124" s="98"/>
      <c r="O124" s="98"/>
      <c r="P124" s="184"/>
      <c r="Q124" s="184"/>
      <c r="R124" s="184"/>
      <c r="S124" s="184"/>
      <c r="T124" s="184"/>
      <c r="U124" s="184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84"/>
      <c r="C125" s="184"/>
      <c r="D125" s="184"/>
      <c r="E125" s="184"/>
      <c r="F125" s="184"/>
      <c r="G125" s="184"/>
      <c r="H125" s="184"/>
      <c r="I125" s="184"/>
      <c r="J125" s="184"/>
      <c r="K125" s="184"/>
      <c r="L125" s="184"/>
      <c r="M125" s="184"/>
      <c r="N125" s="98"/>
      <c r="O125" s="98"/>
      <c r="P125" s="184"/>
      <c r="Q125" s="184"/>
      <c r="R125" s="184"/>
      <c r="S125" s="184"/>
      <c r="T125" s="184"/>
      <c r="U125" s="184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84"/>
      <c r="C126" s="184"/>
      <c r="D126" s="184"/>
      <c r="E126" s="184"/>
      <c r="F126" s="184"/>
      <c r="G126" s="184"/>
      <c r="H126" s="184"/>
      <c r="I126" s="184"/>
      <c r="J126" s="184"/>
      <c r="K126" s="184"/>
      <c r="L126" s="184"/>
      <c r="M126" s="184"/>
      <c r="N126" s="98"/>
      <c r="O126" s="98"/>
      <c r="P126" s="184"/>
      <c r="Q126" s="184"/>
      <c r="R126" s="184"/>
      <c r="S126" s="184"/>
      <c r="T126" s="184"/>
      <c r="U126" s="184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84"/>
      <c r="C127" s="184"/>
      <c r="D127" s="184"/>
      <c r="E127" s="184"/>
      <c r="F127" s="184"/>
      <c r="G127" s="184"/>
      <c r="H127" s="184"/>
      <c r="I127" s="184"/>
      <c r="J127" s="184"/>
      <c r="K127" s="184"/>
      <c r="L127" s="184"/>
      <c r="M127" s="184"/>
      <c r="N127" s="98"/>
      <c r="O127" s="98"/>
      <c r="P127" s="184"/>
      <c r="Q127" s="184"/>
      <c r="R127" s="184"/>
      <c r="S127" s="184"/>
      <c r="T127" s="184"/>
      <c r="U127" s="184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84"/>
      <c r="C128" s="184"/>
      <c r="D128" s="184"/>
      <c r="E128" s="184"/>
      <c r="F128" s="184"/>
      <c r="G128" s="184"/>
      <c r="H128" s="184"/>
      <c r="I128" s="184"/>
      <c r="J128" s="184"/>
      <c r="K128" s="184"/>
      <c r="L128" s="184"/>
      <c r="M128" s="184"/>
      <c r="N128" s="98"/>
      <c r="O128" s="98"/>
      <c r="P128" s="184"/>
      <c r="Q128" s="184"/>
      <c r="R128" s="184"/>
      <c r="S128" s="184"/>
      <c r="T128" s="184"/>
      <c r="U128" s="184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84"/>
      <c r="C129" s="184"/>
      <c r="D129" s="184"/>
      <c r="E129" s="184"/>
      <c r="F129" s="184"/>
      <c r="G129" s="184"/>
      <c r="H129" s="184"/>
      <c r="I129" s="184"/>
      <c r="J129" s="184"/>
      <c r="K129" s="184"/>
      <c r="L129" s="184"/>
      <c r="M129" s="184"/>
      <c r="N129" s="98"/>
      <c r="O129" s="98"/>
      <c r="P129" s="184"/>
      <c r="Q129" s="184"/>
      <c r="R129" s="184"/>
      <c r="S129" s="184"/>
      <c r="T129" s="184"/>
      <c r="U129" s="184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84"/>
      <c r="C130" s="184"/>
      <c r="D130" s="184"/>
      <c r="E130" s="184"/>
      <c r="F130" s="184"/>
      <c r="G130" s="184"/>
      <c r="H130" s="184"/>
      <c r="I130" s="184"/>
      <c r="J130" s="184"/>
      <c r="K130" s="184"/>
      <c r="L130" s="184"/>
      <c r="M130" s="184"/>
      <c r="N130" s="98"/>
      <c r="O130" s="98"/>
      <c r="P130" s="184"/>
      <c r="Q130" s="184"/>
      <c r="R130" s="184"/>
      <c r="S130" s="184"/>
      <c r="T130" s="184"/>
      <c r="U130" s="184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84"/>
      <c r="C131" s="184"/>
      <c r="D131" s="184"/>
      <c r="E131" s="184"/>
      <c r="F131" s="184"/>
      <c r="G131" s="184"/>
      <c r="H131" s="184"/>
      <c r="I131" s="184"/>
      <c r="J131" s="184"/>
      <c r="K131" s="184"/>
      <c r="L131" s="184"/>
      <c r="M131" s="184"/>
      <c r="N131" s="98"/>
      <c r="O131" s="98"/>
      <c r="P131" s="184"/>
      <c r="Q131" s="184"/>
      <c r="R131" s="184"/>
      <c r="S131" s="184"/>
      <c r="T131" s="184"/>
      <c r="U131" s="184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5"/>
      <c r="C136" s="186"/>
      <c r="D136" s="186"/>
      <c r="E136" s="134"/>
      <c r="F136" s="134"/>
      <c r="G136" s="134"/>
      <c r="H136" s="185"/>
      <c r="I136" s="185"/>
      <c r="J136" s="185"/>
      <c r="K136" s="185"/>
      <c r="L136" s="134"/>
      <c r="M136" s="185"/>
      <c r="N136" s="185"/>
      <c r="O136" s="185"/>
      <c r="P136" s="185"/>
      <c r="Q136" s="185"/>
      <c r="R136" s="134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8"/>
      <c r="C137" s="188"/>
      <c r="D137" s="188"/>
      <c r="E137" s="102"/>
      <c r="F137" s="102"/>
      <c r="G137" s="102"/>
      <c r="H137" s="189"/>
      <c r="I137" s="189"/>
      <c r="J137" s="189"/>
      <c r="K137" s="189"/>
      <c r="L137" s="133"/>
      <c r="M137" s="190"/>
      <c r="N137" s="190"/>
      <c r="O137" s="190"/>
      <c r="P137" s="190"/>
      <c r="Q137" s="190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8"/>
      <c r="C138" s="188"/>
      <c r="D138" s="188"/>
      <c r="E138" s="102"/>
      <c r="F138" s="102"/>
      <c r="G138" s="102"/>
      <c r="H138" s="189"/>
      <c r="I138" s="189"/>
      <c r="J138" s="189"/>
      <c r="K138" s="189"/>
      <c r="L138" s="133"/>
      <c r="M138" s="190"/>
      <c r="N138" s="190"/>
      <c r="O138" s="190"/>
      <c r="P138" s="190"/>
      <c r="Q138" s="190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8"/>
      <c r="C139" s="188"/>
      <c r="D139" s="188"/>
      <c r="E139" s="102"/>
      <c r="F139" s="102"/>
      <c r="G139" s="102"/>
      <c r="H139" s="189"/>
      <c r="I139" s="189"/>
      <c r="J139" s="189"/>
      <c r="K139" s="189"/>
      <c r="L139" s="133"/>
      <c r="M139" s="190"/>
      <c r="N139" s="190"/>
      <c r="O139" s="190"/>
      <c r="P139" s="190"/>
      <c r="Q139" s="190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8"/>
      <c r="C140" s="188"/>
      <c r="D140" s="188"/>
      <c r="E140" s="102"/>
      <c r="F140" s="102"/>
      <c r="G140" s="102"/>
      <c r="H140" s="189"/>
      <c r="I140" s="189"/>
      <c r="J140" s="189"/>
      <c r="K140" s="189"/>
      <c r="L140" s="133"/>
      <c r="M140" s="190"/>
      <c r="N140" s="190"/>
      <c r="O140" s="190"/>
      <c r="P140" s="190"/>
      <c r="Q140" s="190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8"/>
      <c r="C141" s="188"/>
      <c r="D141" s="188"/>
      <c r="E141" s="102"/>
      <c r="F141" s="102"/>
      <c r="G141" s="102"/>
      <c r="H141" s="189"/>
      <c r="I141" s="189"/>
      <c r="J141" s="189"/>
      <c r="K141" s="189"/>
      <c r="L141" s="133"/>
      <c r="M141" s="190"/>
      <c r="N141" s="190"/>
      <c r="O141" s="190"/>
      <c r="P141" s="190"/>
      <c r="Q141" s="190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8"/>
      <c r="C142" s="188"/>
      <c r="D142" s="188"/>
      <c r="E142" s="102"/>
      <c r="F142" s="102"/>
      <c r="G142" s="102"/>
      <c r="H142" s="189"/>
      <c r="I142" s="189"/>
      <c r="J142" s="189"/>
      <c r="K142" s="189"/>
      <c r="L142" s="133"/>
      <c r="M142" s="190"/>
      <c r="N142" s="190"/>
      <c r="O142" s="190"/>
      <c r="P142" s="190"/>
      <c r="Q142" s="190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8"/>
      <c r="C143" s="188"/>
      <c r="D143" s="188"/>
      <c r="E143" s="102"/>
      <c r="F143" s="102"/>
      <c r="G143" s="102"/>
      <c r="H143" s="189"/>
      <c r="I143" s="189"/>
      <c r="J143" s="189"/>
      <c r="K143" s="189"/>
      <c r="L143" s="133"/>
      <c r="M143" s="190"/>
      <c r="N143" s="190"/>
      <c r="O143" s="190"/>
      <c r="P143" s="190"/>
      <c r="Q143" s="190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8"/>
      <c r="C144" s="188"/>
      <c r="D144" s="188"/>
      <c r="E144" s="102"/>
      <c r="F144" s="102"/>
      <c r="G144" s="102"/>
      <c r="H144" s="189"/>
      <c r="I144" s="189"/>
      <c r="J144" s="189"/>
      <c r="K144" s="189"/>
      <c r="L144" s="133"/>
      <c r="M144" s="190"/>
      <c r="N144" s="190"/>
      <c r="O144" s="190"/>
      <c r="P144" s="190"/>
      <c r="Q144" s="190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8"/>
      <c r="C145" s="188"/>
      <c r="D145" s="188"/>
      <c r="E145" s="102"/>
      <c r="F145" s="102"/>
      <c r="G145" s="102"/>
      <c r="H145" s="189"/>
      <c r="I145" s="189"/>
      <c r="J145" s="189"/>
      <c r="K145" s="189"/>
      <c r="L145" s="133"/>
      <c r="M145" s="190"/>
      <c r="N145" s="190"/>
      <c r="O145" s="190"/>
      <c r="P145" s="190"/>
      <c r="Q145" s="190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35"/>
      <c r="C146" s="135"/>
      <c r="D146" s="135"/>
      <c r="E146" s="135"/>
      <c r="F146" s="135"/>
      <c r="G146" s="135"/>
      <c r="H146" s="135"/>
      <c r="I146" s="135"/>
      <c r="J146" s="135"/>
      <c r="K146" s="135"/>
      <c r="L146" s="135"/>
      <c r="M146" s="135"/>
      <c r="N146" s="135"/>
      <c r="O146" s="135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5"/>
      <c r="C148" s="186"/>
      <c r="D148" s="186"/>
      <c r="E148" s="187"/>
      <c r="F148" s="187"/>
      <c r="G148" s="187"/>
      <c r="H148" s="187"/>
      <c r="I148" s="187"/>
      <c r="J148" s="187"/>
      <c r="K148" s="187"/>
      <c r="L148" s="187"/>
      <c r="M148" s="187"/>
      <c r="N148" s="134"/>
      <c r="O148" s="134"/>
      <c r="P148" s="185"/>
      <c r="Q148" s="185"/>
      <c r="R148" s="185"/>
      <c r="S148" s="185"/>
      <c r="T148" s="185"/>
      <c r="U148" s="185"/>
      <c r="V148" s="134"/>
      <c r="W148" s="134"/>
      <c r="X148" s="134"/>
      <c r="Y148" s="134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84"/>
      <c r="C149" s="184"/>
      <c r="D149" s="184"/>
      <c r="E149" s="184"/>
      <c r="F149" s="184"/>
      <c r="G149" s="184"/>
      <c r="H149" s="184"/>
      <c r="I149" s="184"/>
      <c r="J149" s="184"/>
      <c r="K149" s="184"/>
      <c r="L149" s="184"/>
      <c r="M149" s="184"/>
      <c r="N149" s="98"/>
      <c r="O149" s="133"/>
      <c r="P149" s="184"/>
      <c r="Q149" s="184"/>
      <c r="R149" s="184"/>
      <c r="S149" s="184"/>
      <c r="T149" s="184"/>
      <c r="U149" s="184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84"/>
      <c r="C150" s="184"/>
      <c r="D150" s="184"/>
      <c r="E150" s="184"/>
      <c r="F150" s="184"/>
      <c r="G150" s="184"/>
      <c r="H150" s="184"/>
      <c r="I150" s="184"/>
      <c r="J150" s="184"/>
      <c r="K150" s="184"/>
      <c r="L150" s="184"/>
      <c r="M150" s="184"/>
      <c r="N150" s="98"/>
      <c r="O150" s="133"/>
      <c r="P150" s="184"/>
      <c r="Q150" s="184"/>
      <c r="R150" s="184"/>
      <c r="S150" s="184"/>
      <c r="T150" s="184"/>
      <c r="U150" s="184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84"/>
      <c r="C151" s="184"/>
      <c r="D151" s="184"/>
      <c r="E151" s="184"/>
      <c r="F151" s="184"/>
      <c r="G151" s="184"/>
      <c r="H151" s="184"/>
      <c r="I151" s="184"/>
      <c r="J151" s="184"/>
      <c r="K151" s="184"/>
      <c r="L151" s="184"/>
      <c r="M151" s="184"/>
      <c r="N151" s="98"/>
      <c r="O151" s="133"/>
      <c r="P151" s="184"/>
      <c r="Q151" s="184"/>
      <c r="R151" s="184"/>
      <c r="S151" s="184"/>
      <c r="T151" s="184"/>
      <c r="U151" s="184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84"/>
      <c r="C152" s="184"/>
      <c r="D152" s="184"/>
      <c r="E152" s="184"/>
      <c r="F152" s="184"/>
      <c r="G152" s="184"/>
      <c r="H152" s="184"/>
      <c r="I152" s="184"/>
      <c r="J152" s="184"/>
      <c r="K152" s="184"/>
      <c r="L152" s="184"/>
      <c r="M152" s="184"/>
      <c r="N152" s="98"/>
      <c r="O152" s="133"/>
      <c r="P152" s="184"/>
      <c r="Q152" s="184"/>
      <c r="R152" s="184"/>
      <c r="S152" s="184"/>
      <c r="T152" s="184"/>
      <c r="U152" s="184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84"/>
      <c r="C153" s="184"/>
      <c r="D153" s="184"/>
      <c r="E153" s="184"/>
      <c r="F153" s="184"/>
      <c r="G153" s="184"/>
      <c r="H153" s="184"/>
      <c r="I153" s="184"/>
      <c r="J153" s="184"/>
      <c r="K153" s="184"/>
      <c r="L153" s="184"/>
      <c r="M153" s="184"/>
      <c r="N153" s="98"/>
      <c r="O153" s="133"/>
      <c r="P153" s="184"/>
      <c r="Q153" s="184"/>
      <c r="R153" s="184"/>
      <c r="S153" s="184"/>
      <c r="T153" s="184"/>
      <c r="U153" s="184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84"/>
      <c r="C154" s="184"/>
      <c r="D154" s="184"/>
      <c r="E154" s="184"/>
      <c r="F154" s="184"/>
      <c r="G154" s="184"/>
      <c r="H154" s="184"/>
      <c r="I154" s="184"/>
      <c r="J154" s="184"/>
      <c r="K154" s="184"/>
      <c r="L154" s="184"/>
      <c r="M154" s="184"/>
      <c r="N154" s="98"/>
      <c r="O154" s="133"/>
      <c r="P154" s="184"/>
      <c r="Q154" s="184"/>
      <c r="R154" s="184"/>
      <c r="S154" s="184"/>
      <c r="T154" s="184"/>
      <c r="U154" s="184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84"/>
      <c r="C155" s="184"/>
      <c r="D155" s="184"/>
      <c r="E155" s="184"/>
      <c r="F155" s="184"/>
      <c r="G155" s="184"/>
      <c r="H155" s="184"/>
      <c r="I155" s="184"/>
      <c r="J155" s="184"/>
      <c r="K155" s="184"/>
      <c r="L155" s="184"/>
      <c r="M155" s="184"/>
      <c r="N155" s="98"/>
      <c r="O155" s="133"/>
      <c r="P155" s="184"/>
      <c r="Q155" s="184"/>
      <c r="R155" s="184"/>
      <c r="S155" s="184"/>
      <c r="T155" s="184"/>
      <c r="U155" s="184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84"/>
      <c r="C156" s="184"/>
      <c r="D156" s="184"/>
      <c r="E156" s="184"/>
      <c r="F156" s="184"/>
      <c r="G156" s="184"/>
      <c r="H156" s="184"/>
      <c r="I156" s="184"/>
      <c r="J156" s="184"/>
      <c r="K156" s="184"/>
      <c r="L156" s="184"/>
      <c r="M156" s="184"/>
      <c r="N156" s="98"/>
      <c r="O156" s="133"/>
      <c r="P156" s="184"/>
      <c r="Q156" s="184"/>
      <c r="R156" s="184"/>
      <c r="S156" s="184"/>
      <c r="T156" s="184"/>
      <c r="U156" s="184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84"/>
      <c r="C157" s="184"/>
      <c r="D157" s="184"/>
      <c r="E157" s="184"/>
      <c r="F157" s="184"/>
      <c r="G157" s="184"/>
      <c r="H157" s="184"/>
      <c r="I157" s="184"/>
      <c r="J157" s="184"/>
      <c r="K157" s="184"/>
      <c r="L157" s="184"/>
      <c r="M157" s="184"/>
      <c r="N157" s="98"/>
      <c r="O157" s="133"/>
      <c r="P157" s="184"/>
      <c r="Q157" s="184"/>
      <c r="R157" s="184"/>
      <c r="S157" s="184"/>
      <c r="T157" s="184"/>
      <c r="U157" s="184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84"/>
      <c r="C158" s="184"/>
      <c r="D158" s="184"/>
      <c r="E158" s="184"/>
      <c r="F158" s="184"/>
      <c r="G158" s="184"/>
      <c r="H158" s="184"/>
      <c r="I158" s="184"/>
      <c r="J158" s="184"/>
      <c r="K158" s="184"/>
      <c r="L158" s="184"/>
      <c r="M158" s="184"/>
      <c r="N158" s="98"/>
      <c r="O158" s="133"/>
      <c r="P158" s="184"/>
      <c r="Q158" s="184"/>
      <c r="R158" s="184"/>
      <c r="S158" s="184"/>
      <c r="T158" s="184"/>
      <c r="U158" s="184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84"/>
      <c r="C159" s="184"/>
      <c r="D159" s="184"/>
      <c r="E159" s="184"/>
      <c r="F159" s="184"/>
      <c r="G159" s="184"/>
      <c r="H159" s="184"/>
      <c r="I159" s="184"/>
      <c r="J159" s="184"/>
      <c r="K159" s="184"/>
      <c r="L159" s="184"/>
      <c r="M159" s="184"/>
      <c r="N159" s="98"/>
      <c r="O159" s="133"/>
      <c r="P159" s="184"/>
      <c r="Q159" s="184"/>
      <c r="R159" s="184"/>
      <c r="S159" s="184"/>
      <c r="T159" s="184"/>
      <c r="U159" s="184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84"/>
      <c r="C160" s="184"/>
      <c r="D160" s="184"/>
      <c r="E160" s="184"/>
      <c r="F160" s="184"/>
      <c r="G160" s="184"/>
      <c r="H160" s="184"/>
      <c r="I160" s="184"/>
      <c r="J160" s="184"/>
      <c r="K160" s="184"/>
      <c r="L160" s="184"/>
      <c r="M160" s="184"/>
      <c r="N160" s="98"/>
      <c r="O160" s="133"/>
      <c r="P160" s="184"/>
      <c r="Q160" s="184"/>
      <c r="R160" s="184"/>
      <c r="S160" s="184"/>
      <c r="T160" s="184"/>
      <c r="U160" s="184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84"/>
      <c r="C161" s="184"/>
      <c r="D161" s="184"/>
      <c r="E161" s="184"/>
      <c r="F161" s="184"/>
      <c r="G161" s="184"/>
      <c r="H161" s="184"/>
      <c r="I161" s="184"/>
      <c r="J161" s="184"/>
      <c r="K161" s="184"/>
      <c r="L161" s="184"/>
      <c r="M161" s="184"/>
      <c r="N161" s="98"/>
      <c r="O161" s="133"/>
      <c r="P161" s="184"/>
      <c r="Q161" s="184"/>
      <c r="R161" s="184"/>
      <c r="S161" s="184"/>
      <c r="T161" s="184"/>
      <c r="U161" s="184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84"/>
      <c r="C162" s="184"/>
      <c r="D162" s="184"/>
      <c r="E162" s="184"/>
      <c r="F162" s="184"/>
      <c r="G162" s="184"/>
      <c r="H162" s="184"/>
      <c r="I162" s="184"/>
      <c r="J162" s="184"/>
      <c r="K162" s="184"/>
      <c r="L162" s="184"/>
      <c r="M162" s="184"/>
      <c r="N162" s="98"/>
      <c r="O162" s="133"/>
      <c r="P162" s="184"/>
      <c r="Q162" s="184"/>
      <c r="R162" s="184"/>
      <c r="S162" s="184"/>
      <c r="T162" s="184"/>
      <c r="U162" s="184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84"/>
      <c r="C163" s="184"/>
      <c r="D163" s="184"/>
      <c r="E163" s="184"/>
      <c r="F163" s="184"/>
      <c r="G163" s="184"/>
      <c r="H163" s="184"/>
      <c r="I163" s="184"/>
      <c r="J163" s="184"/>
      <c r="K163" s="184"/>
      <c r="L163" s="184"/>
      <c r="M163" s="184"/>
      <c r="N163" s="98"/>
      <c r="O163" s="133"/>
      <c r="P163" s="184"/>
      <c r="Q163" s="184"/>
      <c r="R163" s="184"/>
      <c r="S163" s="184"/>
      <c r="T163" s="184"/>
      <c r="U163" s="184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84"/>
      <c r="C164" s="184"/>
      <c r="D164" s="184"/>
      <c r="E164" s="184"/>
      <c r="F164" s="184"/>
      <c r="G164" s="184"/>
      <c r="H164" s="184"/>
      <c r="I164" s="184"/>
      <c r="J164" s="184"/>
      <c r="K164" s="184"/>
      <c r="L164" s="184"/>
      <c r="M164" s="184"/>
      <c r="N164" s="98"/>
      <c r="O164" s="133"/>
      <c r="P164" s="184"/>
      <c r="Q164" s="184"/>
      <c r="R164" s="184"/>
      <c r="S164" s="184"/>
      <c r="T164" s="184"/>
      <c r="U164" s="184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84"/>
      <c r="C165" s="184"/>
      <c r="D165" s="184"/>
      <c r="E165" s="184"/>
      <c r="F165" s="184"/>
      <c r="G165" s="184"/>
      <c r="H165" s="184"/>
      <c r="I165" s="184"/>
      <c r="J165" s="184"/>
      <c r="K165" s="184"/>
      <c r="L165" s="184"/>
      <c r="M165" s="184"/>
      <c r="N165" s="98"/>
      <c r="O165" s="133"/>
      <c r="P165" s="184"/>
      <c r="Q165" s="184"/>
      <c r="R165" s="184"/>
      <c r="S165" s="184"/>
      <c r="T165" s="184"/>
      <c r="U165" s="184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84"/>
      <c r="C166" s="184"/>
      <c r="D166" s="184"/>
      <c r="E166" s="184"/>
      <c r="F166" s="184"/>
      <c r="G166" s="184"/>
      <c r="H166" s="184"/>
      <c r="I166" s="184"/>
      <c r="J166" s="184"/>
      <c r="K166" s="184"/>
      <c r="L166" s="184"/>
      <c r="M166" s="184"/>
      <c r="N166" s="98"/>
      <c r="O166" s="133"/>
      <c r="P166" s="184"/>
      <c r="Q166" s="184"/>
      <c r="R166" s="184"/>
      <c r="S166" s="184"/>
      <c r="T166" s="184"/>
      <c r="U166" s="184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84"/>
      <c r="C167" s="184"/>
      <c r="D167" s="184"/>
      <c r="E167" s="184"/>
      <c r="F167" s="184"/>
      <c r="G167" s="184"/>
      <c r="H167" s="184"/>
      <c r="I167" s="184"/>
      <c r="J167" s="184"/>
      <c r="K167" s="184"/>
      <c r="L167" s="184"/>
      <c r="M167" s="184"/>
      <c r="N167" s="98"/>
      <c r="O167" s="133"/>
      <c r="P167" s="184"/>
      <c r="Q167" s="184"/>
      <c r="R167" s="184"/>
      <c r="S167" s="184"/>
      <c r="T167" s="184"/>
      <c r="U167" s="184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84"/>
      <c r="C168" s="184"/>
      <c r="D168" s="184"/>
      <c r="E168" s="184"/>
      <c r="F168" s="184"/>
      <c r="G168" s="184"/>
      <c r="H168" s="184"/>
      <c r="I168" s="184"/>
      <c r="J168" s="184"/>
      <c r="K168" s="184"/>
      <c r="L168" s="184"/>
      <c r="M168" s="184"/>
      <c r="N168" s="98"/>
      <c r="O168" s="133"/>
      <c r="P168" s="184"/>
      <c r="Q168" s="184"/>
      <c r="R168" s="184"/>
      <c r="S168" s="184"/>
      <c r="T168" s="184"/>
      <c r="U168" s="184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84"/>
      <c r="C169" s="184"/>
      <c r="D169" s="184"/>
      <c r="E169" s="184"/>
      <c r="F169" s="184"/>
      <c r="G169" s="184"/>
      <c r="H169" s="184"/>
      <c r="I169" s="184"/>
      <c r="J169" s="184"/>
      <c r="K169" s="184"/>
      <c r="L169" s="184"/>
      <c r="M169" s="184"/>
      <c r="N169" s="98"/>
      <c r="O169" s="133"/>
      <c r="P169" s="184"/>
      <c r="Q169" s="184"/>
      <c r="R169" s="184"/>
      <c r="S169" s="184"/>
      <c r="T169" s="184"/>
      <c r="U169" s="184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84"/>
      <c r="C170" s="184"/>
      <c r="D170" s="184"/>
      <c r="E170" s="184"/>
      <c r="F170" s="184"/>
      <c r="G170" s="184"/>
      <c r="H170" s="184"/>
      <c r="I170" s="184"/>
      <c r="J170" s="184"/>
      <c r="K170" s="184"/>
      <c r="L170" s="184"/>
      <c r="M170" s="184"/>
      <c r="N170" s="98"/>
      <c r="O170" s="133"/>
      <c r="P170" s="184"/>
      <c r="Q170" s="184"/>
      <c r="R170" s="184"/>
      <c r="S170" s="184"/>
      <c r="T170" s="184"/>
      <c r="U170" s="184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84"/>
      <c r="C171" s="184"/>
      <c r="D171" s="184"/>
      <c r="E171" s="184"/>
      <c r="F171" s="184"/>
      <c r="G171" s="184"/>
      <c r="H171" s="184"/>
      <c r="I171" s="184"/>
      <c r="J171" s="184"/>
      <c r="K171" s="184"/>
      <c r="L171" s="184"/>
      <c r="M171" s="184"/>
      <c r="N171" s="98"/>
      <c r="O171" s="133"/>
      <c r="P171" s="184"/>
      <c r="Q171" s="184"/>
      <c r="R171" s="184"/>
      <c r="S171" s="184"/>
      <c r="T171" s="184"/>
      <c r="U171" s="184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84"/>
      <c r="C172" s="184"/>
      <c r="D172" s="184"/>
      <c r="E172" s="184"/>
      <c r="F172" s="184"/>
      <c r="G172" s="184"/>
      <c r="H172" s="184"/>
      <c r="I172" s="184"/>
      <c r="J172" s="184"/>
      <c r="K172" s="184"/>
      <c r="L172" s="184"/>
      <c r="M172" s="184"/>
      <c r="N172" s="98"/>
      <c r="O172" s="133"/>
      <c r="P172" s="184"/>
      <c r="Q172" s="184"/>
      <c r="R172" s="184"/>
      <c r="S172" s="184"/>
      <c r="T172" s="184"/>
      <c r="U172" s="184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84"/>
      <c r="C173" s="184"/>
      <c r="D173" s="184"/>
      <c r="E173" s="184"/>
      <c r="F173" s="184"/>
      <c r="G173" s="184"/>
      <c r="H173" s="184"/>
      <c r="I173" s="184"/>
      <c r="J173" s="184"/>
      <c r="K173" s="184"/>
      <c r="L173" s="184"/>
      <c r="M173" s="184"/>
      <c r="N173" s="98"/>
      <c r="O173" s="133"/>
      <c r="P173" s="184"/>
      <c r="Q173" s="184"/>
      <c r="R173" s="184"/>
      <c r="S173" s="184"/>
      <c r="T173" s="184"/>
      <c r="U173" s="184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84"/>
      <c r="C174" s="184"/>
      <c r="D174" s="184"/>
      <c r="E174" s="184"/>
      <c r="F174" s="184"/>
      <c r="G174" s="184"/>
      <c r="H174" s="184"/>
      <c r="I174" s="184"/>
      <c r="J174" s="184"/>
      <c r="K174" s="184"/>
      <c r="L174" s="184"/>
      <c r="M174" s="184"/>
      <c r="N174" s="98"/>
      <c r="O174" s="133"/>
      <c r="P174" s="184"/>
      <c r="Q174" s="184"/>
      <c r="R174" s="184"/>
      <c r="S174" s="184"/>
      <c r="T174" s="184"/>
      <c r="U174" s="184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84"/>
      <c r="C175" s="184"/>
      <c r="D175" s="184"/>
      <c r="E175" s="184"/>
      <c r="F175" s="184"/>
      <c r="G175" s="184"/>
      <c r="H175" s="184"/>
      <c r="I175" s="184"/>
      <c r="J175" s="184"/>
      <c r="K175" s="184"/>
      <c r="L175" s="184"/>
      <c r="M175" s="184"/>
      <c r="N175" s="98"/>
      <c r="O175" s="133"/>
      <c r="P175" s="184"/>
      <c r="Q175" s="184"/>
      <c r="R175" s="184"/>
      <c r="S175" s="184"/>
      <c r="T175" s="184"/>
      <c r="U175" s="184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84"/>
      <c r="C176" s="184"/>
      <c r="D176" s="184"/>
      <c r="E176" s="184"/>
      <c r="F176" s="184"/>
      <c r="G176" s="184"/>
      <c r="H176" s="184"/>
      <c r="I176" s="184"/>
      <c r="J176" s="184"/>
      <c r="K176" s="184"/>
      <c r="L176" s="184"/>
      <c r="M176" s="184"/>
      <c r="N176" s="98"/>
      <c r="O176" s="133"/>
      <c r="P176" s="184"/>
      <c r="Q176" s="184"/>
      <c r="R176" s="184"/>
      <c r="S176" s="184"/>
      <c r="T176" s="184"/>
      <c r="U176" s="184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84"/>
      <c r="C177" s="184"/>
      <c r="D177" s="184"/>
      <c r="E177" s="184"/>
      <c r="F177" s="184"/>
      <c r="G177" s="184"/>
      <c r="H177" s="184"/>
      <c r="I177" s="184"/>
      <c r="J177" s="184"/>
      <c r="K177" s="184"/>
      <c r="L177" s="184"/>
      <c r="M177" s="184"/>
      <c r="N177" s="98"/>
      <c r="O177" s="133"/>
      <c r="P177" s="184"/>
      <c r="Q177" s="184"/>
      <c r="R177" s="184"/>
      <c r="S177" s="184"/>
      <c r="T177" s="184"/>
      <c r="U177" s="184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84"/>
      <c r="C178" s="184"/>
      <c r="D178" s="184"/>
      <c r="E178" s="184"/>
      <c r="F178" s="184"/>
      <c r="G178" s="184"/>
      <c r="H178" s="184"/>
      <c r="I178" s="184"/>
      <c r="J178" s="184"/>
      <c r="K178" s="184"/>
      <c r="L178" s="184"/>
      <c r="M178" s="184"/>
      <c r="N178" s="98"/>
      <c r="O178" s="133"/>
      <c r="P178" s="184"/>
      <c r="Q178" s="184"/>
      <c r="R178" s="184"/>
      <c r="S178" s="184"/>
      <c r="T178" s="184"/>
      <c r="U178" s="184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84"/>
      <c r="C179" s="184"/>
      <c r="D179" s="184"/>
      <c r="E179" s="184"/>
      <c r="F179" s="184"/>
      <c r="G179" s="184"/>
      <c r="H179" s="184"/>
      <c r="I179" s="184"/>
      <c r="J179" s="184"/>
      <c r="K179" s="184"/>
      <c r="L179" s="184"/>
      <c r="M179" s="184"/>
      <c r="N179" s="98"/>
      <c r="O179" s="133"/>
      <c r="P179" s="184"/>
      <c r="Q179" s="184"/>
      <c r="R179" s="184"/>
      <c r="S179" s="184"/>
      <c r="T179" s="184"/>
      <c r="U179" s="184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84"/>
      <c r="C180" s="184"/>
      <c r="D180" s="184"/>
      <c r="E180" s="184"/>
      <c r="F180" s="184"/>
      <c r="G180" s="184"/>
      <c r="H180" s="184"/>
      <c r="I180" s="184"/>
      <c r="J180" s="184"/>
      <c r="K180" s="184"/>
      <c r="L180" s="184"/>
      <c r="M180" s="184"/>
      <c r="N180" s="98"/>
      <c r="O180" s="133"/>
      <c r="P180" s="184"/>
      <c r="Q180" s="184"/>
      <c r="R180" s="184"/>
      <c r="S180" s="184"/>
      <c r="T180" s="184"/>
      <c r="U180" s="184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84"/>
      <c r="C181" s="184"/>
      <c r="D181" s="184"/>
      <c r="E181" s="184"/>
      <c r="F181" s="184"/>
      <c r="G181" s="184"/>
      <c r="H181" s="184"/>
      <c r="I181" s="184"/>
      <c r="J181" s="184"/>
      <c r="K181" s="184"/>
      <c r="L181" s="184"/>
      <c r="M181" s="184"/>
      <c r="N181" s="98"/>
      <c r="O181" s="133"/>
      <c r="P181" s="184"/>
      <c r="Q181" s="184"/>
      <c r="R181" s="184"/>
      <c r="S181" s="184"/>
      <c r="T181" s="184"/>
      <c r="U181" s="184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84"/>
      <c r="C182" s="184"/>
      <c r="D182" s="184"/>
      <c r="E182" s="184"/>
      <c r="F182" s="184"/>
      <c r="G182" s="184"/>
      <c r="H182" s="184"/>
      <c r="I182" s="184"/>
      <c r="J182" s="184"/>
      <c r="K182" s="184"/>
      <c r="L182" s="184"/>
      <c r="M182" s="184"/>
      <c r="N182" s="98"/>
      <c r="O182" s="133"/>
      <c r="P182" s="184"/>
      <c r="Q182" s="184"/>
      <c r="R182" s="184"/>
      <c r="S182" s="184"/>
      <c r="T182" s="184"/>
      <c r="U182" s="184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84"/>
      <c r="C183" s="184"/>
      <c r="D183" s="184"/>
      <c r="E183" s="184"/>
      <c r="F183" s="184"/>
      <c r="G183" s="184"/>
      <c r="H183" s="184"/>
      <c r="I183" s="184"/>
      <c r="J183" s="184"/>
      <c r="K183" s="184"/>
      <c r="L183" s="184"/>
      <c r="M183" s="184"/>
      <c r="N183" s="98"/>
      <c r="O183" s="133"/>
      <c r="P183" s="184"/>
      <c r="Q183" s="184"/>
      <c r="R183" s="184"/>
      <c r="S183" s="184"/>
      <c r="T183" s="184"/>
      <c r="U183" s="184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84"/>
      <c r="C184" s="184"/>
      <c r="D184" s="184"/>
      <c r="E184" s="184"/>
      <c r="F184" s="184"/>
      <c r="G184" s="184"/>
      <c r="H184" s="184"/>
      <c r="I184" s="184"/>
      <c r="J184" s="184"/>
      <c r="K184" s="184"/>
      <c r="L184" s="184"/>
      <c r="M184" s="184"/>
      <c r="N184" s="98"/>
      <c r="O184" s="133"/>
      <c r="P184" s="184"/>
      <c r="Q184" s="184"/>
      <c r="R184" s="184"/>
      <c r="S184" s="184"/>
      <c r="T184" s="184"/>
      <c r="U184" s="184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84"/>
      <c r="C185" s="184"/>
      <c r="D185" s="184"/>
      <c r="E185" s="184"/>
      <c r="F185" s="184"/>
      <c r="G185" s="184"/>
      <c r="H185" s="184"/>
      <c r="I185" s="184"/>
      <c r="J185" s="184"/>
      <c r="K185" s="184"/>
      <c r="L185" s="184"/>
      <c r="M185" s="184"/>
      <c r="N185" s="98"/>
      <c r="O185" s="133"/>
      <c r="P185" s="184"/>
      <c r="Q185" s="184"/>
      <c r="R185" s="184"/>
      <c r="S185" s="184"/>
      <c r="T185" s="184"/>
      <c r="U185" s="184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84"/>
      <c r="C186" s="184"/>
      <c r="D186" s="184"/>
      <c r="E186" s="184"/>
      <c r="F186" s="184"/>
      <c r="G186" s="184"/>
      <c r="H186" s="184"/>
      <c r="I186" s="184"/>
      <c r="J186" s="184"/>
      <c r="K186" s="184"/>
      <c r="L186" s="184"/>
      <c r="M186" s="184"/>
      <c r="N186" s="98"/>
      <c r="O186" s="133"/>
      <c r="P186" s="184"/>
      <c r="Q186" s="184"/>
      <c r="R186" s="184"/>
      <c r="S186" s="184"/>
      <c r="T186" s="184"/>
      <c r="U186" s="184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84"/>
      <c r="C187" s="184"/>
      <c r="D187" s="184"/>
      <c r="E187" s="184"/>
      <c r="F187" s="184"/>
      <c r="G187" s="184"/>
      <c r="H187" s="184"/>
      <c r="I187" s="184"/>
      <c r="J187" s="184"/>
      <c r="K187" s="184"/>
      <c r="L187" s="184"/>
      <c r="M187" s="184"/>
      <c r="N187" s="98"/>
      <c r="O187" s="133"/>
      <c r="P187" s="184"/>
      <c r="Q187" s="184"/>
      <c r="R187" s="184"/>
      <c r="S187" s="184"/>
      <c r="T187" s="184"/>
      <c r="U187" s="184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84"/>
      <c r="C188" s="184"/>
      <c r="D188" s="184"/>
      <c r="E188" s="184"/>
      <c r="F188" s="184"/>
      <c r="G188" s="184"/>
      <c r="H188" s="184"/>
      <c r="I188" s="184"/>
      <c r="J188" s="184"/>
      <c r="K188" s="184"/>
      <c r="L188" s="184"/>
      <c r="M188" s="184"/>
      <c r="N188" s="98"/>
      <c r="O188" s="133"/>
      <c r="P188" s="184"/>
      <c r="Q188" s="184"/>
      <c r="R188" s="184"/>
      <c r="S188" s="184"/>
      <c r="T188" s="184"/>
      <c r="U188" s="184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5"/>
      <c r="C193" s="186"/>
      <c r="D193" s="186"/>
      <c r="E193" s="134"/>
      <c r="F193" s="134"/>
      <c r="G193" s="134"/>
      <c r="H193" s="185"/>
      <c r="I193" s="185"/>
      <c r="J193" s="185"/>
      <c r="K193" s="185"/>
      <c r="L193" s="185"/>
      <c r="M193" s="185"/>
      <c r="N193" s="185"/>
      <c r="O193" s="185"/>
      <c r="P193" s="185"/>
      <c r="Q193" s="185"/>
      <c r="R193" s="185"/>
      <c r="S193" s="185"/>
      <c r="T193" s="185"/>
      <c r="U193" s="185"/>
      <c r="V193" s="134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8"/>
      <c r="C194" s="188"/>
      <c r="D194" s="188"/>
      <c r="E194" s="102"/>
      <c r="F194" s="102"/>
      <c r="G194" s="102"/>
      <c r="H194" s="189"/>
      <c r="I194" s="189"/>
      <c r="J194" s="189"/>
      <c r="K194" s="189"/>
      <c r="L194" s="190"/>
      <c r="M194" s="190"/>
      <c r="N194" s="190"/>
      <c r="O194" s="190"/>
      <c r="P194" s="190"/>
      <c r="Q194" s="190"/>
      <c r="R194" s="190"/>
      <c r="S194" s="190"/>
      <c r="T194" s="190"/>
      <c r="U194" s="190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8"/>
      <c r="C195" s="188"/>
      <c r="D195" s="188"/>
      <c r="E195" s="102"/>
      <c r="F195" s="102"/>
      <c r="G195" s="102"/>
      <c r="H195" s="189"/>
      <c r="I195" s="189"/>
      <c r="J195" s="189"/>
      <c r="K195" s="189"/>
      <c r="L195" s="190"/>
      <c r="M195" s="190"/>
      <c r="N195" s="190"/>
      <c r="O195" s="190"/>
      <c r="P195" s="190"/>
      <c r="Q195" s="190"/>
      <c r="R195" s="190"/>
      <c r="S195" s="190"/>
      <c r="T195" s="190"/>
      <c r="U195" s="190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8"/>
      <c r="C196" s="188"/>
      <c r="D196" s="188"/>
      <c r="E196" s="102"/>
      <c r="F196" s="102"/>
      <c r="G196" s="102"/>
      <c r="H196" s="189"/>
      <c r="I196" s="189"/>
      <c r="J196" s="189"/>
      <c r="K196" s="189"/>
      <c r="L196" s="190"/>
      <c r="M196" s="190"/>
      <c r="N196" s="190"/>
      <c r="O196" s="190"/>
      <c r="P196" s="190"/>
      <c r="Q196" s="190"/>
      <c r="R196" s="190"/>
      <c r="S196" s="190"/>
      <c r="T196" s="190"/>
      <c r="U196" s="190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8"/>
      <c r="C197" s="188"/>
      <c r="D197" s="188"/>
      <c r="E197" s="102"/>
      <c r="F197" s="102"/>
      <c r="G197" s="102"/>
      <c r="H197" s="189"/>
      <c r="I197" s="189"/>
      <c r="J197" s="189"/>
      <c r="K197" s="189"/>
      <c r="L197" s="190"/>
      <c r="M197" s="190"/>
      <c r="N197" s="190"/>
      <c r="O197" s="190"/>
      <c r="P197" s="190"/>
      <c r="Q197" s="190"/>
      <c r="R197" s="190"/>
      <c r="S197" s="190"/>
      <c r="T197" s="190"/>
      <c r="U197" s="190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8"/>
      <c r="C198" s="188"/>
      <c r="D198" s="188"/>
      <c r="E198" s="102"/>
      <c r="F198" s="102"/>
      <c r="G198" s="102"/>
      <c r="H198" s="189"/>
      <c r="I198" s="189"/>
      <c r="J198" s="189"/>
      <c r="K198" s="189"/>
      <c r="L198" s="190"/>
      <c r="M198" s="190"/>
      <c r="N198" s="190"/>
      <c r="O198" s="190"/>
      <c r="P198" s="190"/>
      <c r="Q198" s="190"/>
      <c r="R198" s="190"/>
      <c r="S198" s="190"/>
      <c r="T198" s="190"/>
      <c r="U198" s="190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5"/>
      <c r="C201" s="186"/>
      <c r="D201" s="186"/>
      <c r="E201" s="187"/>
      <c r="F201" s="187"/>
      <c r="G201" s="187"/>
      <c r="H201" s="187"/>
      <c r="I201" s="187"/>
      <c r="J201" s="187"/>
      <c r="K201" s="187"/>
      <c r="L201" s="187"/>
      <c r="M201" s="187"/>
      <c r="N201" s="134"/>
      <c r="O201" s="134"/>
      <c r="P201" s="134"/>
      <c r="Q201" s="185"/>
      <c r="R201" s="185"/>
      <c r="S201" s="185"/>
      <c r="T201" s="185"/>
      <c r="U201" s="41"/>
      <c r="V201" s="134"/>
      <c r="W201" s="134"/>
      <c r="X201" s="134"/>
      <c r="Y201" s="134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84"/>
      <c r="C202" s="184"/>
      <c r="D202" s="184"/>
      <c r="E202" s="184"/>
      <c r="F202" s="184"/>
      <c r="G202" s="184"/>
      <c r="H202" s="184"/>
      <c r="I202" s="184"/>
      <c r="J202" s="184"/>
      <c r="K202" s="184"/>
      <c r="L202" s="184"/>
      <c r="M202" s="184"/>
      <c r="N202" s="98"/>
      <c r="O202" s="133"/>
      <c r="P202" s="133"/>
      <c r="Q202" s="184"/>
      <c r="R202" s="184"/>
      <c r="S202" s="184"/>
      <c r="T202" s="184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84"/>
      <c r="C203" s="184"/>
      <c r="D203" s="184"/>
      <c r="E203" s="184"/>
      <c r="F203" s="184"/>
      <c r="G203" s="184"/>
      <c r="H203" s="184"/>
      <c r="I203" s="184"/>
      <c r="J203" s="184"/>
      <c r="K203" s="184"/>
      <c r="L203" s="184"/>
      <c r="M203" s="184"/>
      <c r="N203" s="98"/>
      <c r="O203" s="133"/>
      <c r="P203" s="133"/>
      <c r="Q203" s="184"/>
      <c r="R203" s="184"/>
      <c r="S203" s="184"/>
      <c r="T203" s="184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84"/>
      <c r="C204" s="184"/>
      <c r="D204" s="184"/>
      <c r="E204" s="184"/>
      <c r="F204" s="184"/>
      <c r="G204" s="184"/>
      <c r="H204" s="184"/>
      <c r="I204" s="184"/>
      <c r="J204" s="184"/>
      <c r="K204" s="184"/>
      <c r="L204" s="184"/>
      <c r="M204" s="184"/>
      <c r="N204" s="98"/>
      <c r="O204" s="133"/>
      <c r="P204" s="133"/>
      <c r="Q204" s="184"/>
      <c r="R204" s="184"/>
      <c r="S204" s="184"/>
      <c r="T204" s="184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84"/>
      <c r="C205" s="184"/>
      <c r="D205" s="184"/>
      <c r="E205" s="184"/>
      <c r="F205" s="184"/>
      <c r="G205" s="184"/>
      <c r="H205" s="184"/>
      <c r="I205" s="184"/>
      <c r="J205" s="184"/>
      <c r="K205" s="184"/>
      <c r="L205" s="184"/>
      <c r="M205" s="184"/>
      <c r="N205" s="98"/>
      <c r="O205" s="133"/>
      <c r="P205" s="133"/>
      <c r="Q205" s="184"/>
      <c r="R205" s="184"/>
      <c r="S205" s="184"/>
      <c r="T205" s="184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84"/>
      <c r="C206" s="184"/>
      <c r="D206" s="184"/>
      <c r="E206" s="184"/>
      <c r="F206" s="184"/>
      <c r="G206" s="184"/>
      <c r="H206" s="184"/>
      <c r="I206" s="184"/>
      <c r="J206" s="184"/>
      <c r="K206" s="184"/>
      <c r="L206" s="184"/>
      <c r="M206" s="184"/>
      <c r="N206" s="98"/>
      <c r="O206" s="133"/>
      <c r="P206" s="133"/>
      <c r="Q206" s="184"/>
      <c r="R206" s="184"/>
      <c r="S206" s="184"/>
      <c r="T206" s="184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84"/>
      <c r="C207" s="184"/>
      <c r="D207" s="184"/>
      <c r="E207" s="184"/>
      <c r="F207" s="184"/>
      <c r="G207" s="184"/>
      <c r="H207" s="184"/>
      <c r="I207" s="184"/>
      <c r="J207" s="184"/>
      <c r="K207" s="184"/>
      <c r="L207" s="184"/>
      <c r="M207" s="184"/>
      <c r="N207" s="98"/>
      <c r="O207" s="133"/>
      <c r="P207" s="133"/>
      <c r="Q207" s="184"/>
      <c r="R207" s="184"/>
      <c r="S207" s="184"/>
      <c r="T207" s="184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84"/>
      <c r="C208" s="184"/>
      <c r="D208" s="184"/>
      <c r="E208" s="184"/>
      <c r="F208" s="184"/>
      <c r="G208" s="184"/>
      <c r="H208" s="184"/>
      <c r="I208" s="184"/>
      <c r="J208" s="184"/>
      <c r="K208" s="184"/>
      <c r="L208" s="184"/>
      <c r="M208" s="184"/>
      <c r="N208" s="98"/>
      <c r="O208" s="133"/>
      <c r="P208" s="133"/>
      <c r="Q208" s="184"/>
      <c r="R208" s="184"/>
      <c r="S208" s="184"/>
      <c r="T208" s="184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84"/>
      <c r="C209" s="184"/>
      <c r="D209" s="184"/>
      <c r="E209" s="184"/>
      <c r="F209" s="184"/>
      <c r="G209" s="184"/>
      <c r="H209" s="184"/>
      <c r="I209" s="184"/>
      <c r="J209" s="184"/>
      <c r="K209" s="184"/>
      <c r="L209" s="184"/>
      <c r="M209" s="184"/>
      <c r="N209" s="98"/>
      <c r="O209" s="133"/>
      <c r="P209" s="133"/>
      <c r="Q209" s="184"/>
      <c r="R209" s="184"/>
      <c r="S209" s="184"/>
      <c r="T209" s="184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84"/>
      <c r="C210" s="184"/>
      <c r="D210" s="184"/>
      <c r="E210" s="184"/>
      <c r="F210" s="184"/>
      <c r="G210" s="184"/>
      <c r="H210" s="184"/>
      <c r="I210" s="184"/>
      <c r="J210" s="184"/>
      <c r="K210" s="184"/>
      <c r="L210" s="184"/>
      <c r="M210" s="184"/>
      <c r="N210" s="98"/>
      <c r="O210" s="133"/>
      <c r="P210" s="133"/>
      <c r="Q210" s="184"/>
      <c r="R210" s="184"/>
      <c r="S210" s="184"/>
      <c r="T210" s="184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84"/>
      <c r="C211" s="184"/>
      <c r="D211" s="184"/>
      <c r="E211" s="184"/>
      <c r="F211" s="184"/>
      <c r="G211" s="184"/>
      <c r="H211" s="184"/>
      <c r="I211" s="184"/>
      <c r="J211" s="184"/>
      <c r="K211" s="184"/>
      <c r="L211" s="184"/>
      <c r="M211" s="184"/>
      <c r="N211" s="98"/>
      <c r="O211" s="133"/>
      <c r="P211" s="133"/>
      <c r="Q211" s="184"/>
      <c r="R211" s="184"/>
      <c r="S211" s="184"/>
      <c r="T211" s="184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84"/>
      <c r="C212" s="184"/>
      <c r="D212" s="184"/>
      <c r="E212" s="184"/>
      <c r="F212" s="184"/>
      <c r="G212" s="184"/>
      <c r="H212" s="184"/>
      <c r="I212" s="184"/>
      <c r="J212" s="184"/>
      <c r="K212" s="184"/>
      <c r="L212" s="184"/>
      <c r="M212" s="184"/>
      <c r="N212" s="98"/>
      <c r="O212" s="133"/>
      <c r="P212" s="133"/>
      <c r="Q212" s="184"/>
      <c r="R212" s="184"/>
      <c r="S212" s="184"/>
      <c r="T212" s="184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84"/>
      <c r="C213" s="184"/>
      <c r="D213" s="184"/>
      <c r="E213" s="184"/>
      <c r="F213" s="184"/>
      <c r="G213" s="184"/>
      <c r="H213" s="184"/>
      <c r="I213" s="184"/>
      <c r="J213" s="184"/>
      <c r="K213" s="184"/>
      <c r="L213" s="184"/>
      <c r="M213" s="184"/>
      <c r="N213" s="98"/>
      <c r="O213" s="133"/>
      <c r="P213" s="133"/>
      <c r="Q213" s="184"/>
      <c r="R213" s="184"/>
      <c r="S213" s="184"/>
      <c r="T213" s="184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84"/>
      <c r="C214" s="184"/>
      <c r="D214" s="184"/>
      <c r="E214" s="184"/>
      <c r="F214" s="184"/>
      <c r="G214" s="184"/>
      <c r="H214" s="184"/>
      <c r="I214" s="184"/>
      <c r="J214" s="184"/>
      <c r="K214" s="184"/>
      <c r="L214" s="184"/>
      <c r="M214" s="184"/>
      <c r="N214" s="98"/>
      <c r="O214" s="133"/>
      <c r="P214" s="133"/>
      <c r="Q214" s="184"/>
      <c r="R214" s="184"/>
      <c r="S214" s="184"/>
      <c r="T214" s="184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84"/>
      <c r="C215" s="184"/>
      <c r="D215" s="184"/>
      <c r="E215" s="184"/>
      <c r="F215" s="184"/>
      <c r="G215" s="184"/>
      <c r="H215" s="184"/>
      <c r="I215" s="184"/>
      <c r="J215" s="184"/>
      <c r="K215" s="184"/>
      <c r="L215" s="184"/>
      <c r="M215" s="184"/>
      <c r="N215" s="98"/>
      <c r="O215" s="133"/>
      <c r="P215" s="133"/>
      <c r="Q215" s="184"/>
      <c r="R215" s="184"/>
      <c r="S215" s="184"/>
      <c r="T215" s="184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84"/>
      <c r="C216" s="184"/>
      <c r="D216" s="184"/>
      <c r="E216" s="184"/>
      <c r="F216" s="184"/>
      <c r="G216" s="184"/>
      <c r="H216" s="184"/>
      <c r="I216" s="184"/>
      <c r="J216" s="184"/>
      <c r="K216" s="184"/>
      <c r="L216" s="184"/>
      <c r="M216" s="184"/>
      <c r="N216" s="98"/>
      <c r="O216" s="133"/>
      <c r="P216" s="133"/>
      <c r="Q216" s="184"/>
      <c r="R216" s="184"/>
      <c r="S216" s="184"/>
      <c r="T216" s="184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84"/>
      <c r="C217" s="184"/>
      <c r="D217" s="184"/>
      <c r="E217" s="184"/>
      <c r="F217" s="184"/>
      <c r="G217" s="184"/>
      <c r="H217" s="184"/>
      <c r="I217" s="184"/>
      <c r="J217" s="184"/>
      <c r="K217" s="184"/>
      <c r="L217" s="184"/>
      <c r="M217" s="184"/>
      <c r="N217" s="98"/>
      <c r="O217" s="133"/>
      <c r="P217" s="133"/>
      <c r="Q217" s="184"/>
      <c r="R217" s="184"/>
      <c r="S217" s="184"/>
      <c r="T217" s="184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84"/>
      <c r="C218" s="184"/>
      <c r="D218" s="184"/>
      <c r="E218" s="184"/>
      <c r="F218" s="184"/>
      <c r="G218" s="184"/>
      <c r="H218" s="184"/>
      <c r="I218" s="184"/>
      <c r="J218" s="184"/>
      <c r="K218" s="184"/>
      <c r="L218" s="184"/>
      <c r="M218" s="184"/>
      <c r="N218" s="98"/>
      <c r="O218" s="133"/>
      <c r="P218" s="133"/>
      <c r="Q218" s="184"/>
      <c r="R218" s="184"/>
      <c r="S218" s="184"/>
      <c r="T218" s="184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84"/>
      <c r="C219" s="184"/>
      <c r="D219" s="184"/>
      <c r="E219" s="184"/>
      <c r="F219" s="184"/>
      <c r="G219" s="184"/>
      <c r="H219" s="184"/>
      <c r="I219" s="184"/>
      <c r="J219" s="184"/>
      <c r="K219" s="184"/>
      <c r="L219" s="184"/>
      <c r="M219" s="184"/>
      <c r="N219" s="98"/>
      <c r="O219" s="133"/>
      <c r="P219" s="133"/>
      <c r="Q219" s="184"/>
      <c r="R219" s="184"/>
      <c r="S219" s="184"/>
      <c r="T219" s="184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84"/>
      <c r="C220" s="184"/>
      <c r="D220" s="184"/>
      <c r="E220" s="184"/>
      <c r="F220" s="184"/>
      <c r="G220" s="184"/>
      <c r="H220" s="184"/>
      <c r="I220" s="184"/>
      <c r="J220" s="184"/>
      <c r="K220" s="184"/>
      <c r="L220" s="184"/>
      <c r="M220" s="184"/>
      <c r="N220" s="98"/>
      <c r="O220" s="133"/>
      <c r="P220" s="133"/>
      <c r="Q220" s="184"/>
      <c r="R220" s="184"/>
      <c r="S220" s="184"/>
      <c r="T220" s="184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84"/>
      <c r="C221" s="184"/>
      <c r="D221" s="184"/>
      <c r="E221" s="184"/>
      <c r="F221" s="184"/>
      <c r="G221" s="184"/>
      <c r="H221" s="184"/>
      <c r="I221" s="184"/>
      <c r="J221" s="184"/>
      <c r="K221" s="184"/>
      <c r="L221" s="184"/>
      <c r="M221" s="184"/>
      <c r="N221" s="98"/>
      <c r="O221" s="133"/>
      <c r="P221" s="133"/>
      <c r="Q221" s="184"/>
      <c r="R221" s="184"/>
      <c r="S221" s="184"/>
      <c r="T221" s="184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84"/>
      <c r="C222" s="184"/>
      <c r="D222" s="184"/>
      <c r="E222" s="184"/>
      <c r="F222" s="184"/>
      <c r="G222" s="184"/>
      <c r="H222" s="184"/>
      <c r="I222" s="184"/>
      <c r="J222" s="184"/>
      <c r="K222" s="184"/>
      <c r="L222" s="184"/>
      <c r="M222" s="184"/>
      <c r="N222" s="98"/>
      <c r="O222" s="133"/>
      <c r="P222" s="133"/>
      <c r="Q222" s="184"/>
      <c r="R222" s="184"/>
      <c r="S222" s="184"/>
      <c r="T222" s="184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84"/>
      <c r="C223" s="184"/>
      <c r="D223" s="184"/>
      <c r="E223" s="184"/>
      <c r="F223" s="184"/>
      <c r="G223" s="184"/>
      <c r="H223" s="184"/>
      <c r="I223" s="184"/>
      <c r="J223" s="184"/>
      <c r="K223" s="184"/>
      <c r="L223" s="184"/>
      <c r="M223" s="184"/>
      <c r="N223" s="98"/>
      <c r="O223" s="133"/>
      <c r="P223" s="133"/>
      <c r="Q223" s="184"/>
      <c r="R223" s="184"/>
      <c r="S223" s="184"/>
      <c r="T223" s="184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84"/>
      <c r="C224" s="184"/>
      <c r="D224" s="184"/>
      <c r="E224" s="184"/>
      <c r="F224" s="184"/>
      <c r="G224" s="184"/>
      <c r="H224" s="184"/>
      <c r="I224" s="184"/>
      <c r="J224" s="184"/>
      <c r="K224" s="184"/>
      <c r="L224" s="184"/>
      <c r="M224" s="184"/>
      <c r="N224" s="98"/>
      <c r="O224" s="133"/>
      <c r="P224" s="133"/>
      <c r="Q224" s="184"/>
      <c r="R224" s="184"/>
      <c r="S224" s="184"/>
      <c r="T224" s="184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84"/>
      <c r="C225" s="184"/>
      <c r="D225" s="184"/>
      <c r="E225" s="184"/>
      <c r="F225" s="184"/>
      <c r="G225" s="184"/>
      <c r="H225" s="184"/>
      <c r="I225" s="184"/>
      <c r="J225" s="184"/>
      <c r="K225" s="184"/>
      <c r="L225" s="184"/>
      <c r="M225" s="184"/>
      <c r="N225" s="98"/>
      <c r="O225" s="133"/>
      <c r="P225" s="133"/>
      <c r="Q225" s="184"/>
      <c r="R225" s="184"/>
      <c r="S225" s="184"/>
      <c r="T225" s="184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84"/>
      <c r="C226" s="184"/>
      <c r="D226" s="184"/>
      <c r="E226" s="184"/>
      <c r="F226" s="184"/>
      <c r="G226" s="184"/>
      <c r="H226" s="184"/>
      <c r="I226" s="184"/>
      <c r="J226" s="184"/>
      <c r="K226" s="184"/>
      <c r="L226" s="184"/>
      <c r="M226" s="184"/>
      <c r="N226" s="98"/>
      <c r="O226" s="133"/>
      <c r="P226" s="133"/>
      <c r="Q226" s="184"/>
      <c r="R226" s="184"/>
      <c r="S226" s="184"/>
      <c r="T226" s="184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84"/>
      <c r="C227" s="184"/>
      <c r="D227" s="184"/>
      <c r="E227" s="184"/>
      <c r="F227" s="184"/>
      <c r="G227" s="184"/>
      <c r="H227" s="184"/>
      <c r="I227" s="184"/>
      <c r="J227" s="184"/>
      <c r="K227" s="184"/>
      <c r="L227" s="184"/>
      <c r="M227" s="184"/>
      <c r="N227" s="98"/>
      <c r="O227" s="133"/>
      <c r="P227" s="133"/>
      <c r="Q227" s="184"/>
      <c r="R227" s="184"/>
      <c r="S227" s="184"/>
      <c r="T227" s="184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84"/>
      <c r="C228" s="184"/>
      <c r="D228" s="184"/>
      <c r="E228" s="184"/>
      <c r="F228" s="184"/>
      <c r="G228" s="184"/>
      <c r="H228" s="184"/>
      <c r="I228" s="184"/>
      <c r="J228" s="184"/>
      <c r="K228" s="184"/>
      <c r="L228" s="184"/>
      <c r="M228" s="184"/>
      <c r="N228" s="98"/>
      <c r="O228" s="133"/>
      <c r="P228" s="133"/>
      <c r="Q228" s="184"/>
      <c r="R228" s="184"/>
      <c r="S228" s="184"/>
      <c r="T228" s="184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84"/>
      <c r="C229" s="184"/>
      <c r="D229" s="184"/>
      <c r="E229" s="184"/>
      <c r="F229" s="184"/>
      <c r="G229" s="184"/>
      <c r="H229" s="184"/>
      <c r="I229" s="184"/>
      <c r="J229" s="184"/>
      <c r="K229" s="184"/>
      <c r="L229" s="184"/>
      <c r="M229" s="184"/>
      <c r="N229" s="98"/>
      <c r="O229" s="133"/>
      <c r="P229" s="133"/>
      <c r="Q229" s="184"/>
      <c r="R229" s="184"/>
      <c r="S229" s="184"/>
      <c r="T229" s="184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84"/>
      <c r="C230" s="184"/>
      <c r="D230" s="184"/>
      <c r="E230" s="184"/>
      <c r="F230" s="184"/>
      <c r="G230" s="184"/>
      <c r="H230" s="184"/>
      <c r="I230" s="184"/>
      <c r="J230" s="184"/>
      <c r="K230" s="184"/>
      <c r="L230" s="184"/>
      <c r="M230" s="184"/>
      <c r="N230" s="98"/>
      <c r="O230" s="133"/>
      <c r="P230" s="133"/>
      <c r="Q230" s="184"/>
      <c r="R230" s="184"/>
      <c r="S230" s="184"/>
      <c r="T230" s="184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84"/>
      <c r="C231" s="184"/>
      <c r="D231" s="184"/>
      <c r="E231" s="184"/>
      <c r="F231" s="184"/>
      <c r="G231" s="184"/>
      <c r="H231" s="184"/>
      <c r="I231" s="184"/>
      <c r="J231" s="184"/>
      <c r="K231" s="184"/>
      <c r="L231" s="184"/>
      <c r="M231" s="184"/>
      <c r="N231" s="98"/>
      <c r="O231" s="133"/>
      <c r="P231" s="133"/>
      <c r="Q231" s="184"/>
      <c r="R231" s="184"/>
      <c r="S231" s="184"/>
      <c r="T231" s="184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84"/>
      <c r="C232" s="184"/>
      <c r="D232" s="184"/>
      <c r="E232" s="184"/>
      <c r="F232" s="184"/>
      <c r="G232" s="184"/>
      <c r="H232" s="184"/>
      <c r="I232" s="184"/>
      <c r="J232" s="184"/>
      <c r="K232" s="184"/>
      <c r="L232" s="184"/>
      <c r="M232" s="184"/>
      <c r="N232" s="98"/>
      <c r="O232" s="133"/>
      <c r="P232" s="133"/>
      <c r="Q232" s="184"/>
      <c r="R232" s="184"/>
      <c r="S232" s="184"/>
      <c r="T232" s="184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84"/>
      <c r="C233" s="184"/>
      <c r="D233" s="184"/>
      <c r="E233" s="184"/>
      <c r="F233" s="184"/>
      <c r="G233" s="184"/>
      <c r="H233" s="184"/>
      <c r="I233" s="184"/>
      <c r="J233" s="184"/>
      <c r="K233" s="184"/>
      <c r="L233" s="184"/>
      <c r="M233" s="184"/>
      <c r="N233" s="98"/>
      <c r="O233" s="133"/>
      <c r="P233" s="133"/>
      <c r="Q233" s="184"/>
      <c r="R233" s="184"/>
      <c r="S233" s="184"/>
      <c r="T233" s="184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84"/>
      <c r="C234" s="184"/>
      <c r="D234" s="184"/>
      <c r="E234" s="184"/>
      <c r="F234" s="184"/>
      <c r="G234" s="184"/>
      <c r="H234" s="184"/>
      <c r="I234" s="184"/>
      <c r="J234" s="184"/>
      <c r="K234" s="184"/>
      <c r="L234" s="184"/>
      <c r="M234" s="184"/>
      <c r="N234" s="98"/>
      <c r="O234" s="133"/>
      <c r="P234" s="133"/>
      <c r="Q234" s="184"/>
      <c r="R234" s="184"/>
      <c r="S234" s="184"/>
      <c r="T234" s="184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84"/>
      <c r="C235" s="184"/>
      <c r="D235" s="184"/>
      <c r="E235" s="184"/>
      <c r="F235" s="184"/>
      <c r="G235" s="184"/>
      <c r="H235" s="184"/>
      <c r="I235" s="184"/>
      <c r="J235" s="184"/>
      <c r="K235" s="184"/>
      <c r="L235" s="184"/>
      <c r="M235" s="184"/>
      <c r="N235" s="98"/>
      <c r="O235" s="133"/>
      <c r="P235" s="133"/>
      <c r="Q235" s="184"/>
      <c r="R235" s="184"/>
      <c r="S235" s="184"/>
      <c r="T235" s="184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84"/>
      <c r="C236" s="184"/>
      <c r="D236" s="184"/>
      <c r="E236" s="184"/>
      <c r="F236" s="184"/>
      <c r="G236" s="184"/>
      <c r="H236" s="184"/>
      <c r="I236" s="184"/>
      <c r="J236" s="184"/>
      <c r="K236" s="184"/>
      <c r="L236" s="184"/>
      <c r="M236" s="184"/>
      <c r="N236" s="98"/>
      <c r="O236" s="133"/>
      <c r="P236" s="133"/>
      <c r="Q236" s="184"/>
      <c r="R236" s="184"/>
      <c r="S236" s="184"/>
      <c r="T236" s="184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84"/>
      <c r="C237" s="184"/>
      <c r="D237" s="184"/>
      <c r="E237" s="184"/>
      <c r="F237" s="184"/>
      <c r="G237" s="184"/>
      <c r="H237" s="184"/>
      <c r="I237" s="184"/>
      <c r="J237" s="184"/>
      <c r="K237" s="184"/>
      <c r="L237" s="184"/>
      <c r="M237" s="184"/>
      <c r="N237" s="98"/>
      <c r="O237" s="133"/>
      <c r="P237" s="133"/>
      <c r="Q237" s="184"/>
      <c r="R237" s="184"/>
      <c r="S237" s="184"/>
      <c r="T237" s="184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84"/>
      <c r="C238" s="184"/>
      <c r="D238" s="184"/>
      <c r="E238" s="184"/>
      <c r="F238" s="184"/>
      <c r="G238" s="184"/>
      <c r="H238" s="184"/>
      <c r="I238" s="184"/>
      <c r="J238" s="184"/>
      <c r="K238" s="184"/>
      <c r="L238" s="184"/>
      <c r="M238" s="184"/>
      <c r="N238" s="98"/>
      <c r="O238" s="133"/>
      <c r="P238" s="133"/>
      <c r="Q238" s="184"/>
      <c r="R238" s="184"/>
      <c r="S238" s="184"/>
      <c r="T238" s="184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84"/>
      <c r="C239" s="184"/>
      <c r="D239" s="184"/>
      <c r="E239" s="184"/>
      <c r="F239" s="184"/>
      <c r="G239" s="184"/>
      <c r="H239" s="184"/>
      <c r="I239" s="184"/>
      <c r="J239" s="184"/>
      <c r="K239" s="184"/>
      <c r="L239" s="184"/>
      <c r="M239" s="184"/>
      <c r="N239" s="98"/>
      <c r="O239" s="133"/>
      <c r="P239" s="133"/>
      <c r="Q239" s="184"/>
      <c r="R239" s="184"/>
      <c r="S239" s="184"/>
      <c r="T239" s="184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84"/>
      <c r="C240" s="184"/>
      <c r="D240" s="184"/>
      <c r="E240" s="184"/>
      <c r="F240" s="184"/>
      <c r="G240" s="184"/>
      <c r="H240" s="184"/>
      <c r="I240" s="184"/>
      <c r="J240" s="184"/>
      <c r="K240" s="184"/>
      <c r="L240" s="184"/>
      <c r="M240" s="184"/>
      <c r="N240" s="98"/>
      <c r="O240" s="133"/>
      <c r="P240" s="133"/>
      <c r="Q240" s="184"/>
      <c r="R240" s="184"/>
      <c r="S240" s="184"/>
      <c r="T240" s="184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84"/>
      <c r="C241" s="184"/>
      <c r="D241" s="184"/>
      <c r="E241" s="184"/>
      <c r="F241" s="184"/>
      <c r="G241" s="184"/>
      <c r="H241" s="184"/>
      <c r="I241" s="184"/>
      <c r="J241" s="184"/>
      <c r="K241" s="184"/>
      <c r="L241" s="184"/>
      <c r="M241" s="184"/>
      <c r="N241" s="98"/>
      <c r="O241" s="133"/>
      <c r="P241" s="133"/>
      <c r="Q241" s="184"/>
      <c r="R241" s="184"/>
      <c r="S241" s="184"/>
      <c r="T241" s="184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5"/>
      <c r="C246" s="186"/>
      <c r="D246" s="186"/>
      <c r="E246" s="134"/>
      <c r="F246" s="134"/>
      <c r="G246" s="134"/>
      <c r="H246" s="185"/>
      <c r="I246" s="185"/>
      <c r="J246" s="185"/>
      <c r="K246" s="185"/>
      <c r="L246" s="185"/>
      <c r="M246" s="185"/>
      <c r="N246" s="185"/>
      <c r="O246" s="185"/>
      <c r="P246" s="185"/>
      <c r="Q246" s="134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8"/>
      <c r="C247" s="188"/>
      <c r="D247" s="188"/>
      <c r="E247" s="102"/>
      <c r="F247" s="102"/>
      <c r="G247" s="102"/>
      <c r="H247" s="189"/>
      <c r="I247" s="189"/>
      <c r="J247" s="189"/>
      <c r="K247" s="189"/>
      <c r="L247" s="190"/>
      <c r="M247" s="190"/>
      <c r="N247" s="190"/>
      <c r="O247" s="190"/>
      <c r="P247" s="190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8"/>
      <c r="C248" s="188"/>
      <c r="D248" s="188"/>
      <c r="E248" s="102"/>
      <c r="F248" s="102"/>
      <c r="G248" s="102"/>
      <c r="H248" s="189"/>
      <c r="I248" s="189"/>
      <c r="J248" s="189"/>
      <c r="K248" s="189"/>
      <c r="L248" s="190"/>
      <c r="M248" s="190"/>
      <c r="N248" s="190"/>
      <c r="O248" s="190"/>
      <c r="P248" s="190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8"/>
      <c r="C249" s="188"/>
      <c r="D249" s="188"/>
      <c r="E249" s="102"/>
      <c r="F249" s="102"/>
      <c r="G249" s="102"/>
      <c r="H249" s="189"/>
      <c r="I249" s="189"/>
      <c r="J249" s="189"/>
      <c r="K249" s="189"/>
      <c r="L249" s="190"/>
      <c r="M249" s="190"/>
      <c r="N249" s="190"/>
      <c r="O249" s="190"/>
      <c r="P249" s="190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8"/>
      <c r="C250" s="188"/>
      <c r="D250" s="188"/>
      <c r="E250" s="102"/>
      <c r="F250" s="102"/>
      <c r="G250" s="102"/>
      <c r="H250" s="189"/>
      <c r="I250" s="189"/>
      <c r="J250" s="189"/>
      <c r="K250" s="189"/>
      <c r="L250" s="190"/>
      <c r="M250" s="190"/>
      <c r="N250" s="190"/>
      <c r="O250" s="190"/>
      <c r="P250" s="190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8"/>
      <c r="C251" s="188"/>
      <c r="D251" s="188"/>
      <c r="E251" s="102"/>
      <c r="F251" s="102"/>
      <c r="G251" s="102"/>
      <c r="H251" s="189"/>
      <c r="I251" s="189"/>
      <c r="J251" s="189"/>
      <c r="K251" s="189"/>
      <c r="L251" s="190"/>
      <c r="M251" s="190"/>
      <c r="N251" s="190"/>
      <c r="O251" s="190"/>
      <c r="P251" s="190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8"/>
      <c r="C252" s="188"/>
      <c r="D252" s="188"/>
      <c r="E252" s="102"/>
      <c r="F252" s="102"/>
      <c r="G252" s="102"/>
      <c r="H252" s="189"/>
      <c r="I252" s="189"/>
      <c r="J252" s="189"/>
      <c r="K252" s="189"/>
      <c r="L252" s="190"/>
      <c r="M252" s="190"/>
      <c r="N252" s="190"/>
      <c r="O252" s="190"/>
      <c r="P252" s="190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8"/>
      <c r="C253" s="188"/>
      <c r="D253" s="188"/>
      <c r="E253" s="102"/>
      <c r="F253" s="102"/>
      <c r="G253" s="102"/>
      <c r="H253" s="189"/>
      <c r="I253" s="189"/>
      <c r="J253" s="189"/>
      <c r="K253" s="189"/>
      <c r="L253" s="190"/>
      <c r="M253" s="190"/>
      <c r="N253" s="190"/>
      <c r="O253" s="190"/>
      <c r="P253" s="190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5"/>
      <c r="C256" s="186"/>
      <c r="D256" s="186"/>
      <c r="E256" s="187"/>
      <c r="F256" s="187"/>
      <c r="G256" s="187"/>
      <c r="H256" s="187"/>
      <c r="I256" s="187"/>
      <c r="J256" s="187"/>
      <c r="K256" s="187"/>
      <c r="L256" s="187"/>
      <c r="M256" s="187"/>
      <c r="N256" s="134"/>
      <c r="O256" s="134"/>
      <c r="P256" s="185"/>
      <c r="Q256" s="185"/>
      <c r="R256" s="185"/>
      <c r="S256" s="185"/>
      <c r="T256" s="185"/>
      <c r="U256" s="185"/>
      <c r="V256" s="134"/>
      <c r="W256" s="134"/>
      <c r="X256" s="134"/>
      <c r="Y256" s="134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84"/>
      <c r="C257" s="184"/>
      <c r="D257" s="184"/>
      <c r="E257" s="184"/>
      <c r="F257" s="184"/>
      <c r="G257" s="184"/>
      <c r="H257" s="184"/>
      <c r="I257" s="184"/>
      <c r="J257" s="184"/>
      <c r="K257" s="184"/>
      <c r="L257" s="184"/>
      <c r="M257" s="184"/>
      <c r="N257" s="98"/>
      <c r="O257" s="133"/>
      <c r="P257" s="184"/>
      <c r="Q257" s="184"/>
      <c r="R257" s="184"/>
      <c r="S257" s="184"/>
      <c r="T257" s="184"/>
      <c r="U257" s="184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84"/>
      <c r="C258" s="184"/>
      <c r="D258" s="184"/>
      <c r="E258" s="184"/>
      <c r="F258" s="184"/>
      <c r="G258" s="184"/>
      <c r="H258" s="184"/>
      <c r="I258" s="184"/>
      <c r="J258" s="184"/>
      <c r="K258" s="184"/>
      <c r="L258" s="184"/>
      <c r="M258" s="184"/>
      <c r="N258" s="98"/>
      <c r="O258" s="133"/>
      <c r="P258" s="184"/>
      <c r="Q258" s="184"/>
      <c r="R258" s="184"/>
      <c r="S258" s="184"/>
      <c r="T258" s="184"/>
      <c r="U258" s="184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84"/>
      <c r="C259" s="184"/>
      <c r="D259" s="184"/>
      <c r="E259" s="184"/>
      <c r="F259" s="184"/>
      <c r="G259" s="184"/>
      <c r="H259" s="184"/>
      <c r="I259" s="184"/>
      <c r="J259" s="184"/>
      <c r="K259" s="184"/>
      <c r="L259" s="184"/>
      <c r="M259" s="184"/>
      <c r="N259" s="98"/>
      <c r="O259" s="133"/>
      <c r="P259" s="184"/>
      <c r="Q259" s="184"/>
      <c r="R259" s="184"/>
      <c r="S259" s="184"/>
      <c r="T259" s="184"/>
      <c r="U259" s="184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84"/>
      <c r="C260" s="184"/>
      <c r="D260" s="184"/>
      <c r="E260" s="184"/>
      <c r="F260" s="184"/>
      <c r="G260" s="184"/>
      <c r="H260" s="184"/>
      <c r="I260" s="184"/>
      <c r="J260" s="184"/>
      <c r="K260" s="184"/>
      <c r="L260" s="184"/>
      <c r="M260" s="184"/>
      <c r="N260" s="98"/>
      <c r="O260" s="133"/>
      <c r="P260" s="184"/>
      <c r="Q260" s="184"/>
      <c r="R260" s="184"/>
      <c r="S260" s="184"/>
      <c r="T260" s="184"/>
      <c r="U260" s="184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84"/>
      <c r="C261" s="184"/>
      <c r="D261" s="184"/>
      <c r="E261" s="184"/>
      <c r="F261" s="184"/>
      <c r="G261" s="184"/>
      <c r="H261" s="184"/>
      <c r="I261" s="184"/>
      <c r="J261" s="184"/>
      <c r="K261" s="184"/>
      <c r="L261" s="184"/>
      <c r="M261" s="184"/>
      <c r="N261" s="98"/>
      <c r="O261" s="133"/>
      <c r="P261" s="184"/>
      <c r="Q261" s="184"/>
      <c r="R261" s="184"/>
      <c r="S261" s="184"/>
      <c r="T261" s="184"/>
      <c r="U261" s="184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84"/>
      <c r="C262" s="184"/>
      <c r="D262" s="184"/>
      <c r="E262" s="184"/>
      <c r="F262" s="184"/>
      <c r="G262" s="184"/>
      <c r="H262" s="184"/>
      <c r="I262" s="184"/>
      <c r="J262" s="184"/>
      <c r="K262" s="184"/>
      <c r="L262" s="184"/>
      <c r="M262" s="184"/>
      <c r="N262" s="98"/>
      <c r="O262" s="133"/>
      <c r="P262" s="184"/>
      <c r="Q262" s="184"/>
      <c r="R262" s="184"/>
      <c r="S262" s="184"/>
      <c r="T262" s="184"/>
      <c r="U262" s="184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84"/>
      <c r="C263" s="184"/>
      <c r="D263" s="184"/>
      <c r="E263" s="184"/>
      <c r="F263" s="184"/>
      <c r="G263" s="184"/>
      <c r="H263" s="184"/>
      <c r="I263" s="184"/>
      <c r="J263" s="184"/>
      <c r="K263" s="184"/>
      <c r="L263" s="184"/>
      <c r="M263" s="184"/>
      <c r="N263" s="98"/>
      <c r="O263" s="133"/>
      <c r="P263" s="184"/>
      <c r="Q263" s="184"/>
      <c r="R263" s="184"/>
      <c r="S263" s="184"/>
      <c r="T263" s="184"/>
      <c r="U263" s="184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84"/>
      <c r="C264" s="184"/>
      <c r="D264" s="184"/>
      <c r="E264" s="184"/>
      <c r="F264" s="184"/>
      <c r="G264" s="184"/>
      <c r="H264" s="184"/>
      <c r="I264" s="184"/>
      <c r="J264" s="184"/>
      <c r="K264" s="184"/>
      <c r="L264" s="184"/>
      <c r="M264" s="184"/>
      <c r="N264" s="98"/>
      <c r="O264" s="133"/>
      <c r="P264" s="184"/>
      <c r="Q264" s="184"/>
      <c r="R264" s="184"/>
      <c r="S264" s="184"/>
      <c r="T264" s="184"/>
      <c r="U264" s="184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84"/>
      <c r="C265" s="184"/>
      <c r="D265" s="184"/>
      <c r="E265" s="184"/>
      <c r="F265" s="184"/>
      <c r="G265" s="184"/>
      <c r="H265" s="184"/>
      <c r="I265" s="184"/>
      <c r="J265" s="184"/>
      <c r="K265" s="184"/>
      <c r="L265" s="184"/>
      <c r="M265" s="184"/>
      <c r="N265" s="98"/>
      <c r="O265" s="133"/>
      <c r="P265" s="184"/>
      <c r="Q265" s="184"/>
      <c r="R265" s="184"/>
      <c r="S265" s="184"/>
      <c r="T265" s="184"/>
      <c r="U265" s="184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84"/>
      <c r="C266" s="184"/>
      <c r="D266" s="184"/>
      <c r="E266" s="184"/>
      <c r="F266" s="184"/>
      <c r="G266" s="184"/>
      <c r="H266" s="184"/>
      <c r="I266" s="184"/>
      <c r="J266" s="184"/>
      <c r="K266" s="184"/>
      <c r="L266" s="184"/>
      <c r="M266" s="184"/>
      <c r="N266" s="98"/>
      <c r="O266" s="133"/>
      <c r="P266" s="184"/>
      <c r="Q266" s="184"/>
      <c r="R266" s="184"/>
      <c r="S266" s="184"/>
      <c r="T266" s="184"/>
      <c r="U266" s="184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84"/>
      <c r="C267" s="184"/>
      <c r="D267" s="184"/>
      <c r="E267" s="184"/>
      <c r="F267" s="184"/>
      <c r="G267" s="184"/>
      <c r="H267" s="184"/>
      <c r="I267" s="184"/>
      <c r="J267" s="184"/>
      <c r="K267" s="184"/>
      <c r="L267" s="184"/>
      <c r="M267" s="184"/>
      <c r="N267" s="98"/>
      <c r="O267" s="133"/>
      <c r="P267" s="184"/>
      <c r="Q267" s="184"/>
      <c r="R267" s="184"/>
      <c r="S267" s="184"/>
      <c r="T267" s="184"/>
      <c r="U267" s="184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84"/>
      <c r="C268" s="184"/>
      <c r="D268" s="184"/>
      <c r="E268" s="184"/>
      <c r="F268" s="184"/>
      <c r="G268" s="184"/>
      <c r="H268" s="184"/>
      <c r="I268" s="184"/>
      <c r="J268" s="184"/>
      <c r="K268" s="184"/>
      <c r="L268" s="184"/>
      <c r="M268" s="184"/>
      <c r="N268" s="98"/>
      <c r="O268" s="133"/>
      <c r="P268" s="184"/>
      <c r="Q268" s="184"/>
      <c r="R268" s="184"/>
      <c r="S268" s="184"/>
      <c r="T268" s="184"/>
      <c r="U268" s="184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84"/>
      <c r="C269" s="184"/>
      <c r="D269" s="184"/>
      <c r="E269" s="184"/>
      <c r="F269" s="184"/>
      <c r="G269" s="184"/>
      <c r="H269" s="184"/>
      <c r="I269" s="184"/>
      <c r="J269" s="184"/>
      <c r="K269" s="184"/>
      <c r="L269" s="184"/>
      <c r="M269" s="184"/>
      <c r="N269" s="98"/>
      <c r="O269" s="133"/>
      <c r="P269" s="184"/>
      <c r="Q269" s="184"/>
      <c r="R269" s="184"/>
      <c r="S269" s="184"/>
      <c r="T269" s="184"/>
      <c r="U269" s="184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84"/>
      <c r="C270" s="184"/>
      <c r="D270" s="184"/>
      <c r="E270" s="184"/>
      <c r="F270" s="184"/>
      <c r="G270" s="184"/>
      <c r="H270" s="184"/>
      <c r="I270" s="184"/>
      <c r="J270" s="184"/>
      <c r="K270" s="184"/>
      <c r="L270" s="184"/>
      <c r="M270" s="184"/>
      <c r="N270" s="98"/>
      <c r="O270" s="133"/>
      <c r="P270" s="184"/>
      <c r="Q270" s="184"/>
      <c r="R270" s="184"/>
      <c r="S270" s="184"/>
      <c r="T270" s="184"/>
      <c r="U270" s="184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84"/>
      <c r="C271" s="184"/>
      <c r="D271" s="184"/>
      <c r="E271" s="184"/>
      <c r="F271" s="184"/>
      <c r="G271" s="184"/>
      <c r="H271" s="184"/>
      <c r="I271" s="184"/>
      <c r="J271" s="184"/>
      <c r="K271" s="184"/>
      <c r="L271" s="184"/>
      <c r="M271" s="184"/>
      <c r="N271" s="98"/>
      <c r="O271" s="133"/>
      <c r="P271" s="184"/>
      <c r="Q271" s="184"/>
      <c r="R271" s="184"/>
      <c r="S271" s="184"/>
      <c r="T271" s="184"/>
      <c r="U271" s="184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84"/>
      <c r="C272" s="184"/>
      <c r="D272" s="184"/>
      <c r="E272" s="184"/>
      <c r="F272" s="184"/>
      <c r="G272" s="184"/>
      <c r="H272" s="184"/>
      <c r="I272" s="184"/>
      <c r="J272" s="184"/>
      <c r="K272" s="184"/>
      <c r="L272" s="184"/>
      <c r="M272" s="184"/>
      <c r="N272" s="98"/>
      <c r="O272" s="133"/>
      <c r="P272" s="184"/>
      <c r="Q272" s="184"/>
      <c r="R272" s="184"/>
      <c r="S272" s="184"/>
      <c r="T272" s="184"/>
      <c r="U272" s="184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84"/>
      <c r="C273" s="184"/>
      <c r="D273" s="184"/>
      <c r="E273" s="184"/>
      <c r="F273" s="184"/>
      <c r="G273" s="184"/>
      <c r="H273" s="184"/>
      <c r="I273" s="184"/>
      <c r="J273" s="184"/>
      <c r="K273" s="184"/>
      <c r="L273" s="184"/>
      <c r="M273" s="184"/>
      <c r="N273" s="98"/>
      <c r="O273" s="133"/>
      <c r="P273" s="184"/>
      <c r="Q273" s="184"/>
      <c r="R273" s="184"/>
      <c r="S273" s="184"/>
      <c r="T273" s="184"/>
      <c r="U273" s="184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84"/>
      <c r="C274" s="184"/>
      <c r="D274" s="184"/>
      <c r="E274" s="184"/>
      <c r="F274" s="184"/>
      <c r="G274" s="184"/>
      <c r="H274" s="184"/>
      <c r="I274" s="184"/>
      <c r="J274" s="184"/>
      <c r="K274" s="184"/>
      <c r="L274" s="184"/>
      <c r="M274" s="184"/>
      <c r="N274" s="98"/>
      <c r="O274" s="133"/>
      <c r="P274" s="184"/>
      <c r="Q274" s="184"/>
      <c r="R274" s="184"/>
      <c r="S274" s="184"/>
      <c r="T274" s="184"/>
      <c r="U274" s="184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84"/>
      <c r="C275" s="184"/>
      <c r="D275" s="184"/>
      <c r="E275" s="184"/>
      <c r="F275" s="184"/>
      <c r="G275" s="184"/>
      <c r="H275" s="184"/>
      <c r="I275" s="184"/>
      <c r="J275" s="184"/>
      <c r="K275" s="184"/>
      <c r="L275" s="184"/>
      <c r="M275" s="184"/>
      <c r="N275" s="98"/>
      <c r="O275" s="133"/>
      <c r="P275" s="184"/>
      <c r="Q275" s="184"/>
      <c r="R275" s="184"/>
      <c r="S275" s="184"/>
      <c r="T275" s="184"/>
      <c r="U275" s="184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84"/>
      <c r="C276" s="184"/>
      <c r="D276" s="184"/>
      <c r="E276" s="184"/>
      <c r="F276" s="184"/>
      <c r="G276" s="184"/>
      <c r="H276" s="184"/>
      <c r="I276" s="184"/>
      <c r="J276" s="184"/>
      <c r="K276" s="184"/>
      <c r="L276" s="184"/>
      <c r="M276" s="184"/>
      <c r="N276" s="98"/>
      <c r="O276" s="133"/>
      <c r="P276" s="184"/>
      <c r="Q276" s="184"/>
      <c r="R276" s="184"/>
      <c r="S276" s="184"/>
      <c r="T276" s="184"/>
      <c r="U276" s="184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84"/>
      <c r="C277" s="184"/>
      <c r="D277" s="184"/>
      <c r="E277" s="184"/>
      <c r="F277" s="184"/>
      <c r="G277" s="184"/>
      <c r="H277" s="184"/>
      <c r="I277" s="184"/>
      <c r="J277" s="184"/>
      <c r="K277" s="184"/>
      <c r="L277" s="184"/>
      <c r="M277" s="184"/>
      <c r="N277" s="98"/>
      <c r="O277" s="133"/>
      <c r="P277" s="184"/>
      <c r="Q277" s="184"/>
      <c r="R277" s="184"/>
      <c r="S277" s="184"/>
      <c r="T277" s="184"/>
      <c r="U277" s="184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84"/>
      <c r="C278" s="184"/>
      <c r="D278" s="184"/>
      <c r="E278" s="184"/>
      <c r="F278" s="184"/>
      <c r="G278" s="184"/>
      <c r="H278" s="184"/>
      <c r="I278" s="184"/>
      <c r="J278" s="184"/>
      <c r="K278" s="184"/>
      <c r="L278" s="184"/>
      <c r="M278" s="184"/>
      <c r="N278" s="98"/>
      <c r="O278" s="133"/>
      <c r="P278" s="184"/>
      <c r="Q278" s="184"/>
      <c r="R278" s="184"/>
      <c r="S278" s="184"/>
      <c r="T278" s="184"/>
      <c r="U278" s="184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84"/>
      <c r="C279" s="184"/>
      <c r="D279" s="184"/>
      <c r="E279" s="184"/>
      <c r="F279" s="184"/>
      <c r="G279" s="184"/>
      <c r="H279" s="184"/>
      <c r="I279" s="184"/>
      <c r="J279" s="184"/>
      <c r="K279" s="184"/>
      <c r="L279" s="184"/>
      <c r="M279" s="184"/>
      <c r="N279" s="98"/>
      <c r="O279" s="133"/>
      <c r="P279" s="184"/>
      <c r="Q279" s="184"/>
      <c r="R279" s="184"/>
      <c r="S279" s="184"/>
      <c r="T279" s="184"/>
      <c r="U279" s="184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84"/>
      <c r="C280" s="184"/>
      <c r="D280" s="184"/>
      <c r="E280" s="184"/>
      <c r="F280" s="184"/>
      <c r="G280" s="184"/>
      <c r="H280" s="184"/>
      <c r="I280" s="184"/>
      <c r="J280" s="184"/>
      <c r="K280" s="184"/>
      <c r="L280" s="184"/>
      <c r="M280" s="184"/>
      <c r="N280" s="98"/>
      <c r="O280" s="133"/>
      <c r="P280" s="184"/>
      <c r="Q280" s="184"/>
      <c r="R280" s="184"/>
      <c r="S280" s="184"/>
      <c r="T280" s="184"/>
      <c r="U280" s="184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84"/>
      <c r="C281" s="184"/>
      <c r="D281" s="184"/>
      <c r="E281" s="184"/>
      <c r="F281" s="184"/>
      <c r="G281" s="184"/>
      <c r="H281" s="184"/>
      <c r="I281" s="184"/>
      <c r="J281" s="184"/>
      <c r="K281" s="184"/>
      <c r="L281" s="184"/>
      <c r="M281" s="184"/>
      <c r="N281" s="98"/>
      <c r="O281" s="133"/>
      <c r="P281" s="184"/>
      <c r="Q281" s="184"/>
      <c r="R281" s="184"/>
      <c r="S281" s="184"/>
      <c r="T281" s="184"/>
      <c r="U281" s="184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84"/>
      <c r="C282" s="184"/>
      <c r="D282" s="184"/>
      <c r="E282" s="184"/>
      <c r="F282" s="184"/>
      <c r="G282" s="184"/>
      <c r="H282" s="184"/>
      <c r="I282" s="184"/>
      <c r="J282" s="184"/>
      <c r="K282" s="184"/>
      <c r="L282" s="184"/>
      <c r="M282" s="184"/>
      <c r="N282" s="98"/>
      <c r="O282" s="133"/>
      <c r="P282" s="184"/>
      <c r="Q282" s="184"/>
      <c r="R282" s="184"/>
      <c r="S282" s="184"/>
      <c r="T282" s="184"/>
      <c r="U282" s="184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84"/>
      <c r="C283" s="184"/>
      <c r="D283" s="184"/>
      <c r="E283" s="184"/>
      <c r="F283" s="184"/>
      <c r="G283" s="184"/>
      <c r="H283" s="184"/>
      <c r="I283" s="184"/>
      <c r="J283" s="184"/>
      <c r="K283" s="184"/>
      <c r="L283" s="184"/>
      <c r="M283" s="184"/>
      <c r="N283" s="98"/>
      <c r="O283" s="133"/>
      <c r="P283" s="184"/>
      <c r="Q283" s="184"/>
      <c r="R283" s="184"/>
      <c r="S283" s="184"/>
      <c r="T283" s="184"/>
      <c r="U283" s="184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84"/>
      <c r="C284" s="184"/>
      <c r="D284" s="184"/>
      <c r="E284" s="184"/>
      <c r="F284" s="184"/>
      <c r="G284" s="184"/>
      <c r="H284" s="184"/>
      <c r="I284" s="184"/>
      <c r="J284" s="184"/>
      <c r="K284" s="184"/>
      <c r="L284" s="184"/>
      <c r="M284" s="184"/>
      <c r="N284" s="98"/>
      <c r="O284" s="133"/>
      <c r="P284" s="184"/>
      <c r="Q284" s="184"/>
      <c r="R284" s="184"/>
      <c r="S284" s="184"/>
      <c r="T284" s="184"/>
      <c r="U284" s="184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84"/>
      <c r="C285" s="184"/>
      <c r="D285" s="184"/>
      <c r="E285" s="184"/>
      <c r="F285" s="184"/>
      <c r="G285" s="184"/>
      <c r="H285" s="184"/>
      <c r="I285" s="184"/>
      <c r="J285" s="184"/>
      <c r="K285" s="184"/>
      <c r="L285" s="184"/>
      <c r="M285" s="184"/>
      <c r="N285" s="98"/>
      <c r="O285" s="133"/>
      <c r="P285" s="184"/>
      <c r="Q285" s="184"/>
      <c r="R285" s="184"/>
      <c r="S285" s="184"/>
      <c r="T285" s="184"/>
      <c r="U285" s="184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84"/>
      <c r="C286" s="184"/>
      <c r="D286" s="184"/>
      <c r="E286" s="184"/>
      <c r="F286" s="184"/>
      <c r="G286" s="184"/>
      <c r="H286" s="184"/>
      <c r="I286" s="184"/>
      <c r="J286" s="184"/>
      <c r="K286" s="184"/>
      <c r="L286" s="184"/>
      <c r="M286" s="184"/>
      <c r="N286" s="98"/>
      <c r="O286" s="133"/>
      <c r="P286" s="184"/>
      <c r="Q286" s="184"/>
      <c r="R286" s="184"/>
      <c r="S286" s="184"/>
      <c r="T286" s="184"/>
      <c r="U286" s="184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84"/>
      <c r="C287" s="184"/>
      <c r="D287" s="184"/>
      <c r="E287" s="184"/>
      <c r="F287" s="184"/>
      <c r="G287" s="184"/>
      <c r="H287" s="184"/>
      <c r="I287" s="184"/>
      <c r="J287" s="184"/>
      <c r="K287" s="184"/>
      <c r="L287" s="184"/>
      <c r="M287" s="184"/>
      <c r="N287" s="98"/>
      <c r="O287" s="133"/>
      <c r="P287" s="184"/>
      <c r="Q287" s="184"/>
      <c r="R287" s="184"/>
      <c r="S287" s="184"/>
      <c r="T287" s="184"/>
      <c r="U287" s="184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84"/>
      <c r="C288" s="184"/>
      <c r="D288" s="184"/>
      <c r="E288" s="184"/>
      <c r="F288" s="184"/>
      <c r="G288" s="184"/>
      <c r="H288" s="184"/>
      <c r="I288" s="184"/>
      <c r="J288" s="184"/>
      <c r="K288" s="184"/>
      <c r="L288" s="184"/>
      <c r="M288" s="184"/>
      <c r="N288" s="98"/>
      <c r="O288" s="133"/>
      <c r="P288" s="184"/>
      <c r="Q288" s="184"/>
      <c r="R288" s="184"/>
      <c r="S288" s="184"/>
      <c r="T288" s="184"/>
      <c r="U288" s="184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84"/>
      <c r="C289" s="184"/>
      <c r="D289" s="184"/>
      <c r="E289" s="184"/>
      <c r="F289" s="184"/>
      <c r="G289" s="184"/>
      <c r="H289" s="184"/>
      <c r="I289" s="184"/>
      <c r="J289" s="184"/>
      <c r="K289" s="184"/>
      <c r="L289" s="184"/>
      <c r="M289" s="184"/>
      <c r="N289" s="98"/>
      <c r="O289" s="133"/>
      <c r="P289" s="184"/>
      <c r="Q289" s="184"/>
      <c r="R289" s="184"/>
      <c r="S289" s="184"/>
      <c r="T289" s="184"/>
      <c r="U289" s="184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84"/>
      <c r="C290" s="184"/>
      <c r="D290" s="184"/>
      <c r="E290" s="184"/>
      <c r="F290" s="184"/>
      <c r="G290" s="184"/>
      <c r="H290" s="184"/>
      <c r="I290" s="184"/>
      <c r="J290" s="184"/>
      <c r="K290" s="184"/>
      <c r="L290" s="184"/>
      <c r="M290" s="184"/>
      <c r="N290" s="98"/>
      <c r="O290" s="133"/>
      <c r="P290" s="184"/>
      <c r="Q290" s="184"/>
      <c r="R290" s="184"/>
      <c r="S290" s="184"/>
      <c r="T290" s="184"/>
      <c r="U290" s="184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84"/>
      <c r="C291" s="184"/>
      <c r="D291" s="184"/>
      <c r="E291" s="184"/>
      <c r="F291" s="184"/>
      <c r="G291" s="184"/>
      <c r="H291" s="184"/>
      <c r="I291" s="184"/>
      <c r="J291" s="184"/>
      <c r="K291" s="184"/>
      <c r="L291" s="184"/>
      <c r="M291" s="184"/>
      <c r="N291" s="98"/>
      <c r="O291" s="133"/>
      <c r="P291" s="184"/>
      <c r="Q291" s="184"/>
      <c r="R291" s="184"/>
      <c r="S291" s="184"/>
      <c r="T291" s="184"/>
      <c r="U291" s="184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84"/>
      <c r="C292" s="184"/>
      <c r="D292" s="184"/>
      <c r="E292" s="184"/>
      <c r="F292" s="184"/>
      <c r="G292" s="184"/>
      <c r="H292" s="184"/>
      <c r="I292" s="184"/>
      <c r="J292" s="184"/>
      <c r="K292" s="184"/>
      <c r="L292" s="184"/>
      <c r="M292" s="184"/>
      <c r="N292" s="98"/>
      <c r="O292" s="133"/>
      <c r="P292" s="184"/>
      <c r="Q292" s="184"/>
      <c r="R292" s="184"/>
      <c r="S292" s="184"/>
      <c r="T292" s="184"/>
      <c r="U292" s="184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84"/>
      <c r="C293" s="184"/>
      <c r="D293" s="184"/>
      <c r="E293" s="184"/>
      <c r="F293" s="184"/>
      <c r="G293" s="184"/>
      <c r="H293" s="184"/>
      <c r="I293" s="184"/>
      <c r="J293" s="184"/>
      <c r="K293" s="184"/>
      <c r="L293" s="184"/>
      <c r="M293" s="184"/>
      <c r="N293" s="98"/>
      <c r="O293" s="133"/>
      <c r="P293" s="184"/>
      <c r="Q293" s="184"/>
      <c r="R293" s="184"/>
      <c r="S293" s="184"/>
      <c r="T293" s="184"/>
      <c r="U293" s="184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84"/>
      <c r="C294" s="184"/>
      <c r="D294" s="184"/>
      <c r="E294" s="184"/>
      <c r="F294" s="184"/>
      <c r="G294" s="184"/>
      <c r="H294" s="184"/>
      <c r="I294" s="184"/>
      <c r="J294" s="184"/>
      <c r="K294" s="184"/>
      <c r="L294" s="184"/>
      <c r="M294" s="184"/>
      <c r="N294" s="98"/>
      <c r="O294" s="133"/>
      <c r="P294" s="184"/>
      <c r="Q294" s="184"/>
      <c r="R294" s="184"/>
      <c r="S294" s="184"/>
      <c r="T294" s="184"/>
      <c r="U294" s="184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84"/>
      <c r="C295" s="184"/>
      <c r="D295" s="184"/>
      <c r="E295" s="184"/>
      <c r="F295" s="184"/>
      <c r="G295" s="184"/>
      <c r="H295" s="184"/>
      <c r="I295" s="184"/>
      <c r="J295" s="184"/>
      <c r="K295" s="184"/>
      <c r="L295" s="184"/>
      <c r="M295" s="184"/>
      <c r="N295" s="98"/>
      <c r="O295" s="133"/>
      <c r="P295" s="184"/>
      <c r="Q295" s="184"/>
      <c r="R295" s="184"/>
      <c r="S295" s="184"/>
      <c r="T295" s="184"/>
      <c r="U295" s="184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84"/>
      <c r="C296" s="184"/>
      <c r="D296" s="184"/>
      <c r="E296" s="184"/>
      <c r="F296" s="184"/>
      <c r="G296" s="184"/>
      <c r="H296" s="184"/>
      <c r="I296" s="184"/>
      <c r="J296" s="184"/>
      <c r="K296" s="184"/>
      <c r="L296" s="184"/>
      <c r="M296" s="184"/>
      <c r="N296" s="98"/>
      <c r="O296" s="133"/>
      <c r="P296" s="184"/>
      <c r="Q296" s="184"/>
      <c r="R296" s="184"/>
      <c r="S296" s="184"/>
      <c r="T296" s="184"/>
      <c r="U296" s="184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84"/>
      <c r="C297" s="184"/>
      <c r="D297" s="184"/>
      <c r="E297" s="184"/>
      <c r="F297" s="184"/>
      <c r="G297" s="184"/>
      <c r="H297" s="184"/>
      <c r="I297" s="184"/>
      <c r="J297" s="184"/>
      <c r="K297" s="184"/>
      <c r="L297" s="184"/>
      <c r="M297" s="184"/>
      <c r="N297" s="98"/>
      <c r="O297" s="133"/>
      <c r="P297" s="184"/>
      <c r="Q297" s="184"/>
      <c r="R297" s="184"/>
      <c r="S297" s="184"/>
      <c r="T297" s="184"/>
      <c r="U297" s="184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84"/>
      <c r="C298" s="184"/>
      <c r="D298" s="184"/>
      <c r="E298" s="184"/>
      <c r="F298" s="184"/>
      <c r="G298" s="184"/>
      <c r="H298" s="184"/>
      <c r="I298" s="184"/>
      <c r="J298" s="184"/>
      <c r="K298" s="184"/>
      <c r="L298" s="184"/>
      <c r="M298" s="184"/>
      <c r="N298" s="98"/>
      <c r="O298" s="133"/>
      <c r="P298" s="184"/>
      <c r="Q298" s="184"/>
      <c r="R298" s="184"/>
      <c r="S298" s="184"/>
      <c r="T298" s="184"/>
      <c r="U298" s="184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84"/>
      <c r="C299" s="184"/>
      <c r="D299" s="184"/>
      <c r="E299" s="184"/>
      <c r="F299" s="184"/>
      <c r="G299" s="184"/>
      <c r="H299" s="184"/>
      <c r="I299" s="184"/>
      <c r="J299" s="184"/>
      <c r="K299" s="184"/>
      <c r="L299" s="184"/>
      <c r="M299" s="184"/>
      <c r="N299" s="98"/>
      <c r="O299" s="133"/>
      <c r="P299" s="184"/>
      <c r="Q299" s="184"/>
      <c r="R299" s="184"/>
      <c r="S299" s="184"/>
      <c r="T299" s="184"/>
      <c r="U299" s="184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84"/>
      <c r="C300" s="184"/>
      <c r="D300" s="184"/>
      <c r="E300" s="184"/>
      <c r="F300" s="184"/>
      <c r="G300" s="184"/>
      <c r="H300" s="184"/>
      <c r="I300" s="184"/>
      <c r="J300" s="184"/>
      <c r="K300" s="184"/>
      <c r="L300" s="184"/>
      <c r="M300" s="184"/>
      <c r="N300" s="98"/>
      <c r="O300" s="133"/>
      <c r="P300" s="184"/>
      <c r="Q300" s="184"/>
      <c r="R300" s="184"/>
      <c r="S300" s="184"/>
      <c r="T300" s="184"/>
      <c r="U300" s="184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84"/>
      <c r="C301" s="184"/>
      <c r="D301" s="184"/>
      <c r="E301" s="184"/>
      <c r="F301" s="184"/>
      <c r="G301" s="184"/>
      <c r="H301" s="184"/>
      <c r="I301" s="184"/>
      <c r="J301" s="184"/>
      <c r="K301" s="184"/>
      <c r="L301" s="184"/>
      <c r="M301" s="184"/>
      <c r="N301" s="98"/>
      <c r="O301" s="133"/>
      <c r="P301" s="184"/>
      <c r="Q301" s="184"/>
      <c r="R301" s="184"/>
      <c r="S301" s="184"/>
      <c r="T301" s="184"/>
      <c r="U301" s="184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84"/>
      <c r="C302" s="184"/>
      <c r="D302" s="184"/>
      <c r="E302" s="184"/>
      <c r="F302" s="184"/>
      <c r="G302" s="184"/>
      <c r="H302" s="184"/>
      <c r="I302" s="184"/>
      <c r="J302" s="184"/>
      <c r="K302" s="184"/>
      <c r="L302" s="184"/>
      <c r="M302" s="184"/>
      <c r="N302" s="98"/>
      <c r="O302" s="133"/>
      <c r="P302" s="184"/>
      <c r="Q302" s="184"/>
      <c r="R302" s="184"/>
      <c r="S302" s="184"/>
      <c r="T302" s="184"/>
      <c r="U302" s="184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84"/>
      <c r="C303" s="184"/>
      <c r="D303" s="184"/>
      <c r="E303" s="184"/>
      <c r="F303" s="184"/>
      <c r="G303" s="184"/>
      <c r="H303" s="184"/>
      <c r="I303" s="184"/>
      <c r="J303" s="184"/>
      <c r="K303" s="184"/>
      <c r="L303" s="184"/>
      <c r="M303" s="184"/>
      <c r="N303" s="98"/>
      <c r="O303" s="133"/>
      <c r="P303" s="184"/>
      <c r="Q303" s="184"/>
      <c r="R303" s="184"/>
      <c r="S303" s="184"/>
      <c r="T303" s="184"/>
      <c r="U303" s="184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84"/>
      <c r="C304" s="184"/>
      <c r="D304" s="184"/>
      <c r="E304" s="184"/>
      <c r="F304" s="184"/>
      <c r="G304" s="184"/>
      <c r="H304" s="184"/>
      <c r="I304" s="184"/>
      <c r="J304" s="184"/>
      <c r="K304" s="184"/>
      <c r="L304" s="184"/>
      <c r="M304" s="184"/>
      <c r="N304" s="98"/>
      <c r="O304" s="133"/>
      <c r="P304" s="184"/>
      <c r="Q304" s="184"/>
      <c r="R304" s="184"/>
      <c r="S304" s="184"/>
      <c r="T304" s="184"/>
      <c r="U304" s="184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84"/>
      <c r="C305" s="184"/>
      <c r="D305" s="184"/>
      <c r="E305" s="184"/>
      <c r="F305" s="184"/>
      <c r="G305" s="184"/>
      <c r="H305" s="184"/>
      <c r="I305" s="184"/>
      <c r="J305" s="184"/>
      <c r="K305" s="184"/>
      <c r="L305" s="184"/>
      <c r="M305" s="184"/>
      <c r="N305" s="98"/>
      <c r="O305" s="133"/>
      <c r="P305" s="184"/>
      <c r="Q305" s="184"/>
      <c r="R305" s="184"/>
      <c r="S305" s="184"/>
      <c r="T305" s="184"/>
      <c r="U305" s="184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84"/>
      <c r="C306" s="184"/>
      <c r="D306" s="184"/>
      <c r="E306" s="184"/>
      <c r="F306" s="184"/>
      <c r="G306" s="184"/>
      <c r="H306" s="184"/>
      <c r="I306" s="184"/>
      <c r="J306" s="184"/>
      <c r="K306" s="184"/>
      <c r="L306" s="184"/>
      <c r="M306" s="184"/>
      <c r="N306" s="98"/>
      <c r="O306" s="133"/>
      <c r="P306" s="184"/>
      <c r="Q306" s="184"/>
      <c r="R306" s="184"/>
      <c r="S306" s="184"/>
      <c r="T306" s="184"/>
      <c r="U306" s="184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5"/>
      <c r="C311" s="186"/>
      <c r="D311" s="186"/>
      <c r="E311" s="134"/>
      <c r="F311" s="134"/>
      <c r="G311" s="134"/>
      <c r="H311" s="185"/>
      <c r="I311" s="185"/>
      <c r="J311" s="185"/>
      <c r="K311" s="185"/>
      <c r="L311" s="134"/>
      <c r="M311" s="185"/>
      <c r="N311" s="185"/>
      <c r="O311" s="185"/>
      <c r="P311" s="185"/>
      <c r="Q311" s="185"/>
      <c r="R311" s="134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8"/>
      <c r="C312" s="188"/>
      <c r="D312" s="188"/>
      <c r="E312" s="102"/>
      <c r="F312" s="102"/>
      <c r="G312" s="102"/>
      <c r="H312" s="189"/>
      <c r="I312" s="189"/>
      <c r="J312" s="189"/>
      <c r="K312" s="189"/>
      <c r="L312" s="133"/>
      <c r="M312" s="190"/>
      <c r="N312" s="190"/>
      <c r="O312" s="190"/>
      <c r="P312" s="190"/>
      <c r="Q312" s="190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8"/>
      <c r="C313" s="188"/>
      <c r="D313" s="188"/>
      <c r="E313" s="102"/>
      <c r="F313" s="102"/>
      <c r="G313" s="102"/>
      <c r="H313" s="189"/>
      <c r="I313" s="189"/>
      <c r="J313" s="189"/>
      <c r="K313" s="189"/>
      <c r="L313" s="133"/>
      <c r="M313" s="190"/>
      <c r="N313" s="190"/>
      <c r="O313" s="190"/>
      <c r="P313" s="190"/>
      <c r="Q313" s="190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8"/>
      <c r="C314" s="188"/>
      <c r="D314" s="188"/>
      <c r="E314" s="102"/>
      <c r="F314" s="102"/>
      <c r="G314" s="102"/>
      <c r="H314" s="189"/>
      <c r="I314" s="189"/>
      <c r="J314" s="189"/>
      <c r="K314" s="189"/>
      <c r="L314" s="133"/>
      <c r="M314" s="190"/>
      <c r="N314" s="190"/>
      <c r="O314" s="190"/>
      <c r="P314" s="190"/>
      <c r="Q314" s="190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8"/>
      <c r="C315" s="188"/>
      <c r="D315" s="188"/>
      <c r="E315" s="102"/>
      <c r="F315" s="102"/>
      <c r="G315" s="102"/>
      <c r="H315" s="189"/>
      <c r="I315" s="189"/>
      <c r="J315" s="189"/>
      <c r="K315" s="189"/>
      <c r="L315" s="133"/>
      <c r="M315" s="190"/>
      <c r="N315" s="190"/>
      <c r="O315" s="190"/>
      <c r="P315" s="190"/>
      <c r="Q315" s="190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8"/>
      <c r="C316" s="188"/>
      <c r="D316" s="188"/>
      <c r="E316" s="102"/>
      <c r="F316" s="102"/>
      <c r="G316" s="102"/>
      <c r="H316" s="189"/>
      <c r="I316" s="189"/>
      <c r="J316" s="189"/>
      <c r="K316" s="189"/>
      <c r="L316" s="133"/>
      <c r="M316" s="190"/>
      <c r="N316" s="190"/>
      <c r="O316" s="190"/>
      <c r="P316" s="190"/>
      <c r="Q316" s="190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8"/>
      <c r="C317" s="188"/>
      <c r="D317" s="188"/>
      <c r="E317" s="102"/>
      <c r="F317" s="102"/>
      <c r="G317" s="102"/>
      <c r="H317" s="189"/>
      <c r="I317" s="189"/>
      <c r="J317" s="189"/>
      <c r="K317" s="189"/>
      <c r="L317" s="133"/>
      <c r="M317" s="190"/>
      <c r="N317" s="190"/>
      <c r="O317" s="190"/>
      <c r="P317" s="190"/>
      <c r="Q317" s="190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5"/>
      <c r="C320" s="186"/>
      <c r="D320" s="186"/>
      <c r="E320" s="187"/>
      <c r="F320" s="187"/>
      <c r="G320" s="187"/>
      <c r="H320" s="187"/>
      <c r="I320" s="187"/>
      <c r="J320" s="187"/>
      <c r="K320" s="187"/>
      <c r="L320" s="187"/>
      <c r="M320" s="187"/>
      <c r="N320" s="134"/>
      <c r="O320" s="134"/>
      <c r="P320" s="185"/>
      <c r="Q320" s="185"/>
      <c r="R320" s="185"/>
      <c r="S320" s="185"/>
      <c r="T320" s="185"/>
      <c r="U320" s="185"/>
      <c r="V320" s="134"/>
      <c r="W320" s="134"/>
      <c r="X320" s="134"/>
      <c r="Y320" s="134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84"/>
      <c r="C321" s="184"/>
      <c r="D321" s="184"/>
      <c r="E321" s="184"/>
      <c r="F321" s="184"/>
      <c r="G321" s="184"/>
      <c r="H321" s="184"/>
      <c r="I321" s="184"/>
      <c r="J321" s="184"/>
      <c r="K321" s="184"/>
      <c r="L321" s="184"/>
      <c r="M321" s="184"/>
      <c r="N321" s="98"/>
      <c r="O321" s="133"/>
      <c r="P321" s="184"/>
      <c r="Q321" s="184"/>
      <c r="R321" s="184"/>
      <c r="S321" s="184"/>
      <c r="T321" s="184"/>
      <c r="U321" s="184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84"/>
      <c r="C322" s="184"/>
      <c r="D322" s="184"/>
      <c r="E322" s="184"/>
      <c r="F322" s="184"/>
      <c r="G322" s="184"/>
      <c r="H322" s="184"/>
      <c r="I322" s="184"/>
      <c r="J322" s="184"/>
      <c r="K322" s="184"/>
      <c r="L322" s="184"/>
      <c r="M322" s="184"/>
      <c r="N322" s="98"/>
      <c r="O322" s="133"/>
      <c r="P322" s="184"/>
      <c r="Q322" s="184"/>
      <c r="R322" s="184"/>
      <c r="S322" s="184"/>
      <c r="T322" s="184"/>
      <c r="U322" s="184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84"/>
      <c r="C323" s="184"/>
      <c r="D323" s="184"/>
      <c r="E323" s="184"/>
      <c r="F323" s="184"/>
      <c r="G323" s="184"/>
      <c r="H323" s="184"/>
      <c r="I323" s="184"/>
      <c r="J323" s="184"/>
      <c r="K323" s="184"/>
      <c r="L323" s="184"/>
      <c r="M323" s="184"/>
      <c r="N323" s="98"/>
      <c r="O323" s="133"/>
      <c r="P323" s="184"/>
      <c r="Q323" s="184"/>
      <c r="R323" s="184"/>
      <c r="S323" s="184"/>
      <c r="T323" s="184"/>
      <c r="U323" s="184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84"/>
      <c r="C324" s="184"/>
      <c r="D324" s="184"/>
      <c r="E324" s="184"/>
      <c r="F324" s="184"/>
      <c r="G324" s="184"/>
      <c r="H324" s="184"/>
      <c r="I324" s="184"/>
      <c r="J324" s="184"/>
      <c r="K324" s="184"/>
      <c r="L324" s="184"/>
      <c r="M324" s="184"/>
      <c r="N324" s="98"/>
      <c r="O324" s="133"/>
      <c r="P324" s="184"/>
      <c r="Q324" s="184"/>
      <c r="R324" s="184"/>
      <c r="S324" s="184"/>
      <c r="T324" s="184"/>
      <c r="U324" s="184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84"/>
      <c r="C325" s="184"/>
      <c r="D325" s="184"/>
      <c r="E325" s="184"/>
      <c r="F325" s="184"/>
      <c r="G325" s="184"/>
      <c r="H325" s="184"/>
      <c r="I325" s="184"/>
      <c r="J325" s="184"/>
      <c r="K325" s="184"/>
      <c r="L325" s="184"/>
      <c r="M325" s="184"/>
      <c r="N325" s="98"/>
      <c r="O325" s="133"/>
      <c r="P325" s="184"/>
      <c r="Q325" s="184"/>
      <c r="R325" s="184"/>
      <c r="S325" s="184"/>
      <c r="T325" s="184"/>
      <c r="U325" s="184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84"/>
      <c r="C326" s="184"/>
      <c r="D326" s="184"/>
      <c r="E326" s="184"/>
      <c r="F326" s="184"/>
      <c r="G326" s="184"/>
      <c r="H326" s="184"/>
      <c r="I326" s="184"/>
      <c r="J326" s="184"/>
      <c r="K326" s="184"/>
      <c r="L326" s="184"/>
      <c r="M326" s="184"/>
      <c r="N326" s="98"/>
      <c r="O326" s="133"/>
      <c r="P326" s="184"/>
      <c r="Q326" s="184"/>
      <c r="R326" s="184"/>
      <c r="S326" s="184"/>
      <c r="T326" s="184"/>
      <c r="U326" s="184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84"/>
      <c r="C327" s="184"/>
      <c r="D327" s="184"/>
      <c r="E327" s="184"/>
      <c r="F327" s="184"/>
      <c r="G327" s="184"/>
      <c r="H327" s="184"/>
      <c r="I327" s="184"/>
      <c r="J327" s="184"/>
      <c r="K327" s="184"/>
      <c r="L327" s="184"/>
      <c r="M327" s="184"/>
      <c r="N327" s="98"/>
      <c r="O327" s="133"/>
      <c r="P327" s="184"/>
      <c r="Q327" s="184"/>
      <c r="R327" s="184"/>
      <c r="S327" s="184"/>
      <c r="T327" s="184"/>
      <c r="U327" s="184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84"/>
      <c r="C328" s="184"/>
      <c r="D328" s="184"/>
      <c r="E328" s="184"/>
      <c r="F328" s="184"/>
      <c r="G328" s="184"/>
      <c r="H328" s="184"/>
      <c r="I328" s="184"/>
      <c r="J328" s="184"/>
      <c r="K328" s="184"/>
      <c r="L328" s="184"/>
      <c r="M328" s="184"/>
      <c r="N328" s="98"/>
      <c r="O328" s="133"/>
      <c r="P328" s="184"/>
      <c r="Q328" s="184"/>
      <c r="R328" s="184"/>
      <c r="S328" s="184"/>
      <c r="T328" s="184"/>
      <c r="U328" s="184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84"/>
      <c r="C329" s="184"/>
      <c r="D329" s="184"/>
      <c r="E329" s="184"/>
      <c r="F329" s="184"/>
      <c r="G329" s="184"/>
      <c r="H329" s="184"/>
      <c r="I329" s="184"/>
      <c r="J329" s="184"/>
      <c r="K329" s="184"/>
      <c r="L329" s="184"/>
      <c r="M329" s="184"/>
      <c r="N329" s="98"/>
      <c r="O329" s="133"/>
      <c r="P329" s="184"/>
      <c r="Q329" s="184"/>
      <c r="R329" s="184"/>
      <c r="S329" s="184"/>
      <c r="T329" s="184"/>
      <c r="U329" s="184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84"/>
      <c r="C330" s="184"/>
      <c r="D330" s="184"/>
      <c r="E330" s="184"/>
      <c r="F330" s="184"/>
      <c r="G330" s="184"/>
      <c r="H330" s="184"/>
      <c r="I330" s="184"/>
      <c r="J330" s="184"/>
      <c r="K330" s="184"/>
      <c r="L330" s="184"/>
      <c r="M330" s="184"/>
      <c r="N330" s="98"/>
      <c r="O330" s="133"/>
      <c r="P330" s="184"/>
      <c r="Q330" s="184"/>
      <c r="R330" s="184"/>
      <c r="S330" s="184"/>
      <c r="T330" s="184"/>
      <c r="U330" s="184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84"/>
      <c r="C331" s="184"/>
      <c r="D331" s="184"/>
      <c r="E331" s="184"/>
      <c r="F331" s="184"/>
      <c r="G331" s="184"/>
      <c r="H331" s="184"/>
      <c r="I331" s="184"/>
      <c r="J331" s="184"/>
      <c r="K331" s="184"/>
      <c r="L331" s="184"/>
      <c r="M331" s="184"/>
      <c r="N331" s="98"/>
      <c r="O331" s="133"/>
      <c r="P331" s="184"/>
      <c r="Q331" s="184"/>
      <c r="R331" s="184"/>
      <c r="S331" s="184"/>
      <c r="T331" s="184"/>
      <c r="U331" s="184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84"/>
      <c r="C332" s="184"/>
      <c r="D332" s="184"/>
      <c r="E332" s="184"/>
      <c r="F332" s="184"/>
      <c r="G332" s="184"/>
      <c r="H332" s="184"/>
      <c r="I332" s="184"/>
      <c r="J332" s="184"/>
      <c r="K332" s="184"/>
      <c r="L332" s="184"/>
      <c r="M332" s="184"/>
      <c r="N332" s="98"/>
      <c r="O332" s="133"/>
      <c r="P332" s="184"/>
      <c r="Q332" s="184"/>
      <c r="R332" s="184"/>
      <c r="S332" s="184"/>
      <c r="T332" s="184"/>
      <c r="U332" s="184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84"/>
      <c r="C333" s="184"/>
      <c r="D333" s="184"/>
      <c r="E333" s="184"/>
      <c r="F333" s="184"/>
      <c r="G333" s="184"/>
      <c r="H333" s="184"/>
      <c r="I333" s="184"/>
      <c r="J333" s="184"/>
      <c r="K333" s="184"/>
      <c r="L333" s="184"/>
      <c r="M333" s="184"/>
      <c r="N333" s="98"/>
      <c r="O333" s="133"/>
      <c r="P333" s="184"/>
      <c r="Q333" s="184"/>
      <c r="R333" s="184"/>
      <c r="S333" s="184"/>
      <c r="T333" s="184"/>
      <c r="U333" s="184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84"/>
      <c r="C334" s="184"/>
      <c r="D334" s="184"/>
      <c r="E334" s="184"/>
      <c r="F334" s="184"/>
      <c r="G334" s="184"/>
      <c r="H334" s="184"/>
      <c r="I334" s="184"/>
      <c r="J334" s="184"/>
      <c r="K334" s="184"/>
      <c r="L334" s="184"/>
      <c r="M334" s="184"/>
      <c r="N334" s="98"/>
      <c r="O334" s="133"/>
      <c r="P334" s="184"/>
      <c r="Q334" s="184"/>
      <c r="R334" s="184"/>
      <c r="S334" s="184"/>
      <c r="T334" s="184"/>
      <c r="U334" s="184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84"/>
      <c r="C335" s="184"/>
      <c r="D335" s="184"/>
      <c r="E335" s="184"/>
      <c r="F335" s="184"/>
      <c r="G335" s="184"/>
      <c r="H335" s="184"/>
      <c r="I335" s="184"/>
      <c r="J335" s="184"/>
      <c r="K335" s="184"/>
      <c r="L335" s="184"/>
      <c r="M335" s="184"/>
      <c r="N335" s="98"/>
      <c r="O335" s="133"/>
      <c r="P335" s="184"/>
      <c r="Q335" s="184"/>
      <c r="R335" s="184"/>
      <c r="S335" s="184"/>
      <c r="T335" s="184"/>
      <c r="U335" s="184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84"/>
      <c r="C336" s="184"/>
      <c r="D336" s="184"/>
      <c r="E336" s="184"/>
      <c r="F336" s="184"/>
      <c r="G336" s="184"/>
      <c r="H336" s="184"/>
      <c r="I336" s="184"/>
      <c r="J336" s="184"/>
      <c r="K336" s="184"/>
      <c r="L336" s="184"/>
      <c r="M336" s="184"/>
      <c r="N336" s="98"/>
      <c r="O336" s="133"/>
      <c r="P336" s="184"/>
      <c r="Q336" s="184"/>
      <c r="R336" s="184"/>
      <c r="S336" s="184"/>
      <c r="T336" s="184"/>
      <c r="U336" s="184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84"/>
      <c r="C337" s="184"/>
      <c r="D337" s="184"/>
      <c r="E337" s="184"/>
      <c r="F337" s="184"/>
      <c r="G337" s="184"/>
      <c r="H337" s="184"/>
      <c r="I337" s="184"/>
      <c r="J337" s="184"/>
      <c r="K337" s="184"/>
      <c r="L337" s="184"/>
      <c r="M337" s="184"/>
      <c r="N337" s="98"/>
      <c r="O337" s="133"/>
      <c r="P337" s="184"/>
      <c r="Q337" s="184"/>
      <c r="R337" s="184"/>
      <c r="S337" s="184"/>
      <c r="T337" s="184"/>
      <c r="U337" s="184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84"/>
      <c r="C338" s="184"/>
      <c r="D338" s="184"/>
      <c r="E338" s="184"/>
      <c r="F338" s="184"/>
      <c r="G338" s="184"/>
      <c r="H338" s="184"/>
      <c r="I338" s="184"/>
      <c r="J338" s="184"/>
      <c r="K338" s="184"/>
      <c r="L338" s="184"/>
      <c r="M338" s="184"/>
      <c r="N338" s="98"/>
      <c r="O338" s="133"/>
      <c r="P338" s="184"/>
      <c r="Q338" s="184"/>
      <c r="R338" s="184"/>
      <c r="S338" s="184"/>
      <c r="T338" s="184"/>
      <c r="U338" s="184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84"/>
      <c r="C339" s="184"/>
      <c r="D339" s="184"/>
      <c r="E339" s="184"/>
      <c r="F339" s="184"/>
      <c r="G339" s="184"/>
      <c r="H339" s="184"/>
      <c r="I339" s="184"/>
      <c r="J339" s="184"/>
      <c r="K339" s="184"/>
      <c r="L339" s="184"/>
      <c r="M339" s="184"/>
      <c r="N339" s="98"/>
      <c r="O339" s="133"/>
      <c r="P339" s="184"/>
      <c r="Q339" s="184"/>
      <c r="R339" s="184"/>
      <c r="S339" s="184"/>
      <c r="T339" s="184"/>
      <c r="U339" s="184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84"/>
      <c r="C340" s="184"/>
      <c r="D340" s="184"/>
      <c r="E340" s="184"/>
      <c r="F340" s="184"/>
      <c r="G340" s="184"/>
      <c r="H340" s="184"/>
      <c r="I340" s="184"/>
      <c r="J340" s="184"/>
      <c r="K340" s="184"/>
      <c r="L340" s="184"/>
      <c r="M340" s="184"/>
      <c r="N340" s="98"/>
      <c r="O340" s="133"/>
      <c r="P340" s="184"/>
      <c r="Q340" s="184"/>
      <c r="R340" s="184"/>
      <c r="S340" s="184"/>
      <c r="T340" s="184"/>
      <c r="U340" s="184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84"/>
      <c r="C341" s="184"/>
      <c r="D341" s="184"/>
      <c r="E341" s="184"/>
      <c r="F341" s="184"/>
      <c r="G341" s="184"/>
      <c r="H341" s="184"/>
      <c r="I341" s="184"/>
      <c r="J341" s="184"/>
      <c r="K341" s="184"/>
      <c r="L341" s="184"/>
      <c r="M341" s="184"/>
      <c r="N341" s="98"/>
      <c r="O341" s="133"/>
      <c r="P341" s="184"/>
      <c r="Q341" s="184"/>
      <c r="R341" s="184"/>
      <c r="S341" s="184"/>
      <c r="T341" s="184"/>
      <c r="U341" s="184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84"/>
      <c r="C342" s="184"/>
      <c r="D342" s="184"/>
      <c r="E342" s="184"/>
      <c r="F342" s="184"/>
      <c r="G342" s="184"/>
      <c r="H342" s="184"/>
      <c r="I342" s="184"/>
      <c r="J342" s="184"/>
      <c r="K342" s="184"/>
      <c r="L342" s="184"/>
      <c r="M342" s="184"/>
      <c r="N342" s="98"/>
      <c r="O342" s="133"/>
      <c r="P342" s="184"/>
      <c r="Q342" s="184"/>
      <c r="R342" s="184"/>
      <c r="S342" s="184"/>
      <c r="T342" s="184"/>
      <c r="U342" s="184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84"/>
      <c r="C343" s="184"/>
      <c r="D343" s="184"/>
      <c r="E343" s="184"/>
      <c r="F343" s="184"/>
      <c r="G343" s="184"/>
      <c r="H343" s="184"/>
      <c r="I343" s="184"/>
      <c r="J343" s="184"/>
      <c r="K343" s="184"/>
      <c r="L343" s="184"/>
      <c r="M343" s="184"/>
      <c r="N343" s="98"/>
      <c r="O343" s="133"/>
      <c r="P343" s="184"/>
      <c r="Q343" s="184"/>
      <c r="R343" s="184"/>
      <c r="S343" s="184"/>
      <c r="T343" s="184"/>
      <c r="U343" s="184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84"/>
      <c r="C344" s="184"/>
      <c r="D344" s="184"/>
      <c r="E344" s="184"/>
      <c r="F344" s="184"/>
      <c r="G344" s="184"/>
      <c r="H344" s="184"/>
      <c r="I344" s="184"/>
      <c r="J344" s="184"/>
      <c r="K344" s="184"/>
      <c r="L344" s="184"/>
      <c r="M344" s="184"/>
      <c r="N344" s="98"/>
      <c r="O344" s="133"/>
      <c r="P344" s="184"/>
      <c r="Q344" s="184"/>
      <c r="R344" s="184"/>
      <c r="S344" s="184"/>
      <c r="T344" s="184"/>
      <c r="U344" s="184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84"/>
      <c r="C345" s="184"/>
      <c r="D345" s="184"/>
      <c r="E345" s="184"/>
      <c r="F345" s="184"/>
      <c r="G345" s="184"/>
      <c r="H345" s="184"/>
      <c r="I345" s="184"/>
      <c r="J345" s="184"/>
      <c r="K345" s="184"/>
      <c r="L345" s="184"/>
      <c r="M345" s="184"/>
      <c r="N345" s="98"/>
      <c r="O345" s="133"/>
      <c r="P345" s="184"/>
      <c r="Q345" s="184"/>
      <c r="R345" s="184"/>
      <c r="S345" s="184"/>
      <c r="T345" s="184"/>
      <c r="U345" s="184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84"/>
      <c r="C346" s="184"/>
      <c r="D346" s="184"/>
      <c r="E346" s="184"/>
      <c r="F346" s="184"/>
      <c r="G346" s="184"/>
      <c r="H346" s="184"/>
      <c r="I346" s="184"/>
      <c r="J346" s="184"/>
      <c r="K346" s="184"/>
      <c r="L346" s="184"/>
      <c r="M346" s="184"/>
      <c r="N346" s="98"/>
      <c r="O346" s="133"/>
      <c r="P346" s="184"/>
      <c r="Q346" s="184"/>
      <c r="R346" s="184"/>
      <c r="S346" s="184"/>
      <c r="T346" s="184"/>
      <c r="U346" s="184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84"/>
      <c r="C347" s="184"/>
      <c r="D347" s="184"/>
      <c r="E347" s="184"/>
      <c r="F347" s="184"/>
      <c r="G347" s="184"/>
      <c r="H347" s="184"/>
      <c r="I347" s="184"/>
      <c r="J347" s="184"/>
      <c r="K347" s="184"/>
      <c r="L347" s="184"/>
      <c r="M347" s="184"/>
      <c r="N347" s="98"/>
      <c r="O347" s="133"/>
      <c r="P347" s="184"/>
      <c r="Q347" s="184"/>
      <c r="R347" s="184"/>
      <c r="S347" s="184"/>
      <c r="T347" s="184"/>
      <c r="U347" s="184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84"/>
      <c r="C348" s="184"/>
      <c r="D348" s="184"/>
      <c r="E348" s="184"/>
      <c r="F348" s="184"/>
      <c r="G348" s="184"/>
      <c r="H348" s="184"/>
      <c r="I348" s="184"/>
      <c r="J348" s="184"/>
      <c r="K348" s="184"/>
      <c r="L348" s="184"/>
      <c r="M348" s="184"/>
      <c r="N348" s="98"/>
      <c r="O348" s="133"/>
      <c r="P348" s="184"/>
      <c r="Q348" s="184"/>
      <c r="R348" s="184"/>
      <c r="S348" s="184"/>
      <c r="T348" s="184"/>
      <c r="U348" s="184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84"/>
      <c r="C349" s="184"/>
      <c r="D349" s="184"/>
      <c r="E349" s="184"/>
      <c r="F349" s="184"/>
      <c r="G349" s="184"/>
      <c r="H349" s="184"/>
      <c r="I349" s="184"/>
      <c r="J349" s="184"/>
      <c r="K349" s="184"/>
      <c r="L349" s="184"/>
      <c r="M349" s="184"/>
      <c r="N349" s="98"/>
      <c r="O349" s="133"/>
      <c r="P349" s="184"/>
      <c r="Q349" s="184"/>
      <c r="R349" s="184"/>
      <c r="S349" s="184"/>
      <c r="T349" s="184"/>
      <c r="U349" s="184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84"/>
      <c r="C350" s="184"/>
      <c r="D350" s="184"/>
      <c r="E350" s="184"/>
      <c r="F350" s="184"/>
      <c r="G350" s="184"/>
      <c r="H350" s="184"/>
      <c r="I350" s="184"/>
      <c r="J350" s="184"/>
      <c r="K350" s="184"/>
      <c r="L350" s="184"/>
      <c r="M350" s="184"/>
      <c r="N350" s="98"/>
      <c r="O350" s="133"/>
      <c r="P350" s="184"/>
      <c r="Q350" s="184"/>
      <c r="R350" s="184"/>
      <c r="S350" s="184"/>
      <c r="T350" s="184"/>
      <c r="U350" s="184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84"/>
      <c r="C351" s="184"/>
      <c r="D351" s="184"/>
      <c r="E351" s="184"/>
      <c r="F351" s="184"/>
      <c r="G351" s="184"/>
      <c r="H351" s="184"/>
      <c r="I351" s="184"/>
      <c r="J351" s="184"/>
      <c r="K351" s="184"/>
      <c r="L351" s="184"/>
      <c r="M351" s="184"/>
      <c r="N351" s="98"/>
      <c r="O351" s="133"/>
      <c r="P351" s="184"/>
      <c r="Q351" s="184"/>
      <c r="R351" s="184"/>
      <c r="S351" s="184"/>
      <c r="T351" s="184"/>
      <c r="U351" s="184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84"/>
      <c r="C352" s="184"/>
      <c r="D352" s="184"/>
      <c r="E352" s="184"/>
      <c r="F352" s="184"/>
      <c r="G352" s="184"/>
      <c r="H352" s="184"/>
      <c r="I352" s="184"/>
      <c r="J352" s="184"/>
      <c r="K352" s="184"/>
      <c r="L352" s="184"/>
      <c r="M352" s="184"/>
      <c r="N352" s="98"/>
      <c r="O352" s="133"/>
      <c r="P352" s="184"/>
      <c r="Q352" s="184"/>
      <c r="R352" s="184"/>
      <c r="S352" s="184"/>
      <c r="T352" s="184"/>
      <c r="U352" s="184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84"/>
      <c r="C353" s="184"/>
      <c r="D353" s="184"/>
      <c r="E353" s="184"/>
      <c r="F353" s="184"/>
      <c r="G353" s="184"/>
      <c r="H353" s="184"/>
      <c r="I353" s="184"/>
      <c r="J353" s="184"/>
      <c r="K353" s="184"/>
      <c r="L353" s="184"/>
      <c r="M353" s="184"/>
      <c r="N353" s="98"/>
      <c r="O353" s="133"/>
      <c r="P353" s="184"/>
      <c r="Q353" s="184"/>
      <c r="R353" s="184"/>
      <c r="S353" s="184"/>
      <c r="T353" s="184"/>
      <c r="U353" s="184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84"/>
      <c r="C354" s="184"/>
      <c r="D354" s="184"/>
      <c r="E354" s="184"/>
      <c r="F354" s="184"/>
      <c r="G354" s="184"/>
      <c r="H354" s="184"/>
      <c r="I354" s="184"/>
      <c r="J354" s="184"/>
      <c r="K354" s="184"/>
      <c r="L354" s="184"/>
      <c r="M354" s="184"/>
      <c r="N354" s="98"/>
      <c r="O354" s="133"/>
      <c r="P354" s="184"/>
      <c r="Q354" s="184"/>
      <c r="R354" s="184"/>
      <c r="S354" s="184"/>
      <c r="T354" s="184"/>
      <c r="U354" s="184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84"/>
      <c r="C355" s="184"/>
      <c r="D355" s="184"/>
      <c r="E355" s="184"/>
      <c r="F355" s="184"/>
      <c r="G355" s="184"/>
      <c r="H355" s="184"/>
      <c r="I355" s="184"/>
      <c r="J355" s="184"/>
      <c r="K355" s="184"/>
      <c r="L355" s="184"/>
      <c r="M355" s="184"/>
      <c r="N355" s="98"/>
      <c r="O355" s="133"/>
      <c r="P355" s="184"/>
      <c r="Q355" s="184"/>
      <c r="R355" s="184"/>
      <c r="S355" s="184"/>
      <c r="T355" s="184"/>
      <c r="U355" s="184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84"/>
      <c r="C356" s="184"/>
      <c r="D356" s="184"/>
      <c r="E356" s="184"/>
      <c r="F356" s="184"/>
      <c r="G356" s="184"/>
      <c r="H356" s="184"/>
      <c r="I356" s="184"/>
      <c r="J356" s="184"/>
      <c r="K356" s="184"/>
      <c r="L356" s="184"/>
      <c r="M356" s="184"/>
      <c r="N356" s="98"/>
      <c r="O356" s="133"/>
      <c r="P356" s="184"/>
      <c r="Q356" s="184"/>
      <c r="R356" s="184"/>
      <c r="S356" s="184"/>
      <c r="T356" s="184"/>
      <c r="U356" s="184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84"/>
      <c r="C357" s="184"/>
      <c r="D357" s="184"/>
      <c r="E357" s="184"/>
      <c r="F357" s="184"/>
      <c r="G357" s="184"/>
      <c r="H357" s="184"/>
      <c r="I357" s="184"/>
      <c r="J357" s="184"/>
      <c r="K357" s="184"/>
      <c r="L357" s="184"/>
      <c r="M357" s="184"/>
      <c r="N357" s="98"/>
      <c r="O357" s="133"/>
      <c r="P357" s="184"/>
      <c r="Q357" s="184"/>
      <c r="R357" s="184"/>
      <c r="S357" s="184"/>
      <c r="T357" s="184"/>
      <c r="U357" s="184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84"/>
      <c r="C358" s="184"/>
      <c r="D358" s="184"/>
      <c r="E358" s="184"/>
      <c r="F358" s="184"/>
      <c r="G358" s="184"/>
      <c r="H358" s="184"/>
      <c r="I358" s="184"/>
      <c r="J358" s="184"/>
      <c r="K358" s="184"/>
      <c r="L358" s="184"/>
      <c r="M358" s="184"/>
      <c r="N358" s="98"/>
      <c r="O358" s="133"/>
      <c r="P358" s="184"/>
      <c r="Q358" s="184"/>
      <c r="R358" s="184"/>
      <c r="S358" s="184"/>
      <c r="T358" s="184"/>
      <c r="U358" s="184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84"/>
      <c r="C359" s="184"/>
      <c r="D359" s="184"/>
      <c r="E359" s="184"/>
      <c r="F359" s="184"/>
      <c r="G359" s="184"/>
      <c r="H359" s="184"/>
      <c r="I359" s="184"/>
      <c r="J359" s="184"/>
      <c r="K359" s="184"/>
      <c r="L359" s="184"/>
      <c r="M359" s="184"/>
      <c r="N359" s="98"/>
      <c r="O359" s="133"/>
      <c r="P359" s="184"/>
      <c r="Q359" s="184"/>
      <c r="R359" s="184"/>
      <c r="S359" s="184"/>
      <c r="T359" s="184"/>
      <c r="U359" s="184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84"/>
      <c r="C360" s="184"/>
      <c r="D360" s="184"/>
      <c r="E360" s="184"/>
      <c r="F360" s="184"/>
      <c r="G360" s="184"/>
      <c r="H360" s="184"/>
      <c r="I360" s="184"/>
      <c r="J360" s="184"/>
      <c r="K360" s="184"/>
      <c r="L360" s="184"/>
      <c r="M360" s="184"/>
      <c r="N360" s="98"/>
      <c r="O360" s="133"/>
      <c r="P360" s="184"/>
      <c r="Q360" s="184"/>
      <c r="R360" s="184"/>
      <c r="S360" s="184"/>
      <c r="T360" s="184"/>
      <c r="U360" s="184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84"/>
      <c r="C361" s="184"/>
      <c r="D361" s="184"/>
      <c r="E361" s="184"/>
      <c r="F361" s="184"/>
      <c r="G361" s="184"/>
      <c r="H361" s="184"/>
      <c r="I361" s="184"/>
      <c r="J361" s="184"/>
      <c r="K361" s="184"/>
      <c r="L361" s="184"/>
      <c r="M361" s="184"/>
      <c r="N361" s="98"/>
      <c r="O361" s="133"/>
      <c r="P361" s="184"/>
      <c r="Q361" s="184"/>
      <c r="R361" s="184"/>
      <c r="S361" s="184"/>
      <c r="T361" s="184"/>
      <c r="U361" s="184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84"/>
      <c r="C362" s="184"/>
      <c r="D362" s="184"/>
      <c r="E362" s="184"/>
      <c r="F362" s="184"/>
      <c r="G362" s="184"/>
      <c r="H362" s="184"/>
      <c r="I362" s="184"/>
      <c r="J362" s="184"/>
      <c r="K362" s="184"/>
      <c r="L362" s="184"/>
      <c r="M362" s="184"/>
      <c r="N362" s="98"/>
      <c r="O362" s="133"/>
      <c r="P362" s="184"/>
      <c r="Q362" s="184"/>
      <c r="R362" s="184"/>
      <c r="S362" s="184"/>
      <c r="T362" s="184"/>
      <c r="U362" s="184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84"/>
      <c r="C363" s="184"/>
      <c r="D363" s="184"/>
      <c r="E363" s="184"/>
      <c r="F363" s="184"/>
      <c r="G363" s="184"/>
      <c r="H363" s="184"/>
      <c r="I363" s="184"/>
      <c r="J363" s="184"/>
      <c r="K363" s="184"/>
      <c r="L363" s="184"/>
      <c r="M363" s="184"/>
      <c r="N363" s="98"/>
      <c r="O363" s="133"/>
      <c r="P363" s="184"/>
      <c r="Q363" s="184"/>
      <c r="R363" s="184"/>
      <c r="S363" s="184"/>
      <c r="T363" s="184"/>
      <c r="U363" s="184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84"/>
      <c r="C364" s="184"/>
      <c r="D364" s="184"/>
      <c r="E364" s="184"/>
      <c r="F364" s="184"/>
      <c r="G364" s="184"/>
      <c r="H364" s="184"/>
      <c r="I364" s="184"/>
      <c r="J364" s="184"/>
      <c r="K364" s="184"/>
      <c r="L364" s="184"/>
      <c r="M364" s="184"/>
      <c r="N364" s="98"/>
      <c r="O364" s="133"/>
      <c r="P364" s="184"/>
      <c r="Q364" s="184"/>
      <c r="R364" s="184"/>
      <c r="S364" s="184"/>
      <c r="T364" s="184"/>
      <c r="U364" s="184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84"/>
      <c r="C365" s="184"/>
      <c r="D365" s="184"/>
      <c r="E365" s="184"/>
      <c r="F365" s="184"/>
      <c r="G365" s="184"/>
      <c r="H365" s="184"/>
      <c r="I365" s="184"/>
      <c r="J365" s="184"/>
      <c r="K365" s="184"/>
      <c r="L365" s="184"/>
      <c r="M365" s="184"/>
      <c r="N365" s="98"/>
      <c r="O365" s="133"/>
      <c r="P365" s="184"/>
      <c r="Q365" s="184"/>
      <c r="R365" s="184"/>
      <c r="S365" s="184"/>
      <c r="T365" s="184"/>
      <c r="U365" s="184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84"/>
      <c r="C366" s="184"/>
      <c r="D366" s="184"/>
      <c r="E366" s="184"/>
      <c r="F366" s="184"/>
      <c r="G366" s="184"/>
      <c r="H366" s="184"/>
      <c r="I366" s="184"/>
      <c r="J366" s="184"/>
      <c r="K366" s="184"/>
      <c r="L366" s="184"/>
      <c r="M366" s="184"/>
      <c r="N366" s="98"/>
      <c r="O366" s="133"/>
      <c r="P366" s="184"/>
      <c r="Q366" s="184"/>
      <c r="R366" s="184"/>
      <c r="S366" s="184"/>
      <c r="T366" s="184"/>
      <c r="U366" s="184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84"/>
      <c r="C367" s="184"/>
      <c r="D367" s="184"/>
      <c r="E367" s="184"/>
      <c r="F367" s="184"/>
      <c r="G367" s="184"/>
      <c r="H367" s="184"/>
      <c r="I367" s="184"/>
      <c r="J367" s="184"/>
      <c r="K367" s="184"/>
      <c r="L367" s="184"/>
      <c r="M367" s="184"/>
      <c r="N367" s="98"/>
      <c r="O367" s="133"/>
      <c r="P367" s="184"/>
      <c r="Q367" s="184"/>
      <c r="R367" s="184"/>
      <c r="S367" s="184"/>
      <c r="T367" s="184"/>
      <c r="U367" s="184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84"/>
      <c r="C368" s="184"/>
      <c r="D368" s="184"/>
      <c r="E368" s="184"/>
      <c r="F368" s="184"/>
      <c r="G368" s="184"/>
      <c r="H368" s="184"/>
      <c r="I368" s="184"/>
      <c r="J368" s="184"/>
      <c r="K368" s="184"/>
      <c r="L368" s="184"/>
      <c r="M368" s="184"/>
      <c r="N368" s="98"/>
      <c r="O368" s="133"/>
      <c r="P368" s="184"/>
      <c r="Q368" s="184"/>
      <c r="R368" s="184"/>
      <c r="S368" s="184"/>
      <c r="T368" s="184"/>
      <c r="U368" s="184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84"/>
      <c r="C369" s="184"/>
      <c r="D369" s="184"/>
      <c r="E369" s="184"/>
      <c r="F369" s="184"/>
      <c r="G369" s="184"/>
      <c r="H369" s="184"/>
      <c r="I369" s="184"/>
      <c r="J369" s="184"/>
      <c r="K369" s="184"/>
      <c r="L369" s="184"/>
      <c r="M369" s="184"/>
      <c r="N369" s="98"/>
      <c r="O369" s="133"/>
      <c r="P369" s="184"/>
      <c r="Q369" s="184"/>
      <c r="R369" s="184"/>
      <c r="S369" s="184"/>
      <c r="T369" s="184"/>
      <c r="U369" s="184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84"/>
      <c r="C370" s="184"/>
      <c r="D370" s="184"/>
      <c r="E370" s="184"/>
      <c r="F370" s="184"/>
      <c r="G370" s="184"/>
      <c r="H370" s="184"/>
      <c r="I370" s="184"/>
      <c r="J370" s="184"/>
      <c r="K370" s="184"/>
      <c r="L370" s="184"/>
      <c r="M370" s="184"/>
      <c r="N370" s="98"/>
      <c r="O370" s="133"/>
      <c r="P370" s="184"/>
      <c r="Q370" s="184"/>
      <c r="R370" s="184"/>
      <c r="S370" s="184"/>
      <c r="T370" s="184"/>
      <c r="U370" s="184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5"/>
      <c r="C375" s="186"/>
      <c r="D375" s="186"/>
      <c r="E375" s="134"/>
      <c r="F375" s="134"/>
      <c r="G375" s="134"/>
      <c r="H375" s="185"/>
      <c r="I375" s="185"/>
      <c r="J375" s="185"/>
      <c r="K375" s="185"/>
      <c r="L375" s="185"/>
      <c r="M375" s="185"/>
      <c r="N375" s="185"/>
      <c r="O375" s="185"/>
      <c r="P375" s="185"/>
      <c r="Q375" s="185"/>
      <c r="R375" s="185"/>
      <c r="S375" s="185"/>
      <c r="T375" s="185"/>
      <c r="U375" s="185"/>
      <c r="V375" s="134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8"/>
      <c r="C376" s="188"/>
      <c r="D376" s="188"/>
      <c r="E376" s="102"/>
      <c r="F376" s="102"/>
      <c r="G376" s="102"/>
      <c r="H376" s="189"/>
      <c r="I376" s="189"/>
      <c r="J376" s="189"/>
      <c r="K376" s="189"/>
      <c r="L376" s="190"/>
      <c r="M376" s="190"/>
      <c r="N376" s="190"/>
      <c r="O376" s="190"/>
      <c r="P376" s="190"/>
      <c r="Q376" s="190"/>
      <c r="R376" s="190"/>
      <c r="S376" s="190"/>
      <c r="T376" s="190"/>
      <c r="U376" s="190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8"/>
      <c r="C377" s="188"/>
      <c r="D377" s="188"/>
      <c r="E377" s="102"/>
      <c r="F377" s="102"/>
      <c r="G377" s="102"/>
      <c r="H377" s="189"/>
      <c r="I377" s="189"/>
      <c r="J377" s="189"/>
      <c r="K377" s="189"/>
      <c r="L377" s="190"/>
      <c r="M377" s="190"/>
      <c r="N377" s="190"/>
      <c r="O377" s="190"/>
      <c r="P377" s="190"/>
      <c r="Q377" s="190"/>
      <c r="R377" s="190"/>
      <c r="S377" s="190"/>
      <c r="T377" s="190"/>
      <c r="U377" s="190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8"/>
      <c r="C378" s="188"/>
      <c r="D378" s="188"/>
      <c r="E378" s="102"/>
      <c r="F378" s="102"/>
      <c r="G378" s="102"/>
      <c r="H378" s="189"/>
      <c r="I378" s="189"/>
      <c r="J378" s="189"/>
      <c r="K378" s="189"/>
      <c r="L378" s="190"/>
      <c r="M378" s="190"/>
      <c r="N378" s="190"/>
      <c r="O378" s="190"/>
      <c r="P378" s="190"/>
      <c r="Q378" s="190"/>
      <c r="R378" s="190"/>
      <c r="S378" s="190"/>
      <c r="T378" s="190"/>
      <c r="U378" s="190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8"/>
      <c r="C379" s="188"/>
      <c r="D379" s="188"/>
      <c r="E379" s="102"/>
      <c r="F379" s="102"/>
      <c r="G379" s="102"/>
      <c r="H379" s="189"/>
      <c r="I379" s="189"/>
      <c r="J379" s="189"/>
      <c r="K379" s="189"/>
      <c r="L379" s="190"/>
      <c r="M379" s="190"/>
      <c r="N379" s="190"/>
      <c r="O379" s="190"/>
      <c r="P379" s="190"/>
      <c r="Q379" s="190"/>
      <c r="R379" s="190"/>
      <c r="S379" s="190"/>
      <c r="T379" s="190"/>
      <c r="U379" s="190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8"/>
      <c r="C380" s="188"/>
      <c r="D380" s="188"/>
      <c r="E380" s="102"/>
      <c r="F380" s="102"/>
      <c r="G380" s="102"/>
      <c r="H380" s="189"/>
      <c r="I380" s="189"/>
      <c r="J380" s="189"/>
      <c r="K380" s="189"/>
      <c r="L380" s="190"/>
      <c r="M380" s="190"/>
      <c r="N380" s="190"/>
      <c r="O380" s="190"/>
      <c r="P380" s="190"/>
      <c r="Q380" s="190"/>
      <c r="R380" s="190"/>
      <c r="S380" s="190"/>
      <c r="T380" s="190"/>
      <c r="U380" s="190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8"/>
      <c r="C381" s="188"/>
      <c r="D381" s="188"/>
      <c r="E381" s="102"/>
      <c r="F381" s="102"/>
      <c r="G381" s="102"/>
      <c r="H381" s="189"/>
      <c r="I381" s="189"/>
      <c r="J381" s="189"/>
      <c r="K381" s="189"/>
      <c r="L381" s="190"/>
      <c r="M381" s="190"/>
      <c r="N381" s="190"/>
      <c r="O381" s="190"/>
      <c r="P381" s="190"/>
      <c r="Q381" s="190"/>
      <c r="R381" s="190"/>
      <c r="S381" s="190"/>
      <c r="T381" s="190"/>
      <c r="U381" s="190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8"/>
      <c r="C382" s="188"/>
      <c r="D382" s="188"/>
      <c r="E382" s="102"/>
      <c r="F382" s="102"/>
      <c r="G382" s="102"/>
      <c r="H382" s="189"/>
      <c r="I382" s="189"/>
      <c r="J382" s="189"/>
      <c r="K382" s="189"/>
      <c r="L382" s="190"/>
      <c r="M382" s="190"/>
      <c r="N382" s="190"/>
      <c r="O382" s="190"/>
      <c r="P382" s="190"/>
      <c r="Q382" s="190"/>
      <c r="R382" s="190"/>
      <c r="S382" s="190"/>
      <c r="T382" s="190"/>
      <c r="U382" s="190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8"/>
      <c r="C383" s="188"/>
      <c r="D383" s="188"/>
      <c r="E383" s="102"/>
      <c r="F383" s="102"/>
      <c r="G383" s="102"/>
      <c r="H383" s="189"/>
      <c r="I383" s="189"/>
      <c r="J383" s="189"/>
      <c r="K383" s="189"/>
      <c r="L383" s="190"/>
      <c r="M383" s="190"/>
      <c r="N383" s="190"/>
      <c r="O383" s="190"/>
      <c r="P383" s="190"/>
      <c r="Q383" s="190"/>
      <c r="R383" s="190"/>
      <c r="S383" s="190"/>
      <c r="T383" s="190"/>
      <c r="U383" s="190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8"/>
      <c r="C384" s="188"/>
      <c r="D384" s="188"/>
      <c r="E384" s="102"/>
      <c r="F384" s="102"/>
      <c r="G384" s="102"/>
      <c r="H384" s="189"/>
      <c r="I384" s="189"/>
      <c r="J384" s="189"/>
      <c r="K384" s="189"/>
      <c r="L384" s="190"/>
      <c r="M384" s="190"/>
      <c r="N384" s="190"/>
      <c r="O384" s="190"/>
      <c r="P384" s="190"/>
      <c r="Q384" s="190"/>
      <c r="R384" s="190"/>
      <c r="S384" s="190"/>
      <c r="T384" s="190"/>
      <c r="U384" s="190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8"/>
      <c r="C385" s="188"/>
      <c r="D385" s="188"/>
      <c r="E385" s="102"/>
      <c r="F385" s="102"/>
      <c r="G385" s="102"/>
      <c r="H385" s="189"/>
      <c r="I385" s="189"/>
      <c r="J385" s="189"/>
      <c r="K385" s="189"/>
      <c r="L385" s="190"/>
      <c r="M385" s="190"/>
      <c r="N385" s="190"/>
      <c r="O385" s="190"/>
      <c r="P385" s="190"/>
      <c r="Q385" s="190"/>
      <c r="R385" s="190"/>
      <c r="S385" s="190"/>
      <c r="T385" s="190"/>
      <c r="U385" s="190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8"/>
      <c r="C386" s="188"/>
      <c r="D386" s="188"/>
      <c r="E386" s="102"/>
      <c r="F386" s="102"/>
      <c r="G386" s="102"/>
      <c r="H386" s="189"/>
      <c r="I386" s="189"/>
      <c r="J386" s="189"/>
      <c r="K386" s="189"/>
      <c r="L386" s="190"/>
      <c r="M386" s="190"/>
      <c r="N386" s="190"/>
      <c r="O386" s="190"/>
      <c r="P386" s="190"/>
      <c r="Q386" s="190"/>
      <c r="R386" s="190"/>
      <c r="S386" s="190"/>
      <c r="T386" s="190"/>
      <c r="U386" s="190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8"/>
      <c r="C387" s="188"/>
      <c r="D387" s="188"/>
      <c r="E387" s="102"/>
      <c r="F387" s="102"/>
      <c r="G387" s="102"/>
      <c r="H387" s="189"/>
      <c r="I387" s="189"/>
      <c r="J387" s="189"/>
      <c r="K387" s="189"/>
      <c r="L387" s="190"/>
      <c r="M387" s="190"/>
      <c r="N387" s="190"/>
      <c r="O387" s="190"/>
      <c r="P387" s="190"/>
      <c r="Q387" s="190"/>
      <c r="R387" s="190"/>
      <c r="S387" s="190"/>
      <c r="T387" s="190"/>
      <c r="U387" s="190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8"/>
      <c r="C388" s="188"/>
      <c r="D388" s="188"/>
      <c r="E388" s="102"/>
      <c r="F388" s="102"/>
      <c r="G388" s="102"/>
      <c r="H388" s="189"/>
      <c r="I388" s="189"/>
      <c r="J388" s="189"/>
      <c r="K388" s="189"/>
      <c r="L388" s="190"/>
      <c r="M388" s="190"/>
      <c r="N388" s="190"/>
      <c r="O388" s="190"/>
      <c r="P388" s="190"/>
      <c r="Q388" s="190"/>
      <c r="R388" s="190"/>
      <c r="S388" s="190"/>
      <c r="T388" s="190"/>
      <c r="U388" s="190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8"/>
      <c r="C389" s="188"/>
      <c r="D389" s="188"/>
      <c r="E389" s="102"/>
      <c r="F389" s="102"/>
      <c r="G389" s="102"/>
      <c r="H389" s="189"/>
      <c r="I389" s="189"/>
      <c r="J389" s="189"/>
      <c r="K389" s="189"/>
      <c r="L389" s="190"/>
      <c r="M389" s="190"/>
      <c r="N389" s="190"/>
      <c r="O389" s="190"/>
      <c r="P389" s="190"/>
      <c r="Q389" s="190"/>
      <c r="R389" s="190"/>
      <c r="S389" s="190"/>
      <c r="T389" s="190"/>
      <c r="U389" s="190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8"/>
      <c r="C390" s="188"/>
      <c r="D390" s="188"/>
      <c r="E390" s="102"/>
      <c r="F390" s="102"/>
      <c r="G390" s="102"/>
      <c r="H390" s="189"/>
      <c r="I390" s="189"/>
      <c r="J390" s="189"/>
      <c r="K390" s="189"/>
      <c r="L390" s="190"/>
      <c r="M390" s="190"/>
      <c r="N390" s="190"/>
      <c r="O390" s="190"/>
      <c r="P390" s="190"/>
      <c r="Q390" s="190"/>
      <c r="R390" s="190"/>
      <c r="S390" s="190"/>
      <c r="T390" s="190"/>
      <c r="U390" s="190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8"/>
      <c r="C391" s="188"/>
      <c r="D391" s="188"/>
      <c r="E391" s="102"/>
      <c r="F391" s="102"/>
      <c r="G391" s="102"/>
      <c r="H391" s="189"/>
      <c r="I391" s="189"/>
      <c r="J391" s="189"/>
      <c r="K391" s="189"/>
      <c r="L391" s="190"/>
      <c r="M391" s="190"/>
      <c r="N391" s="190"/>
      <c r="O391" s="190"/>
      <c r="P391" s="190"/>
      <c r="Q391" s="190"/>
      <c r="R391" s="190"/>
      <c r="S391" s="190"/>
      <c r="T391" s="190"/>
      <c r="U391" s="190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8"/>
      <c r="C392" s="188"/>
      <c r="D392" s="188"/>
      <c r="E392" s="102"/>
      <c r="F392" s="102"/>
      <c r="G392" s="102"/>
      <c r="H392" s="189"/>
      <c r="I392" s="189"/>
      <c r="J392" s="189"/>
      <c r="K392" s="189"/>
      <c r="L392" s="190"/>
      <c r="M392" s="190"/>
      <c r="N392" s="190"/>
      <c r="O392" s="190"/>
      <c r="P392" s="190"/>
      <c r="Q392" s="190"/>
      <c r="R392" s="190"/>
      <c r="S392" s="190"/>
      <c r="T392" s="190"/>
      <c r="U392" s="190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8"/>
      <c r="C393" s="188"/>
      <c r="D393" s="188"/>
      <c r="E393" s="102"/>
      <c r="F393" s="102"/>
      <c r="G393" s="102"/>
      <c r="H393" s="189"/>
      <c r="I393" s="189"/>
      <c r="J393" s="189"/>
      <c r="K393" s="189"/>
      <c r="L393" s="190"/>
      <c r="M393" s="190"/>
      <c r="N393" s="190"/>
      <c r="O393" s="190"/>
      <c r="P393" s="190"/>
      <c r="Q393" s="190"/>
      <c r="R393" s="190"/>
      <c r="S393" s="190"/>
      <c r="T393" s="190"/>
      <c r="U393" s="190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5"/>
      <c r="C396" s="186"/>
      <c r="D396" s="186"/>
      <c r="E396" s="187"/>
      <c r="F396" s="187"/>
      <c r="G396" s="187"/>
      <c r="H396" s="187"/>
      <c r="I396" s="187"/>
      <c r="J396" s="187"/>
      <c r="K396" s="187"/>
      <c r="L396" s="187"/>
      <c r="M396" s="187"/>
      <c r="N396" s="134"/>
      <c r="O396" s="134"/>
      <c r="P396" s="134"/>
      <c r="Q396" s="185"/>
      <c r="R396" s="185"/>
      <c r="S396" s="185"/>
      <c r="T396" s="185"/>
      <c r="U396" s="185"/>
      <c r="V396" s="185"/>
      <c r="W396" s="134"/>
      <c r="X396" s="134"/>
      <c r="Y396" s="134"/>
      <c r="Z396" s="134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84"/>
      <c r="C397" s="184"/>
      <c r="D397" s="184"/>
      <c r="E397" s="184"/>
      <c r="F397" s="184"/>
      <c r="G397" s="184"/>
      <c r="H397" s="184"/>
      <c r="I397" s="184"/>
      <c r="J397" s="184"/>
      <c r="K397" s="184"/>
      <c r="L397" s="184"/>
      <c r="M397" s="184"/>
      <c r="N397" s="98"/>
      <c r="O397" s="133"/>
      <c r="P397" s="133"/>
      <c r="Q397" s="184"/>
      <c r="R397" s="184"/>
      <c r="S397" s="184"/>
      <c r="T397" s="184"/>
      <c r="U397" s="184"/>
      <c r="V397" s="184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84"/>
      <c r="C398" s="184"/>
      <c r="D398" s="184"/>
      <c r="E398" s="184"/>
      <c r="F398" s="184"/>
      <c r="G398" s="184"/>
      <c r="H398" s="184"/>
      <c r="I398" s="184"/>
      <c r="J398" s="184"/>
      <c r="K398" s="184"/>
      <c r="L398" s="184"/>
      <c r="M398" s="184"/>
      <c r="N398" s="98"/>
      <c r="O398" s="133"/>
      <c r="P398" s="133"/>
      <c r="Q398" s="184"/>
      <c r="R398" s="184"/>
      <c r="S398" s="184"/>
      <c r="T398" s="184"/>
      <c r="U398" s="184"/>
      <c r="V398" s="184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84"/>
      <c r="C399" s="184"/>
      <c r="D399" s="184"/>
      <c r="E399" s="184"/>
      <c r="F399" s="184"/>
      <c r="G399" s="184"/>
      <c r="H399" s="184"/>
      <c r="I399" s="184"/>
      <c r="J399" s="184"/>
      <c r="K399" s="184"/>
      <c r="L399" s="184"/>
      <c r="M399" s="184"/>
      <c r="N399" s="98"/>
      <c r="O399" s="133"/>
      <c r="P399" s="133"/>
      <c r="Q399" s="184"/>
      <c r="R399" s="184"/>
      <c r="S399" s="184"/>
      <c r="T399" s="184"/>
      <c r="U399" s="184"/>
      <c r="V399" s="184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84"/>
      <c r="C400" s="184"/>
      <c r="D400" s="184"/>
      <c r="E400" s="184"/>
      <c r="F400" s="184"/>
      <c r="G400" s="184"/>
      <c r="H400" s="184"/>
      <c r="I400" s="184"/>
      <c r="J400" s="184"/>
      <c r="K400" s="184"/>
      <c r="L400" s="184"/>
      <c r="M400" s="184"/>
      <c r="N400" s="98"/>
      <c r="O400" s="133"/>
      <c r="P400" s="133"/>
      <c r="Q400" s="184"/>
      <c r="R400" s="184"/>
      <c r="S400" s="184"/>
      <c r="T400" s="184"/>
      <c r="U400" s="184"/>
      <c r="V400" s="184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84"/>
      <c r="C401" s="184"/>
      <c r="D401" s="184"/>
      <c r="E401" s="184"/>
      <c r="F401" s="184"/>
      <c r="G401" s="184"/>
      <c r="H401" s="184"/>
      <c r="I401" s="184"/>
      <c r="J401" s="184"/>
      <c r="K401" s="184"/>
      <c r="L401" s="184"/>
      <c r="M401" s="184"/>
      <c r="N401" s="98"/>
      <c r="O401" s="133"/>
      <c r="P401" s="133"/>
      <c r="Q401" s="184"/>
      <c r="R401" s="184"/>
      <c r="S401" s="184"/>
      <c r="T401" s="184"/>
      <c r="U401" s="184"/>
      <c r="V401" s="184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84"/>
      <c r="C402" s="184"/>
      <c r="D402" s="184"/>
      <c r="E402" s="184"/>
      <c r="F402" s="184"/>
      <c r="G402" s="184"/>
      <c r="H402" s="184"/>
      <c r="I402" s="184"/>
      <c r="J402" s="184"/>
      <c r="K402" s="184"/>
      <c r="L402" s="184"/>
      <c r="M402" s="184"/>
      <c r="N402" s="98"/>
      <c r="O402" s="133"/>
      <c r="P402" s="133"/>
      <c r="Q402" s="184"/>
      <c r="R402" s="184"/>
      <c r="S402" s="184"/>
      <c r="T402" s="184"/>
      <c r="U402" s="184"/>
      <c r="V402" s="184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84"/>
      <c r="C403" s="184"/>
      <c r="D403" s="184"/>
      <c r="E403" s="184"/>
      <c r="F403" s="184"/>
      <c r="G403" s="184"/>
      <c r="H403" s="184"/>
      <c r="I403" s="184"/>
      <c r="J403" s="184"/>
      <c r="K403" s="184"/>
      <c r="L403" s="184"/>
      <c r="M403" s="184"/>
      <c r="N403" s="98"/>
      <c r="O403" s="133"/>
      <c r="P403" s="133"/>
      <c r="Q403" s="184"/>
      <c r="R403" s="184"/>
      <c r="S403" s="184"/>
      <c r="T403" s="184"/>
      <c r="U403" s="184"/>
      <c r="V403" s="184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84"/>
      <c r="C404" s="184"/>
      <c r="D404" s="184"/>
      <c r="E404" s="184"/>
      <c r="F404" s="184"/>
      <c r="G404" s="184"/>
      <c r="H404" s="184"/>
      <c r="I404" s="184"/>
      <c r="J404" s="184"/>
      <c r="K404" s="184"/>
      <c r="L404" s="184"/>
      <c r="M404" s="184"/>
      <c r="N404" s="98"/>
      <c r="O404" s="133"/>
      <c r="P404" s="133"/>
      <c r="Q404" s="184"/>
      <c r="R404" s="184"/>
      <c r="S404" s="184"/>
      <c r="T404" s="184"/>
      <c r="U404" s="184"/>
      <c r="V404" s="184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84"/>
      <c r="C405" s="184"/>
      <c r="D405" s="184"/>
      <c r="E405" s="184"/>
      <c r="F405" s="184"/>
      <c r="G405" s="184"/>
      <c r="H405" s="184"/>
      <c r="I405" s="184"/>
      <c r="J405" s="184"/>
      <c r="K405" s="184"/>
      <c r="L405" s="184"/>
      <c r="M405" s="184"/>
      <c r="N405" s="98"/>
      <c r="O405" s="133"/>
      <c r="P405" s="133"/>
      <c r="Q405" s="184"/>
      <c r="R405" s="184"/>
      <c r="S405" s="184"/>
      <c r="T405" s="184"/>
      <c r="U405" s="184"/>
      <c r="V405" s="184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84"/>
      <c r="C406" s="184"/>
      <c r="D406" s="184"/>
      <c r="E406" s="184"/>
      <c r="F406" s="184"/>
      <c r="G406" s="184"/>
      <c r="H406" s="184"/>
      <c r="I406" s="184"/>
      <c r="J406" s="184"/>
      <c r="K406" s="184"/>
      <c r="L406" s="184"/>
      <c r="M406" s="184"/>
      <c r="N406" s="98"/>
      <c r="O406" s="133"/>
      <c r="P406" s="133"/>
      <c r="Q406" s="184"/>
      <c r="R406" s="184"/>
      <c r="S406" s="184"/>
      <c r="T406" s="184"/>
      <c r="U406" s="184"/>
      <c r="V406" s="184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84"/>
      <c r="C407" s="184"/>
      <c r="D407" s="184"/>
      <c r="E407" s="184"/>
      <c r="F407" s="184"/>
      <c r="G407" s="184"/>
      <c r="H407" s="184"/>
      <c r="I407" s="184"/>
      <c r="J407" s="184"/>
      <c r="K407" s="184"/>
      <c r="L407" s="184"/>
      <c r="M407" s="184"/>
      <c r="N407" s="98"/>
      <c r="O407" s="133"/>
      <c r="P407" s="133"/>
      <c r="Q407" s="184"/>
      <c r="R407" s="184"/>
      <c r="S407" s="184"/>
      <c r="T407" s="184"/>
      <c r="U407" s="184"/>
      <c r="V407" s="184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84"/>
      <c r="C408" s="184"/>
      <c r="D408" s="184"/>
      <c r="E408" s="184"/>
      <c r="F408" s="184"/>
      <c r="G408" s="184"/>
      <c r="H408" s="184"/>
      <c r="I408" s="184"/>
      <c r="J408" s="184"/>
      <c r="K408" s="184"/>
      <c r="L408" s="184"/>
      <c r="M408" s="184"/>
      <c r="N408" s="98"/>
      <c r="O408" s="133"/>
      <c r="P408" s="133"/>
      <c r="Q408" s="184"/>
      <c r="R408" s="184"/>
      <c r="S408" s="184"/>
      <c r="T408" s="184"/>
      <c r="U408" s="184"/>
      <c r="V408" s="184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84"/>
      <c r="C409" s="184"/>
      <c r="D409" s="184"/>
      <c r="E409" s="184"/>
      <c r="F409" s="184"/>
      <c r="G409" s="184"/>
      <c r="H409" s="184"/>
      <c r="I409" s="184"/>
      <c r="J409" s="184"/>
      <c r="K409" s="184"/>
      <c r="L409" s="184"/>
      <c r="M409" s="184"/>
      <c r="N409" s="98"/>
      <c r="O409" s="133"/>
      <c r="P409" s="133"/>
      <c r="Q409" s="184"/>
      <c r="R409" s="184"/>
      <c r="S409" s="184"/>
      <c r="T409" s="184"/>
      <c r="U409" s="184"/>
      <c r="V409" s="184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84"/>
      <c r="C410" s="184"/>
      <c r="D410" s="184"/>
      <c r="E410" s="184"/>
      <c r="F410" s="184"/>
      <c r="G410" s="184"/>
      <c r="H410" s="184"/>
      <c r="I410" s="184"/>
      <c r="J410" s="184"/>
      <c r="K410" s="184"/>
      <c r="L410" s="184"/>
      <c r="M410" s="184"/>
      <c r="N410" s="98"/>
      <c r="O410" s="133"/>
      <c r="P410" s="133"/>
      <c r="Q410" s="184"/>
      <c r="R410" s="184"/>
      <c r="S410" s="184"/>
      <c r="T410" s="184"/>
      <c r="U410" s="184"/>
      <c r="V410" s="184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84"/>
      <c r="C411" s="184"/>
      <c r="D411" s="184"/>
      <c r="E411" s="184"/>
      <c r="F411" s="184"/>
      <c r="G411" s="184"/>
      <c r="H411" s="184"/>
      <c r="I411" s="184"/>
      <c r="J411" s="184"/>
      <c r="K411" s="184"/>
      <c r="L411" s="184"/>
      <c r="M411" s="184"/>
      <c r="N411" s="98"/>
      <c r="O411" s="133"/>
      <c r="P411" s="133"/>
      <c r="Q411" s="184"/>
      <c r="R411" s="184"/>
      <c r="S411" s="184"/>
      <c r="T411" s="184"/>
      <c r="U411" s="184"/>
      <c r="V411" s="184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84"/>
      <c r="C412" s="184"/>
      <c r="D412" s="184"/>
      <c r="E412" s="184"/>
      <c r="F412" s="184"/>
      <c r="G412" s="184"/>
      <c r="H412" s="184"/>
      <c r="I412" s="184"/>
      <c r="J412" s="184"/>
      <c r="K412" s="184"/>
      <c r="L412" s="184"/>
      <c r="M412" s="184"/>
      <c r="N412" s="98"/>
      <c r="O412" s="133"/>
      <c r="P412" s="133"/>
      <c r="Q412" s="184"/>
      <c r="R412" s="184"/>
      <c r="S412" s="184"/>
      <c r="T412" s="184"/>
      <c r="U412" s="184"/>
      <c r="V412" s="184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84"/>
      <c r="C413" s="184"/>
      <c r="D413" s="184"/>
      <c r="E413" s="184"/>
      <c r="F413" s="184"/>
      <c r="G413" s="184"/>
      <c r="H413" s="184"/>
      <c r="I413" s="184"/>
      <c r="J413" s="184"/>
      <c r="K413" s="184"/>
      <c r="L413" s="184"/>
      <c r="M413" s="184"/>
      <c r="N413" s="98"/>
      <c r="O413" s="133"/>
      <c r="P413" s="133"/>
      <c r="Q413" s="184"/>
      <c r="R413" s="184"/>
      <c r="S413" s="184"/>
      <c r="T413" s="184"/>
      <c r="U413" s="184"/>
      <c r="V413" s="184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84"/>
      <c r="C414" s="184"/>
      <c r="D414" s="184"/>
      <c r="E414" s="184"/>
      <c r="F414" s="184"/>
      <c r="G414" s="184"/>
      <c r="H414" s="184"/>
      <c r="I414" s="184"/>
      <c r="J414" s="184"/>
      <c r="K414" s="184"/>
      <c r="L414" s="184"/>
      <c r="M414" s="184"/>
      <c r="N414" s="98"/>
      <c r="O414" s="133"/>
      <c r="P414" s="133"/>
      <c r="Q414" s="184"/>
      <c r="R414" s="184"/>
      <c r="S414" s="184"/>
      <c r="T414" s="184"/>
      <c r="U414" s="184"/>
      <c r="V414" s="184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84"/>
      <c r="C415" s="184"/>
      <c r="D415" s="184"/>
      <c r="E415" s="184"/>
      <c r="F415" s="184"/>
      <c r="G415" s="184"/>
      <c r="H415" s="184"/>
      <c r="I415" s="184"/>
      <c r="J415" s="184"/>
      <c r="K415" s="184"/>
      <c r="L415" s="184"/>
      <c r="M415" s="184"/>
      <c r="N415" s="98"/>
      <c r="O415" s="133"/>
      <c r="P415" s="133"/>
      <c r="Q415" s="184"/>
      <c r="R415" s="184"/>
      <c r="S415" s="184"/>
      <c r="T415" s="184"/>
      <c r="U415" s="184"/>
      <c r="V415" s="184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84"/>
      <c r="C416" s="184"/>
      <c r="D416" s="184"/>
      <c r="E416" s="184"/>
      <c r="F416" s="184"/>
      <c r="G416" s="184"/>
      <c r="H416" s="184"/>
      <c r="I416" s="184"/>
      <c r="J416" s="184"/>
      <c r="K416" s="184"/>
      <c r="L416" s="184"/>
      <c r="M416" s="184"/>
      <c r="N416" s="98"/>
      <c r="O416" s="133"/>
      <c r="P416" s="133"/>
      <c r="Q416" s="184"/>
      <c r="R416" s="184"/>
      <c r="S416" s="184"/>
      <c r="T416" s="184"/>
      <c r="U416" s="184"/>
      <c r="V416" s="184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84"/>
      <c r="C417" s="184"/>
      <c r="D417" s="184"/>
      <c r="E417" s="184"/>
      <c r="F417" s="184"/>
      <c r="G417" s="184"/>
      <c r="H417" s="184"/>
      <c r="I417" s="184"/>
      <c r="J417" s="184"/>
      <c r="K417" s="184"/>
      <c r="L417" s="184"/>
      <c r="M417" s="184"/>
      <c r="N417" s="98"/>
      <c r="O417" s="133"/>
      <c r="P417" s="133"/>
      <c r="Q417" s="184"/>
      <c r="R417" s="184"/>
      <c r="S417" s="184"/>
      <c r="T417" s="184"/>
      <c r="U417" s="184"/>
      <c r="V417" s="184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84"/>
      <c r="C418" s="184"/>
      <c r="D418" s="184"/>
      <c r="E418" s="184"/>
      <c r="F418" s="184"/>
      <c r="G418" s="184"/>
      <c r="H418" s="184"/>
      <c r="I418" s="184"/>
      <c r="J418" s="184"/>
      <c r="K418" s="184"/>
      <c r="L418" s="184"/>
      <c r="M418" s="184"/>
      <c r="N418" s="98"/>
      <c r="O418" s="133"/>
      <c r="P418" s="133"/>
      <c r="Q418" s="184"/>
      <c r="R418" s="184"/>
      <c r="S418" s="184"/>
      <c r="T418" s="184"/>
      <c r="U418" s="184"/>
      <c r="V418" s="184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84"/>
      <c r="C419" s="184"/>
      <c r="D419" s="184"/>
      <c r="E419" s="184"/>
      <c r="F419" s="184"/>
      <c r="G419" s="184"/>
      <c r="H419" s="184"/>
      <c r="I419" s="184"/>
      <c r="J419" s="184"/>
      <c r="K419" s="184"/>
      <c r="L419" s="184"/>
      <c r="M419" s="184"/>
      <c r="N419" s="98"/>
      <c r="O419" s="133"/>
      <c r="P419" s="133"/>
      <c r="Q419" s="184"/>
      <c r="R419" s="184"/>
      <c r="S419" s="184"/>
      <c r="T419" s="184"/>
      <c r="U419" s="184"/>
      <c r="V419" s="184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84"/>
      <c r="C420" s="184"/>
      <c r="D420" s="184"/>
      <c r="E420" s="184"/>
      <c r="F420" s="184"/>
      <c r="G420" s="184"/>
      <c r="H420" s="184"/>
      <c r="I420" s="184"/>
      <c r="J420" s="184"/>
      <c r="K420" s="184"/>
      <c r="L420" s="184"/>
      <c r="M420" s="184"/>
      <c r="N420" s="98"/>
      <c r="O420" s="133"/>
      <c r="P420" s="133"/>
      <c r="Q420" s="184"/>
      <c r="R420" s="184"/>
      <c r="S420" s="184"/>
      <c r="T420" s="184"/>
      <c r="U420" s="184"/>
      <c r="V420" s="184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84"/>
      <c r="C421" s="184"/>
      <c r="D421" s="184"/>
      <c r="E421" s="184"/>
      <c r="F421" s="184"/>
      <c r="G421" s="184"/>
      <c r="H421" s="184"/>
      <c r="I421" s="184"/>
      <c r="J421" s="184"/>
      <c r="K421" s="184"/>
      <c r="L421" s="184"/>
      <c r="M421" s="184"/>
      <c r="N421" s="98"/>
      <c r="O421" s="133"/>
      <c r="P421" s="133"/>
      <c r="Q421" s="184"/>
      <c r="R421" s="184"/>
      <c r="S421" s="184"/>
      <c r="T421" s="184"/>
      <c r="U421" s="184"/>
      <c r="V421" s="184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84"/>
      <c r="C422" s="184"/>
      <c r="D422" s="184"/>
      <c r="E422" s="184"/>
      <c r="F422" s="184"/>
      <c r="G422" s="184"/>
      <c r="H422" s="184"/>
      <c r="I422" s="184"/>
      <c r="J422" s="184"/>
      <c r="K422" s="184"/>
      <c r="L422" s="184"/>
      <c r="M422" s="184"/>
      <c r="N422" s="98"/>
      <c r="O422" s="133"/>
      <c r="P422" s="133"/>
      <c r="Q422" s="184"/>
      <c r="R422" s="184"/>
      <c r="S422" s="184"/>
      <c r="T422" s="184"/>
      <c r="U422" s="184"/>
      <c r="V422" s="184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84"/>
      <c r="C423" s="184"/>
      <c r="D423" s="184"/>
      <c r="E423" s="184"/>
      <c r="F423" s="184"/>
      <c r="G423" s="184"/>
      <c r="H423" s="184"/>
      <c r="I423" s="184"/>
      <c r="J423" s="184"/>
      <c r="K423" s="184"/>
      <c r="L423" s="184"/>
      <c r="M423" s="184"/>
      <c r="N423" s="98"/>
      <c r="O423" s="133"/>
      <c r="P423" s="133"/>
      <c r="Q423" s="184"/>
      <c r="R423" s="184"/>
      <c r="S423" s="184"/>
      <c r="T423" s="184"/>
      <c r="U423" s="184"/>
      <c r="V423" s="184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84"/>
      <c r="C424" s="184"/>
      <c r="D424" s="184"/>
      <c r="E424" s="184"/>
      <c r="F424" s="184"/>
      <c r="G424" s="184"/>
      <c r="H424" s="184"/>
      <c r="I424" s="184"/>
      <c r="J424" s="184"/>
      <c r="K424" s="184"/>
      <c r="L424" s="184"/>
      <c r="M424" s="184"/>
      <c r="N424" s="98"/>
      <c r="O424" s="133"/>
      <c r="P424" s="133"/>
      <c r="Q424" s="184"/>
      <c r="R424" s="184"/>
      <c r="S424" s="184"/>
      <c r="T424" s="184"/>
      <c r="U424" s="184"/>
      <c r="V424" s="184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84"/>
      <c r="C425" s="184"/>
      <c r="D425" s="184"/>
      <c r="E425" s="184"/>
      <c r="F425" s="184"/>
      <c r="G425" s="184"/>
      <c r="H425" s="184"/>
      <c r="I425" s="184"/>
      <c r="J425" s="184"/>
      <c r="K425" s="184"/>
      <c r="L425" s="184"/>
      <c r="M425" s="184"/>
      <c r="N425" s="98"/>
      <c r="O425" s="133"/>
      <c r="P425" s="133"/>
      <c r="Q425" s="184"/>
      <c r="R425" s="184"/>
      <c r="S425" s="184"/>
      <c r="T425" s="184"/>
      <c r="U425" s="184"/>
      <c r="V425" s="184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84"/>
      <c r="C426" s="184"/>
      <c r="D426" s="184"/>
      <c r="E426" s="184"/>
      <c r="F426" s="184"/>
      <c r="G426" s="184"/>
      <c r="H426" s="184"/>
      <c r="I426" s="184"/>
      <c r="J426" s="184"/>
      <c r="K426" s="184"/>
      <c r="L426" s="184"/>
      <c r="M426" s="184"/>
      <c r="N426" s="98"/>
      <c r="O426" s="133"/>
      <c r="P426" s="133"/>
      <c r="Q426" s="184"/>
      <c r="R426" s="184"/>
      <c r="S426" s="184"/>
      <c r="T426" s="184"/>
      <c r="U426" s="184"/>
      <c r="V426" s="184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84"/>
      <c r="C427" s="184"/>
      <c r="D427" s="184"/>
      <c r="E427" s="184"/>
      <c r="F427" s="184"/>
      <c r="G427" s="184"/>
      <c r="H427" s="184"/>
      <c r="I427" s="184"/>
      <c r="J427" s="184"/>
      <c r="K427" s="184"/>
      <c r="L427" s="184"/>
      <c r="M427" s="184"/>
      <c r="N427" s="98"/>
      <c r="O427" s="133"/>
      <c r="P427" s="133"/>
      <c r="Q427" s="184"/>
      <c r="R427" s="184"/>
      <c r="S427" s="184"/>
      <c r="T427" s="184"/>
      <c r="U427" s="184"/>
      <c r="V427" s="184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84"/>
      <c r="C428" s="184"/>
      <c r="D428" s="184"/>
      <c r="E428" s="184"/>
      <c r="F428" s="184"/>
      <c r="G428" s="184"/>
      <c r="H428" s="184"/>
      <c r="I428" s="184"/>
      <c r="J428" s="184"/>
      <c r="K428" s="184"/>
      <c r="L428" s="184"/>
      <c r="M428" s="184"/>
      <c r="N428" s="98"/>
      <c r="O428" s="133"/>
      <c r="P428" s="133"/>
      <c r="Q428" s="184"/>
      <c r="R428" s="184"/>
      <c r="S428" s="184"/>
      <c r="T428" s="184"/>
      <c r="U428" s="184"/>
      <c r="V428" s="184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84"/>
      <c r="C429" s="184"/>
      <c r="D429" s="184"/>
      <c r="E429" s="184"/>
      <c r="F429" s="184"/>
      <c r="G429" s="184"/>
      <c r="H429" s="184"/>
      <c r="I429" s="184"/>
      <c r="J429" s="184"/>
      <c r="K429" s="184"/>
      <c r="L429" s="184"/>
      <c r="M429" s="184"/>
      <c r="N429" s="98"/>
      <c r="O429" s="133"/>
      <c r="P429" s="133"/>
      <c r="Q429" s="184"/>
      <c r="R429" s="184"/>
      <c r="S429" s="184"/>
      <c r="T429" s="184"/>
      <c r="U429" s="184"/>
      <c r="V429" s="184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84"/>
      <c r="C430" s="184"/>
      <c r="D430" s="184"/>
      <c r="E430" s="184"/>
      <c r="F430" s="184"/>
      <c r="G430" s="184"/>
      <c r="H430" s="184"/>
      <c r="I430" s="184"/>
      <c r="J430" s="184"/>
      <c r="K430" s="184"/>
      <c r="L430" s="184"/>
      <c r="M430" s="184"/>
      <c r="N430" s="98"/>
      <c r="O430" s="133"/>
      <c r="P430" s="133"/>
      <c r="Q430" s="184"/>
      <c r="R430" s="184"/>
      <c r="S430" s="184"/>
      <c r="T430" s="184"/>
      <c r="U430" s="184"/>
      <c r="V430" s="184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84"/>
      <c r="C431" s="184"/>
      <c r="D431" s="184"/>
      <c r="E431" s="184"/>
      <c r="F431" s="184"/>
      <c r="G431" s="184"/>
      <c r="H431" s="184"/>
      <c r="I431" s="184"/>
      <c r="J431" s="184"/>
      <c r="K431" s="184"/>
      <c r="L431" s="184"/>
      <c r="M431" s="184"/>
      <c r="N431" s="98"/>
      <c r="O431" s="133"/>
      <c r="P431" s="133"/>
      <c r="Q431" s="184"/>
      <c r="R431" s="184"/>
      <c r="S431" s="184"/>
      <c r="T431" s="184"/>
      <c r="U431" s="184"/>
      <c r="V431" s="184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84"/>
      <c r="C432" s="184"/>
      <c r="D432" s="184"/>
      <c r="E432" s="184"/>
      <c r="F432" s="184"/>
      <c r="G432" s="184"/>
      <c r="H432" s="184"/>
      <c r="I432" s="184"/>
      <c r="J432" s="184"/>
      <c r="K432" s="184"/>
      <c r="L432" s="184"/>
      <c r="M432" s="184"/>
      <c r="N432" s="98"/>
      <c r="O432" s="133"/>
      <c r="P432" s="133"/>
      <c r="Q432" s="184"/>
      <c r="R432" s="184"/>
      <c r="S432" s="184"/>
      <c r="T432" s="184"/>
      <c r="U432" s="184"/>
      <c r="V432" s="184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84"/>
      <c r="C433" s="184"/>
      <c r="D433" s="184"/>
      <c r="E433" s="184"/>
      <c r="F433" s="184"/>
      <c r="G433" s="184"/>
      <c r="H433" s="184"/>
      <c r="I433" s="184"/>
      <c r="J433" s="184"/>
      <c r="K433" s="184"/>
      <c r="L433" s="184"/>
      <c r="M433" s="184"/>
      <c r="N433" s="98"/>
      <c r="O433" s="133"/>
      <c r="P433" s="133"/>
      <c r="Q433" s="184"/>
      <c r="R433" s="184"/>
      <c r="S433" s="184"/>
      <c r="T433" s="184"/>
      <c r="U433" s="184"/>
      <c r="V433" s="184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84"/>
      <c r="C434" s="184"/>
      <c r="D434" s="184"/>
      <c r="E434" s="184"/>
      <c r="F434" s="184"/>
      <c r="G434" s="184"/>
      <c r="H434" s="184"/>
      <c r="I434" s="184"/>
      <c r="J434" s="184"/>
      <c r="K434" s="184"/>
      <c r="L434" s="184"/>
      <c r="M434" s="184"/>
      <c r="N434" s="98"/>
      <c r="O434" s="133"/>
      <c r="P434" s="133"/>
      <c r="Q434" s="184"/>
      <c r="R434" s="184"/>
      <c r="S434" s="184"/>
      <c r="T434" s="184"/>
      <c r="U434" s="184"/>
      <c r="V434" s="184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84"/>
      <c r="C435" s="184"/>
      <c r="D435" s="184"/>
      <c r="E435" s="184"/>
      <c r="F435" s="184"/>
      <c r="G435" s="184"/>
      <c r="H435" s="184"/>
      <c r="I435" s="184"/>
      <c r="J435" s="184"/>
      <c r="K435" s="184"/>
      <c r="L435" s="184"/>
      <c r="M435" s="184"/>
      <c r="N435" s="98"/>
      <c r="O435" s="133"/>
      <c r="P435" s="133"/>
      <c r="Q435" s="184"/>
      <c r="R435" s="184"/>
      <c r="S435" s="184"/>
      <c r="T435" s="184"/>
      <c r="U435" s="184"/>
      <c r="V435" s="184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84"/>
      <c r="C436" s="184"/>
      <c r="D436" s="184"/>
      <c r="E436" s="184"/>
      <c r="F436" s="184"/>
      <c r="G436" s="184"/>
      <c r="H436" s="184"/>
      <c r="I436" s="184"/>
      <c r="J436" s="184"/>
      <c r="K436" s="184"/>
      <c r="L436" s="184"/>
      <c r="M436" s="184"/>
      <c r="N436" s="98"/>
      <c r="O436" s="133"/>
      <c r="P436" s="133"/>
      <c r="Q436" s="184"/>
      <c r="R436" s="184"/>
      <c r="S436" s="184"/>
      <c r="T436" s="184"/>
      <c r="U436" s="184"/>
      <c r="V436" s="184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84"/>
      <c r="C437" s="184"/>
      <c r="D437" s="184"/>
      <c r="E437" s="184"/>
      <c r="F437" s="184"/>
      <c r="G437" s="184"/>
      <c r="H437" s="184"/>
      <c r="I437" s="184"/>
      <c r="J437" s="184"/>
      <c r="K437" s="184"/>
      <c r="L437" s="184"/>
      <c r="M437" s="184"/>
      <c r="N437" s="98"/>
      <c r="O437" s="133"/>
      <c r="P437" s="133"/>
      <c r="Q437" s="184"/>
      <c r="R437" s="184"/>
      <c r="S437" s="184"/>
      <c r="T437" s="184"/>
      <c r="U437" s="184"/>
      <c r="V437" s="184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84"/>
      <c r="C438" s="184"/>
      <c r="D438" s="184"/>
      <c r="E438" s="184"/>
      <c r="F438" s="184"/>
      <c r="G438" s="184"/>
      <c r="H438" s="184"/>
      <c r="I438" s="184"/>
      <c r="J438" s="184"/>
      <c r="K438" s="184"/>
      <c r="L438" s="184"/>
      <c r="M438" s="184"/>
      <c r="N438" s="98"/>
      <c r="O438" s="133"/>
      <c r="P438" s="133"/>
      <c r="Q438" s="184"/>
      <c r="R438" s="184"/>
      <c r="S438" s="184"/>
      <c r="T438" s="184"/>
      <c r="U438" s="184"/>
      <c r="V438" s="184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84"/>
      <c r="C439" s="184"/>
      <c r="D439" s="184"/>
      <c r="E439" s="184"/>
      <c r="F439" s="184"/>
      <c r="G439" s="184"/>
      <c r="H439" s="184"/>
      <c r="I439" s="184"/>
      <c r="J439" s="184"/>
      <c r="K439" s="184"/>
      <c r="L439" s="184"/>
      <c r="M439" s="184"/>
      <c r="N439" s="98"/>
      <c r="O439" s="133"/>
      <c r="P439" s="133"/>
      <c r="Q439" s="184"/>
      <c r="R439" s="184"/>
      <c r="S439" s="184"/>
      <c r="T439" s="184"/>
      <c r="U439" s="184"/>
      <c r="V439" s="184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84"/>
      <c r="C440" s="184"/>
      <c r="D440" s="184"/>
      <c r="E440" s="184"/>
      <c r="F440" s="184"/>
      <c r="G440" s="184"/>
      <c r="H440" s="184"/>
      <c r="I440" s="184"/>
      <c r="J440" s="184"/>
      <c r="K440" s="184"/>
      <c r="L440" s="184"/>
      <c r="M440" s="184"/>
      <c r="N440" s="98"/>
      <c r="O440" s="133"/>
      <c r="P440" s="133"/>
      <c r="Q440" s="184"/>
      <c r="R440" s="184"/>
      <c r="S440" s="184"/>
      <c r="T440" s="184"/>
      <c r="U440" s="184"/>
      <c r="V440" s="184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84"/>
      <c r="C441" s="184"/>
      <c r="D441" s="184"/>
      <c r="E441" s="184"/>
      <c r="F441" s="184"/>
      <c r="G441" s="184"/>
      <c r="H441" s="184"/>
      <c r="I441" s="184"/>
      <c r="J441" s="184"/>
      <c r="K441" s="184"/>
      <c r="L441" s="184"/>
      <c r="M441" s="184"/>
      <c r="N441" s="98"/>
      <c r="O441" s="133"/>
      <c r="P441" s="133"/>
      <c r="Q441" s="184"/>
      <c r="R441" s="184"/>
      <c r="S441" s="184"/>
      <c r="T441" s="184"/>
      <c r="U441" s="184"/>
      <c r="V441" s="184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84"/>
      <c r="C442" s="184"/>
      <c r="D442" s="184"/>
      <c r="E442" s="184"/>
      <c r="F442" s="184"/>
      <c r="G442" s="184"/>
      <c r="H442" s="184"/>
      <c r="I442" s="184"/>
      <c r="J442" s="184"/>
      <c r="K442" s="184"/>
      <c r="L442" s="184"/>
      <c r="M442" s="184"/>
      <c r="N442" s="98"/>
      <c r="O442" s="133"/>
      <c r="P442" s="133"/>
      <c r="Q442" s="184"/>
      <c r="R442" s="184"/>
      <c r="S442" s="184"/>
      <c r="T442" s="184"/>
      <c r="U442" s="184"/>
      <c r="V442" s="184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84"/>
      <c r="C443" s="184"/>
      <c r="D443" s="184"/>
      <c r="E443" s="184"/>
      <c r="F443" s="184"/>
      <c r="G443" s="184"/>
      <c r="H443" s="184"/>
      <c r="I443" s="184"/>
      <c r="J443" s="184"/>
      <c r="K443" s="184"/>
      <c r="L443" s="184"/>
      <c r="M443" s="184"/>
      <c r="N443" s="98"/>
      <c r="O443" s="133"/>
      <c r="P443" s="133"/>
      <c r="Q443" s="184"/>
      <c r="R443" s="184"/>
      <c r="S443" s="184"/>
      <c r="T443" s="184"/>
      <c r="U443" s="184"/>
      <c r="V443" s="184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84"/>
      <c r="C444" s="184"/>
      <c r="D444" s="184"/>
      <c r="E444" s="184"/>
      <c r="F444" s="184"/>
      <c r="G444" s="184"/>
      <c r="H444" s="184"/>
      <c r="I444" s="184"/>
      <c r="J444" s="184"/>
      <c r="K444" s="184"/>
      <c r="L444" s="184"/>
      <c r="M444" s="184"/>
      <c r="N444" s="98"/>
      <c r="O444" s="133"/>
      <c r="P444" s="133"/>
      <c r="Q444" s="184"/>
      <c r="R444" s="184"/>
      <c r="S444" s="184"/>
      <c r="T444" s="184"/>
      <c r="U444" s="184"/>
      <c r="V444" s="184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84"/>
      <c r="C445" s="184"/>
      <c r="D445" s="184"/>
      <c r="E445" s="184"/>
      <c r="F445" s="184"/>
      <c r="G445" s="184"/>
      <c r="H445" s="184"/>
      <c r="I445" s="184"/>
      <c r="J445" s="184"/>
      <c r="K445" s="184"/>
      <c r="L445" s="184"/>
      <c r="M445" s="184"/>
      <c r="N445" s="98"/>
      <c r="O445" s="133"/>
      <c r="P445" s="133"/>
      <c r="Q445" s="184"/>
      <c r="R445" s="184"/>
      <c r="S445" s="184"/>
      <c r="T445" s="184"/>
      <c r="U445" s="184"/>
      <c r="V445" s="184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84"/>
      <c r="C446" s="184"/>
      <c r="D446" s="184"/>
      <c r="E446" s="184"/>
      <c r="F446" s="184"/>
      <c r="G446" s="184"/>
      <c r="H446" s="184"/>
      <c r="I446" s="184"/>
      <c r="J446" s="184"/>
      <c r="K446" s="184"/>
      <c r="L446" s="184"/>
      <c r="M446" s="184"/>
      <c r="N446" s="98"/>
      <c r="O446" s="133"/>
      <c r="P446" s="133"/>
      <c r="Q446" s="184"/>
      <c r="R446" s="184"/>
      <c r="S446" s="184"/>
      <c r="T446" s="184"/>
      <c r="U446" s="184"/>
      <c r="V446" s="184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84"/>
      <c r="C447" s="184"/>
      <c r="D447" s="184"/>
      <c r="E447" s="184"/>
      <c r="F447" s="184"/>
      <c r="G447" s="184"/>
      <c r="H447" s="184"/>
      <c r="I447" s="184"/>
      <c r="J447" s="184"/>
      <c r="K447" s="184"/>
      <c r="L447" s="184"/>
      <c r="M447" s="184"/>
      <c r="N447" s="98"/>
      <c r="O447" s="133"/>
      <c r="P447" s="133"/>
      <c r="Q447" s="184"/>
      <c r="R447" s="184"/>
      <c r="S447" s="184"/>
      <c r="T447" s="184"/>
      <c r="U447" s="184"/>
      <c r="V447" s="184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84"/>
      <c r="C448" s="184"/>
      <c r="D448" s="184"/>
      <c r="E448" s="184"/>
      <c r="F448" s="184"/>
      <c r="G448" s="184"/>
      <c r="H448" s="184"/>
      <c r="I448" s="184"/>
      <c r="J448" s="184"/>
      <c r="K448" s="184"/>
      <c r="L448" s="184"/>
      <c r="M448" s="184"/>
      <c r="N448" s="98"/>
      <c r="O448" s="133"/>
      <c r="P448" s="133"/>
      <c r="Q448" s="184"/>
      <c r="R448" s="184"/>
      <c r="S448" s="184"/>
      <c r="T448" s="184"/>
      <c r="U448" s="184"/>
      <c r="V448" s="184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84"/>
      <c r="C449" s="184"/>
      <c r="D449" s="184"/>
      <c r="E449" s="184"/>
      <c r="F449" s="184"/>
      <c r="G449" s="184"/>
      <c r="H449" s="184"/>
      <c r="I449" s="184"/>
      <c r="J449" s="184"/>
      <c r="K449" s="184"/>
      <c r="L449" s="184"/>
      <c r="M449" s="184"/>
      <c r="N449" s="98"/>
      <c r="O449" s="133"/>
      <c r="P449" s="133"/>
      <c r="Q449" s="184"/>
      <c r="R449" s="184"/>
      <c r="S449" s="184"/>
      <c r="T449" s="184"/>
      <c r="U449" s="184"/>
      <c r="V449" s="184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84"/>
      <c r="C450" s="184"/>
      <c r="D450" s="184"/>
      <c r="E450" s="184"/>
      <c r="F450" s="184"/>
      <c r="G450" s="184"/>
      <c r="H450" s="184"/>
      <c r="I450" s="184"/>
      <c r="J450" s="184"/>
      <c r="K450" s="184"/>
      <c r="L450" s="184"/>
      <c r="M450" s="184"/>
      <c r="N450" s="98"/>
      <c r="O450" s="133"/>
      <c r="P450" s="133"/>
      <c r="Q450" s="184"/>
      <c r="R450" s="184"/>
      <c r="S450" s="184"/>
      <c r="T450" s="184"/>
      <c r="U450" s="184"/>
      <c r="V450" s="184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84"/>
      <c r="C451" s="184"/>
      <c r="D451" s="184"/>
      <c r="E451" s="184"/>
      <c r="F451" s="184"/>
      <c r="G451" s="184"/>
      <c r="H451" s="184"/>
      <c r="I451" s="184"/>
      <c r="J451" s="184"/>
      <c r="K451" s="184"/>
      <c r="L451" s="184"/>
      <c r="M451" s="184"/>
      <c r="N451" s="98"/>
      <c r="O451" s="133"/>
      <c r="P451" s="133"/>
      <c r="Q451" s="184"/>
      <c r="R451" s="184"/>
      <c r="S451" s="184"/>
      <c r="T451" s="184"/>
      <c r="U451" s="184"/>
      <c r="V451" s="184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84"/>
      <c r="C452" s="184"/>
      <c r="D452" s="184"/>
      <c r="E452" s="184"/>
      <c r="F452" s="184"/>
      <c r="G452" s="184"/>
      <c r="H452" s="184"/>
      <c r="I452" s="184"/>
      <c r="J452" s="184"/>
      <c r="K452" s="184"/>
      <c r="L452" s="184"/>
      <c r="M452" s="184"/>
      <c r="N452" s="98"/>
      <c r="O452" s="133"/>
      <c r="P452" s="133"/>
      <c r="Q452" s="184"/>
      <c r="R452" s="184"/>
      <c r="S452" s="184"/>
      <c r="T452" s="184"/>
      <c r="U452" s="184"/>
      <c r="V452" s="184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84"/>
      <c r="C453" s="184"/>
      <c r="D453" s="184"/>
      <c r="E453" s="184"/>
      <c r="F453" s="184"/>
      <c r="G453" s="184"/>
      <c r="H453" s="184"/>
      <c r="I453" s="184"/>
      <c r="J453" s="184"/>
      <c r="K453" s="184"/>
      <c r="L453" s="184"/>
      <c r="M453" s="184"/>
      <c r="N453" s="98"/>
      <c r="O453" s="133"/>
      <c r="P453" s="133"/>
      <c r="Q453" s="184"/>
      <c r="R453" s="184"/>
      <c r="S453" s="184"/>
      <c r="T453" s="184"/>
      <c r="U453" s="184"/>
      <c r="V453" s="184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84"/>
      <c r="C454" s="184"/>
      <c r="D454" s="184"/>
      <c r="E454" s="184"/>
      <c r="F454" s="184"/>
      <c r="G454" s="184"/>
      <c r="H454" s="184"/>
      <c r="I454" s="184"/>
      <c r="J454" s="184"/>
      <c r="K454" s="184"/>
      <c r="L454" s="184"/>
      <c r="M454" s="184"/>
      <c r="N454" s="98"/>
      <c r="O454" s="133"/>
      <c r="P454" s="133"/>
      <c r="Q454" s="184"/>
      <c r="R454" s="184"/>
      <c r="S454" s="184"/>
      <c r="T454" s="184"/>
      <c r="U454" s="184"/>
      <c r="V454" s="184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84"/>
      <c r="C455" s="184"/>
      <c r="D455" s="184"/>
      <c r="E455" s="184"/>
      <c r="F455" s="184"/>
      <c r="G455" s="184"/>
      <c r="H455" s="184"/>
      <c r="I455" s="184"/>
      <c r="J455" s="184"/>
      <c r="K455" s="184"/>
      <c r="L455" s="184"/>
      <c r="M455" s="184"/>
      <c r="N455" s="98"/>
      <c r="O455" s="133"/>
      <c r="P455" s="133"/>
      <c r="Q455" s="184"/>
      <c r="R455" s="184"/>
      <c r="S455" s="184"/>
      <c r="T455" s="184"/>
      <c r="U455" s="184"/>
      <c r="V455" s="184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84"/>
      <c r="C456" s="184"/>
      <c r="D456" s="184"/>
      <c r="E456" s="184"/>
      <c r="F456" s="184"/>
      <c r="G456" s="184"/>
      <c r="H456" s="184"/>
      <c r="I456" s="184"/>
      <c r="J456" s="184"/>
      <c r="K456" s="184"/>
      <c r="L456" s="184"/>
      <c r="M456" s="184"/>
      <c r="N456" s="98"/>
      <c r="O456" s="133"/>
      <c r="P456" s="133"/>
      <c r="Q456" s="184"/>
      <c r="R456" s="184"/>
      <c r="S456" s="184"/>
      <c r="T456" s="184"/>
      <c r="U456" s="184"/>
      <c r="V456" s="184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84"/>
      <c r="C457" s="184"/>
      <c r="D457" s="184"/>
      <c r="E457" s="184"/>
      <c r="F457" s="184"/>
      <c r="G457" s="184"/>
      <c r="H457" s="184"/>
      <c r="I457" s="184"/>
      <c r="J457" s="184"/>
      <c r="K457" s="184"/>
      <c r="L457" s="184"/>
      <c r="M457" s="184"/>
      <c r="N457" s="98"/>
      <c r="O457" s="133"/>
      <c r="P457" s="133"/>
      <c r="Q457" s="184"/>
      <c r="R457" s="184"/>
      <c r="S457" s="184"/>
      <c r="T457" s="184"/>
      <c r="U457" s="184"/>
      <c r="V457" s="184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84"/>
      <c r="C458" s="184"/>
      <c r="D458" s="184"/>
      <c r="E458" s="184"/>
      <c r="F458" s="184"/>
      <c r="G458" s="184"/>
      <c r="H458" s="184"/>
      <c r="I458" s="184"/>
      <c r="J458" s="184"/>
      <c r="K458" s="184"/>
      <c r="L458" s="184"/>
      <c r="M458" s="184"/>
      <c r="N458" s="98"/>
      <c r="O458" s="133"/>
      <c r="P458" s="133"/>
      <c r="Q458" s="184"/>
      <c r="R458" s="184"/>
      <c r="S458" s="184"/>
      <c r="T458" s="184"/>
      <c r="U458" s="184"/>
      <c r="V458" s="184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84"/>
      <c r="C459" s="184"/>
      <c r="D459" s="184"/>
      <c r="E459" s="184"/>
      <c r="F459" s="184"/>
      <c r="G459" s="184"/>
      <c r="H459" s="184"/>
      <c r="I459" s="184"/>
      <c r="J459" s="184"/>
      <c r="K459" s="184"/>
      <c r="L459" s="184"/>
      <c r="M459" s="184"/>
      <c r="N459" s="98"/>
      <c r="O459" s="133"/>
      <c r="P459" s="133"/>
      <c r="Q459" s="184"/>
      <c r="R459" s="184"/>
      <c r="S459" s="184"/>
      <c r="T459" s="184"/>
      <c r="U459" s="184"/>
      <c r="V459" s="184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84"/>
      <c r="C460" s="184"/>
      <c r="D460" s="184"/>
      <c r="E460" s="184"/>
      <c r="F460" s="184"/>
      <c r="G460" s="184"/>
      <c r="H460" s="184"/>
      <c r="I460" s="184"/>
      <c r="J460" s="184"/>
      <c r="K460" s="184"/>
      <c r="L460" s="184"/>
      <c r="M460" s="184"/>
      <c r="N460" s="98"/>
      <c r="O460" s="133"/>
      <c r="P460" s="133"/>
      <c r="Q460" s="184"/>
      <c r="R460" s="184"/>
      <c r="S460" s="184"/>
      <c r="T460" s="184"/>
      <c r="U460" s="184"/>
      <c r="V460" s="184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84"/>
      <c r="C461" s="184"/>
      <c r="D461" s="184"/>
      <c r="E461" s="184"/>
      <c r="F461" s="184"/>
      <c r="G461" s="184"/>
      <c r="H461" s="184"/>
      <c r="I461" s="184"/>
      <c r="J461" s="184"/>
      <c r="K461" s="184"/>
      <c r="L461" s="184"/>
      <c r="M461" s="184"/>
      <c r="N461" s="98"/>
      <c r="O461" s="133"/>
      <c r="P461" s="133"/>
      <c r="Q461" s="184"/>
      <c r="R461" s="184"/>
      <c r="S461" s="184"/>
      <c r="T461" s="184"/>
      <c r="U461" s="184"/>
      <c r="V461" s="184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84"/>
      <c r="C462" s="184"/>
      <c r="D462" s="184"/>
      <c r="E462" s="184"/>
      <c r="F462" s="184"/>
      <c r="G462" s="184"/>
      <c r="H462" s="184"/>
      <c r="I462" s="184"/>
      <c r="J462" s="184"/>
      <c r="K462" s="184"/>
      <c r="L462" s="184"/>
      <c r="M462" s="184"/>
      <c r="N462" s="98"/>
      <c r="O462" s="133"/>
      <c r="P462" s="133"/>
      <c r="Q462" s="184"/>
      <c r="R462" s="184"/>
      <c r="S462" s="184"/>
      <c r="T462" s="184"/>
      <c r="U462" s="184"/>
      <c r="V462" s="184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84"/>
      <c r="C463" s="184"/>
      <c r="D463" s="184"/>
      <c r="E463" s="184"/>
      <c r="F463" s="184"/>
      <c r="G463" s="184"/>
      <c r="H463" s="184"/>
      <c r="I463" s="184"/>
      <c r="J463" s="184"/>
      <c r="K463" s="184"/>
      <c r="L463" s="184"/>
      <c r="M463" s="184"/>
      <c r="N463" s="98"/>
      <c r="O463" s="133"/>
      <c r="P463" s="133"/>
      <c r="Q463" s="184"/>
      <c r="R463" s="184"/>
      <c r="S463" s="184"/>
      <c r="T463" s="184"/>
      <c r="U463" s="184"/>
      <c r="V463" s="184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84"/>
      <c r="C464" s="184"/>
      <c r="D464" s="184"/>
      <c r="E464" s="184"/>
      <c r="F464" s="184"/>
      <c r="G464" s="184"/>
      <c r="H464" s="184"/>
      <c r="I464" s="184"/>
      <c r="J464" s="184"/>
      <c r="K464" s="184"/>
      <c r="L464" s="184"/>
      <c r="M464" s="184"/>
      <c r="N464" s="98"/>
      <c r="O464" s="133"/>
      <c r="P464" s="133"/>
      <c r="Q464" s="184"/>
      <c r="R464" s="184"/>
      <c r="S464" s="184"/>
      <c r="T464" s="184"/>
      <c r="U464" s="184"/>
      <c r="V464" s="184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84"/>
      <c r="C465" s="184"/>
      <c r="D465" s="184"/>
      <c r="E465" s="184"/>
      <c r="F465" s="184"/>
      <c r="G465" s="184"/>
      <c r="H465" s="184"/>
      <c r="I465" s="184"/>
      <c r="J465" s="184"/>
      <c r="K465" s="184"/>
      <c r="L465" s="184"/>
      <c r="M465" s="184"/>
      <c r="N465" s="98"/>
      <c r="O465" s="133"/>
      <c r="P465" s="133"/>
      <c r="Q465" s="184"/>
      <c r="R465" s="184"/>
      <c r="S465" s="184"/>
      <c r="T465" s="184"/>
      <c r="U465" s="184"/>
      <c r="V465" s="184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84"/>
      <c r="C466" s="184"/>
      <c r="D466" s="184"/>
      <c r="E466" s="184"/>
      <c r="F466" s="184"/>
      <c r="G466" s="184"/>
      <c r="H466" s="184"/>
      <c r="I466" s="184"/>
      <c r="J466" s="184"/>
      <c r="K466" s="184"/>
      <c r="L466" s="184"/>
      <c r="M466" s="184"/>
      <c r="N466" s="98"/>
      <c r="O466" s="133"/>
      <c r="P466" s="133"/>
      <c r="Q466" s="184"/>
      <c r="R466" s="184"/>
      <c r="S466" s="184"/>
      <c r="T466" s="184"/>
      <c r="U466" s="184"/>
      <c r="V466" s="184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84"/>
      <c r="C467" s="184"/>
      <c r="D467" s="184"/>
      <c r="E467" s="184"/>
      <c r="F467" s="184"/>
      <c r="G467" s="184"/>
      <c r="H467" s="184"/>
      <c r="I467" s="184"/>
      <c r="J467" s="184"/>
      <c r="K467" s="184"/>
      <c r="L467" s="184"/>
      <c r="M467" s="184"/>
      <c r="N467" s="98"/>
      <c r="O467" s="133"/>
      <c r="P467" s="133"/>
      <c r="Q467" s="184"/>
      <c r="R467" s="184"/>
      <c r="S467" s="184"/>
      <c r="T467" s="184"/>
      <c r="U467" s="184"/>
      <c r="V467" s="184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84"/>
      <c r="C468" s="184"/>
      <c r="D468" s="184"/>
      <c r="E468" s="184"/>
      <c r="F468" s="184"/>
      <c r="G468" s="184"/>
      <c r="H468" s="184"/>
      <c r="I468" s="184"/>
      <c r="J468" s="184"/>
      <c r="K468" s="184"/>
      <c r="L468" s="184"/>
      <c r="M468" s="184"/>
      <c r="N468" s="98"/>
      <c r="O468" s="133"/>
      <c r="P468" s="133"/>
      <c r="Q468" s="184"/>
      <c r="R468" s="184"/>
      <c r="S468" s="184"/>
      <c r="T468" s="184"/>
      <c r="U468" s="184"/>
      <c r="V468" s="184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84"/>
      <c r="C469" s="184"/>
      <c r="D469" s="184"/>
      <c r="E469" s="184"/>
      <c r="F469" s="184"/>
      <c r="G469" s="184"/>
      <c r="H469" s="184"/>
      <c r="I469" s="184"/>
      <c r="J469" s="184"/>
      <c r="K469" s="184"/>
      <c r="L469" s="184"/>
      <c r="M469" s="184"/>
      <c r="N469" s="98"/>
      <c r="O469" s="133"/>
      <c r="P469" s="133"/>
      <c r="Q469" s="184"/>
      <c r="R469" s="184"/>
      <c r="S469" s="184"/>
      <c r="T469" s="184"/>
      <c r="U469" s="184"/>
      <c r="V469" s="184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84"/>
      <c r="C470" s="184"/>
      <c r="D470" s="184"/>
      <c r="E470" s="184"/>
      <c r="F470" s="184"/>
      <c r="G470" s="184"/>
      <c r="H470" s="184"/>
      <c r="I470" s="184"/>
      <c r="J470" s="184"/>
      <c r="K470" s="184"/>
      <c r="L470" s="184"/>
      <c r="M470" s="184"/>
      <c r="N470" s="98"/>
      <c r="O470" s="133"/>
      <c r="P470" s="133"/>
      <c r="Q470" s="184"/>
      <c r="R470" s="184"/>
      <c r="S470" s="184"/>
      <c r="T470" s="184"/>
      <c r="U470" s="184"/>
      <c r="V470" s="184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84"/>
      <c r="C471" s="184"/>
      <c r="D471" s="184"/>
      <c r="E471" s="184"/>
      <c r="F471" s="184"/>
      <c r="G471" s="184"/>
      <c r="H471" s="184"/>
      <c r="I471" s="184"/>
      <c r="J471" s="184"/>
      <c r="K471" s="184"/>
      <c r="L471" s="184"/>
      <c r="M471" s="184"/>
      <c r="N471" s="98"/>
      <c r="O471" s="133"/>
      <c r="P471" s="133"/>
      <c r="Q471" s="184"/>
      <c r="R471" s="184"/>
      <c r="S471" s="184"/>
      <c r="T471" s="184"/>
      <c r="U471" s="184"/>
      <c r="V471" s="184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84"/>
      <c r="C472" s="184"/>
      <c r="D472" s="184"/>
      <c r="E472" s="184"/>
      <c r="F472" s="184"/>
      <c r="G472" s="184"/>
      <c r="H472" s="184"/>
      <c r="I472" s="184"/>
      <c r="J472" s="184"/>
      <c r="K472" s="184"/>
      <c r="L472" s="184"/>
      <c r="M472" s="184"/>
      <c r="N472" s="98"/>
      <c r="O472" s="133"/>
      <c r="P472" s="133"/>
      <c r="Q472" s="184"/>
      <c r="R472" s="184"/>
      <c r="S472" s="184"/>
      <c r="T472" s="184"/>
      <c r="U472" s="184"/>
      <c r="V472" s="184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84"/>
      <c r="C473" s="184"/>
      <c r="D473" s="184"/>
      <c r="E473" s="184"/>
      <c r="F473" s="184"/>
      <c r="G473" s="184"/>
      <c r="H473" s="184"/>
      <c r="I473" s="184"/>
      <c r="J473" s="184"/>
      <c r="K473" s="184"/>
      <c r="L473" s="184"/>
      <c r="M473" s="184"/>
      <c r="N473" s="98"/>
      <c r="O473" s="133"/>
      <c r="P473" s="133"/>
      <c r="Q473" s="184"/>
      <c r="R473" s="184"/>
      <c r="S473" s="184"/>
      <c r="T473" s="184"/>
      <c r="U473" s="184"/>
      <c r="V473" s="184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84"/>
      <c r="C474" s="184"/>
      <c r="D474" s="184"/>
      <c r="E474" s="184"/>
      <c r="F474" s="184"/>
      <c r="G474" s="184"/>
      <c r="H474" s="184"/>
      <c r="I474" s="184"/>
      <c r="J474" s="184"/>
      <c r="K474" s="184"/>
      <c r="L474" s="184"/>
      <c r="M474" s="184"/>
      <c r="N474" s="98"/>
      <c r="O474" s="133"/>
      <c r="P474" s="133"/>
      <c r="Q474" s="184"/>
      <c r="R474" s="184"/>
      <c r="S474" s="184"/>
      <c r="T474" s="184"/>
      <c r="U474" s="184"/>
      <c r="V474" s="184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84"/>
      <c r="C475" s="184"/>
      <c r="D475" s="184"/>
      <c r="E475" s="184"/>
      <c r="F475" s="184"/>
      <c r="G475" s="184"/>
      <c r="H475" s="184"/>
      <c r="I475" s="184"/>
      <c r="J475" s="184"/>
      <c r="K475" s="184"/>
      <c r="L475" s="184"/>
      <c r="M475" s="184"/>
      <c r="N475" s="98"/>
      <c r="O475" s="133"/>
      <c r="P475" s="133"/>
      <c r="Q475" s="184"/>
      <c r="R475" s="184"/>
      <c r="S475" s="184"/>
      <c r="T475" s="184"/>
      <c r="U475" s="184"/>
      <c r="V475" s="184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84"/>
      <c r="C476" s="184"/>
      <c r="D476" s="184"/>
      <c r="E476" s="184"/>
      <c r="F476" s="184"/>
      <c r="G476" s="184"/>
      <c r="H476" s="184"/>
      <c r="I476" s="184"/>
      <c r="J476" s="184"/>
      <c r="K476" s="184"/>
      <c r="L476" s="184"/>
      <c r="M476" s="184"/>
      <c r="N476" s="98"/>
      <c r="O476" s="133"/>
      <c r="P476" s="133"/>
      <c r="Q476" s="184"/>
      <c r="R476" s="184"/>
      <c r="S476" s="184"/>
      <c r="T476" s="184"/>
      <c r="U476" s="184"/>
      <c r="V476" s="184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84"/>
      <c r="C477" s="184"/>
      <c r="D477" s="184"/>
      <c r="E477" s="184"/>
      <c r="F477" s="184"/>
      <c r="G477" s="184"/>
      <c r="H477" s="184"/>
      <c r="I477" s="184"/>
      <c r="J477" s="184"/>
      <c r="K477" s="184"/>
      <c r="L477" s="184"/>
      <c r="M477" s="184"/>
      <c r="N477" s="98"/>
      <c r="O477" s="133"/>
      <c r="P477" s="133"/>
      <c r="Q477" s="184"/>
      <c r="R477" s="184"/>
      <c r="S477" s="184"/>
      <c r="T477" s="184"/>
      <c r="U477" s="184"/>
      <c r="V477" s="184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84"/>
      <c r="C478" s="184"/>
      <c r="D478" s="184"/>
      <c r="E478" s="184"/>
      <c r="F478" s="184"/>
      <c r="G478" s="184"/>
      <c r="H478" s="184"/>
      <c r="I478" s="184"/>
      <c r="J478" s="184"/>
      <c r="K478" s="184"/>
      <c r="L478" s="184"/>
      <c r="M478" s="184"/>
      <c r="N478" s="98"/>
      <c r="O478" s="133"/>
      <c r="P478" s="133"/>
      <c r="Q478" s="184"/>
      <c r="R478" s="184"/>
      <c r="S478" s="184"/>
      <c r="T478" s="184"/>
      <c r="U478" s="184"/>
      <c r="V478" s="184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84"/>
      <c r="C479" s="184"/>
      <c r="D479" s="184"/>
      <c r="E479" s="184"/>
      <c r="F479" s="184"/>
      <c r="G479" s="184"/>
      <c r="H479" s="184"/>
      <c r="I479" s="184"/>
      <c r="J479" s="184"/>
      <c r="K479" s="184"/>
      <c r="L479" s="184"/>
      <c r="M479" s="184"/>
      <c r="N479" s="98"/>
      <c r="O479" s="133"/>
      <c r="P479" s="133"/>
      <c r="Q479" s="184"/>
      <c r="R479" s="184"/>
      <c r="S479" s="184"/>
      <c r="T479" s="184"/>
      <c r="U479" s="184"/>
      <c r="V479" s="184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84"/>
      <c r="C480" s="184"/>
      <c r="D480" s="184"/>
      <c r="E480" s="184"/>
      <c r="F480" s="184"/>
      <c r="G480" s="184"/>
      <c r="H480" s="184"/>
      <c r="I480" s="184"/>
      <c r="J480" s="184"/>
      <c r="K480" s="184"/>
      <c r="L480" s="184"/>
      <c r="M480" s="184"/>
      <c r="N480" s="98"/>
      <c r="O480" s="133"/>
      <c r="P480" s="133"/>
      <c r="Q480" s="184"/>
      <c r="R480" s="184"/>
      <c r="S480" s="184"/>
      <c r="T480" s="184"/>
      <c r="U480" s="184"/>
      <c r="V480" s="184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84"/>
      <c r="C481" s="184"/>
      <c r="D481" s="184"/>
      <c r="E481" s="184"/>
      <c r="F481" s="184"/>
      <c r="G481" s="184"/>
      <c r="H481" s="184"/>
      <c r="I481" s="184"/>
      <c r="J481" s="184"/>
      <c r="K481" s="184"/>
      <c r="L481" s="184"/>
      <c r="M481" s="184"/>
      <c r="N481" s="98"/>
      <c r="O481" s="133"/>
      <c r="P481" s="133"/>
      <c r="Q481" s="184"/>
      <c r="R481" s="184"/>
      <c r="S481" s="184"/>
      <c r="T481" s="184"/>
      <c r="U481" s="184"/>
      <c r="V481" s="184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84"/>
      <c r="C482" s="184"/>
      <c r="D482" s="184"/>
      <c r="E482" s="184"/>
      <c r="F482" s="184"/>
      <c r="G482" s="184"/>
      <c r="H482" s="184"/>
      <c r="I482" s="184"/>
      <c r="J482" s="184"/>
      <c r="K482" s="184"/>
      <c r="L482" s="184"/>
      <c r="M482" s="184"/>
      <c r="N482" s="98"/>
      <c r="O482" s="133"/>
      <c r="P482" s="133"/>
      <c r="Q482" s="184"/>
      <c r="R482" s="184"/>
      <c r="S482" s="184"/>
      <c r="T482" s="184"/>
      <c r="U482" s="184"/>
      <c r="V482" s="184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84"/>
      <c r="C483" s="184"/>
      <c r="D483" s="184"/>
      <c r="E483" s="184"/>
      <c r="F483" s="184"/>
      <c r="G483" s="184"/>
      <c r="H483" s="184"/>
      <c r="I483" s="184"/>
      <c r="J483" s="184"/>
      <c r="K483" s="184"/>
      <c r="L483" s="184"/>
      <c r="M483" s="184"/>
      <c r="N483" s="98"/>
      <c r="O483" s="133"/>
      <c r="P483" s="133"/>
      <c r="Q483" s="184"/>
      <c r="R483" s="184"/>
      <c r="S483" s="184"/>
      <c r="T483" s="184"/>
      <c r="U483" s="184"/>
      <c r="V483" s="184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84"/>
      <c r="C484" s="184"/>
      <c r="D484" s="184"/>
      <c r="E484" s="184"/>
      <c r="F484" s="184"/>
      <c r="G484" s="184"/>
      <c r="H484" s="184"/>
      <c r="I484" s="184"/>
      <c r="J484" s="184"/>
      <c r="K484" s="184"/>
      <c r="L484" s="184"/>
      <c r="M484" s="184"/>
      <c r="N484" s="98"/>
      <c r="O484" s="133"/>
      <c r="P484" s="133"/>
      <c r="Q484" s="184"/>
      <c r="R484" s="184"/>
      <c r="S484" s="184"/>
      <c r="T484" s="184"/>
      <c r="U484" s="184"/>
      <c r="V484" s="184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84"/>
      <c r="C485" s="184"/>
      <c r="D485" s="184"/>
      <c r="E485" s="184"/>
      <c r="F485" s="184"/>
      <c r="G485" s="184"/>
      <c r="H485" s="184"/>
      <c r="I485" s="184"/>
      <c r="J485" s="184"/>
      <c r="K485" s="184"/>
      <c r="L485" s="184"/>
      <c r="M485" s="184"/>
      <c r="N485" s="98"/>
      <c r="O485" s="133"/>
      <c r="P485" s="133"/>
      <c r="Q485" s="184"/>
      <c r="R485" s="184"/>
      <c r="S485" s="184"/>
      <c r="T485" s="184"/>
      <c r="U485" s="184"/>
      <c r="V485" s="184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84"/>
      <c r="C486" s="184"/>
      <c r="D486" s="184"/>
      <c r="E486" s="184"/>
      <c r="F486" s="184"/>
      <c r="G486" s="184"/>
      <c r="H486" s="184"/>
      <c r="I486" s="184"/>
      <c r="J486" s="184"/>
      <c r="K486" s="184"/>
      <c r="L486" s="184"/>
      <c r="M486" s="184"/>
      <c r="N486" s="98"/>
      <c r="O486" s="133"/>
      <c r="P486" s="133"/>
      <c r="Q486" s="184"/>
      <c r="R486" s="184"/>
      <c r="S486" s="184"/>
      <c r="T486" s="184"/>
      <c r="U486" s="184"/>
      <c r="V486" s="184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84"/>
      <c r="C487" s="184"/>
      <c r="D487" s="184"/>
      <c r="E487" s="184"/>
      <c r="F487" s="184"/>
      <c r="G487" s="184"/>
      <c r="H487" s="184"/>
      <c r="I487" s="184"/>
      <c r="J487" s="184"/>
      <c r="K487" s="184"/>
      <c r="L487" s="184"/>
      <c r="M487" s="184"/>
      <c r="N487" s="98"/>
      <c r="O487" s="133"/>
      <c r="P487" s="133"/>
      <c r="Q487" s="184"/>
      <c r="R487" s="184"/>
      <c r="S487" s="184"/>
      <c r="T487" s="184"/>
      <c r="U487" s="184"/>
      <c r="V487" s="184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84"/>
      <c r="C488" s="184"/>
      <c r="D488" s="184"/>
      <c r="E488" s="184"/>
      <c r="F488" s="184"/>
      <c r="G488" s="184"/>
      <c r="H488" s="184"/>
      <c r="I488" s="184"/>
      <c r="J488" s="184"/>
      <c r="K488" s="184"/>
      <c r="L488" s="184"/>
      <c r="M488" s="184"/>
      <c r="N488" s="98"/>
      <c r="O488" s="133"/>
      <c r="P488" s="133"/>
      <c r="Q488" s="184"/>
      <c r="R488" s="184"/>
      <c r="S488" s="184"/>
      <c r="T488" s="184"/>
      <c r="U488" s="184"/>
      <c r="V488" s="184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84"/>
      <c r="C489" s="184"/>
      <c r="D489" s="184"/>
      <c r="E489" s="184"/>
      <c r="F489" s="184"/>
      <c r="G489" s="184"/>
      <c r="H489" s="184"/>
      <c r="I489" s="184"/>
      <c r="J489" s="184"/>
      <c r="K489" s="184"/>
      <c r="L489" s="184"/>
      <c r="M489" s="184"/>
      <c r="N489" s="98"/>
      <c r="O489" s="133"/>
      <c r="P489" s="133"/>
      <c r="Q489" s="184"/>
      <c r="R489" s="184"/>
      <c r="S489" s="184"/>
      <c r="T489" s="184"/>
      <c r="U489" s="184"/>
      <c r="V489" s="184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84"/>
      <c r="C490" s="184"/>
      <c r="D490" s="184"/>
      <c r="E490" s="184"/>
      <c r="F490" s="184"/>
      <c r="G490" s="184"/>
      <c r="H490" s="184"/>
      <c r="I490" s="184"/>
      <c r="J490" s="184"/>
      <c r="K490" s="184"/>
      <c r="L490" s="184"/>
      <c r="M490" s="184"/>
      <c r="N490" s="98"/>
      <c r="O490" s="133"/>
      <c r="P490" s="133"/>
      <c r="Q490" s="184"/>
      <c r="R490" s="184"/>
      <c r="S490" s="184"/>
      <c r="T490" s="184"/>
      <c r="U490" s="184"/>
      <c r="V490" s="184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84"/>
      <c r="C491" s="184"/>
      <c r="D491" s="184"/>
      <c r="E491" s="184"/>
      <c r="F491" s="184"/>
      <c r="G491" s="184"/>
      <c r="H491" s="184"/>
      <c r="I491" s="184"/>
      <c r="J491" s="184"/>
      <c r="K491" s="184"/>
      <c r="L491" s="184"/>
      <c r="M491" s="184"/>
      <c r="N491" s="98"/>
      <c r="O491" s="133"/>
      <c r="P491" s="133"/>
      <c r="Q491" s="184"/>
      <c r="R491" s="184"/>
      <c r="S491" s="184"/>
      <c r="T491" s="184"/>
      <c r="U491" s="184"/>
      <c r="V491" s="184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84"/>
      <c r="C492" s="184"/>
      <c r="D492" s="184"/>
      <c r="E492" s="184"/>
      <c r="F492" s="184"/>
      <c r="G492" s="184"/>
      <c r="H492" s="184"/>
      <c r="I492" s="184"/>
      <c r="J492" s="184"/>
      <c r="K492" s="184"/>
      <c r="L492" s="184"/>
      <c r="M492" s="184"/>
      <c r="N492" s="98"/>
      <c r="O492" s="133"/>
      <c r="P492" s="133"/>
      <c r="Q492" s="184"/>
      <c r="R492" s="184"/>
      <c r="S492" s="184"/>
      <c r="T492" s="184"/>
      <c r="U492" s="184"/>
      <c r="V492" s="184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84"/>
      <c r="C493" s="184"/>
      <c r="D493" s="184"/>
      <c r="E493" s="184"/>
      <c r="F493" s="184"/>
      <c r="G493" s="184"/>
      <c r="H493" s="184"/>
      <c r="I493" s="184"/>
      <c r="J493" s="184"/>
      <c r="K493" s="184"/>
      <c r="L493" s="184"/>
      <c r="M493" s="184"/>
      <c r="N493" s="98"/>
      <c r="O493" s="133"/>
      <c r="P493" s="133"/>
      <c r="Q493" s="184"/>
      <c r="R493" s="184"/>
      <c r="S493" s="184"/>
      <c r="T493" s="184"/>
      <c r="U493" s="184"/>
      <c r="V493" s="184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84"/>
      <c r="C494" s="184"/>
      <c r="D494" s="184"/>
      <c r="E494" s="184"/>
      <c r="F494" s="184"/>
      <c r="G494" s="184"/>
      <c r="H494" s="184"/>
      <c r="I494" s="184"/>
      <c r="J494" s="184"/>
      <c r="K494" s="184"/>
      <c r="L494" s="184"/>
      <c r="M494" s="184"/>
      <c r="N494" s="98"/>
      <c r="O494" s="133"/>
      <c r="P494" s="133"/>
      <c r="Q494" s="184"/>
      <c r="R494" s="184"/>
      <c r="S494" s="184"/>
      <c r="T494" s="184"/>
      <c r="U494" s="184"/>
      <c r="V494" s="184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84"/>
      <c r="C495" s="184"/>
      <c r="D495" s="184"/>
      <c r="E495" s="184"/>
      <c r="F495" s="184"/>
      <c r="G495" s="184"/>
      <c r="H495" s="184"/>
      <c r="I495" s="184"/>
      <c r="J495" s="184"/>
      <c r="K495" s="184"/>
      <c r="L495" s="184"/>
      <c r="M495" s="184"/>
      <c r="N495" s="98"/>
      <c r="O495" s="133"/>
      <c r="P495" s="133"/>
      <c r="Q495" s="184"/>
      <c r="R495" s="184"/>
      <c r="S495" s="184"/>
      <c r="T495" s="184"/>
      <c r="U495" s="184"/>
      <c r="V495" s="184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84"/>
      <c r="C496" s="184"/>
      <c r="D496" s="184"/>
      <c r="E496" s="184"/>
      <c r="F496" s="184"/>
      <c r="G496" s="184"/>
      <c r="H496" s="184"/>
      <c r="I496" s="184"/>
      <c r="J496" s="184"/>
      <c r="K496" s="184"/>
      <c r="L496" s="184"/>
      <c r="M496" s="184"/>
      <c r="N496" s="98"/>
      <c r="O496" s="133"/>
      <c r="P496" s="133"/>
      <c r="Q496" s="184"/>
      <c r="R496" s="184"/>
      <c r="S496" s="184"/>
      <c r="T496" s="184"/>
      <c r="U496" s="184"/>
      <c r="V496" s="184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84"/>
      <c r="C497" s="184"/>
      <c r="D497" s="184"/>
      <c r="E497" s="184"/>
      <c r="F497" s="184"/>
      <c r="G497" s="184"/>
      <c r="H497" s="184"/>
      <c r="I497" s="184"/>
      <c r="J497" s="184"/>
      <c r="K497" s="184"/>
      <c r="L497" s="184"/>
      <c r="M497" s="184"/>
      <c r="N497" s="98"/>
      <c r="O497" s="133"/>
      <c r="P497" s="133"/>
      <c r="Q497" s="184"/>
      <c r="R497" s="184"/>
      <c r="S497" s="184"/>
      <c r="T497" s="184"/>
      <c r="U497" s="184"/>
      <c r="V497" s="184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84"/>
      <c r="C498" s="184"/>
      <c r="D498" s="184"/>
      <c r="E498" s="184"/>
      <c r="F498" s="184"/>
      <c r="G498" s="184"/>
      <c r="H498" s="184"/>
      <c r="I498" s="184"/>
      <c r="J498" s="184"/>
      <c r="K498" s="184"/>
      <c r="L498" s="184"/>
      <c r="M498" s="184"/>
      <c r="N498" s="98"/>
      <c r="O498" s="133"/>
      <c r="P498" s="133"/>
      <c r="Q498" s="184"/>
      <c r="R498" s="184"/>
      <c r="S498" s="184"/>
      <c r="T498" s="184"/>
      <c r="U498" s="184"/>
      <c r="V498" s="184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84"/>
      <c r="C499" s="184"/>
      <c r="D499" s="184"/>
      <c r="E499" s="184"/>
      <c r="F499" s="184"/>
      <c r="G499" s="184"/>
      <c r="H499" s="184"/>
      <c r="I499" s="184"/>
      <c r="J499" s="184"/>
      <c r="K499" s="184"/>
      <c r="L499" s="184"/>
      <c r="M499" s="184"/>
      <c r="N499" s="98"/>
      <c r="O499" s="133"/>
      <c r="P499" s="133"/>
      <c r="Q499" s="184"/>
      <c r="R499" s="184"/>
      <c r="S499" s="184"/>
      <c r="T499" s="184"/>
      <c r="U499" s="184"/>
      <c r="V499" s="184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84"/>
      <c r="C500" s="184"/>
      <c r="D500" s="184"/>
      <c r="E500" s="184"/>
      <c r="F500" s="184"/>
      <c r="G500" s="184"/>
      <c r="H500" s="184"/>
      <c r="I500" s="184"/>
      <c r="J500" s="184"/>
      <c r="K500" s="184"/>
      <c r="L500" s="184"/>
      <c r="M500" s="184"/>
      <c r="N500" s="98"/>
      <c r="O500" s="133"/>
      <c r="P500" s="133"/>
      <c r="Q500" s="184"/>
      <c r="R500" s="184"/>
      <c r="S500" s="184"/>
      <c r="T500" s="184"/>
      <c r="U500" s="184"/>
      <c r="V500" s="184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84"/>
      <c r="C501" s="184"/>
      <c r="D501" s="184"/>
      <c r="E501" s="184"/>
      <c r="F501" s="184"/>
      <c r="G501" s="184"/>
      <c r="H501" s="184"/>
      <c r="I501" s="184"/>
      <c r="J501" s="184"/>
      <c r="K501" s="184"/>
      <c r="L501" s="184"/>
      <c r="M501" s="184"/>
      <c r="N501" s="98"/>
      <c r="O501" s="133"/>
      <c r="P501" s="133"/>
      <c r="Q501" s="184"/>
      <c r="R501" s="184"/>
      <c r="S501" s="184"/>
      <c r="T501" s="184"/>
      <c r="U501" s="184"/>
      <c r="V501" s="184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84"/>
      <c r="C502" s="184"/>
      <c r="D502" s="184"/>
      <c r="E502" s="184"/>
      <c r="F502" s="184"/>
      <c r="G502" s="184"/>
      <c r="H502" s="184"/>
      <c r="I502" s="184"/>
      <c r="J502" s="184"/>
      <c r="K502" s="184"/>
      <c r="L502" s="184"/>
      <c r="M502" s="184"/>
      <c r="N502" s="98"/>
      <c r="O502" s="133"/>
      <c r="P502" s="133"/>
      <c r="Q502" s="184"/>
      <c r="R502" s="184"/>
      <c r="S502" s="184"/>
      <c r="T502" s="184"/>
      <c r="U502" s="184"/>
      <c r="V502" s="184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84"/>
      <c r="C503" s="184"/>
      <c r="D503" s="184"/>
      <c r="E503" s="184"/>
      <c r="F503" s="184"/>
      <c r="G503" s="184"/>
      <c r="H503" s="184"/>
      <c r="I503" s="184"/>
      <c r="J503" s="184"/>
      <c r="K503" s="184"/>
      <c r="L503" s="184"/>
      <c r="M503" s="184"/>
      <c r="N503" s="98"/>
      <c r="O503" s="133"/>
      <c r="P503" s="133"/>
      <c r="Q503" s="184"/>
      <c r="R503" s="184"/>
      <c r="S503" s="184"/>
      <c r="T503" s="184"/>
      <c r="U503" s="184"/>
      <c r="V503" s="184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84"/>
      <c r="C504" s="184"/>
      <c r="D504" s="184"/>
      <c r="E504" s="184"/>
      <c r="F504" s="184"/>
      <c r="G504" s="184"/>
      <c r="H504" s="184"/>
      <c r="I504" s="184"/>
      <c r="J504" s="184"/>
      <c r="K504" s="184"/>
      <c r="L504" s="184"/>
      <c r="M504" s="184"/>
      <c r="N504" s="98"/>
      <c r="O504" s="133"/>
      <c r="P504" s="133"/>
      <c r="Q504" s="184"/>
      <c r="R504" s="184"/>
      <c r="S504" s="184"/>
      <c r="T504" s="184"/>
      <c r="U504" s="184"/>
      <c r="V504" s="184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84"/>
      <c r="C505" s="184"/>
      <c r="D505" s="184"/>
      <c r="E505" s="184"/>
      <c r="F505" s="184"/>
      <c r="G505" s="184"/>
      <c r="H505" s="184"/>
      <c r="I505" s="184"/>
      <c r="J505" s="184"/>
      <c r="K505" s="184"/>
      <c r="L505" s="184"/>
      <c r="M505" s="184"/>
      <c r="N505" s="98"/>
      <c r="O505" s="133"/>
      <c r="P505" s="133"/>
      <c r="Q505" s="184"/>
      <c r="R505" s="184"/>
      <c r="S505" s="184"/>
      <c r="T505" s="184"/>
      <c r="U505" s="184"/>
      <c r="V505" s="184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84"/>
      <c r="C506" s="184"/>
      <c r="D506" s="184"/>
      <c r="E506" s="184"/>
      <c r="F506" s="184"/>
      <c r="G506" s="184"/>
      <c r="H506" s="184"/>
      <c r="I506" s="184"/>
      <c r="J506" s="184"/>
      <c r="K506" s="184"/>
      <c r="L506" s="184"/>
      <c r="M506" s="184"/>
      <c r="N506" s="98"/>
      <c r="O506" s="133"/>
      <c r="P506" s="133"/>
      <c r="Q506" s="184"/>
      <c r="R506" s="184"/>
      <c r="S506" s="184"/>
      <c r="T506" s="184"/>
      <c r="U506" s="184"/>
      <c r="V506" s="184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84"/>
      <c r="C507" s="184"/>
      <c r="D507" s="184"/>
      <c r="E507" s="184"/>
      <c r="F507" s="184"/>
      <c r="G507" s="184"/>
      <c r="H507" s="184"/>
      <c r="I507" s="184"/>
      <c r="J507" s="184"/>
      <c r="K507" s="184"/>
      <c r="L507" s="184"/>
      <c r="M507" s="184"/>
      <c r="N507" s="98"/>
      <c r="O507" s="133"/>
      <c r="P507" s="133"/>
      <c r="Q507" s="184"/>
      <c r="R507" s="184"/>
      <c r="S507" s="184"/>
      <c r="T507" s="184"/>
      <c r="U507" s="184"/>
      <c r="V507" s="184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84"/>
      <c r="C508" s="184"/>
      <c r="D508" s="184"/>
      <c r="E508" s="184"/>
      <c r="F508" s="184"/>
      <c r="G508" s="184"/>
      <c r="H508" s="184"/>
      <c r="I508" s="184"/>
      <c r="J508" s="184"/>
      <c r="K508" s="184"/>
      <c r="L508" s="184"/>
      <c r="M508" s="184"/>
      <c r="N508" s="98"/>
      <c r="O508" s="133"/>
      <c r="P508" s="133"/>
      <c r="Q508" s="184"/>
      <c r="R508" s="184"/>
      <c r="S508" s="184"/>
      <c r="T508" s="184"/>
      <c r="U508" s="184"/>
      <c r="V508" s="184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84"/>
      <c r="C509" s="184"/>
      <c r="D509" s="184"/>
      <c r="E509" s="184"/>
      <c r="F509" s="184"/>
      <c r="G509" s="184"/>
      <c r="H509" s="184"/>
      <c r="I509" s="184"/>
      <c r="J509" s="184"/>
      <c r="K509" s="184"/>
      <c r="L509" s="184"/>
      <c r="M509" s="184"/>
      <c r="N509" s="98"/>
      <c r="O509" s="133"/>
      <c r="P509" s="133"/>
      <c r="Q509" s="184"/>
      <c r="R509" s="184"/>
      <c r="S509" s="184"/>
      <c r="T509" s="184"/>
      <c r="U509" s="184"/>
      <c r="V509" s="184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84"/>
      <c r="C510" s="184"/>
      <c r="D510" s="184"/>
      <c r="E510" s="184"/>
      <c r="F510" s="184"/>
      <c r="G510" s="184"/>
      <c r="H510" s="184"/>
      <c r="I510" s="184"/>
      <c r="J510" s="184"/>
      <c r="K510" s="184"/>
      <c r="L510" s="184"/>
      <c r="M510" s="184"/>
      <c r="N510" s="98"/>
      <c r="O510" s="133"/>
      <c r="P510" s="133"/>
      <c r="Q510" s="184"/>
      <c r="R510" s="184"/>
      <c r="S510" s="184"/>
      <c r="T510" s="184"/>
      <c r="U510" s="184"/>
      <c r="V510" s="184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84"/>
      <c r="C511" s="184"/>
      <c r="D511" s="184"/>
      <c r="E511" s="184"/>
      <c r="F511" s="184"/>
      <c r="G511" s="184"/>
      <c r="H511" s="184"/>
      <c r="I511" s="184"/>
      <c r="J511" s="184"/>
      <c r="K511" s="184"/>
      <c r="L511" s="184"/>
      <c r="M511" s="184"/>
      <c r="N511" s="98"/>
      <c r="O511" s="133"/>
      <c r="P511" s="133"/>
      <c r="Q511" s="184"/>
      <c r="R511" s="184"/>
      <c r="S511" s="184"/>
      <c r="T511" s="184"/>
      <c r="U511" s="184"/>
      <c r="V511" s="184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84"/>
      <c r="C512" s="184"/>
      <c r="D512" s="184"/>
      <c r="E512" s="184"/>
      <c r="F512" s="184"/>
      <c r="G512" s="184"/>
      <c r="H512" s="184"/>
      <c r="I512" s="184"/>
      <c r="J512" s="184"/>
      <c r="K512" s="184"/>
      <c r="L512" s="184"/>
      <c r="M512" s="184"/>
      <c r="N512" s="98"/>
      <c r="O512" s="133"/>
      <c r="P512" s="133"/>
      <c r="Q512" s="184"/>
      <c r="R512" s="184"/>
      <c r="S512" s="184"/>
      <c r="T512" s="184"/>
      <c r="U512" s="184"/>
      <c r="V512" s="184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84"/>
      <c r="C513" s="184"/>
      <c r="D513" s="184"/>
      <c r="E513" s="184"/>
      <c r="F513" s="184"/>
      <c r="G513" s="184"/>
      <c r="H513" s="184"/>
      <c r="I513" s="184"/>
      <c r="J513" s="184"/>
      <c r="K513" s="184"/>
      <c r="L513" s="184"/>
      <c r="M513" s="184"/>
      <c r="N513" s="98"/>
      <c r="O513" s="133"/>
      <c r="P513" s="133"/>
      <c r="Q513" s="184"/>
      <c r="R513" s="184"/>
      <c r="S513" s="184"/>
      <c r="T513" s="184"/>
      <c r="U513" s="184"/>
      <c r="V513" s="184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84"/>
      <c r="C514" s="184"/>
      <c r="D514" s="184"/>
      <c r="E514" s="184"/>
      <c r="F514" s="184"/>
      <c r="G514" s="184"/>
      <c r="H514" s="184"/>
      <c r="I514" s="184"/>
      <c r="J514" s="184"/>
      <c r="K514" s="184"/>
      <c r="L514" s="184"/>
      <c r="M514" s="184"/>
      <c r="N514" s="98"/>
      <c r="O514" s="133"/>
      <c r="P514" s="133"/>
      <c r="Q514" s="184"/>
      <c r="R514" s="184"/>
      <c r="S514" s="184"/>
      <c r="T514" s="184"/>
      <c r="U514" s="184"/>
      <c r="V514" s="184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84"/>
      <c r="C515" s="184"/>
      <c r="D515" s="184"/>
      <c r="E515" s="184"/>
      <c r="F515" s="184"/>
      <c r="G515" s="184"/>
      <c r="H515" s="184"/>
      <c r="I515" s="184"/>
      <c r="J515" s="184"/>
      <c r="K515" s="184"/>
      <c r="L515" s="184"/>
      <c r="M515" s="184"/>
      <c r="N515" s="98"/>
      <c r="O515" s="133"/>
      <c r="P515" s="133"/>
      <c r="Q515" s="184"/>
      <c r="R515" s="184"/>
      <c r="S515" s="184"/>
      <c r="T515" s="184"/>
      <c r="U515" s="184"/>
      <c r="V515" s="184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84"/>
      <c r="C516" s="184"/>
      <c r="D516" s="184"/>
      <c r="E516" s="184"/>
      <c r="F516" s="184"/>
      <c r="G516" s="184"/>
      <c r="H516" s="184"/>
      <c r="I516" s="184"/>
      <c r="J516" s="184"/>
      <c r="K516" s="184"/>
      <c r="L516" s="184"/>
      <c r="M516" s="184"/>
      <c r="N516" s="98"/>
      <c r="O516" s="133"/>
      <c r="P516" s="133"/>
      <c r="Q516" s="184"/>
      <c r="R516" s="184"/>
      <c r="S516" s="184"/>
      <c r="T516" s="184"/>
      <c r="U516" s="184"/>
      <c r="V516" s="184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84"/>
      <c r="C517" s="184"/>
      <c r="D517" s="184"/>
      <c r="E517" s="184"/>
      <c r="F517" s="184"/>
      <c r="G517" s="184"/>
      <c r="H517" s="184"/>
      <c r="I517" s="184"/>
      <c r="J517" s="184"/>
      <c r="K517" s="184"/>
      <c r="L517" s="184"/>
      <c r="M517" s="184"/>
      <c r="N517" s="98"/>
      <c r="O517" s="133"/>
      <c r="P517" s="133"/>
      <c r="Q517" s="184"/>
      <c r="R517" s="184"/>
      <c r="S517" s="184"/>
      <c r="T517" s="184"/>
      <c r="U517" s="184"/>
      <c r="V517" s="184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84"/>
      <c r="C518" s="184"/>
      <c r="D518" s="184"/>
      <c r="E518" s="184"/>
      <c r="F518" s="184"/>
      <c r="G518" s="184"/>
      <c r="H518" s="184"/>
      <c r="I518" s="184"/>
      <c r="J518" s="184"/>
      <c r="K518" s="184"/>
      <c r="L518" s="184"/>
      <c r="M518" s="184"/>
      <c r="N518" s="98"/>
      <c r="O518" s="133"/>
      <c r="P518" s="133"/>
      <c r="Q518" s="184"/>
      <c r="R518" s="184"/>
      <c r="S518" s="184"/>
      <c r="T518" s="184"/>
      <c r="U518" s="184"/>
      <c r="V518" s="184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84"/>
      <c r="C519" s="184"/>
      <c r="D519" s="184"/>
      <c r="E519" s="184"/>
      <c r="F519" s="184"/>
      <c r="G519" s="184"/>
      <c r="H519" s="184"/>
      <c r="I519" s="184"/>
      <c r="J519" s="184"/>
      <c r="K519" s="184"/>
      <c r="L519" s="184"/>
      <c r="M519" s="184"/>
      <c r="N519" s="98"/>
      <c r="O519" s="133"/>
      <c r="P519" s="133"/>
      <c r="Q519" s="184"/>
      <c r="R519" s="184"/>
      <c r="S519" s="184"/>
      <c r="T519" s="184"/>
      <c r="U519" s="184"/>
      <c r="V519" s="184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84"/>
      <c r="C520" s="184"/>
      <c r="D520" s="184"/>
      <c r="E520" s="184"/>
      <c r="F520" s="184"/>
      <c r="G520" s="184"/>
      <c r="H520" s="184"/>
      <c r="I520" s="184"/>
      <c r="J520" s="184"/>
      <c r="K520" s="184"/>
      <c r="L520" s="184"/>
      <c r="M520" s="184"/>
      <c r="N520" s="98"/>
      <c r="O520" s="133"/>
      <c r="P520" s="133"/>
      <c r="Q520" s="184"/>
      <c r="R520" s="184"/>
      <c r="S520" s="184"/>
      <c r="T520" s="184"/>
      <c r="U520" s="184"/>
      <c r="V520" s="184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84"/>
      <c r="C521" s="184"/>
      <c r="D521" s="184"/>
      <c r="E521" s="184"/>
      <c r="F521" s="184"/>
      <c r="G521" s="184"/>
      <c r="H521" s="184"/>
      <c r="I521" s="184"/>
      <c r="J521" s="184"/>
      <c r="K521" s="184"/>
      <c r="L521" s="184"/>
      <c r="M521" s="184"/>
      <c r="N521" s="98"/>
      <c r="O521" s="133"/>
      <c r="P521" s="133"/>
      <c r="Q521" s="184"/>
      <c r="R521" s="184"/>
      <c r="S521" s="184"/>
      <c r="T521" s="184"/>
      <c r="U521" s="184"/>
      <c r="V521" s="184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84"/>
      <c r="C522" s="184"/>
      <c r="D522" s="184"/>
      <c r="E522" s="184"/>
      <c r="F522" s="184"/>
      <c r="G522" s="184"/>
      <c r="H522" s="184"/>
      <c r="I522" s="184"/>
      <c r="J522" s="184"/>
      <c r="K522" s="184"/>
      <c r="L522" s="184"/>
      <c r="M522" s="184"/>
      <c r="N522" s="98"/>
      <c r="O522" s="133"/>
      <c r="P522" s="133"/>
      <c r="Q522" s="184"/>
      <c r="R522" s="184"/>
      <c r="S522" s="184"/>
      <c r="T522" s="184"/>
      <c r="U522" s="184"/>
      <c r="V522" s="184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84"/>
      <c r="C523" s="184"/>
      <c r="D523" s="184"/>
      <c r="E523" s="184"/>
      <c r="F523" s="184"/>
      <c r="G523" s="184"/>
      <c r="H523" s="184"/>
      <c r="I523" s="184"/>
      <c r="J523" s="184"/>
      <c r="K523" s="184"/>
      <c r="L523" s="184"/>
      <c r="M523" s="184"/>
      <c r="N523" s="98"/>
      <c r="O523" s="133"/>
      <c r="P523" s="133"/>
      <c r="Q523" s="184"/>
      <c r="R523" s="184"/>
      <c r="S523" s="184"/>
      <c r="T523" s="184"/>
      <c r="U523" s="184"/>
      <c r="V523" s="184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84"/>
      <c r="C524" s="184"/>
      <c r="D524" s="184"/>
      <c r="E524" s="184"/>
      <c r="F524" s="184"/>
      <c r="G524" s="184"/>
      <c r="H524" s="184"/>
      <c r="I524" s="184"/>
      <c r="J524" s="184"/>
      <c r="K524" s="184"/>
      <c r="L524" s="184"/>
      <c r="M524" s="184"/>
      <c r="N524" s="98"/>
      <c r="O524" s="133"/>
      <c r="P524" s="133"/>
      <c r="Q524" s="184"/>
      <c r="R524" s="184"/>
      <c r="S524" s="184"/>
      <c r="T524" s="184"/>
      <c r="U524" s="184"/>
      <c r="V524" s="184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84"/>
      <c r="C525" s="184"/>
      <c r="D525" s="184"/>
      <c r="E525" s="184"/>
      <c r="F525" s="184"/>
      <c r="G525" s="184"/>
      <c r="H525" s="184"/>
      <c r="I525" s="184"/>
      <c r="J525" s="184"/>
      <c r="K525" s="184"/>
      <c r="L525" s="184"/>
      <c r="M525" s="184"/>
      <c r="N525" s="98"/>
      <c r="O525" s="133"/>
      <c r="P525" s="133"/>
      <c r="Q525" s="184"/>
      <c r="R525" s="184"/>
      <c r="S525" s="184"/>
      <c r="T525" s="184"/>
      <c r="U525" s="184"/>
      <c r="V525" s="184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84"/>
      <c r="C526" s="184"/>
      <c r="D526" s="184"/>
      <c r="E526" s="184"/>
      <c r="F526" s="184"/>
      <c r="G526" s="184"/>
      <c r="H526" s="184"/>
      <c r="I526" s="184"/>
      <c r="J526" s="184"/>
      <c r="K526" s="184"/>
      <c r="L526" s="184"/>
      <c r="M526" s="184"/>
      <c r="N526" s="98"/>
      <c r="O526" s="133"/>
      <c r="P526" s="133"/>
      <c r="Q526" s="184"/>
      <c r="R526" s="184"/>
      <c r="S526" s="184"/>
      <c r="T526" s="184"/>
      <c r="U526" s="184"/>
      <c r="V526" s="184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84"/>
      <c r="C527" s="184"/>
      <c r="D527" s="184"/>
      <c r="E527" s="184"/>
      <c r="F527" s="184"/>
      <c r="G527" s="184"/>
      <c r="H527" s="184"/>
      <c r="I527" s="184"/>
      <c r="J527" s="184"/>
      <c r="K527" s="184"/>
      <c r="L527" s="184"/>
      <c r="M527" s="184"/>
      <c r="N527" s="98"/>
      <c r="O527" s="133"/>
      <c r="P527" s="133"/>
      <c r="Q527" s="184"/>
      <c r="R527" s="184"/>
      <c r="S527" s="184"/>
      <c r="T527" s="184"/>
      <c r="U527" s="184"/>
      <c r="V527" s="184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84"/>
      <c r="C528" s="184"/>
      <c r="D528" s="184"/>
      <c r="E528" s="184"/>
      <c r="F528" s="184"/>
      <c r="G528" s="184"/>
      <c r="H528" s="184"/>
      <c r="I528" s="184"/>
      <c r="J528" s="184"/>
      <c r="K528" s="184"/>
      <c r="L528" s="184"/>
      <c r="M528" s="184"/>
      <c r="N528" s="98"/>
      <c r="O528" s="133"/>
      <c r="P528" s="133"/>
      <c r="Q528" s="184"/>
      <c r="R528" s="184"/>
      <c r="S528" s="184"/>
      <c r="T528" s="184"/>
      <c r="U528" s="184"/>
      <c r="V528" s="184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84"/>
      <c r="C529" s="184"/>
      <c r="D529" s="184"/>
      <c r="E529" s="184"/>
      <c r="F529" s="184"/>
      <c r="G529" s="184"/>
      <c r="H529" s="184"/>
      <c r="I529" s="184"/>
      <c r="J529" s="184"/>
      <c r="K529" s="184"/>
      <c r="L529" s="184"/>
      <c r="M529" s="184"/>
      <c r="N529" s="98"/>
      <c r="O529" s="133"/>
      <c r="P529" s="133"/>
      <c r="Q529" s="184"/>
      <c r="R529" s="184"/>
      <c r="S529" s="184"/>
      <c r="T529" s="184"/>
      <c r="U529" s="184"/>
      <c r="V529" s="184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84"/>
      <c r="C530" s="184"/>
      <c r="D530" s="184"/>
      <c r="E530" s="184"/>
      <c r="F530" s="184"/>
      <c r="G530" s="184"/>
      <c r="H530" s="184"/>
      <c r="I530" s="184"/>
      <c r="J530" s="184"/>
      <c r="K530" s="184"/>
      <c r="L530" s="184"/>
      <c r="M530" s="184"/>
      <c r="N530" s="98"/>
      <c r="O530" s="133"/>
      <c r="P530" s="133"/>
      <c r="Q530" s="184"/>
      <c r="R530" s="184"/>
      <c r="S530" s="184"/>
      <c r="T530" s="184"/>
      <c r="U530" s="184"/>
      <c r="V530" s="184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84"/>
      <c r="C531" s="184"/>
      <c r="D531" s="184"/>
      <c r="E531" s="184"/>
      <c r="F531" s="184"/>
      <c r="G531" s="184"/>
      <c r="H531" s="184"/>
      <c r="I531" s="184"/>
      <c r="J531" s="184"/>
      <c r="K531" s="184"/>
      <c r="L531" s="184"/>
      <c r="M531" s="184"/>
      <c r="N531" s="98"/>
      <c r="O531" s="133"/>
      <c r="P531" s="133"/>
      <c r="Q531" s="184"/>
      <c r="R531" s="184"/>
      <c r="S531" s="184"/>
      <c r="T531" s="184"/>
      <c r="U531" s="184"/>
      <c r="V531" s="184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84"/>
      <c r="C532" s="184"/>
      <c r="D532" s="184"/>
      <c r="E532" s="184"/>
      <c r="F532" s="184"/>
      <c r="G532" s="184"/>
      <c r="H532" s="184"/>
      <c r="I532" s="184"/>
      <c r="J532" s="184"/>
      <c r="K532" s="184"/>
      <c r="L532" s="184"/>
      <c r="M532" s="184"/>
      <c r="N532" s="98"/>
      <c r="O532" s="133"/>
      <c r="P532" s="133"/>
      <c r="Q532" s="184"/>
      <c r="R532" s="184"/>
      <c r="S532" s="184"/>
      <c r="T532" s="184"/>
      <c r="U532" s="184"/>
      <c r="V532" s="184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84"/>
      <c r="C533" s="184"/>
      <c r="D533" s="184"/>
      <c r="E533" s="184"/>
      <c r="F533" s="184"/>
      <c r="G533" s="184"/>
      <c r="H533" s="184"/>
      <c r="I533" s="184"/>
      <c r="J533" s="184"/>
      <c r="K533" s="184"/>
      <c r="L533" s="184"/>
      <c r="M533" s="184"/>
      <c r="N533" s="98"/>
      <c r="O533" s="133"/>
      <c r="P533" s="133"/>
      <c r="Q533" s="184"/>
      <c r="R533" s="184"/>
      <c r="S533" s="184"/>
      <c r="T533" s="184"/>
      <c r="U533" s="184"/>
      <c r="V533" s="184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84"/>
      <c r="C534" s="184"/>
      <c r="D534" s="184"/>
      <c r="E534" s="184"/>
      <c r="F534" s="184"/>
      <c r="G534" s="184"/>
      <c r="H534" s="184"/>
      <c r="I534" s="184"/>
      <c r="J534" s="184"/>
      <c r="K534" s="184"/>
      <c r="L534" s="184"/>
      <c r="M534" s="184"/>
      <c r="N534" s="98"/>
      <c r="O534" s="133"/>
      <c r="P534" s="133"/>
      <c r="Q534" s="184"/>
      <c r="R534" s="184"/>
      <c r="S534" s="184"/>
      <c r="T534" s="184"/>
      <c r="U534" s="184"/>
      <c r="V534" s="184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84"/>
      <c r="C535" s="184"/>
      <c r="D535" s="184"/>
      <c r="E535" s="184"/>
      <c r="F535" s="184"/>
      <c r="G535" s="184"/>
      <c r="H535" s="184"/>
      <c r="I535" s="184"/>
      <c r="J535" s="184"/>
      <c r="K535" s="184"/>
      <c r="L535" s="184"/>
      <c r="M535" s="184"/>
      <c r="N535" s="98"/>
      <c r="O535" s="133"/>
      <c r="P535" s="133"/>
      <c r="Q535" s="184"/>
      <c r="R535" s="184"/>
      <c r="S535" s="184"/>
      <c r="T535" s="184"/>
      <c r="U535" s="184"/>
      <c r="V535" s="184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84"/>
      <c r="C536" s="184"/>
      <c r="D536" s="184"/>
      <c r="E536" s="184"/>
      <c r="F536" s="184"/>
      <c r="G536" s="184"/>
      <c r="H536" s="184"/>
      <c r="I536" s="184"/>
      <c r="J536" s="184"/>
      <c r="K536" s="184"/>
      <c r="L536" s="184"/>
      <c r="M536" s="184"/>
      <c r="N536" s="98"/>
      <c r="O536" s="133"/>
      <c r="P536" s="133"/>
      <c r="Q536" s="184"/>
      <c r="R536" s="184"/>
      <c r="S536" s="184"/>
      <c r="T536" s="184"/>
      <c r="U536" s="184"/>
      <c r="V536" s="184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84"/>
      <c r="C537" s="184"/>
      <c r="D537" s="184"/>
      <c r="E537" s="184"/>
      <c r="F537" s="184"/>
      <c r="G537" s="184"/>
      <c r="H537" s="184"/>
      <c r="I537" s="184"/>
      <c r="J537" s="184"/>
      <c r="K537" s="184"/>
      <c r="L537" s="184"/>
      <c r="M537" s="184"/>
      <c r="N537" s="98"/>
      <c r="O537" s="133"/>
      <c r="P537" s="133"/>
      <c r="Q537" s="184"/>
      <c r="R537" s="184"/>
      <c r="S537" s="184"/>
      <c r="T537" s="184"/>
      <c r="U537" s="184"/>
      <c r="V537" s="184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84"/>
      <c r="C538" s="184"/>
      <c r="D538" s="184"/>
      <c r="E538" s="184"/>
      <c r="F538" s="184"/>
      <c r="G538" s="184"/>
      <c r="H538" s="184"/>
      <c r="I538" s="184"/>
      <c r="J538" s="184"/>
      <c r="K538" s="184"/>
      <c r="L538" s="184"/>
      <c r="M538" s="184"/>
      <c r="N538" s="98"/>
      <c r="O538" s="133"/>
      <c r="P538" s="133"/>
      <c r="Q538" s="184"/>
      <c r="R538" s="184"/>
      <c r="S538" s="184"/>
      <c r="T538" s="184"/>
      <c r="U538" s="184"/>
      <c r="V538" s="184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84"/>
      <c r="C539" s="184"/>
      <c r="D539" s="184"/>
      <c r="E539" s="184"/>
      <c r="F539" s="184"/>
      <c r="G539" s="184"/>
      <c r="H539" s="184"/>
      <c r="I539" s="184"/>
      <c r="J539" s="184"/>
      <c r="K539" s="184"/>
      <c r="L539" s="184"/>
      <c r="M539" s="184"/>
      <c r="N539" s="98"/>
      <c r="O539" s="133"/>
      <c r="P539" s="133"/>
      <c r="Q539" s="184"/>
      <c r="R539" s="184"/>
      <c r="S539" s="184"/>
      <c r="T539" s="184"/>
      <c r="U539" s="184"/>
      <c r="V539" s="184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84"/>
      <c r="C540" s="184"/>
      <c r="D540" s="184"/>
      <c r="E540" s="184"/>
      <c r="F540" s="184"/>
      <c r="G540" s="184"/>
      <c r="H540" s="184"/>
      <c r="I540" s="184"/>
      <c r="J540" s="184"/>
      <c r="K540" s="184"/>
      <c r="L540" s="184"/>
      <c r="M540" s="184"/>
      <c r="N540" s="98"/>
      <c r="O540" s="133"/>
      <c r="P540" s="133"/>
      <c r="Q540" s="184"/>
      <c r="R540" s="184"/>
      <c r="S540" s="184"/>
      <c r="T540" s="184"/>
      <c r="U540" s="184"/>
      <c r="V540" s="184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84"/>
      <c r="C541" s="184"/>
      <c r="D541" s="184"/>
      <c r="E541" s="184"/>
      <c r="F541" s="184"/>
      <c r="G541" s="184"/>
      <c r="H541" s="184"/>
      <c r="I541" s="184"/>
      <c r="J541" s="184"/>
      <c r="K541" s="184"/>
      <c r="L541" s="184"/>
      <c r="M541" s="184"/>
      <c r="N541" s="98"/>
      <c r="O541" s="133"/>
      <c r="P541" s="133"/>
      <c r="Q541" s="184"/>
      <c r="R541" s="184"/>
      <c r="S541" s="184"/>
      <c r="T541" s="184"/>
      <c r="U541" s="184"/>
      <c r="V541" s="184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84"/>
      <c r="C542" s="184"/>
      <c r="D542" s="184"/>
      <c r="E542" s="184"/>
      <c r="F542" s="184"/>
      <c r="G542" s="184"/>
      <c r="H542" s="184"/>
      <c r="I542" s="184"/>
      <c r="J542" s="184"/>
      <c r="K542" s="184"/>
      <c r="L542" s="184"/>
      <c r="M542" s="184"/>
      <c r="N542" s="98"/>
      <c r="O542" s="133"/>
      <c r="P542" s="133"/>
      <c r="Q542" s="184"/>
      <c r="R542" s="184"/>
      <c r="S542" s="184"/>
      <c r="T542" s="184"/>
      <c r="U542" s="184"/>
      <c r="V542" s="184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84"/>
      <c r="C543" s="184"/>
      <c r="D543" s="184"/>
      <c r="E543" s="184"/>
      <c r="F543" s="184"/>
      <c r="G543" s="184"/>
      <c r="H543" s="184"/>
      <c r="I543" s="184"/>
      <c r="J543" s="184"/>
      <c r="K543" s="184"/>
      <c r="L543" s="184"/>
      <c r="M543" s="184"/>
      <c r="N543" s="98"/>
      <c r="O543" s="133"/>
      <c r="P543" s="133"/>
      <c r="Q543" s="184"/>
      <c r="R543" s="184"/>
      <c r="S543" s="184"/>
      <c r="T543" s="184"/>
      <c r="U543" s="184"/>
      <c r="V543" s="184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84"/>
      <c r="C544" s="184"/>
      <c r="D544" s="184"/>
      <c r="E544" s="184"/>
      <c r="F544" s="184"/>
      <c r="G544" s="184"/>
      <c r="H544" s="184"/>
      <c r="I544" s="184"/>
      <c r="J544" s="184"/>
      <c r="K544" s="184"/>
      <c r="L544" s="184"/>
      <c r="M544" s="184"/>
      <c r="N544" s="98"/>
      <c r="O544" s="133"/>
      <c r="P544" s="133"/>
      <c r="Q544" s="184"/>
      <c r="R544" s="184"/>
      <c r="S544" s="184"/>
      <c r="T544" s="184"/>
      <c r="U544" s="184"/>
      <c r="V544" s="184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84"/>
      <c r="C545" s="184"/>
      <c r="D545" s="184"/>
      <c r="E545" s="184"/>
      <c r="F545" s="184"/>
      <c r="G545" s="184"/>
      <c r="H545" s="184"/>
      <c r="I545" s="184"/>
      <c r="J545" s="184"/>
      <c r="K545" s="184"/>
      <c r="L545" s="184"/>
      <c r="M545" s="184"/>
      <c r="N545" s="98"/>
      <c r="O545" s="133"/>
      <c r="P545" s="133"/>
      <c r="Q545" s="184"/>
      <c r="R545" s="184"/>
      <c r="S545" s="184"/>
      <c r="T545" s="184"/>
      <c r="U545" s="184"/>
      <c r="V545" s="184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84"/>
      <c r="C546" s="184"/>
      <c r="D546" s="184"/>
      <c r="E546" s="184"/>
      <c r="F546" s="184"/>
      <c r="G546" s="184"/>
      <c r="H546" s="184"/>
      <c r="I546" s="184"/>
      <c r="J546" s="184"/>
      <c r="K546" s="184"/>
      <c r="L546" s="184"/>
      <c r="M546" s="184"/>
      <c r="N546" s="98"/>
      <c r="O546" s="133"/>
      <c r="P546" s="133"/>
      <c r="Q546" s="184"/>
      <c r="R546" s="184"/>
      <c r="S546" s="184"/>
      <c r="T546" s="184"/>
      <c r="U546" s="184"/>
      <c r="V546" s="184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84"/>
      <c r="C547" s="184"/>
      <c r="D547" s="184"/>
      <c r="E547" s="184"/>
      <c r="F547" s="184"/>
      <c r="G547" s="184"/>
      <c r="H547" s="184"/>
      <c r="I547" s="184"/>
      <c r="J547" s="184"/>
      <c r="K547" s="184"/>
      <c r="L547" s="184"/>
      <c r="M547" s="184"/>
      <c r="N547" s="98"/>
      <c r="O547" s="133"/>
      <c r="P547" s="133"/>
      <c r="Q547" s="184"/>
      <c r="R547" s="184"/>
      <c r="S547" s="184"/>
      <c r="T547" s="184"/>
      <c r="U547" s="184"/>
      <c r="V547" s="184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84"/>
      <c r="C548" s="184"/>
      <c r="D548" s="184"/>
      <c r="E548" s="184"/>
      <c r="F548" s="184"/>
      <c r="G548" s="184"/>
      <c r="H548" s="184"/>
      <c r="I548" s="184"/>
      <c r="J548" s="184"/>
      <c r="K548" s="184"/>
      <c r="L548" s="184"/>
      <c r="M548" s="184"/>
      <c r="N548" s="98"/>
      <c r="O548" s="133"/>
      <c r="P548" s="133"/>
      <c r="Q548" s="184"/>
      <c r="R548" s="184"/>
      <c r="S548" s="184"/>
      <c r="T548" s="184"/>
      <c r="U548" s="184"/>
      <c r="V548" s="184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84"/>
      <c r="C549" s="184"/>
      <c r="D549" s="184"/>
      <c r="E549" s="184"/>
      <c r="F549" s="184"/>
      <c r="G549" s="184"/>
      <c r="H549" s="184"/>
      <c r="I549" s="184"/>
      <c r="J549" s="184"/>
      <c r="K549" s="184"/>
      <c r="L549" s="184"/>
      <c r="M549" s="184"/>
      <c r="N549" s="98"/>
      <c r="O549" s="133"/>
      <c r="P549" s="133"/>
      <c r="Q549" s="184"/>
      <c r="R549" s="184"/>
      <c r="S549" s="184"/>
      <c r="T549" s="184"/>
      <c r="U549" s="184"/>
      <c r="V549" s="184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84"/>
      <c r="C550" s="184"/>
      <c r="D550" s="184"/>
      <c r="E550" s="184"/>
      <c r="F550" s="184"/>
      <c r="G550" s="184"/>
      <c r="H550" s="184"/>
      <c r="I550" s="184"/>
      <c r="J550" s="184"/>
      <c r="K550" s="184"/>
      <c r="L550" s="184"/>
      <c r="M550" s="184"/>
      <c r="N550" s="98"/>
      <c r="O550" s="133"/>
      <c r="P550" s="133"/>
      <c r="Q550" s="184"/>
      <c r="R550" s="184"/>
      <c r="S550" s="184"/>
      <c r="T550" s="184"/>
      <c r="U550" s="184"/>
      <c r="V550" s="184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84"/>
      <c r="C551" s="184"/>
      <c r="D551" s="184"/>
      <c r="E551" s="184"/>
      <c r="F551" s="184"/>
      <c r="G551" s="184"/>
      <c r="H551" s="184"/>
      <c r="I551" s="184"/>
      <c r="J551" s="184"/>
      <c r="K551" s="184"/>
      <c r="L551" s="184"/>
      <c r="M551" s="184"/>
      <c r="N551" s="98"/>
      <c r="O551" s="133"/>
      <c r="P551" s="133"/>
      <c r="Q551" s="184"/>
      <c r="R551" s="184"/>
      <c r="S551" s="184"/>
      <c r="T551" s="184"/>
      <c r="U551" s="184"/>
      <c r="V551" s="184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84"/>
      <c r="C552" s="184"/>
      <c r="D552" s="184"/>
      <c r="E552" s="184"/>
      <c r="F552" s="184"/>
      <c r="G552" s="184"/>
      <c r="H552" s="184"/>
      <c r="I552" s="184"/>
      <c r="J552" s="184"/>
      <c r="K552" s="184"/>
      <c r="L552" s="184"/>
      <c r="M552" s="184"/>
      <c r="N552" s="98"/>
      <c r="O552" s="133"/>
      <c r="P552" s="133"/>
      <c r="Q552" s="184"/>
      <c r="R552" s="184"/>
      <c r="S552" s="184"/>
      <c r="T552" s="184"/>
      <c r="U552" s="184"/>
      <c r="V552" s="184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84"/>
      <c r="C553" s="184"/>
      <c r="D553" s="184"/>
      <c r="E553" s="184"/>
      <c r="F553" s="184"/>
      <c r="G553" s="184"/>
      <c r="H553" s="184"/>
      <c r="I553" s="184"/>
      <c r="J553" s="184"/>
      <c r="K553" s="184"/>
      <c r="L553" s="184"/>
      <c r="M553" s="184"/>
      <c r="N553" s="98"/>
      <c r="O553" s="133"/>
      <c r="P553" s="133"/>
      <c r="Q553" s="184"/>
      <c r="R553" s="184"/>
      <c r="S553" s="184"/>
      <c r="T553" s="184"/>
      <c r="U553" s="184"/>
      <c r="V553" s="184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84"/>
      <c r="C554" s="184"/>
      <c r="D554" s="184"/>
      <c r="E554" s="184"/>
      <c r="F554" s="184"/>
      <c r="G554" s="184"/>
      <c r="H554" s="184"/>
      <c r="I554" s="184"/>
      <c r="J554" s="184"/>
      <c r="K554" s="184"/>
      <c r="L554" s="184"/>
      <c r="M554" s="184"/>
      <c r="N554" s="98"/>
      <c r="O554" s="133"/>
      <c r="P554" s="133"/>
      <c r="Q554" s="184"/>
      <c r="R554" s="184"/>
      <c r="S554" s="184"/>
      <c r="T554" s="184"/>
      <c r="U554" s="184"/>
      <c r="V554" s="184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84"/>
      <c r="C555" s="184"/>
      <c r="D555" s="184"/>
      <c r="E555" s="184"/>
      <c r="F555" s="184"/>
      <c r="G555" s="184"/>
      <c r="H555" s="184"/>
      <c r="I555" s="184"/>
      <c r="J555" s="184"/>
      <c r="K555" s="184"/>
      <c r="L555" s="184"/>
      <c r="M555" s="184"/>
      <c r="N555" s="98"/>
      <c r="O555" s="133"/>
      <c r="P555" s="133"/>
      <c r="Q555" s="184"/>
      <c r="R555" s="184"/>
      <c r="S555" s="184"/>
      <c r="T555" s="184"/>
      <c r="U555" s="184"/>
      <c r="V555" s="184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84"/>
      <c r="C556" s="184"/>
      <c r="D556" s="184"/>
      <c r="E556" s="184"/>
      <c r="F556" s="184"/>
      <c r="G556" s="184"/>
      <c r="H556" s="184"/>
      <c r="I556" s="184"/>
      <c r="J556" s="184"/>
      <c r="K556" s="184"/>
      <c r="L556" s="184"/>
      <c r="M556" s="184"/>
      <c r="N556" s="98"/>
      <c r="O556" s="133"/>
      <c r="P556" s="133"/>
      <c r="Q556" s="184"/>
      <c r="R556" s="184"/>
      <c r="S556" s="184"/>
      <c r="T556" s="184"/>
      <c r="U556" s="184"/>
      <c r="V556" s="184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84"/>
      <c r="C557" s="184"/>
      <c r="D557" s="184"/>
      <c r="E557" s="184"/>
      <c r="F557" s="184"/>
      <c r="G557" s="184"/>
      <c r="H557" s="184"/>
      <c r="I557" s="184"/>
      <c r="J557" s="184"/>
      <c r="K557" s="184"/>
      <c r="L557" s="184"/>
      <c r="M557" s="184"/>
      <c r="N557" s="98"/>
      <c r="O557" s="133"/>
      <c r="P557" s="133"/>
      <c r="Q557" s="184"/>
      <c r="R557" s="184"/>
      <c r="S557" s="184"/>
      <c r="T557" s="184"/>
      <c r="U557" s="184"/>
      <c r="V557" s="184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84"/>
      <c r="C558" s="184"/>
      <c r="D558" s="184"/>
      <c r="E558" s="184"/>
      <c r="F558" s="184"/>
      <c r="G558" s="184"/>
      <c r="H558" s="184"/>
      <c r="I558" s="184"/>
      <c r="J558" s="184"/>
      <c r="K558" s="184"/>
      <c r="L558" s="184"/>
      <c r="M558" s="184"/>
      <c r="N558" s="98"/>
      <c r="O558" s="133"/>
      <c r="P558" s="133"/>
      <c r="Q558" s="184"/>
      <c r="R558" s="184"/>
      <c r="S558" s="184"/>
      <c r="T558" s="184"/>
      <c r="U558" s="184"/>
      <c r="V558" s="184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84"/>
      <c r="C559" s="184"/>
      <c r="D559" s="184"/>
      <c r="E559" s="184"/>
      <c r="F559" s="184"/>
      <c r="G559" s="184"/>
      <c r="H559" s="184"/>
      <c r="I559" s="184"/>
      <c r="J559" s="184"/>
      <c r="K559" s="184"/>
      <c r="L559" s="184"/>
      <c r="M559" s="184"/>
      <c r="N559" s="98"/>
      <c r="O559" s="133"/>
      <c r="P559" s="133"/>
      <c r="Q559" s="184"/>
      <c r="R559" s="184"/>
      <c r="S559" s="184"/>
      <c r="T559" s="184"/>
      <c r="U559" s="184"/>
      <c r="V559" s="184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84"/>
      <c r="C560" s="184"/>
      <c r="D560" s="184"/>
      <c r="E560" s="184"/>
      <c r="F560" s="184"/>
      <c r="G560" s="184"/>
      <c r="H560" s="184"/>
      <c r="I560" s="184"/>
      <c r="J560" s="184"/>
      <c r="K560" s="184"/>
      <c r="L560" s="184"/>
      <c r="M560" s="184"/>
      <c r="N560" s="98"/>
      <c r="O560" s="133"/>
      <c r="P560" s="133"/>
      <c r="Q560" s="184"/>
      <c r="R560" s="184"/>
      <c r="S560" s="184"/>
      <c r="T560" s="184"/>
      <c r="U560" s="184"/>
      <c r="V560" s="184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84"/>
      <c r="C561" s="184"/>
      <c r="D561" s="184"/>
      <c r="E561" s="184"/>
      <c r="F561" s="184"/>
      <c r="G561" s="184"/>
      <c r="H561" s="184"/>
      <c r="I561" s="184"/>
      <c r="J561" s="184"/>
      <c r="K561" s="184"/>
      <c r="L561" s="184"/>
      <c r="M561" s="184"/>
      <c r="N561" s="98"/>
      <c r="O561" s="133"/>
      <c r="P561" s="133"/>
      <c r="Q561" s="184"/>
      <c r="R561" s="184"/>
      <c r="S561" s="184"/>
      <c r="T561" s="184"/>
      <c r="U561" s="184"/>
      <c r="V561" s="184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84"/>
      <c r="C562" s="184"/>
      <c r="D562" s="184"/>
      <c r="E562" s="184"/>
      <c r="F562" s="184"/>
      <c r="G562" s="184"/>
      <c r="H562" s="184"/>
      <c r="I562" s="184"/>
      <c r="J562" s="184"/>
      <c r="K562" s="184"/>
      <c r="L562" s="184"/>
      <c r="M562" s="184"/>
      <c r="N562" s="98"/>
      <c r="O562" s="133"/>
      <c r="P562" s="133"/>
      <c r="Q562" s="184"/>
      <c r="R562" s="184"/>
      <c r="S562" s="184"/>
      <c r="T562" s="184"/>
      <c r="U562" s="184"/>
      <c r="V562" s="184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84"/>
      <c r="C563" s="184"/>
      <c r="D563" s="184"/>
      <c r="E563" s="184"/>
      <c r="F563" s="184"/>
      <c r="G563" s="184"/>
      <c r="H563" s="184"/>
      <c r="I563" s="184"/>
      <c r="J563" s="184"/>
      <c r="K563" s="184"/>
      <c r="L563" s="184"/>
      <c r="M563" s="184"/>
      <c r="N563" s="98"/>
      <c r="O563" s="133"/>
      <c r="P563" s="133"/>
      <c r="Q563" s="184"/>
      <c r="R563" s="184"/>
      <c r="S563" s="184"/>
      <c r="T563" s="184"/>
      <c r="U563" s="184"/>
      <c r="V563" s="184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5"/>
      <c r="C568" s="186"/>
      <c r="D568" s="186"/>
      <c r="E568" s="134"/>
      <c r="F568" s="134"/>
      <c r="G568" s="134"/>
      <c r="H568" s="185"/>
      <c r="I568" s="185"/>
      <c r="J568" s="185"/>
      <c r="K568" s="185"/>
      <c r="L568" s="185"/>
      <c r="M568" s="185"/>
      <c r="N568" s="185"/>
      <c r="O568" s="185"/>
      <c r="P568" s="185"/>
      <c r="Q568" s="134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8"/>
      <c r="C569" s="188"/>
      <c r="D569" s="188"/>
      <c r="E569" s="102"/>
      <c r="F569" s="102"/>
      <c r="G569" s="102"/>
      <c r="H569" s="189"/>
      <c r="I569" s="189"/>
      <c r="J569" s="189"/>
      <c r="K569" s="189"/>
      <c r="L569" s="190"/>
      <c r="M569" s="190"/>
      <c r="N569" s="190"/>
      <c r="O569" s="190"/>
      <c r="P569" s="190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8"/>
      <c r="C570" s="188"/>
      <c r="D570" s="188"/>
      <c r="E570" s="102"/>
      <c r="F570" s="102"/>
      <c r="G570" s="102"/>
      <c r="H570" s="189"/>
      <c r="I570" s="189"/>
      <c r="J570" s="189"/>
      <c r="K570" s="189"/>
      <c r="L570" s="190"/>
      <c r="M570" s="190"/>
      <c r="N570" s="190"/>
      <c r="O570" s="190"/>
      <c r="P570" s="190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8"/>
      <c r="C571" s="188"/>
      <c r="D571" s="188"/>
      <c r="E571" s="102"/>
      <c r="F571" s="102"/>
      <c r="G571" s="102"/>
      <c r="H571" s="189"/>
      <c r="I571" s="189"/>
      <c r="J571" s="189"/>
      <c r="K571" s="189"/>
      <c r="L571" s="190"/>
      <c r="M571" s="190"/>
      <c r="N571" s="190"/>
      <c r="O571" s="190"/>
      <c r="P571" s="190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8"/>
      <c r="C572" s="188"/>
      <c r="D572" s="188"/>
      <c r="E572" s="102"/>
      <c r="F572" s="102"/>
      <c r="G572" s="102"/>
      <c r="H572" s="189"/>
      <c r="I572" s="189"/>
      <c r="J572" s="189"/>
      <c r="K572" s="189"/>
      <c r="L572" s="190"/>
      <c r="M572" s="190"/>
      <c r="N572" s="190"/>
      <c r="O572" s="190"/>
      <c r="P572" s="190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8"/>
      <c r="C573" s="188"/>
      <c r="D573" s="188"/>
      <c r="E573" s="102"/>
      <c r="F573" s="102"/>
      <c r="G573" s="102"/>
      <c r="H573" s="189"/>
      <c r="I573" s="189"/>
      <c r="J573" s="189"/>
      <c r="K573" s="189"/>
      <c r="L573" s="190"/>
      <c r="M573" s="190"/>
      <c r="N573" s="190"/>
      <c r="O573" s="190"/>
      <c r="P573" s="190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8"/>
      <c r="C574" s="188"/>
      <c r="D574" s="188"/>
      <c r="E574" s="102"/>
      <c r="F574" s="102"/>
      <c r="G574" s="102"/>
      <c r="H574" s="189"/>
      <c r="I574" s="189"/>
      <c r="J574" s="189"/>
      <c r="K574" s="189"/>
      <c r="L574" s="190"/>
      <c r="M574" s="190"/>
      <c r="N574" s="190"/>
      <c r="O574" s="190"/>
      <c r="P574" s="190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8"/>
      <c r="C575" s="188"/>
      <c r="D575" s="188"/>
      <c r="E575" s="102"/>
      <c r="F575" s="102"/>
      <c r="G575" s="102"/>
      <c r="H575" s="189"/>
      <c r="I575" s="189"/>
      <c r="J575" s="189"/>
      <c r="K575" s="189"/>
      <c r="L575" s="190"/>
      <c r="M575" s="190"/>
      <c r="N575" s="190"/>
      <c r="O575" s="190"/>
      <c r="P575" s="190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8"/>
      <c r="C576" s="188"/>
      <c r="D576" s="188"/>
      <c r="E576" s="102"/>
      <c r="F576" s="102"/>
      <c r="G576" s="102"/>
      <c r="H576" s="189"/>
      <c r="I576" s="189"/>
      <c r="J576" s="189"/>
      <c r="K576" s="189"/>
      <c r="L576" s="190"/>
      <c r="M576" s="190"/>
      <c r="N576" s="190"/>
      <c r="O576" s="190"/>
      <c r="P576" s="190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8"/>
      <c r="C577" s="188"/>
      <c r="D577" s="188"/>
      <c r="E577" s="102"/>
      <c r="F577" s="102"/>
      <c r="G577" s="102"/>
      <c r="H577" s="189"/>
      <c r="I577" s="189"/>
      <c r="J577" s="189"/>
      <c r="K577" s="189"/>
      <c r="L577" s="190"/>
      <c r="M577" s="190"/>
      <c r="N577" s="190"/>
      <c r="O577" s="190"/>
      <c r="P577" s="190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8"/>
      <c r="C578" s="188"/>
      <c r="D578" s="188"/>
      <c r="E578" s="102"/>
      <c r="F578" s="102"/>
      <c r="G578" s="102"/>
      <c r="H578" s="189"/>
      <c r="I578" s="189"/>
      <c r="J578" s="189"/>
      <c r="K578" s="189"/>
      <c r="L578" s="190"/>
      <c r="M578" s="190"/>
      <c r="N578" s="190"/>
      <c r="O578" s="190"/>
      <c r="P578" s="190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8"/>
      <c r="C579" s="188"/>
      <c r="D579" s="188"/>
      <c r="E579" s="102"/>
      <c r="F579" s="102"/>
      <c r="G579" s="102"/>
      <c r="H579" s="189"/>
      <c r="I579" s="189"/>
      <c r="J579" s="189"/>
      <c r="K579" s="189"/>
      <c r="L579" s="190"/>
      <c r="M579" s="190"/>
      <c r="N579" s="190"/>
      <c r="O579" s="190"/>
      <c r="P579" s="190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8"/>
      <c r="C580" s="188"/>
      <c r="D580" s="188"/>
      <c r="E580" s="102"/>
      <c r="F580" s="102"/>
      <c r="G580" s="102"/>
      <c r="H580" s="189"/>
      <c r="I580" s="189"/>
      <c r="J580" s="189"/>
      <c r="K580" s="189"/>
      <c r="L580" s="190"/>
      <c r="M580" s="190"/>
      <c r="N580" s="190"/>
      <c r="O580" s="190"/>
      <c r="P580" s="190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8"/>
      <c r="C581" s="188"/>
      <c r="D581" s="188"/>
      <c r="E581" s="102"/>
      <c r="F581" s="102"/>
      <c r="G581" s="102"/>
      <c r="H581" s="189"/>
      <c r="I581" s="189"/>
      <c r="J581" s="189"/>
      <c r="K581" s="189"/>
      <c r="L581" s="190"/>
      <c r="M581" s="190"/>
      <c r="N581" s="190"/>
      <c r="O581" s="190"/>
      <c r="P581" s="190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8"/>
      <c r="C582" s="188"/>
      <c r="D582" s="188"/>
      <c r="E582" s="102"/>
      <c r="F582" s="102"/>
      <c r="G582" s="102"/>
      <c r="H582" s="189"/>
      <c r="I582" s="189"/>
      <c r="J582" s="189"/>
      <c r="K582" s="189"/>
      <c r="L582" s="190"/>
      <c r="M582" s="190"/>
      <c r="N582" s="190"/>
      <c r="O582" s="190"/>
      <c r="P582" s="190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8"/>
      <c r="C583" s="188"/>
      <c r="D583" s="188"/>
      <c r="E583" s="102"/>
      <c r="F583" s="102"/>
      <c r="G583" s="102"/>
      <c r="H583" s="189"/>
      <c r="I583" s="189"/>
      <c r="J583" s="189"/>
      <c r="K583" s="189"/>
      <c r="L583" s="190"/>
      <c r="M583" s="190"/>
      <c r="N583" s="190"/>
      <c r="O583" s="190"/>
      <c r="P583" s="190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8"/>
      <c r="C584" s="188"/>
      <c r="D584" s="188"/>
      <c r="E584" s="102"/>
      <c r="F584" s="102"/>
      <c r="G584" s="102"/>
      <c r="H584" s="189"/>
      <c r="I584" s="189"/>
      <c r="J584" s="189"/>
      <c r="K584" s="189"/>
      <c r="L584" s="190"/>
      <c r="M584" s="190"/>
      <c r="N584" s="190"/>
      <c r="O584" s="190"/>
      <c r="P584" s="190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8"/>
      <c r="C585" s="188"/>
      <c r="D585" s="188"/>
      <c r="E585" s="102"/>
      <c r="F585" s="102"/>
      <c r="G585" s="102"/>
      <c r="H585" s="189"/>
      <c r="I585" s="189"/>
      <c r="J585" s="189"/>
      <c r="K585" s="189"/>
      <c r="L585" s="190"/>
      <c r="M585" s="190"/>
      <c r="N585" s="190"/>
      <c r="O585" s="190"/>
      <c r="P585" s="190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8"/>
      <c r="C586" s="188"/>
      <c r="D586" s="188"/>
      <c r="E586" s="102"/>
      <c r="F586" s="102"/>
      <c r="G586" s="102"/>
      <c r="H586" s="189"/>
      <c r="I586" s="189"/>
      <c r="J586" s="189"/>
      <c r="K586" s="189"/>
      <c r="L586" s="190"/>
      <c r="M586" s="190"/>
      <c r="N586" s="190"/>
      <c r="O586" s="190"/>
      <c r="P586" s="190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8"/>
      <c r="C587" s="188"/>
      <c r="D587" s="188"/>
      <c r="E587" s="102"/>
      <c r="F587" s="102"/>
      <c r="G587" s="102"/>
      <c r="H587" s="189"/>
      <c r="I587" s="189"/>
      <c r="J587" s="189"/>
      <c r="K587" s="189"/>
      <c r="L587" s="190"/>
      <c r="M587" s="190"/>
      <c r="N587" s="190"/>
      <c r="O587" s="190"/>
      <c r="P587" s="190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5"/>
      <c r="C590" s="186"/>
      <c r="D590" s="186"/>
      <c r="E590" s="187"/>
      <c r="F590" s="187"/>
      <c r="G590" s="187"/>
      <c r="H590" s="187"/>
      <c r="I590" s="187"/>
      <c r="J590" s="187"/>
      <c r="K590" s="187"/>
      <c r="L590" s="187"/>
      <c r="M590" s="187"/>
      <c r="N590" s="134"/>
      <c r="O590" s="134"/>
      <c r="P590" s="185"/>
      <c r="Q590" s="185"/>
      <c r="R590" s="185"/>
      <c r="S590" s="185"/>
      <c r="T590" s="185"/>
      <c r="U590" s="185"/>
      <c r="V590" s="134"/>
      <c r="W590" s="134"/>
      <c r="X590" s="134"/>
      <c r="Y590" s="134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84"/>
      <c r="C591" s="184"/>
      <c r="D591" s="184"/>
      <c r="E591" s="184"/>
      <c r="F591" s="184"/>
      <c r="G591" s="184"/>
      <c r="H591" s="184"/>
      <c r="I591" s="184"/>
      <c r="J591" s="184"/>
      <c r="K591" s="184"/>
      <c r="L591" s="184"/>
      <c r="M591" s="184"/>
      <c r="N591" s="98"/>
      <c r="O591" s="133"/>
      <c r="P591" s="184"/>
      <c r="Q591" s="184"/>
      <c r="R591" s="184"/>
      <c r="S591" s="184"/>
      <c r="T591" s="184"/>
      <c r="U591" s="184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84"/>
      <c r="C592" s="184"/>
      <c r="D592" s="184"/>
      <c r="E592" s="184"/>
      <c r="F592" s="184"/>
      <c r="G592" s="184"/>
      <c r="H592" s="184"/>
      <c r="I592" s="184"/>
      <c r="J592" s="184"/>
      <c r="K592" s="184"/>
      <c r="L592" s="184"/>
      <c r="M592" s="184"/>
      <c r="N592" s="98"/>
      <c r="O592" s="133"/>
      <c r="P592" s="184"/>
      <c r="Q592" s="184"/>
      <c r="R592" s="184"/>
      <c r="S592" s="184"/>
      <c r="T592" s="184"/>
      <c r="U592" s="184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84"/>
      <c r="C593" s="184"/>
      <c r="D593" s="184"/>
      <c r="E593" s="184"/>
      <c r="F593" s="184"/>
      <c r="G593" s="184"/>
      <c r="H593" s="184"/>
      <c r="I593" s="184"/>
      <c r="J593" s="184"/>
      <c r="K593" s="184"/>
      <c r="L593" s="184"/>
      <c r="M593" s="184"/>
      <c r="N593" s="98"/>
      <c r="O593" s="133"/>
      <c r="P593" s="184"/>
      <c r="Q593" s="184"/>
      <c r="R593" s="184"/>
      <c r="S593" s="184"/>
      <c r="T593" s="184"/>
      <c r="U593" s="184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84"/>
      <c r="C594" s="184"/>
      <c r="D594" s="184"/>
      <c r="E594" s="184"/>
      <c r="F594" s="184"/>
      <c r="G594" s="184"/>
      <c r="H594" s="184"/>
      <c r="I594" s="184"/>
      <c r="J594" s="184"/>
      <c r="K594" s="184"/>
      <c r="L594" s="184"/>
      <c r="M594" s="184"/>
      <c r="N594" s="98"/>
      <c r="O594" s="133"/>
      <c r="P594" s="184"/>
      <c r="Q594" s="184"/>
      <c r="R594" s="184"/>
      <c r="S594" s="184"/>
      <c r="T594" s="184"/>
      <c r="U594" s="184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84"/>
      <c r="C595" s="184"/>
      <c r="D595" s="184"/>
      <c r="E595" s="184"/>
      <c r="F595" s="184"/>
      <c r="G595" s="184"/>
      <c r="H595" s="184"/>
      <c r="I595" s="184"/>
      <c r="J595" s="184"/>
      <c r="K595" s="184"/>
      <c r="L595" s="184"/>
      <c r="M595" s="184"/>
      <c r="N595" s="98"/>
      <c r="O595" s="133"/>
      <c r="P595" s="184"/>
      <c r="Q595" s="184"/>
      <c r="R595" s="184"/>
      <c r="S595" s="184"/>
      <c r="T595" s="184"/>
      <c r="U595" s="184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84"/>
      <c r="C596" s="184"/>
      <c r="D596" s="184"/>
      <c r="E596" s="184"/>
      <c r="F596" s="184"/>
      <c r="G596" s="184"/>
      <c r="H596" s="184"/>
      <c r="I596" s="184"/>
      <c r="J596" s="184"/>
      <c r="K596" s="184"/>
      <c r="L596" s="184"/>
      <c r="M596" s="184"/>
      <c r="N596" s="98"/>
      <c r="O596" s="133"/>
      <c r="P596" s="184"/>
      <c r="Q596" s="184"/>
      <c r="R596" s="184"/>
      <c r="S596" s="184"/>
      <c r="T596" s="184"/>
      <c r="U596" s="184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84"/>
      <c r="C597" s="184"/>
      <c r="D597" s="184"/>
      <c r="E597" s="184"/>
      <c r="F597" s="184"/>
      <c r="G597" s="184"/>
      <c r="H597" s="184"/>
      <c r="I597" s="184"/>
      <c r="J597" s="184"/>
      <c r="K597" s="184"/>
      <c r="L597" s="184"/>
      <c r="M597" s="184"/>
      <c r="N597" s="98"/>
      <c r="O597" s="133"/>
      <c r="P597" s="184"/>
      <c r="Q597" s="184"/>
      <c r="R597" s="184"/>
      <c r="S597" s="184"/>
      <c r="T597" s="184"/>
      <c r="U597" s="184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84"/>
      <c r="C598" s="184"/>
      <c r="D598" s="184"/>
      <c r="E598" s="184"/>
      <c r="F598" s="184"/>
      <c r="G598" s="184"/>
      <c r="H598" s="184"/>
      <c r="I598" s="184"/>
      <c r="J598" s="184"/>
      <c r="K598" s="184"/>
      <c r="L598" s="184"/>
      <c r="M598" s="184"/>
      <c r="N598" s="98"/>
      <c r="O598" s="133"/>
      <c r="P598" s="184"/>
      <c r="Q598" s="184"/>
      <c r="R598" s="184"/>
      <c r="S598" s="184"/>
      <c r="T598" s="184"/>
      <c r="U598" s="184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84"/>
      <c r="C599" s="184"/>
      <c r="D599" s="184"/>
      <c r="E599" s="184"/>
      <c r="F599" s="184"/>
      <c r="G599" s="184"/>
      <c r="H599" s="184"/>
      <c r="I599" s="184"/>
      <c r="J599" s="184"/>
      <c r="K599" s="184"/>
      <c r="L599" s="184"/>
      <c r="M599" s="184"/>
      <c r="N599" s="98"/>
      <c r="O599" s="133"/>
      <c r="P599" s="184"/>
      <c r="Q599" s="184"/>
      <c r="R599" s="184"/>
      <c r="S599" s="184"/>
      <c r="T599" s="184"/>
      <c r="U599" s="184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84"/>
      <c r="C600" s="184"/>
      <c r="D600" s="184"/>
      <c r="E600" s="184"/>
      <c r="F600" s="184"/>
      <c r="G600" s="184"/>
      <c r="H600" s="184"/>
      <c r="I600" s="184"/>
      <c r="J600" s="184"/>
      <c r="K600" s="184"/>
      <c r="L600" s="184"/>
      <c r="M600" s="184"/>
      <c r="N600" s="98"/>
      <c r="O600" s="133"/>
      <c r="P600" s="184"/>
      <c r="Q600" s="184"/>
      <c r="R600" s="184"/>
      <c r="S600" s="184"/>
      <c r="T600" s="184"/>
      <c r="U600" s="184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84"/>
      <c r="C601" s="184"/>
      <c r="D601" s="184"/>
      <c r="E601" s="184"/>
      <c r="F601" s="184"/>
      <c r="G601" s="184"/>
      <c r="H601" s="184"/>
      <c r="I601" s="184"/>
      <c r="J601" s="184"/>
      <c r="K601" s="184"/>
      <c r="L601" s="184"/>
      <c r="M601" s="184"/>
      <c r="N601" s="98"/>
      <c r="O601" s="133"/>
      <c r="P601" s="184"/>
      <c r="Q601" s="184"/>
      <c r="R601" s="184"/>
      <c r="S601" s="184"/>
      <c r="T601" s="184"/>
      <c r="U601" s="184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84"/>
      <c r="C602" s="184"/>
      <c r="D602" s="184"/>
      <c r="E602" s="184"/>
      <c r="F602" s="184"/>
      <c r="G602" s="184"/>
      <c r="H602" s="184"/>
      <c r="I602" s="184"/>
      <c r="J602" s="184"/>
      <c r="K602" s="184"/>
      <c r="L602" s="184"/>
      <c r="M602" s="184"/>
      <c r="N602" s="98"/>
      <c r="O602" s="133"/>
      <c r="P602" s="184"/>
      <c r="Q602" s="184"/>
      <c r="R602" s="184"/>
      <c r="S602" s="184"/>
      <c r="T602" s="184"/>
      <c r="U602" s="184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84"/>
      <c r="C603" s="184"/>
      <c r="D603" s="184"/>
      <c r="E603" s="184"/>
      <c r="F603" s="184"/>
      <c r="G603" s="184"/>
      <c r="H603" s="184"/>
      <c r="I603" s="184"/>
      <c r="J603" s="184"/>
      <c r="K603" s="184"/>
      <c r="L603" s="184"/>
      <c r="M603" s="184"/>
      <c r="N603" s="98"/>
      <c r="O603" s="133"/>
      <c r="P603" s="184"/>
      <c r="Q603" s="184"/>
      <c r="R603" s="184"/>
      <c r="S603" s="184"/>
      <c r="T603" s="184"/>
      <c r="U603" s="184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84"/>
      <c r="C604" s="184"/>
      <c r="D604" s="184"/>
      <c r="E604" s="184"/>
      <c r="F604" s="184"/>
      <c r="G604" s="184"/>
      <c r="H604" s="184"/>
      <c r="I604" s="184"/>
      <c r="J604" s="184"/>
      <c r="K604" s="184"/>
      <c r="L604" s="184"/>
      <c r="M604" s="184"/>
      <c r="N604" s="98"/>
      <c r="O604" s="133"/>
      <c r="P604" s="184"/>
      <c r="Q604" s="184"/>
      <c r="R604" s="184"/>
      <c r="S604" s="184"/>
      <c r="T604" s="184"/>
      <c r="U604" s="184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84"/>
      <c r="C605" s="184"/>
      <c r="D605" s="184"/>
      <c r="E605" s="184"/>
      <c r="F605" s="184"/>
      <c r="G605" s="184"/>
      <c r="H605" s="184"/>
      <c r="I605" s="184"/>
      <c r="J605" s="184"/>
      <c r="K605" s="184"/>
      <c r="L605" s="184"/>
      <c r="M605" s="184"/>
      <c r="N605" s="98"/>
      <c r="O605" s="133"/>
      <c r="P605" s="184"/>
      <c r="Q605" s="184"/>
      <c r="R605" s="184"/>
      <c r="S605" s="184"/>
      <c r="T605" s="184"/>
      <c r="U605" s="184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84"/>
      <c r="C606" s="184"/>
      <c r="D606" s="184"/>
      <c r="E606" s="184"/>
      <c r="F606" s="184"/>
      <c r="G606" s="184"/>
      <c r="H606" s="184"/>
      <c r="I606" s="184"/>
      <c r="J606" s="184"/>
      <c r="K606" s="184"/>
      <c r="L606" s="184"/>
      <c r="M606" s="184"/>
      <c r="N606" s="98"/>
      <c r="O606" s="133"/>
      <c r="P606" s="184"/>
      <c r="Q606" s="184"/>
      <c r="R606" s="184"/>
      <c r="S606" s="184"/>
      <c r="T606" s="184"/>
      <c r="U606" s="184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84"/>
      <c r="C607" s="184"/>
      <c r="D607" s="184"/>
      <c r="E607" s="184"/>
      <c r="F607" s="184"/>
      <c r="G607" s="184"/>
      <c r="H607" s="184"/>
      <c r="I607" s="184"/>
      <c r="J607" s="184"/>
      <c r="K607" s="184"/>
      <c r="L607" s="184"/>
      <c r="M607" s="184"/>
      <c r="N607" s="98"/>
      <c r="O607" s="133"/>
      <c r="P607" s="184"/>
      <c r="Q607" s="184"/>
      <c r="R607" s="184"/>
      <c r="S607" s="184"/>
      <c r="T607" s="184"/>
      <c r="U607" s="184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84"/>
      <c r="C608" s="184"/>
      <c r="D608" s="184"/>
      <c r="E608" s="184"/>
      <c r="F608" s="184"/>
      <c r="G608" s="184"/>
      <c r="H608" s="184"/>
      <c r="I608" s="184"/>
      <c r="J608" s="184"/>
      <c r="K608" s="184"/>
      <c r="L608" s="184"/>
      <c r="M608" s="184"/>
      <c r="N608" s="98"/>
      <c r="O608" s="133"/>
      <c r="P608" s="184"/>
      <c r="Q608" s="184"/>
      <c r="R608" s="184"/>
      <c r="S608" s="184"/>
      <c r="T608" s="184"/>
      <c r="U608" s="184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84"/>
      <c r="C609" s="184"/>
      <c r="D609" s="184"/>
      <c r="E609" s="184"/>
      <c r="F609" s="184"/>
      <c r="G609" s="184"/>
      <c r="H609" s="184"/>
      <c r="I609" s="184"/>
      <c r="J609" s="184"/>
      <c r="K609" s="184"/>
      <c r="L609" s="184"/>
      <c r="M609" s="184"/>
      <c r="N609" s="98"/>
      <c r="O609" s="133"/>
      <c r="P609" s="184"/>
      <c r="Q609" s="184"/>
      <c r="R609" s="184"/>
      <c r="S609" s="184"/>
      <c r="T609" s="184"/>
      <c r="U609" s="184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84"/>
      <c r="C610" s="184"/>
      <c r="D610" s="184"/>
      <c r="E610" s="184"/>
      <c r="F610" s="184"/>
      <c r="G610" s="184"/>
      <c r="H610" s="184"/>
      <c r="I610" s="184"/>
      <c r="J610" s="184"/>
      <c r="K610" s="184"/>
      <c r="L610" s="184"/>
      <c r="M610" s="184"/>
      <c r="N610" s="98"/>
      <c r="O610" s="133"/>
      <c r="P610" s="184"/>
      <c r="Q610" s="184"/>
      <c r="R610" s="184"/>
      <c r="S610" s="184"/>
      <c r="T610" s="184"/>
      <c r="U610" s="184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84"/>
      <c r="C611" s="184"/>
      <c r="D611" s="184"/>
      <c r="E611" s="184"/>
      <c r="F611" s="184"/>
      <c r="G611" s="184"/>
      <c r="H611" s="184"/>
      <c r="I611" s="184"/>
      <c r="J611" s="184"/>
      <c r="K611" s="184"/>
      <c r="L611" s="184"/>
      <c r="M611" s="184"/>
      <c r="N611" s="98"/>
      <c r="O611" s="133"/>
      <c r="P611" s="184"/>
      <c r="Q611" s="184"/>
      <c r="R611" s="184"/>
      <c r="S611" s="184"/>
      <c r="T611" s="184"/>
      <c r="U611" s="184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84"/>
      <c r="C612" s="184"/>
      <c r="D612" s="184"/>
      <c r="E612" s="184"/>
      <c r="F612" s="184"/>
      <c r="G612" s="184"/>
      <c r="H612" s="184"/>
      <c r="I612" s="184"/>
      <c r="J612" s="184"/>
      <c r="K612" s="184"/>
      <c r="L612" s="184"/>
      <c r="M612" s="184"/>
      <c r="N612" s="98"/>
      <c r="O612" s="133"/>
      <c r="P612" s="184"/>
      <c r="Q612" s="184"/>
      <c r="R612" s="184"/>
      <c r="S612" s="184"/>
      <c r="T612" s="184"/>
      <c r="U612" s="184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84"/>
      <c r="C613" s="184"/>
      <c r="D613" s="184"/>
      <c r="E613" s="184"/>
      <c r="F613" s="184"/>
      <c r="G613" s="184"/>
      <c r="H613" s="184"/>
      <c r="I613" s="184"/>
      <c r="J613" s="184"/>
      <c r="K613" s="184"/>
      <c r="L613" s="184"/>
      <c r="M613" s="184"/>
      <c r="N613" s="98"/>
      <c r="O613" s="133"/>
      <c r="P613" s="184"/>
      <c r="Q613" s="184"/>
      <c r="R613" s="184"/>
      <c r="S613" s="184"/>
      <c r="T613" s="184"/>
      <c r="U613" s="184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84"/>
      <c r="C614" s="184"/>
      <c r="D614" s="184"/>
      <c r="E614" s="184"/>
      <c r="F614" s="184"/>
      <c r="G614" s="184"/>
      <c r="H614" s="184"/>
      <c r="I614" s="184"/>
      <c r="J614" s="184"/>
      <c r="K614" s="184"/>
      <c r="L614" s="184"/>
      <c r="M614" s="184"/>
      <c r="N614" s="98"/>
      <c r="O614" s="133"/>
      <c r="P614" s="184"/>
      <c r="Q614" s="184"/>
      <c r="R614" s="184"/>
      <c r="S614" s="184"/>
      <c r="T614" s="184"/>
      <c r="U614" s="184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84"/>
      <c r="C615" s="184"/>
      <c r="D615" s="184"/>
      <c r="E615" s="184"/>
      <c r="F615" s="184"/>
      <c r="G615" s="184"/>
      <c r="H615" s="184"/>
      <c r="I615" s="184"/>
      <c r="J615" s="184"/>
      <c r="K615" s="184"/>
      <c r="L615" s="184"/>
      <c r="M615" s="184"/>
      <c r="N615" s="98"/>
      <c r="O615" s="133"/>
      <c r="P615" s="184"/>
      <c r="Q615" s="184"/>
      <c r="R615" s="184"/>
      <c r="S615" s="184"/>
      <c r="T615" s="184"/>
      <c r="U615" s="184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84"/>
      <c r="C616" s="184"/>
      <c r="D616" s="184"/>
      <c r="E616" s="184"/>
      <c r="F616" s="184"/>
      <c r="G616" s="184"/>
      <c r="H616" s="184"/>
      <c r="I616" s="184"/>
      <c r="J616" s="184"/>
      <c r="K616" s="184"/>
      <c r="L616" s="184"/>
      <c r="M616" s="184"/>
      <c r="N616" s="98"/>
      <c r="O616" s="133"/>
      <c r="P616" s="184"/>
      <c r="Q616" s="184"/>
      <c r="R616" s="184"/>
      <c r="S616" s="184"/>
      <c r="T616" s="184"/>
      <c r="U616" s="184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84"/>
      <c r="C617" s="184"/>
      <c r="D617" s="184"/>
      <c r="E617" s="184"/>
      <c r="F617" s="184"/>
      <c r="G617" s="184"/>
      <c r="H617" s="184"/>
      <c r="I617" s="184"/>
      <c r="J617" s="184"/>
      <c r="K617" s="184"/>
      <c r="L617" s="184"/>
      <c r="M617" s="184"/>
      <c r="N617" s="98"/>
      <c r="O617" s="133"/>
      <c r="P617" s="184"/>
      <c r="Q617" s="184"/>
      <c r="R617" s="184"/>
      <c r="S617" s="184"/>
      <c r="T617" s="184"/>
      <c r="U617" s="184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84"/>
      <c r="C618" s="184"/>
      <c r="D618" s="184"/>
      <c r="E618" s="184"/>
      <c r="F618" s="184"/>
      <c r="G618" s="184"/>
      <c r="H618" s="184"/>
      <c r="I618" s="184"/>
      <c r="J618" s="184"/>
      <c r="K618" s="184"/>
      <c r="L618" s="184"/>
      <c r="M618" s="184"/>
      <c r="N618" s="98"/>
      <c r="O618" s="133"/>
      <c r="P618" s="184"/>
      <c r="Q618" s="184"/>
      <c r="R618" s="184"/>
      <c r="S618" s="184"/>
      <c r="T618" s="184"/>
      <c r="U618" s="184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84"/>
      <c r="C619" s="184"/>
      <c r="D619" s="184"/>
      <c r="E619" s="184"/>
      <c r="F619" s="184"/>
      <c r="G619" s="184"/>
      <c r="H619" s="184"/>
      <c r="I619" s="184"/>
      <c r="J619" s="184"/>
      <c r="K619" s="184"/>
      <c r="L619" s="184"/>
      <c r="M619" s="184"/>
      <c r="N619" s="98"/>
      <c r="O619" s="133"/>
      <c r="P619" s="184"/>
      <c r="Q619" s="184"/>
      <c r="R619" s="184"/>
      <c r="S619" s="184"/>
      <c r="T619" s="184"/>
      <c r="U619" s="184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84"/>
      <c r="C620" s="184"/>
      <c r="D620" s="184"/>
      <c r="E620" s="184"/>
      <c r="F620" s="184"/>
      <c r="G620" s="184"/>
      <c r="H620" s="184"/>
      <c r="I620" s="184"/>
      <c r="J620" s="184"/>
      <c r="K620" s="184"/>
      <c r="L620" s="184"/>
      <c r="M620" s="184"/>
      <c r="N620" s="98"/>
      <c r="O620" s="133"/>
      <c r="P620" s="184"/>
      <c r="Q620" s="184"/>
      <c r="R620" s="184"/>
      <c r="S620" s="184"/>
      <c r="T620" s="184"/>
      <c r="U620" s="184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84"/>
      <c r="C621" s="184"/>
      <c r="D621" s="184"/>
      <c r="E621" s="184"/>
      <c r="F621" s="184"/>
      <c r="G621" s="184"/>
      <c r="H621" s="184"/>
      <c r="I621" s="184"/>
      <c r="J621" s="184"/>
      <c r="K621" s="184"/>
      <c r="L621" s="184"/>
      <c r="M621" s="184"/>
      <c r="N621" s="98"/>
      <c r="O621" s="133"/>
      <c r="P621" s="184"/>
      <c r="Q621" s="184"/>
      <c r="R621" s="184"/>
      <c r="S621" s="184"/>
      <c r="T621" s="184"/>
      <c r="U621" s="184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84"/>
      <c r="C622" s="184"/>
      <c r="D622" s="184"/>
      <c r="E622" s="184"/>
      <c r="F622" s="184"/>
      <c r="G622" s="184"/>
      <c r="H622" s="184"/>
      <c r="I622" s="184"/>
      <c r="J622" s="184"/>
      <c r="K622" s="184"/>
      <c r="L622" s="184"/>
      <c r="M622" s="184"/>
      <c r="N622" s="98"/>
      <c r="O622" s="133"/>
      <c r="P622" s="184"/>
      <c r="Q622" s="184"/>
      <c r="R622" s="184"/>
      <c r="S622" s="184"/>
      <c r="T622" s="184"/>
      <c r="U622" s="184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84"/>
      <c r="C623" s="184"/>
      <c r="D623" s="184"/>
      <c r="E623" s="184"/>
      <c r="F623" s="184"/>
      <c r="G623" s="184"/>
      <c r="H623" s="184"/>
      <c r="I623" s="184"/>
      <c r="J623" s="184"/>
      <c r="K623" s="184"/>
      <c r="L623" s="184"/>
      <c r="M623" s="184"/>
      <c r="N623" s="98"/>
      <c r="O623" s="133"/>
      <c r="P623" s="184"/>
      <c r="Q623" s="184"/>
      <c r="R623" s="184"/>
      <c r="S623" s="184"/>
      <c r="T623" s="184"/>
      <c r="U623" s="184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84"/>
      <c r="C624" s="184"/>
      <c r="D624" s="184"/>
      <c r="E624" s="184"/>
      <c r="F624" s="184"/>
      <c r="G624" s="184"/>
      <c r="H624" s="184"/>
      <c r="I624" s="184"/>
      <c r="J624" s="184"/>
      <c r="K624" s="184"/>
      <c r="L624" s="184"/>
      <c r="M624" s="184"/>
      <c r="N624" s="98"/>
      <c r="O624" s="133"/>
      <c r="P624" s="184"/>
      <c r="Q624" s="184"/>
      <c r="R624" s="184"/>
      <c r="S624" s="184"/>
      <c r="T624" s="184"/>
      <c r="U624" s="184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84"/>
      <c r="C625" s="184"/>
      <c r="D625" s="184"/>
      <c r="E625" s="184"/>
      <c r="F625" s="184"/>
      <c r="G625" s="184"/>
      <c r="H625" s="184"/>
      <c r="I625" s="184"/>
      <c r="J625" s="184"/>
      <c r="K625" s="184"/>
      <c r="L625" s="184"/>
      <c r="M625" s="184"/>
      <c r="N625" s="98"/>
      <c r="O625" s="133"/>
      <c r="P625" s="184"/>
      <c r="Q625" s="184"/>
      <c r="R625" s="184"/>
      <c r="S625" s="184"/>
      <c r="T625" s="184"/>
      <c r="U625" s="184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84"/>
      <c r="C626" s="184"/>
      <c r="D626" s="184"/>
      <c r="E626" s="184"/>
      <c r="F626" s="184"/>
      <c r="G626" s="184"/>
      <c r="H626" s="184"/>
      <c r="I626" s="184"/>
      <c r="J626" s="184"/>
      <c r="K626" s="184"/>
      <c r="L626" s="184"/>
      <c r="M626" s="184"/>
      <c r="N626" s="98"/>
      <c r="O626" s="133"/>
      <c r="P626" s="184"/>
      <c r="Q626" s="184"/>
      <c r="R626" s="184"/>
      <c r="S626" s="184"/>
      <c r="T626" s="184"/>
      <c r="U626" s="184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84"/>
      <c r="C627" s="184"/>
      <c r="D627" s="184"/>
      <c r="E627" s="184"/>
      <c r="F627" s="184"/>
      <c r="G627" s="184"/>
      <c r="H627" s="184"/>
      <c r="I627" s="184"/>
      <c r="J627" s="184"/>
      <c r="K627" s="184"/>
      <c r="L627" s="184"/>
      <c r="M627" s="184"/>
      <c r="N627" s="98"/>
      <c r="O627" s="133"/>
      <c r="P627" s="184"/>
      <c r="Q627" s="184"/>
      <c r="R627" s="184"/>
      <c r="S627" s="184"/>
      <c r="T627" s="184"/>
      <c r="U627" s="184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84"/>
      <c r="C628" s="184"/>
      <c r="D628" s="184"/>
      <c r="E628" s="184"/>
      <c r="F628" s="184"/>
      <c r="G628" s="184"/>
      <c r="H628" s="184"/>
      <c r="I628" s="184"/>
      <c r="J628" s="184"/>
      <c r="K628" s="184"/>
      <c r="L628" s="184"/>
      <c r="M628" s="184"/>
      <c r="N628" s="98"/>
      <c r="O628" s="133"/>
      <c r="P628" s="184"/>
      <c r="Q628" s="184"/>
      <c r="R628" s="184"/>
      <c r="S628" s="184"/>
      <c r="T628" s="184"/>
      <c r="U628" s="184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84"/>
      <c r="C629" s="184"/>
      <c r="D629" s="184"/>
      <c r="E629" s="184"/>
      <c r="F629" s="184"/>
      <c r="G629" s="184"/>
      <c r="H629" s="184"/>
      <c r="I629" s="184"/>
      <c r="J629" s="184"/>
      <c r="K629" s="184"/>
      <c r="L629" s="184"/>
      <c r="M629" s="184"/>
      <c r="N629" s="98"/>
      <c r="O629" s="133"/>
      <c r="P629" s="184"/>
      <c r="Q629" s="184"/>
      <c r="R629" s="184"/>
      <c r="S629" s="184"/>
      <c r="T629" s="184"/>
      <c r="U629" s="184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84"/>
      <c r="C630" s="184"/>
      <c r="D630" s="184"/>
      <c r="E630" s="184"/>
      <c r="F630" s="184"/>
      <c r="G630" s="184"/>
      <c r="H630" s="184"/>
      <c r="I630" s="184"/>
      <c r="J630" s="184"/>
      <c r="K630" s="184"/>
      <c r="L630" s="184"/>
      <c r="M630" s="184"/>
      <c r="N630" s="98"/>
      <c r="O630" s="133"/>
      <c r="P630" s="184"/>
      <c r="Q630" s="184"/>
      <c r="R630" s="184"/>
      <c r="S630" s="184"/>
      <c r="T630" s="184"/>
      <c r="U630" s="184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84"/>
      <c r="C631" s="184"/>
      <c r="D631" s="184"/>
      <c r="E631" s="184"/>
      <c r="F631" s="184"/>
      <c r="G631" s="184"/>
      <c r="H631" s="184"/>
      <c r="I631" s="184"/>
      <c r="J631" s="184"/>
      <c r="K631" s="184"/>
      <c r="L631" s="184"/>
      <c r="M631" s="184"/>
      <c r="N631" s="98"/>
      <c r="O631" s="133"/>
      <c r="P631" s="184"/>
      <c r="Q631" s="184"/>
      <c r="R631" s="184"/>
      <c r="S631" s="184"/>
      <c r="T631" s="184"/>
      <c r="U631" s="184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84"/>
      <c r="C632" s="184"/>
      <c r="D632" s="184"/>
      <c r="E632" s="184"/>
      <c r="F632" s="184"/>
      <c r="G632" s="184"/>
      <c r="H632" s="184"/>
      <c r="I632" s="184"/>
      <c r="J632" s="184"/>
      <c r="K632" s="184"/>
      <c r="L632" s="184"/>
      <c r="M632" s="184"/>
      <c r="N632" s="98"/>
      <c r="O632" s="133"/>
      <c r="P632" s="184"/>
      <c r="Q632" s="184"/>
      <c r="R632" s="184"/>
      <c r="S632" s="184"/>
      <c r="T632" s="184"/>
      <c r="U632" s="184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84"/>
      <c r="C633" s="184"/>
      <c r="D633" s="184"/>
      <c r="E633" s="184"/>
      <c r="F633" s="184"/>
      <c r="G633" s="184"/>
      <c r="H633" s="184"/>
      <c r="I633" s="184"/>
      <c r="J633" s="184"/>
      <c r="K633" s="184"/>
      <c r="L633" s="184"/>
      <c r="M633" s="184"/>
      <c r="N633" s="98"/>
      <c r="O633" s="133"/>
      <c r="P633" s="184"/>
      <c r="Q633" s="184"/>
      <c r="R633" s="184"/>
      <c r="S633" s="184"/>
      <c r="T633" s="184"/>
      <c r="U633" s="184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84"/>
      <c r="C634" s="184"/>
      <c r="D634" s="184"/>
      <c r="E634" s="184"/>
      <c r="F634" s="184"/>
      <c r="G634" s="184"/>
      <c r="H634" s="184"/>
      <c r="I634" s="184"/>
      <c r="J634" s="184"/>
      <c r="K634" s="184"/>
      <c r="L634" s="184"/>
      <c r="M634" s="184"/>
      <c r="N634" s="98"/>
      <c r="O634" s="133"/>
      <c r="P634" s="184"/>
      <c r="Q634" s="184"/>
      <c r="R634" s="184"/>
      <c r="S634" s="184"/>
      <c r="T634" s="184"/>
      <c r="U634" s="184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84"/>
      <c r="C635" s="184"/>
      <c r="D635" s="184"/>
      <c r="E635" s="184"/>
      <c r="F635" s="184"/>
      <c r="G635" s="184"/>
      <c r="H635" s="184"/>
      <c r="I635" s="184"/>
      <c r="J635" s="184"/>
      <c r="K635" s="184"/>
      <c r="L635" s="184"/>
      <c r="M635" s="184"/>
      <c r="N635" s="98"/>
      <c r="O635" s="133"/>
      <c r="P635" s="184"/>
      <c r="Q635" s="184"/>
      <c r="R635" s="184"/>
      <c r="S635" s="184"/>
      <c r="T635" s="184"/>
      <c r="U635" s="184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84"/>
      <c r="C636" s="184"/>
      <c r="D636" s="184"/>
      <c r="E636" s="184"/>
      <c r="F636" s="184"/>
      <c r="G636" s="184"/>
      <c r="H636" s="184"/>
      <c r="I636" s="184"/>
      <c r="J636" s="184"/>
      <c r="K636" s="184"/>
      <c r="L636" s="184"/>
      <c r="M636" s="184"/>
      <c r="N636" s="98"/>
      <c r="O636" s="133"/>
      <c r="P636" s="184"/>
      <c r="Q636" s="184"/>
      <c r="R636" s="184"/>
      <c r="S636" s="184"/>
      <c r="T636" s="184"/>
      <c r="U636" s="184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84"/>
      <c r="C637" s="184"/>
      <c r="D637" s="184"/>
      <c r="E637" s="184"/>
      <c r="F637" s="184"/>
      <c r="G637" s="184"/>
      <c r="H637" s="184"/>
      <c r="I637" s="184"/>
      <c r="J637" s="184"/>
      <c r="K637" s="184"/>
      <c r="L637" s="184"/>
      <c r="M637" s="184"/>
      <c r="N637" s="98"/>
      <c r="O637" s="133"/>
      <c r="P637" s="184"/>
      <c r="Q637" s="184"/>
      <c r="R637" s="184"/>
      <c r="S637" s="184"/>
      <c r="T637" s="184"/>
      <c r="U637" s="184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84"/>
      <c r="C638" s="184"/>
      <c r="D638" s="184"/>
      <c r="E638" s="184"/>
      <c r="F638" s="184"/>
      <c r="G638" s="184"/>
      <c r="H638" s="184"/>
      <c r="I638" s="184"/>
      <c r="J638" s="184"/>
      <c r="K638" s="184"/>
      <c r="L638" s="184"/>
      <c r="M638" s="184"/>
      <c r="N638" s="98"/>
      <c r="O638" s="133"/>
      <c r="P638" s="184"/>
      <c r="Q638" s="184"/>
      <c r="R638" s="184"/>
      <c r="S638" s="184"/>
      <c r="T638" s="184"/>
      <c r="U638" s="184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84"/>
      <c r="C639" s="184"/>
      <c r="D639" s="184"/>
      <c r="E639" s="184"/>
      <c r="F639" s="184"/>
      <c r="G639" s="184"/>
      <c r="H639" s="184"/>
      <c r="I639" s="184"/>
      <c r="J639" s="184"/>
      <c r="K639" s="184"/>
      <c r="L639" s="184"/>
      <c r="M639" s="184"/>
      <c r="N639" s="98"/>
      <c r="O639" s="133"/>
      <c r="P639" s="184"/>
      <c r="Q639" s="184"/>
      <c r="R639" s="184"/>
      <c r="S639" s="184"/>
      <c r="T639" s="184"/>
      <c r="U639" s="184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84"/>
      <c r="C640" s="184"/>
      <c r="D640" s="184"/>
      <c r="E640" s="184"/>
      <c r="F640" s="184"/>
      <c r="G640" s="184"/>
      <c r="H640" s="184"/>
      <c r="I640" s="184"/>
      <c r="J640" s="184"/>
      <c r="K640" s="184"/>
      <c r="L640" s="184"/>
      <c r="M640" s="184"/>
      <c r="N640" s="98"/>
      <c r="O640" s="133"/>
      <c r="P640" s="184"/>
      <c r="Q640" s="184"/>
      <c r="R640" s="184"/>
      <c r="S640" s="184"/>
      <c r="T640" s="184"/>
      <c r="U640" s="184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84"/>
      <c r="C641" s="184"/>
      <c r="D641" s="184"/>
      <c r="E641" s="184"/>
      <c r="F641" s="184"/>
      <c r="G641" s="184"/>
      <c r="H641" s="184"/>
      <c r="I641" s="184"/>
      <c r="J641" s="184"/>
      <c r="K641" s="184"/>
      <c r="L641" s="184"/>
      <c r="M641" s="184"/>
      <c r="N641" s="98"/>
      <c r="O641" s="133"/>
      <c r="P641" s="184"/>
      <c r="Q641" s="184"/>
      <c r="R641" s="184"/>
      <c r="S641" s="184"/>
      <c r="T641" s="184"/>
      <c r="U641" s="184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84"/>
      <c r="C642" s="184"/>
      <c r="D642" s="184"/>
      <c r="E642" s="184"/>
      <c r="F642" s="184"/>
      <c r="G642" s="184"/>
      <c r="H642" s="184"/>
      <c r="I642" s="184"/>
      <c r="J642" s="184"/>
      <c r="K642" s="184"/>
      <c r="L642" s="184"/>
      <c r="M642" s="184"/>
      <c r="N642" s="98"/>
      <c r="O642" s="133"/>
      <c r="P642" s="184"/>
      <c r="Q642" s="184"/>
      <c r="R642" s="184"/>
      <c r="S642" s="184"/>
      <c r="T642" s="184"/>
      <c r="U642" s="184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84"/>
      <c r="C643" s="184"/>
      <c r="D643" s="184"/>
      <c r="E643" s="184"/>
      <c r="F643" s="184"/>
      <c r="G643" s="184"/>
      <c r="H643" s="184"/>
      <c r="I643" s="184"/>
      <c r="J643" s="184"/>
      <c r="K643" s="184"/>
      <c r="L643" s="184"/>
      <c r="M643" s="184"/>
      <c r="N643" s="98"/>
      <c r="O643" s="133"/>
      <c r="P643" s="184"/>
      <c r="Q643" s="184"/>
      <c r="R643" s="184"/>
      <c r="S643" s="184"/>
      <c r="T643" s="184"/>
      <c r="U643" s="184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84"/>
      <c r="C644" s="184"/>
      <c r="D644" s="184"/>
      <c r="E644" s="184"/>
      <c r="F644" s="184"/>
      <c r="G644" s="184"/>
      <c r="H644" s="184"/>
      <c r="I644" s="184"/>
      <c r="J644" s="184"/>
      <c r="K644" s="184"/>
      <c r="L644" s="184"/>
      <c r="M644" s="184"/>
      <c r="N644" s="98"/>
      <c r="O644" s="133"/>
      <c r="P644" s="184"/>
      <c r="Q644" s="184"/>
      <c r="R644" s="184"/>
      <c r="S644" s="184"/>
      <c r="T644" s="184"/>
      <c r="U644" s="184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84"/>
      <c r="C645" s="184"/>
      <c r="D645" s="184"/>
      <c r="E645" s="184"/>
      <c r="F645" s="184"/>
      <c r="G645" s="184"/>
      <c r="H645" s="184"/>
      <c r="I645" s="184"/>
      <c r="J645" s="184"/>
      <c r="K645" s="184"/>
      <c r="L645" s="184"/>
      <c r="M645" s="184"/>
      <c r="N645" s="98"/>
      <c r="O645" s="133"/>
      <c r="P645" s="184"/>
      <c r="Q645" s="184"/>
      <c r="R645" s="184"/>
      <c r="S645" s="184"/>
      <c r="T645" s="184"/>
      <c r="U645" s="184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84"/>
      <c r="C646" s="184"/>
      <c r="D646" s="184"/>
      <c r="E646" s="184"/>
      <c r="F646" s="184"/>
      <c r="G646" s="184"/>
      <c r="H646" s="184"/>
      <c r="I646" s="184"/>
      <c r="J646" s="184"/>
      <c r="K646" s="184"/>
      <c r="L646" s="184"/>
      <c r="M646" s="184"/>
      <c r="N646" s="98"/>
      <c r="O646" s="133"/>
      <c r="P646" s="184"/>
      <c r="Q646" s="184"/>
      <c r="R646" s="184"/>
      <c r="S646" s="184"/>
      <c r="T646" s="184"/>
      <c r="U646" s="184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84"/>
      <c r="C647" s="184"/>
      <c r="D647" s="184"/>
      <c r="E647" s="184"/>
      <c r="F647" s="184"/>
      <c r="G647" s="184"/>
      <c r="H647" s="184"/>
      <c r="I647" s="184"/>
      <c r="J647" s="184"/>
      <c r="K647" s="184"/>
      <c r="L647" s="184"/>
      <c r="M647" s="184"/>
      <c r="N647" s="98"/>
      <c r="O647" s="133"/>
      <c r="P647" s="184"/>
      <c r="Q647" s="184"/>
      <c r="R647" s="184"/>
      <c r="S647" s="184"/>
      <c r="T647" s="184"/>
      <c r="U647" s="184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84"/>
      <c r="C648" s="184"/>
      <c r="D648" s="184"/>
      <c r="E648" s="184"/>
      <c r="F648" s="184"/>
      <c r="G648" s="184"/>
      <c r="H648" s="184"/>
      <c r="I648" s="184"/>
      <c r="J648" s="184"/>
      <c r="K648" s="184"/>
      <c r="L648" s="184"/>
      <c r="M648" s="184"/>
      <c r="N648" s="98"/>
      <c r="O648" s="133"/>
      <c r="P648" s="184"/>
      <c r="Q648" s="184"/>
      <c r="R648" s="184"/>
      <c r="S648" s="184"/>
      <c r="T648" s="184"/>
      <c r="U648" s="184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84"/>
      <c r="C649" s="184"/>
      <c r="D649" s="184"/>
      <c r="E649" s="184"/>
      <c r="F649" s="184"/>
      <c r="G649" s="184"/>
      <c r="H649" s="184"/>
      <c r="I649" s="184"/>
      <c r="J649" s="184"/>
      <c r="K649" s="184"/>
      <c r="L649" s="184"/>
      <c r="M649" s="184"/>
      <c r="N649" s="98"/>
      <c r="O649" s="133"/>
      <c r="P649" s="184"/>
      <c r="Q649" s="184"/>
      <c r="R649" s="184"/>
      <c r="S649" s="184"/>
      <c r="T649" s="184"/>
      <c r="U649" s="184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84"/>
      <c r="C650" s="184"/>
      <c r="D650" s="184"/>
      <c r="E650" s="184"/>
      <c r="F650" s="184"/>
      <c r="G650" s="184"/>
      <c r="H650" s="184"/>
      <c r="I650" s="184"/>
      <c r="J650" s="184"/>
      <c r="K650" s="184"/>
      <c r="L650" s="184"/>
      <c r="M650" s="184"/>
      <c r="N650" s="98"/>
      <c r="O650" s="133"/>
      <c r="P650" s="184"/>
      <c r="Q650" s="184"/>
      <c r="R650" s="184"/>
      <c r="S650" s="184"/>
      <c r="T650" s="184"/>
      <c r="U650" s="184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84"/>
      <c r="C651" s="184"/>
      <c r="D651" s="184"/>
      <c r="E651" s="184"/>
      <c r="F651" s="184"/>
      <c r="G651" s="184"/>
      <c r="H651" s="184"/>
      <c r="I651" s="184"/>
      <c r="J651" s="184"/>
      <c r="K651" s="184"/>
      <c r="L651" s="184"/>
      <c r="M651" s="184"/>
      <c r="N651" s="98"/>
      <c r="O651" s="133"/>
      <c r="P651" s="184"/>
      <c r="Q651" s="184"/>
      <c r="R651" s="184"/>
      <c r="S651" s="184"/>
      <c r="T651" s="184"/>
      <c r="U651" s="184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84"/>
      <c r="C652" s="184"/>
      <c r="D652" s="184"/>
      <c r="E652" s="184"/>
      <c r="F652" s="184"/>
      <c r="G652" s="184"/>
      <c r="H652" s="184"/>
      <c r="I652" s="184"/>
      <c r="J652" s="184"/>
      <c r="K652" s="184"/>
      <c r="L652" s="184"/>
      <c r="M652" s="184"/>
      <c r="N652" s="98"/>
      <c r="O652" s="133"/>
      <c r="P652" s="184"/>
      <c r="Q652" s="184"/>
      <c r="R652" s="184"/>
      <c r="S652" s="184"/>
      <c r="T652" s="184"/>
      <c r="U652" s="184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84"/>
      <c r="C653" s="184"/>
      <c r="D653" s="184"/>
      <c r="E653" s="184"/>
      <c r="F653" s="184"/>
      <c r="G653" s="184"/>
      <c r="H653" s="184"/>
      <c r="I653" s="184"/>
      <c r="J653" s="184"/>
      <c r="K653" s="184"/>
      <c r="L653" s="184"/>
      <c r="M653" s="184"/>
      <c r="N653" s="98"/>
      <c r="O653" s="133"/>
      <c r="P653" s="184"/>
      <c r="Q653" s="184"/>
      <c r="R653" s="184"/>
      <c r="S653" s="184"/>
      <c r="T653" s="184"/>
      <c r="U653" s="184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84"/>
      <c r="C654" s="184"/>
      <c r="D654" s="184"/>
      <c r="E654" s="184"/>
      <c r="F654" s="184"/>
      <c r="G654" s="184"/>
      <c r="H654" s="184"/>
      <c r="I654" s="184"/>
      <c r="J654" s="184"/>
      <c r="K654" s="184"/>
      <c r="L654" s="184"/>
      <c r="M654" s="184"/>
      <c r="N654" s="98"/>
      <c r="O654" s="133"/>
      <c r="P654" s="184"/>
      <c r="Q654" s="184"/>
      <c r="R654" s="184"/>
      <c r="S654" s="184"/>
      <c r="T654" s="184"/>
      <c r="U654" s="184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84"/>
      <c r="C655" s="184"/>
      <c r="D655" s="184"/>
      <c r="E655" s="184"/>
      <c r="F655" s="184"/>
      <c r="G655" s="184"/>
      <c r="H655" s="184"/>
      <c r="I655" s="184"/>
      <c r="J655" s="184"/>
      <c r="K655" s="184"/>
      <c r="L655" s="184"/>
      <c r="M655" s="184"/>
      <c r="N655" s="98"/>
      <c r="O655" s="133"/>
      <c r="P655" s="184"/>
      <c r="Q655" s="184"/>
      <c r="R655" s="184"/>
      <c r="S655" s="184"/>
      <c r="T655" s="184"/>
      <c r="U655" s="184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84"/>
      <c r="C656" s="184"/>
      <c r="D656" s="184"/>
      <c r="E656" s="184"/>
      <c r="F656" s="184"/>
      <c r="G656" s="184"/>
      <c r="H656" s="184"/>
      <c r="I656" s="184"/>
      <c r="J656" s="184"/>
      <c r="K656" s="184"/>
      <c r="L656" s="184"/>
      <c r="M656" s="184"/>
      <c r="N656" s="98"/>
      <c r="O656" s="133"/>
      <c r="P656" s="184"/>
      <c r="Q656" s="184"/>
      <c r="R656" s="184"/>
      <c r="S656" s="184"/>
      <c r="T656" s="184"/>
      <c r="U656" s="184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84"/>
      <c r="C657" s="184"/>
      <c r="D657" s="184"/>
      <c r="E657" s="184"/>
      <c r="F657" s="184"/>
      <c r="G657" s="184"/>
      <c r="H657" s="184"/>
      <c r="I657" s="184"/>
      <c r="J657" s="184"/>
      <c r="K657" s="184"/>
      <c r="L657" s="184"/>
      <c r="M657" s="184"/>
      <c r="N657" s="98"/>
      <c r="O657" s="133"/>
      <c r="P657" s="184"/>
      <c r="Q657" s="184"/>
      <c r="R657" s="184"/>
      <c r="S657" s="184"/>
      <c r="T657" s="184"/>
      <c r="U657" s="184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84"/>
      <c r="C658" s="184"/>
      <c r="D658" s="184"/>
      <c r="E658" s="184"/>
      <c r="F658" s="184"/>
      <c r="G658" s="184"/>
      <c r="H658" s="184"/>
      <c r="I658" s="184"/>
      <c r="J658" s="184"/>
      <c r="K658" s="184"/>
      <c r="L658" s="184"/>
      <c r="M658" s="184"/>
      <c r="N658" s="98"/>
      <c r="O658" s="133"/>
      <c r="P658" s="184"/>
      <c r="Q658" s="184"/>
      <c r="R658" s="184"/>
      <c r="S658" s="184"/>
      <c r="T658" s="184"/>
      <c r="U658" s="184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84"/>
      <c r="C659" s="184"/>
      <c r="D659" s="184"/>
      <c r="E659" s="184"/>
      <c r="F659" s="184"/>
      <c r="G659" s="184"/>
      <c r="H659" s="184"/>
      <c r="I659" s="184"/>
      <c r="J659" s="184"/>
      <c r="K659" s="184"/>
      <c r="L659" s="184"/>
      <c r="M659" s="184"/>
      <c r="N659" s="98"/>
      <c r="O659" s="133"/>
      <c r="P659" s="184"/>
      <c r="Q659" s="184"/>
      <c r="R659" s="184"/>
      <c r="S659" s="184"/>
      <c r="T659" s="184"/>
      <c r="U659" s="184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84"/>
      <c r="C660" s="184"/>
      <c r="D660" s="184"/>
      <c r="E660" s="184"/>
      <c r="F660" s="184"/>
      <c r="G660" s="184"/>
      <c r="H660" s="184"/>
      <c r="I660" s="184"/>
      <c r="J660" s="184"/>
      <c r="K660" s="184"/>
      <c r="L660" s="184"/>
      <c r="M660" s="184"/>
      <c r="N660" s="98"/>
      <c r="O660" s="133"/>
      <c r="P660" s="184"/>
      <c r="Q660" s="184"/>
      <c r="R660" s="184"/>
      <c r="S660" s="184"/>
      <c r="T660" s="184"/>
      <c r="U660" s="184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84"/>
      <c r="C661" s="184"/>
      <c r="D661" s="184"/>
      <c r="E661" s="184"/>
      <c r="F661" s="184"/>
      <c r="G661" s="184"/>
      <c r="H661" s="184"/>
      <c r="I661" s="184"/>
      <c r="J661" s="184"/>
      <c r="K661" s="184"/>
      <c r="L661" s="184"/>
      <c r="M661" s="184"/>
      <c r="N661" s="98"/>
      <c r="O661" s="133"/>
      <c r="P661" s="184"/>
      <c r="Q661" s="184"/>
      <c r="R661" s="184"/>
      <c r="S661" s="184"/>
      <c r="T661" s="184"/>
      <c r="U661" s="184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84"/>
      <c r="C662" s="184"/>
      <c r="D662" s="184"/>
      <c r="E662" s="184"/>
      <c r="F662" s="184"/>
      <c r="G662" s="184"/>
      <c r="H662" s="184"/>
      <c r="I662" s="184"/>
      <c r="J662" s="184"/>
      <c r="K662" s="184"/>
      <c r="L662" s="184"/>
      <c r="M662" s="184"/>
      <c r="N662" s="98"/>
      <c r="O662" s="133"/>
      <c r="P662" s="184"/>
      <c r="Q662" s="184"/>
      <c r="R662" s="184"/>
      <c r="S662" s="184"/>
      <c r="T662" s="184"/>
      <c r="U662" s="184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84"/>
      <c r="C663" s="184"/>
      <c r="D663" s="184"/>
      <c r="E663" s="184"/>
      <c r="F663" s="184"/>
      <c r="G663" s="184"/>
      <c r="H663" s="184"/>
      <c r="I663" s="184"/>
      <c r="J663" s="184"/>
      <c r="K663" s="184"/>
      <c r="L663" s="184"/>
      <c r="M663" s="184"/>
      <c r="N663" s="98"/>
      <c r="O663" s="133"/>
      <c r="P663" s="184"/>
      <c r="Q663" s="184"/>
      <c r="R663" s="184"/>
      <c r="S663" s="184"/>
      <c r="T663" s="184"/>
      <c r="U663" s="184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84"/>
      <c r="C664" s="184"/>
      <c r="D664" s="184"/>
      <c r="E664" s="184"/>
      <c r="F664" s="184"/>
      <c r="G664" s="184"/>
      <c r="H664" s="184"/>
      <c r="I664" s="184"/>
      <c r="J664" s="184"/>
      <c r="K664" s="184"/>
      <c r="L664" s="184"/>
      <c r="M664" s="184"/>
      <c r="N664" s="98"/>
      <c r="O664" s="133"/>
      <c r="P664" s="184"/>
      <c r="Q664" s="184"/>
      <c r="R664" s="184"/>
      <c r="S664" s="184"/>
      <c r="T664" s="184"/>
      <c r="U664" s="184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84"/>
      <c r="C665" s="184"/>
      <c r="D665" s="184"/>
      <c r="E665" s="184"/>
      <c r="F665" s="184"/>
      <c r="G665" s="184"/>
      <c r="H665" s="184"/>
      <c r="I665" s="184"/>
      <c r="J665" s="184"/>
      <c r="K665" s="184"/>
      <c r="L665" s="184"/>
      <c r="M665" s="184"/>
      <c r="N665" s="98"/>
      <c r="O665" s="133"/>
      <c r="P665" s="184"/>
      <c r="Q665" s="184"/>
      <c r="R665" s="184"/>
      <c r="S665" s="184"/>
      <c r="T665" s="184"/>
      <c r="U665" s="184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84"/>
      <c r="C666" s="184"/>
      <c r="D666" s="184"/>
      <c r="E666" s="184"/>
      <c r="F666" s="184"/>
      <c r="G666" s="184"/>
      <c r="H666" s="184"/>
      <c r="I666" s="184"/>
      <c r="J666" s="184"/>
      <c r="K666" s="184"/>
      <c r="L666" s="184"/>
      <c r="M666" s="184"/>
      <c r="N666" s="98"/>
      <c r="O666" s="133"/>
      <c r="P666" s="184"/>
      <c r="Q666" s="184"/>
      <c r="R666" s="184"/>
      <c r="S666" s="184"/>
      <c r="T666" s="184"/>
      <c r="U666" s="184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84"/>
      <c r="C667" s="184"/>
      <c r="D667" s="184"/>
      <c r="E667" s="184"/>
      <c r="F667" s="184"/>
      <c r="G667" s="184"/>
      <c r="H667" s="184"/>
      <c r="I667" s="184"/>
      <c r="J667" s="184"/>
      <c r="K667" s="184"/>
      <c r="L667" s="184"/>
      <c r="M667" s="184"/>
      <c r="N667" s="98"/>
      <c r="O667" s="133"/>
      <c r="P667" s="184"/>
      <c r="Q667" s="184"/>
      <c r="R667" s="184"/>
      <c r="S667" s="184"/>
      <c r="T667" s="184"/>
      <c r="U667" s="184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84"/>
      <c r="C668" s="184"/>
      <c r="D668" s="184"/>
      <c r="E668" s="184"/>
      <c r="F668" s="184"/>
      <c r="G668" s="184"/>
      <c r="H668" s="184"/>
      <c r="I668" s="184"/>
      <c r="J668" s="184"/>
      <c r="K668" s="184"/>
      <c r="L668" s="184"/>
      <c r="M668" s="184"/>
      <c r="N668" s="98"/>
      <c r="O668" s="133"/>
      <c r="P668" s="184"/>
      <c r="Q668" s="184"/>
      <c r="R668" s="184"/>
      <c r="S668" s="184"/>
      <c r="T668" s="184"/>
      <c r="U668" s="184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84"/>
      <c r="C669" s="184"/>
      <c r="D669" s="184"/>
      <c r="E669" s="184"/>
      <c r="F669" s="184"/>
      <c r="G669" s="184"/>
      <c r="H669" s="184"/>
      <c r="I669" s="184"/>
      <c r="J669" s="184"/>
      <c r="K669" s="184"/>
      <c r="L669" s="184"/>
      <c r="M669" s="184"/>
      <c r="N669" s="98"/>
      <c r="O669" s="133"/>
      <c r="P669" s="184"/>
      <c r="Q669" s="184"/>
      <c r="R669" s="184"/>
      <c r="S669" s="184"/>
      <c r="T669" s="184"/>
      <c r="U669" s="184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84"/>
      <c r="C670" s="184"/>
      <c r="D670" s="184"/>
      <c r="E670" s="184"/>
      <c r="F670" s="184"/>
      <c r="G670" s="184"/>
      <c r="H670" s="184"/>
      <c r="I670" s="184"/>
      <c r="J670" s="184"/>
      <c r="K670" s="184"/>
      <c r="L670" s="184"/>
      <c r="M670" s="184"/>
      <c r="N670" s="98"/>
      <c r="O670" s="133"/>
      <c r="P670" s="184"/>
      <c r="Q670" s="184"/>
      <c r="R670" s="184"/>
      <c r="S670" s="184"/>
      <c r="T670" s="184"/>
      <c r="U670" s="184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84"/>
      <c r="C671" s="184"/>
      <c r="D671" s="184"/>
      <c r="E671" s="184"/>
      <c r="F671" s="184"/>
      <c r="G671" s="184"/>
      <c r="H671" s="184"/>
      <c r="I671" s="184"/>
      <c r="J671" s="184"/>
      <c r="K671" s="184"/>
      <c r="L671" s="184"/>
      <c r="M671" s="184"/>
      <c r="N671" s="98"/>
      <c r="O671" s="133"/>
      <c r="P671" s="184"/>
      <c r="Q671" s="184"/>
      <c r="R671" s="184"/>
      <c r="S671" s="184"/>
      <c r="T671" s="184"/>
      <c r="U671" s="184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84"/>
      <c r="C672" s="184"/>
      <c r="D672" s="184"/>
      <c r="E672" s="184"/>
      <c r="F672" s="184"/>
      <c r="G672" s="184"/>
      <c r="H672" s="184"/>
      <c r="I672" s="184"/>
      <c r="J672" s="184"/>
      <c r="K672" s="184"/>
      <c r="L672" s="184"/>
      <c r="M672" s="184"/>
      <c r="N672" s="98"/>
      <c r="O672" s="133"/>
      <c r="P672" s="184"/>
      <c r="Q672" s="184"/>
      <c r="R672" s="184"/>
      <c r="S672" s="184"/>
      <c r="T672" s="184"/>
      <c r="U672" s="184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84"/>
      <c r="C673" s="184"/>
      <c r="D673" s="184"/>
      <c r="E673" s="184"/>
      <c r="F673" s="184"/>
      <c r="G673" s="184"/>
      <c r="H673" s="184"/>
      <c r="I673" s="184"/>
      <c r="J673" s="184"/>
      <c r="K673" s="184"/>
      <c r="L673" s="184"/>
      <c r="M673" s="184"/>
      <c r="N673" s="98"/>
      <c r="O673" s="133"/>
      <c r="P673" s="184"/>
      <c r="Q673" s="184"/>
      <c r="R673" s="184"/>
      <c r="S673" s="184"/>
      <c r="T673" s="184"/>
      <c r="U673" s="184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84"/>
      <c r="C674" s="184"/>
      <c r="D674" s="184"/>
      <c r="E674" s="184"/>
      <c r="F674" s="184"/>
      <c r="G674" s="184"/>
      <c r="H674" s="184"/>
      <c r="I674" s="184"/>
      <c r="J674" s="184"/>
      <c r="K674" s="184"/>
      <c r="L674" s="184"/>
      <c r="M674" s="184"/>
      <c r="N674" s="98"/>
      <c r="O674" s="133"/>
      <c r="P674" s="184"/>
      <c r="Q674" s="184"/>
      <c r="R674" s="184"/>
      <c r="S674" s="184"/>
      <c r="T674" s="184"/>
      <c r="U674" s="184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84"/>
      <c r="C675" s="184"/>
      <c r="D675" s="184"/>
      <c r="E675" s="184"/>
      <c r="F675" s="184"/>
      <c r="G675" s="184"/>
      <c r="H675" s="184"/>
      <c r="I675" s="184"/>
      <c r="J675" s="184"/>
      <c r="K675" s="184"/>
      <c r="L675" s="184"/>
      <c r="M675" s="184"/>
      <c r="N675" s="98"/>
      <c r="O675" s="133"/>
      <c r="P675" s="184"/>
      <c r="Q675" s="184"/>
      <c r="R675" s="184"/>
      <c r="S675" s="184"/>
      <c r="T675" s="184"/>
      <c r="U675" s="184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84"/>
      <c r="C676" s="184"/>
      <c r="D676" s="184"/>
      <c r="E676" s="184"/>
      <c r="F676" s="184"/>
      <c r="G676" s="184"/>
      <c r="H676" s="184"/>
      <c r="I676" s="184"/>
      <c r="J676" s="184"/>
      <c r="K676" s="184"/>
      <c r="L676" s="184"/>
      <c r="M676" s="184"/>
      <c r="N676" s="98"/>
      <c r="O676" s="133"/>
      <c r="P676" s="184"/>
      <c r="Q676" s="184"/>
      <c r="R676" s="184"/>
      <c r="S676" s="184"/>
      <c r="T676" s="184"/>
      <c r="U676" s="184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84"/>
      <c r="C677" s="184"/>
      <c r="D677" s="184"/>
      <c r="E677" s="184"/>
      <c r="F677" s="184"/>
      <c r="G677" s="184"/>
      <c r="H677" s="184"/>
      <c r="I677" s="184"/>
      <c r="J677" s="184"/>
      <c r="K677" s="184"/>
      <c r="L677" s="184"/>
      <c r="M677" s="184"/>
      <c r="N677" s="98"/>
      <c r="O677" s="133"/>
      <c r="P677" s="184"/>
      <c r="Q677" s="184"/>
      <c r="R677" s="184"/>
      <c r="S677" s="184"/>
      <c r="T677" s="184"/>
      <c r="U677" s="184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84"/>
      <c r="C678" s="184"/>
      <c r="D678" s="184"/>
      <c r="E678" s="184"/>
      <c r="F678" s="184"/>
      <c r="G678" s="184"/>
      <c r="H678" s="184"/>
      <c r="I678" s="184"/>
      <c r="J678" s="184"/>
      <c r="K678" s="184"/>
      <c r="L678" s="184"/>
      <c r="M678" s="184"/>
      <c r="N678" s="98"/>
      <c r="O678" s="133"/>
      <c r="P678" s="184"/>
      <c r="Q678" s="184"/>
      <c r="R678" s="184"/>
      <c r="S678" s="184"/>
      <c r="T678" s="184"/>
      <c r="U678" s="184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84"/>
      <c r="C679" s="184"/>
      <c r="D679" s="184"/>
      <c r="E679" s="184"/>
      <c r="F679" s="184"/>
      <c r="G679" s="184"/>
      <c r="H679" s="184"/>
      <c r="I679" s="184"/>
      <c r="J679" s="184"/>
      <c r="K679" s="184"/>
      <c r="L679" s="184"/>
      <c r="M679" s="184"/>
      <c r="N679" s="98"/>
      <c r="O679" s="133"/>
      <c r="P679" s="184"/>
      <c r="Q679" s="184"/>
      <c r="R679" s="184"/>
      <c r="S679" s="184"/>
      <c r="T679" s="184"/>
      <c r="U679" s="184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84"/>
      <c r="C680" s="184"/>
      <c r="D680" s="184"/>
      <c r="E680" s="184"/>
      <c r="F680" s="184"/>
      <c r="G680" s="184"/>
      <c r="H680" s="184"/>
      <c r="I680" s="184"/>
      <c r="J680" s="184"/>
      <c r="K680" s="184"/>
      <c r="L680" s="184"/>
      <c r="M680" s="184"/>
      <c r="N680" s="98"/>
      <c r="O680" s="133"/>
      <c r="P680" s="184"/>
      <c r="Q680" s="184"/>
      <c r="R680" s="184"/>
      <c r="S680" s="184"/>
      <c r="T680" s="184"/>
      <c r="U680" s="184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84"/>
      <c r="C681" s="184"/>
      <c r="D681" s="184"/>
      <c r="E681" s="184"/>
      <c r="F681" s="184"/>
      <c r="G681" s="184"/>
      <c r="H681" s="184"/>
      <c r="I681" s="184"/>
      <c r="J681" s="184"/>
      <c r="K681" s="184"/>
      <c r="L681" s="184"/>
      <c r="M681" s="184"/>
      <c r="N681" s="98"/>
      <c r="O681" s="133"/>
      <c r="P681" s="184"/>
      <c r="Q681" s="184"/>
      <c r="R681" s="184"/>
      <c r="S681" s="184"/>
      <c r="T681" s="184"/>
      <c r="U681" s="184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84"/>
      <c r="C682" s="184"/>
      <c r="D682" s="184"/>
      <c r="E682" s="184"/>
      <c r="F682" s="184"/>
      <c r="G682" s="184"/>
      <c r="H682" s="184"/>
      <c r="I682" s="184"/>
      <c r="J682" s="184"/>
      <c r="K682" s="184"/>
      <c r="L682" s="184"/>
      <c r="M682" s="184"/>
      <c r="N682" s="98"/>
      <c r="O682" s="133"/>
      <c r="P682" s="184"/>
      <c r="Q682" s="184"/>
      <c r="R682" s="184"/>
      <c r="S682" s="184"/>
      <c r="T682" s="184"/>
      <c r="U682" s="184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84"/>
      <c r="C683" s="184"/>
      <c r="D683" s="184"/>
      <c r="E683" s="184"/>
      <c r="F683" s="184"/>
      <c r="G683" s="184"/>
      <c r="H683" s="184"/>
      <c r="I683" s="184"/>
      <c r="J683" s="184"/>
      <c r="K683" s="184"/>
      <c r="L683" s="184"/>
      <c r="M683" s="184"/>
      <c r="N683" s="98"/>
      <c r="O683" s="133"/>
      <c r="P683" s="184"/>
      <c r="Q683" s="184"/>
      <c r="R683" s="184"/>
      <c r="S683" s="184"/>
      <c r="T683" s="184"/>
      <c r="U683" s="184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84"/>
      <c r="C684" s="184"/>
      <c r="D684" s="184"/>
      <c r="E684" s="184"/>
      <c r="F684" s="184"/>
      <c r="G684" s="184"/>
      <c r="H684" s="184"/>
      <c r="I684" s="184"/>
      <c r="J684" s="184"/>
      <c r="K684" s="184"/>
      <c r="L684" s="184"/>
      <c r="M684" s="184"/>
      <c r="N684" s="98"/>
      <c r="O684" s="133"/>
      <c r="P684" s="184"/>
      <c r="Q684" s="184"/>
      <c r="R684" s="184"/>
      <c r="S684" s="184"/>
      <c r="T684" s="184"/>
      <c r="U684" s="184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84"/>
      <c r="C685" s="184"/>
      <c r="D685" s="184"/>
      <c r="E685" s="184"/>
      <c r="F685" s="184"/>
      <c r="G685" s="184"/>
      <c r="H685" s="184"/>
      <c r="I685" s="184"/>
      <c r="J685" s="184"/>
      <c r="K685" s="184"/>
      <c r="L685" s="184"/>
      <c r="M685" s="184"/>
      <c r="N685" s="98"/>
      <c r="O685" s="133"/>
      <c r="P685" s="184"/>
      <c r="Q685" s="184"/>
      <c r="R685" s="184"/>
      <c r="S685" s="184"/>
      <c r="T685" s="184"/>
      <c r="U685" s="184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84"/>
      <c r="C686" s="184"/>
      <c r="D686" s="184"/>
      <c r="E686" s="184"/>
      <c r="F686" s="184"/>
      <c r="G686" s="184"/>
      <c r="H686" s="184"/>
      <c r="I686" s="184"/>
      <c r="J686" s="184"/>
      <c r="K686" s="184"/>
      <c r="L686" s="184"/>
      <c r="M686" s="184"/>
      <c r="N686" s="98"/>
      <c r="O686" s="133"/>
      <c r="P686" s="184"/>
      <c r="Q686" s="184"/>
      <c r="R686" s="184"/>
      <c r="S686" s="184"/>
      <c r="T686" s="184"/>
      <c r="U686" s="184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84"/>
      <c r="C687" s="184"/>
      <c r="D687" s="184"/>
      <c r="E687" s="184"/>
      <c r="F687" s="184"/>
      <c r="G687" s="184"/>
      <c r="H687" s="184"/>
      <c r="I687" s="184"/>
      <c r="J687" s="184"/>
      <c r="K687" s="184"/>
      <c r="L687" s="184"/>
      <c r="M687" s="184"/>
      <c r="N687" s="98"/>
      <c r="O687" s="133"/>
      <c r="P687" s="184"/>
      <c r="Q687" s="184"/>
      <c r="R687" s="184"/>
      <c r="S687" s="184"/>
      <c r="T687" s="184"/>
      <c r="U687" s="184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84"/>
      <c r="C688" s="184"/>
      <c r="D688" s="184"/>
      <c r="E688" s="184"/>
      <c r="F688" s="184"/>
      <c r="G688" s="184"/>
      <c r="H688" s="184"/>
      <c r="I688" s="184"/>
      <c r="J688" s="184"/>
      <c r="K688" s="184"/>
      <c r="L688" s="184"/>
      <c r="M688" s="184"/>
      <c r="N688" s="98"/>
      <c r="O688" s="133"/>
      <c r="P688" s="184"/>
      <c r="Q688" s="184"/>
      <c r="R688" s="184"/>
      <c r="S688" s="184"/>
      <c r="T688" s="184"/>
      <c r="U688" s="184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84"/>
      <c r="C689" s="184"/>
      <c r="D689" s="184"/>
      <c r="E689" s="184"/>
      <c r="F689" s="184"/>
      <c r="G689" s="184"/>
      <c r="H689" s="184"/>
      <c r="I689" s="184"/>
      <c r="J689" s="184"/>
      <c r="K689" s="184"/>
      <c r="L689" s="184"/>
      <c r="M689" s="184"/>
      <c r="N689" s="98"/>
      <c r="O689" s="133"/>
      <c r="P689" s="184"/>
      <c r="Q689" s="184"/>
      <c r="R689" s="184"/>
      <c r="S689" s="184"/>
      <c r="T689" s="184"/>
      <c r="U689" s="184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84"/>
      <c r="C690" s="184"/>
      <c r="D690" s="184"/>
      <c r="E690" s="184"/>
      <c r="F690" s="184"/>
      <c r="G690" s="184"/>
      <c r="H690" s="184"/>
      <c r="I690" s="184"/>
      <c r="J690" s="184"/>
      <c r="K690" s="184"/>
      <c r="L690" s="184"/>
      <c r="M690" s="184"/>
      <c r="N690" s="98"/>
      <c r="O690" s="133"/>
      <c r="P690" s="184"/>
      <c r="Q690" s="184"/>
      <c r="R690" s="184"/>
      <c r="S690" s="184"/>
      <c r="T690" s="184"/>
      <c r="U690" s="184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84"/>
      <c r="C691" s="184"/>
      <c r="D691" s="184"/>
      <c r="E691" s="184"/>
      <c r="F691" s="184"/>
      <c r="G691" s="184"/>
      <c r="H691" s="184"/>
      <c r="I691" s="184"/>
      <c r="J691" s="184"/>
      <c r="K691" s="184"/>
      <c r="L691" s="184"/>
      <c r="M691" s="184"/>
      <c r="N691" s="98"/>
      <c r="O691" s="133"/>
      <c r="P691" s="184"/>
      <c r="Q691" s="184"/>
      <c r="R691" s="184"/>
      <c r="S691" s="184"/>
      <c r="T691" s="184"/>
      <c r="U691" s="184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84"/>
      <c r="C692" s="184"/>
      <c r="D692" s="184"/>
      <c r="E692" s="184"/>
      <c r="F692" s="184"/>
      <c r="G692" s="184"/>
      <c r="H692" s="184"/>
      <c r="I692" s="184"/>
      <c r="J692" s="184"/>
      <c r="K692" s="184"/>
      <c r="L692" s="184"/>
      <c r="M692" s="184"/>
      <c r="N692" s="98"/>
      <c r="O692" s="133"/>
      <c r="P692" s="184"/>
      <c r="Q692" s="184"/>
      <c r="R692" s="184"/>
      <c r="S692" s="184"/>
      <c r="T692" s="184"/>
      <c r="U692" s="184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84"/>
      <c r="C693" s="184"/>
      <c r="D693" s="184"/>
      <c r="E693" s="184"/>
      <c r="F693" s="184"/>
      <c r="G693" s="184"/>
      <c r="H693" s="184"/>
      <c r="I693" s="184"/>
      <c r="J693" s="184"/>
      <c r="K693" s="184"/>
      <c r="L693" s="184"/>
      <c r="M693" s="184"/>
      <c r="N693" s="98"/>
      <c r="O693" s="133"/>
      <c r="P693" s="184"/>
      <c r="Q693" s="184"/>
      <c r="R693" s="184"/>
      <c r="S693" s="184"/>
      <c r="T693" s="184"/>
      <c r="U693" s="184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84"/>
      <c r="C694" s="184"/>
      <c r="D694" s="184"/>
      <c r="E694" s="184"/>
      <c r="F694" s="184"/>
      <c r="G694" s="184"/>
      <c r="H694" s="184"/>
      <c r="I694" s="184"/>
      <c r="J694" s="184"/>
      <c r="K694" s="184"/>
      <c r="L694" s="184"/>
      <c r="M694" s="184"/>
      <c r="N694" s="98"/>
      <c r="O694" s="133"/>
      <c r="P694" s="184"/>
      <c r="Q694" s="184"/>
      <c r="R694" s="184"/>
      <c r="S694" s="184"/>
      <c r="T694" s="184"/>
      <c r="U694" s="184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84"/>
      <c r="C695" s="184"/>
      <c r="D695" s="184"/>
      <c r="E695" s="184"/>
      <c r="F695" s="184"/>
      <c r="G695" s="184"/>
      <c r="H695" s="184"/>
      <c r="I695" s="184"/>
      <c r="J695" s="184"/>
      <c r="K695" s="184"/>
      <c r="L695" s="184"/>
      <c r="M695" s="184"/>
      <c r="N695" s="98"/>
      <c r="O695" s="133"/>
      <c r="P695" s="184"/>
      <c r="Q695" s="184"/>
      <c r="R695" s="184"/>
      <c r="S695" s="184"/>
      <c r="T695" s="184"/>
      <c r="U695" s="184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84"/>
      <c r="C696" s="184"/>
      <c r="D696" s="184"/>
      <c r="E696" s="184"/>
      <c r="F696" s="184"/>
      <c r="G696" s="184"/>
      <c r="H696" s="184"/>
      <c r="I696" s="184"/>
      <c r="J696" s="184"/>
      <c r="K696" s="184"/>
      <c r="L696" s="184"/>
      <c r="M696" s="184"/>
      <c r="N696" s="98"/>
      <c r="O696" s="133"/>
      <c r="P696" s="184"/>
      <c r="Q696" s="184"/>
      <c r="R696" s="184"/>
      <c r="S696" s="184"/>
      <c r="T696" s="184"/>
      <c r="U696" s="184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84"/>
      <c r="C697" s="184"/>
      <c r="D697" s="184"/>
      <c r="E697" s="184"/>
      <c r="F697" s="184"/>
      <c r="G697" s="184"/>
      <c r="H697" s="184"/>
      <c r="I697" s="184"/>
      <c r="J697" s="184"/>
      <c r="K697" s="184"/>
      <c r="L697" s="184"/>
      <c r="M697" s="184"/>
      <c r="N697" s="98"/>
      <c r="O697" s="133"/>
      <c r="P697" s="184"/>
      <c r="Q697" s="184"/>
      <c r="R697" s="184"/>
      <c r="S697" s="184"/>
      <c r="T697" s="184"/>
      <c r="U697" s="184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84"/>
      <c r="C698" s="184"/>
      <c r="D698" s="184"/>
      <c r="E698" s="184"/>
      <c r="F698" s="184"/>
      <c r="G698" s="184"/>
      <c r="H698" s="184"/>
      <c r="I698" s="184"/>
      <c r="J698" s="184"/>
      <c r="K698" s="184"/>
      <c r="L698" s="184"/>
      <c r="M698" s="184"/>
      <c r="N698" s="98"/>
      <c r="O698" s="133"/>
      <c r="P698" s="184"/>
      <c r="Q698" s="184"/>
      <c r="R698" s="184"/>
      <c r="S698" s="184"/>
      <c r="T698" s="184"/>
      <c r="U698" s="184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84"/>
      <c r="C699" s="184"/>
      <c r="D699" s="184"/>
      <c r="E699" s="184"/>
      <c r="F699" s="184"/>
      <c r="G699" s="184"/>
      <c r="H699" s="184"/>
      <c r="I699" s="184"/>
      <c r="J699" s="184"/>
      <c r="K699" s="184"/>
      <c r="L699" s="184"/>
      <c r="M699" s="184"/>
      <c r="N699" s="98"/>
      <c r="O699" s="133"/>
      <c r="P699" s="184"/>
      <c r="Q699" s="184"/>
      <c r="R699" s="184"/>
      <c r="S699" s="184"/>
      <c r="T699" s="184"/>
      <c r="U699" s="184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84"/>
      <c r="C700" s="184"/>
      <c r="D700" s="184"/>
      <c r="E700" s="184"/>
      <c r="F700" s="184"/>
      <c r="G700" s="184"/>
      <c r="H700" s="184"/>
      <c r="I700" s="184"/>
      <c r="J700" s="184"/>
      <c r="K700" s="184"/>
      <c r="L700" s="184"/>
      <c r="M700" s="184"/>
      <c r="N700" s="98"/>
      <c r="O700" s="133"/>
      <c r="P700" s="184"/>
      <c r="Q700" s="184"/>
      <c r="R700" s="184"/>
      <c r="S700" s="184"/>
      <c r="T700" s="184"/>
      <c r="U700" s="184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84"/>
      <c r="C701" s="184"/>
      <c r="D701" s="184"/>
      <c r="E701" s="184"/>
      <c r="F701" s="184"/>
      <c r="G701" s="184"/>
      <c r="H701" s="184"/>
      <c r="I701" s="184"/>
      <c r="J701" s="184"/>
      <c r="K701" s="184"/>
      <c r="L701" s="184"/>
      <c r="M701" s="184"/>
      <c r="N701" s="98"/>
      <c r="O701" s="133"/>
      <c r="P701" s="184"/>
      <c r="Q701" s="184"/>
      <c r="R701" s="184"/>
      <c r="S701" s="184"/>
      <c r="T701" s="184"/>
      <c r="U701" s="184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84"/>
      <c r="C702" s="184"/>
      <c r="D702" s="184"/>
      <c r="E702" s="184"/>
      <c r="F702" s="184"/>
      <c r="G702" s="184"/>
      <c r="H702" s="184"/>
      <c r="I702" s="184"/>
      <c r="J702" s="184"/>
      <c r="K702" s="184"/>
      <c r="L702" s="184"/>
      <c r="M702" s="184"/>
      <c r="N702" s="98"/>
      <c r="O702" s="133"/>
      <c r="P702" s="184"/>
      <c r="Q702" s="184"/>
      <c r="R702" s="184"/>
      <c r="S702" s="184"/>
      <c r="T702" s="184"/>
      <c r="U702" s="184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84"/>
      <c r="C703" s="184"/>
      <c r="D703" s="184"/>
      <c r="E703" s="184"/>
      <c r="F703" s="184"/>
      <c r="G703" s="184"/>
      <c r="H703" s="184"/>
      <c r="I703" s="184"/>
      <c r="J703" s="184"/>
      <c r="K703" s="184"/>
      <c r="L703" s="184"/>
      <c r="M703" s="184"/>
      <c r="N703" s="98"/>
      <c r="O703" s="133"/>
      <c r="P703" s="184"/>
      <c r="Q703" s="184"/>
      <c r="R703" s="184"/>
      <c r="S703" s="184"/>
      <c r="T703" s="184"/>
      <c r="U703" s="184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84"/>
      <c r="C704" s="184"/>
      <c r="D704" s="184"/>
      <c r="E704" s="184"/>
      <c r="F704" s="184"/>
      <c r="G704" s="184"/>
      <c r="H704" s="184"/>
      <c r="I704" s="184"/>
      <c r="J704" s="184"/>
      <c r="K704" s="184"/>
      <c r="L704" s="184"/>
      <c r="M704" s="184"/>
      <c r="N704" s="98"/>
      <c r="O704" s="133"/>
      <c r="P704" s="184"/>
      <c r="Q704" s="184"/>
      <c r="R704" s="184"/>
      <c r="S704" s="184"/>
      <c r="T704" s="184"/>
      <c r="U704" s="184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84"/>
      <c r="C705" s="184"/>
      <c r="D705" s="184"/>
      <c r="E705" s="184"/>
      <c r="F705" s="184"/>
      <c r="G705" s="184"/>
      <c r="H705" s="184"/>
      <c r="I705" s="184"/>
      <c r="J705" s="184"/>
      <c r="K705" s="184"/>
      <c r="L705" s="184"/>
      <c r="M705" s="184"/>
      <c r="N705" s="98"/>
      <c r="O705" s="133"/>
      <c r="P705" s="184"/>
      <c r="Q705" s="184"/>
      <c r="R705" s="184"/>
      <c r="S705" s="184"/>
      <c r="T705" s="184"/>
      <c r="U705" s="184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84"/>
      <c r="C706" s="184"/>
      <c r="D706" s="184"/>
      <c r="E706" s="184"/>
      <c r="F706" s="184"/>
      <c r="G706" s="184"/>
      <c r="H706" s="184"/>
      <c r="I706" s="184"/>
      <c r="J706" s="184"/>
      <c r="K706" s="184"/>
      <c r="L706" s="184"/>
      <c r="M706" s="184"/>
      <c r="N706" s="98"/>
      <c r="O706" s="133"/>
      <c r="P706" s="184"/>
      <c r="Q706" s="184"/>
      <c r="R706" s="184"/>
      <c r="S706" s="184"/>
      <c r="T706" s="184"/>
      <c r="U706" s="184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84"/>
      <c r="C707" s="184"/>
      <c r="D707" s="184"/>
      <c r="E707" s="184"/>
      <c r="F707" s="184"/>
      <c r="G707" s="184"/>
      <c r="H707" s="184"/>
      <c r="I707" s="184"/>
      <c r="J707" s="184"/>
      <c r="K707" s="184"/>
      <c r="L707" s="184"/>
      <c r="M707" s="184"/>
      <c r="N707" s="98"/>
      <c r="O707" s="133"/>
      <c r="P707" s="184"/>
      <c r="Q707" s="184"/>
      <c r="R707" s="184"/>
      <c r="S707" s="184"/>
      <c r="T707" s="184"/>
      <c r="U707" s="184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84"/>
      <c r="C708" s="184"/>
      <c r="D708" s="184"/>
      <c r="E708" s="184"/>
      <c r="F708" s="184"/>
      <c r="G708" s="184"/>
      <c r="H708" s="184"/>
      <c r="I708" s="184"/>
      <c r="J708" s="184"/>
      <c r="K708" s="184"/>
      <c r="L708" s="184"/>
      <c r="M708" s="184"/>
      <c r="N708" s="98"/>
      <c r="O708" s="133"/>
      <c r="P708" s="184"/>
      <c r="Q708" s="184"/>
      <c r="R708" s="184"/>
      <c r="S708" s="184"/>
      <c r="T708" s="184"/>
      <c r="U708" s="184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84"/>
      <c r="C709" s="184"/>
      <c r="D709" s="184"/>
      <c r="E709" s="184"/>
      <c r="F709" s="184"/>
      <c r="G709" s="184"/>
      <c r="H709" s="184"/>
      <c r="I709" s="184"/>
      <c r="J709" s="184"/>
      <c r="K709" s="184"/>
      <c r="L709" s="184"/>
      <c r="M709" s="184"/>
      <c r="N709" s="98"/>
      <c r="O709" s="133"/>
      <c r="P709" s="184"/>
      <c r="Q709" s="184"/>
      <c r="R709" s="184"/>
      <c r="S709" s="184"/>
      <c r="T709" s="184"/>
      <c r="U709" s="184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84"/>
      <c r="C710" s="184"/>
      <c r="D710" s="184"/>
      <c r="E710" s="184"/>
      <c r="F710" s="184"/>
      <c r="G710" s="184"/>
      <c r="H710" s="184"/>
      <c r="I710" s="184"/>
      <c r="J710" s="184"/>
      <c r="K710" s="184"/>
      <c r="L710" s="184"/>
      <c r="M710" s="184"/>
      <c r="N710" s="98"/>
      <c r="O710" s="133"/>
      <c r="P710" s="184"/>
      <c r="Q710" s="184"/>
      <c r="R710" s="184"/>
      <c r="S710" s="184"/>
      <c r="T710" s="184"/>
      <c r="U710" s="184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84"/>
      <c r="C711" s="184"/>
      <c r="D711" s="184"/>
      <c r="E711" s="184"/>
      <c r="F711" s="184"/>
      <c r="G711" s="184"/>
      <c r="H711" s="184"/>
      <c r="I711" s="184"/>
      <c r="J711" s="184"/>
      <c r="K711" s="184"/>
      <c r="L711" s="184"/>
      <c r="M711" s="184"/>
      <c r="N711" s="98"/>
      <c r="O711" s="133"/>
      <c r="P711" s="184"/>
      <c r="Q711" s="184"/>
      <c r="R711" s="184"/>
      <c r="S711" s="184"/>
      <c r="T711" s="184"/>
      <c r="U711" s="184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84"/>
      <c r="C712" s="184"/>
      <c r="D712" s="184"/>
      <c r="E712" s="184"/>
      <c r="F712" s="184"/>
      <c r="G712" s="184"/>
      <c r="H712" s="184"/>
      <c r="I712" s="184"/>
      <c r="J712" s="184"/>
      <c r="K712" s="184"/>
      <c r="L712" s="184"/>
      <c r="M712" s="184"/>
      <c r="N712" s="98"/>
      <c r="O712" s="133"/>
      <c r="P712" s="184"/>
      <c r="Q712" s="184"/>
      <c r="R712" s="184"/>
      <c r="S712" s="184"/>
      <c r="T712" s="184"/>
      <c r="U712" s="184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84"/>
      <c r="C713" s="184"/>
      <c r="D713" s="184"/>
      <c r="E713" s="184"/>
      <c r="F713" s="184"/>
      <c r="G713" s="184"/>
      <c r="H713" s="184"/>
      <c r="I713" s="184"/>
      <c r="J713" s="184"/>
      <c r="K713" s="184"/>
      <c r="L713" s="184"/>
      <c r="M713" s="184"/>
      <c r="N713" s="98"/>
      <c r="O713" s="133"/>
      <c r="P713" s="184"/>
      <c r="Q713" s="184"/>
      <c r="R713" s="184"/>
      <c r="S713" s="184"/>
      <c r="T713" s="184"/>
      <c r="U713" s="184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84"/>
      <c r="C714" s="184"/>
      <c r="D714" s="184"/>
      <c r="E714" s="184"/>
      <c r="F714" s="184"/>
      <c r="G714" s="184"/>
      <c r="H714" s="184"/>
      <c r="I714" s="184"/>
      <c r="J714" s="184"/>
      <c r="K714" s="184"/>
      <c r="L714" s="184"/>
      <c r="M714" s="184"/>
      <c r="N714" s="98"/>
      <c r="O714" s="133"/>
      <c r="P714" s="184"/>
      <c r="Q714" s="184"/>
      <c r="R714" s="184"/>
      <c r="S714" s="184"/>
      <c r="T714" s="184"/>
      <c r="U714" s="184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84"/>
      <c r="C715" s="184"/>
      <c r="D715" s="184"/>
      <c r="E715" s="184"/>
      <c r="F715" s="184"/>
      <c r="G715" s="184"/>
      <c r="H715" s="184"/>
      <c r="I715" s="184"/>
      <c r="J715" s="184"/>
      <c r="K715" s="184"/>
      <c r="L715" s="184"/>
      <c r="M715" s="184"/>
      <c r="N715" s="98"/>
      <c r="O715" s="133"/>
      <c r="P715" s="184"/>
      <c r="Q715" s="184"/>
      <c r="R715" s="184"/>
      <c r="S715" s="184"/>
      <c r="T715" s="184"/>
      <c r="U715" s="184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84"/>
      <c r="C716" s="184"/>
      <c r="D716" s="184"/>
      <c r="E716" s="184"/>
      <c r="F716" s="184"/>
      <c r="G716" s="184"/>
      <c r="H716" s="184"/>
      <c r="I716" s="184"/>
      <c r="J716" s="184"/>
      <c r="K716" s="184"/>
      <c r="L716" s="184"/>
      <c r="M716" s="184"/>
      <c r="N716" s="98"/>
      <c r="O716" s="133"/>
      <c r="P716" s="184"/>
      <c r="Q716" s="184"/>
      <c r="R716" s="184"/>
      <c r="S716" s="184"/>
      <c r="T716" s="184"/>
      <c r="U716" s="184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84"/>
      <c r="C717" s="184"/>
      <c r="D717" s="184"/>
      <c r="E717" s="184"/>
      <c r="F717" s="184"/>
      <c r="G717" s="184"/>
      <c r="H717" s="184"/>
      <c r="I717" s="184"/>
      <c r="J717" s="184"/>
      <c r="K717" s="184"/>
      <c r="L717" s="184"/>
      <c r="M717" s="184"/>
      <c r="N717" s="98"/>
      <c r="O717" s="133"/>
      <c r="P717" s="184"/>
      <c r="Q717" s="184"/>
      <c r="R717" s="184"/>
      <c r="S717" s="184"/>
      <c r="T717" s="184"/>
      <c r="U717" s="184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84"/>
      <c r="C718" s="184"/>
      <c r="D718" s="184"/>
      <c r="E718" s="184"/>
      <c r="F718" s="184"/>
      <c r="G718" s="184"/>
      <c r="H718" s="184"/>
      <c r="I718" s="184"/>
      <c r="J718" s="184"/>
      <c r="K718" s="184"/>
      <c r="L718" s="184"/>
      <c r="M718" s="184"/>
      <c r="N718" s="98"/>
      <c r="O718" s="133"/>
      <c r="P718" s="184"/>
      <c r="Q718" s="184"/>
      <c r="R718" s="184"/>
      <c r="S718" s="184"/>
      <c r="T718" s="184"/>
      <c r="U718" s="184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84"/>
      <c r="C719" s="184"/>
      <c r="D719" s="184"/>
      <c r="E719" s="184"/>
      <c r="F719" s="184"/>
      <c r="G719" s="184"/>
      <c r="H719" s="184"/>
      <c r="I719" s="184"/>
      <c r="J719" s="184"/>
      <c r="K719" s="184"/>
      <c r="L719" s="184"/>
      <c r="M719" s="184"/>
      <c r="N719" s="98"/>
      <c r="O719" s="133"/>
      <c r="P719" s="184"/>
      <c r="Q719" s="184"/>
      <c r="R719" s="184"/>
      <c r="S719" s="184"/>
      <c r="T719" s="184"/>
      <c r="U719" s="184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84"/>
      <c r="C720" s="184"/>
      <c r="D720" s="184"/>
      <c r="E720" s="184"/>
      <c r="F720" s="184"/>
      <c r="G720" s="184"/>
      <c r="H720" s="184"/>
      <c r="I720" s="184"/>
      <c r="J720" s="184"/>
      <c r="K720" s="184"/>
      <c r="L720" s="184"/>
      <c r="M720" s="184"/>
      <c r="N720" s="98"/>
      <c r="O720" s="133"/>
      <c r="P720" s="184"/>
      <c r="Q720" s="184"/>
      <c r="R720" s="184"/>
      <c r="S720" s="184"/>
      <c r="T720" s="184"/>
      <c r="U720" s="184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84"/>
      <c r="C721" s="184"/>
      <c r="D721" s="184"/>
      <c r="E721" s="184"/>
      <c r="F721" s="184"/>
      <c r="G721" s="184"/>
      <c r="H721" s="184"/>
      <c r="I721" s="184"/>
      <c r="J721" s="184"/>
      <c r="K721" s="184"/>
      <c r="L721" s="184"/>
      <c r="M721" s="184"/>
      <c r="N721" s="98"/>
      <c r="O721" s="133"/>
      <c r="P721" s="184"/>
      <c r="Q721" s="184"/>
      <c r="R721" s="184"/>
      <c r="S721" s="184"/>
      <c r="T721" s="184"/>
      <c r="U721" s="184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84"/>
      <c r="C722" s="184"/>
      <c r="D722" s="184"/>
      <c r="E722" s="184"/>
      <c r="F722" s="184"/>
      <c r="G722" s="184"/>
      <c r="H722" s="184"/>
      <c r="I722" s="184"/>
      <c r="J722" s="184"/>
      <c r="K722" s="184"/>
      <c r="L722" s="184"/>
      <c r="M722" s="184"/>
      <c r="N722" s="98"/>
      <c r="O722" s="133"/>
      <c r="P722" s="184"/>
      <c r="Q722" s="184"/>
      <c r="R722" s="184"/>
      <c r="S722" s="184"/>
      <c r="T722" s="184"/>
      <c r="U722" s="184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84"/>
      <c r="C723" s="184"/>
      <c r="D723" s="184"/>
      <c r="E723" s="184"/>
      <c r="F723" s="184"/>
      <c r="G723" s="184"/>
      <c r="H723" s="184"/>
      <c r="I723" s="184"/>
      <c r="J723" s="184"/>
      <c r="K723" s="184"/>
      <c r="L723" s="184"/>
      <c r="M723" s="184"/>
      <c r="N723" s="98"/>
      <c r="O723" s="133"/>
      <c r="P723" s="184"/>
      <c r="Q723" s="184"/>
      <c r="R723" s="184"/>
      <c r="S723" s="184"/>
      <c r="T723" s="184"/>
      <c r="U723" s="184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84"/>
      <c r="C724" s="184"/>
      <c r="D724" s="184"/>
      <c r="E724" s="184"/>
      <c r="F724" s="184"/>
      <c r="G724" s="184"/>
      <c r="H724" s="184"/>
      <c r="I724" s="184"/>
      <c r="J724" s="184"/>
      <c r="K724" s="184"/>
      <c r="L724" s="184"/>
      <c r="M724" s="184"/>
      <c r="N724" s="98"/>
      <c r="O724" s="133"/>
      <c r="P724" s="184"/>
      <c r="Q724" s="184"/>
      <c r="R724" s="184"/>
      <c r="S724" s="184"/>
      <c r="T724" s="184"/>
      <c r="U724" s="184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84"/>
      <c r="C725" s="184"/>
      <c r="D725" s="184"/>
      <c r="E725" s="184"/>
      <c r="F725" s="184"/>
      <c r="G725" s="184"/>
      <c r="H725" s="184"/>
      <c r="I725" s="184"/>
      <c r="J725" s="184"/>
      <c r="K725" s="184"/>
      <c r="L725" s="184"/>
      <c r="M725" s="184"/>
      <c r="N725" s="98"/>
      <c r="O725" s="133"/>
      <c r="P725" s="184"/>
      <c r="Q725" s="184"/>
      <c r="R725" s="184"/>
      <c r="S725" s="184"/>
      <c r="T725" s="184"/>
      <c r="U725" s="184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84"/>
      <c r="C726" s="184"/>
      <c r="D726" s="184"/>
      <c r="E726" s="184"/>
      <c r="F726" s="184"/>
      <c r="G726" s="184"/>
      <c r="H726" s="184"/>
      <c r="I726" s="184"/>
      <c r="J726" s="184"/>
      <c r="K726" s="184"/>
      <c r="L726" s="184"/>
      <c r="M726" s="184"/>
      <c r="N726" s="98"/>
      <c r="O726" s="133"/>
      <c r="P726" s="184"/>
      <c r="Q726" s="184"/>
      <c r="R726" s="184"/>
      <c r="S726" s="184"/>
      <c r="T726" s="184"/>
      <c r="U726" s="184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84"/>
      <c r="C727" s="184"/>
      <c r="D727" s="184"/>
      <c r="E727" s="184"/>
      <c r="F727" s="184"/>
      <c r="G727" s="184"/>
      <c r="H727" s="184"/>
      <c r="I727" s="184"/>
      <c r="J727" s="184"/>
      <c r="K727" s="184"/>
      <c r="L727" s="184"/>
      <c r="M727" s="184"/>
      <c r="N727" s="98"/>
      <c r="O727" s="133"/>
      <c r="P727" s="184"/>
      <c r="Q727" s="184"/>
      <c r="R727" s="184"/>
      <c r="S727" s="184"/>
      <c r="T727" s="184"/>
      <c r="U727" s="184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84"/>
      <c r="C728" s="184"/>
      <c r="D728" s="184"/>
      <c r="E728" s="184"/>
      <c r="F728" s="184"/>
      <c r="G728" s="184"/>
      <c r="H728" s="184"/>
      <c r="I728" s="184"/>
      <c r="J728" s="184"/>
      <c r="K728" s="184"/>
      <c r="L728" s="184"/>
      <c r="M728" s="184"/>
      <c r="N728" s="98"/>
      <c r="O728" s="133"/>
      <c r="P728" s="184"/>
      <c r="Q728" s="184"/>
      <c r="R728" s="184"/>
      <c r="S728" s="184"/>
      <c r="T728" s="184"/>
      <c r="U728" s="184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84"/>
      <c r="C729" s="184"/>
      <c r="D729" s="184"/>
      <c r="E729" s="184"/>
      <c r="F729" s="184"/>
      <c r="G729" s="184"/>
      <c r="H729" s="184"/>
      <c r="I729" s="184"/>
      <c r="J729" s="184"/>
      <c r="K729" s="184"/>
      <c r="L729" s="184"/>
      <c r="M729" s="184"/>
      <c r="N729" s="98"/>
      <c r="O729" s="133"/>
      <c r="P729" s="184"/>
      <c r="Q729" s="184"/>
      <c r="R729" s="184"/>
      <c r="S729" s="184"/>
      <c r="T729" s="184"/>
      <c r="U729" s="184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84"/>
      <c r="C730" s="184"/>
      <c r="D730" s="184"/>
      <c r="E730" s="184"/>
      <c r="F730" s="184"/>
      <c r="G730" s="184"/>
      <c r="H730" s="184"/>
      <c r="I730" s="184"/>
      <c r="J730" s="184"/>
      <c r="K730" s="184"/>
      <c r="L730" s="184"/>
      <c r="M730" s="184"/>
      <c r="N730" s="98"/>
      <c r="O730" s="133"/>
      <c r="P730" s="184"/>
      <c r="Q730" s="184"/>
      <c r="R730" s="184"/>
      <c r="S730" s="184"/>
      <c r="T730" s="184"/>
      <c r="U730" s="184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84"/>
      <c r="C731" s="184"/>
      <c r="D731" s="184"/>
      <c r="E731" s="184"/>
      <c r="F731" s="184"/>
      <c r="G731" s="184"/>
      <c r="H731" s="184"/>
      <c r="I731" s="184"/>
      <c r="J731" s="184"/>
      <c r="K731" s="184"/>
      <c r="L731" s="184"/>
      <c r="M731" s="184"/>
      <c r="N731" s="98"/>
      <c r="O731" s="133"/>
      <c r="P731" s="184"/>
      <c r="Q731" s="184"/>
      <c r="R731" s="184"/>
      <c r="S731" s="184"/>
      <c r="T731" s="184"/>
      <c r="U731" s="184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84"/>
      <c r="C732" s="184"/>
      <c r="D732" s="184"/>
      <c r="E732" s="184"/>
      <c r="F732" s="184"/>
      <c r="G732" s="184"/>
      <c r="H732" s="184"/>
      <c r="I732" s="184"/>
      <c r="J732" s="184"/>
      <c r="K732" s="184"/>
      <c r="L732" s="184"/>
      <c r="M732" s="184"/>
      <c r="N732" s="98"/>
      <c r="O732" s="133"/>
      <c r="P732" s="184"/>
      <c r="Q732" s="184"/>
      <c r="R732" s="184"/>
      <c r="S732" s="184"/>
      <c r="T732" s="184"/>
      <c r="U732" s="184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84"/>
      <c r="C733" s="184"/>
      <c r="D733" s="184"/>
      <c r="E733" s="184"/>
      <c r="F733" s="184"/>
      <c r="G733" s="184"/>
      <c r="H733" s="184"/>
      <c r="I733" s="184"/>
      <c r="J733" s="184"/>
      <c r="K733" s="184"/>
      <c r="L733" s="184"/>
      <c r="M733" s="184"/>
      <c r="N733" s="98"/>
      <c r="O733" s="133"/>
      <c r="P733" s="184"/>
      <c r="Q733" s="184"/>
      <c r="R733" s="184"/>
      <c r="S733" s="184"/>
      <c r="T733" s="184"/>
      <c r="U733" s="184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84"/>
      <c r="C734" s="184"/>
      <c r="D734" s="184"/>
      <c r="E734" s="184"/>
      <c r="F734" s="184"/>
      <c r="G734" s="184"/>
      <c r="H734" s="184"/>
      <c r="I734" s="184"/>
      <c r="J734" s="184"/>
      <c r="K734" s="184"/>
      <c r="L734" s="184"/>
      <c r="M734" s="184"/>
      <c r="N734" s="98"/>
      <c r="O734" s="133"/>
      <c r="P734" s="184"/>
      <c r="Q734" s="184"/>
      <c r="R734" s="184"/>
      <c r="S734" s="184"/>
      <c r="T734" s="184"/>
      <c r="U734" s="184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84"/>
      <c r="C735" s="184"/>
      <c r="D735" s="184"/>
      <c r="E735" s="184"/>
      <c r="F735" s="184"/>
      <c r="G735" s="184"/>
      <c r="H735" s="184"/>
      <c r="I735" s="184"/>
      <c r="J735" s="184"/>
      <c r="K735" s="184"/>
      <c r="L735" s="184"/>
      <c r="M735" s="184"/>
      <c r="N735" s="98"/>
      <c r="O735" s="133"/>
      <c r="P735" s="184"/>
      <c r="Q735" s="184"/>
      <c r="R735" s="184"/>
      <c r="S735" s="184"/>
      <c r="T735" s="184"/>
      <c r="U735" s="184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84"/>
      <c r="C736" s="184"/>
      <c r="D736" s="184"/>
      <c r="E736" s="184"/>
      <c r="F736" s="184"/>
      <c r="G736" s="184"/>
      <c r="H736" s="184"/>
      <c r="I736" s="184"/>
      <c r="J736" s="184"/>
      <c r="K736" s="184"/>
      <c r="L736" s="184"/>
      <c r="M736" s="184"/>
      <c r="N736" s="98"/>
      <c r="O736" s="133"/>
      <c r="P736" s="184"/>
      <c r="Q736" s="184"/>
      <c r="R736" s="184"/>
      <c r="S736" s="184"/>
      <c r="T736" s="184"/>
      <c r="U736" s="184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84"/>
      <c r="C737" s="184"/>
      <c r="D737" s="184"/>
      <c r="E737" s="184"/>
      <c r="F737" s="184"/>
      <c r="G737" s="184"/>
      <c r="H737" s="184"/>
      <c r="I737" s="184"/>
      <c r="J737" s="184"/>
      <c r="K737" s="184"/>
      <c r="L737" s="184"/>
      <c r="M737" s="184"/>
      <c r="N737" s="98"/>
      <c r="O737" s="133"/>
      <c r="P737" s="184"/>
      <c r="Q737" s="184"/>
      <c r="R737" s="184"/>
      <c r="S737" s="184"/>
      <c r="T737" s="184"/>
      <c r="U737" s="184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84"/>
      <c r="C738" s="184"/>
      <c r="D738" s="184"/>
      <c r="E738" s="184"/>
      <c r="F738" s="184"/>
      <c r="G738" s="184"/>
      <c r="H738" s="184"/>
      <c r="I738" s="184"/>
      <c r="J738" s="184"/>
      <c r="K738" s="184"/>
      <c r="L738" s="184"/>
      <c r="M738" s="184"/>
      <c r="N738" s="98"/>
      <c r="O738" s="133"/>
      <c r="P738" s="184"/>
      <c r="Q738" s="184"/>
      <c r="R738" s="184"/>
      <c r="S738" s="184"/>
      <c r="T738" s="184"/>
      <c r="U738" s="184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84"/>
      <c r="C739" s="184"/>
      <c r="D739" s="184"/>
      <c r="E739" s="184"/>
      <c r="F739" s="184"/>
      <c r="G739" s="184"/>
      <c r="H739" s="184"/>
      <c r="I739" s="184"/>
      <c r="J739" s="184"/>
      <c r="K739" s="184"/>
      <c r="L739" s="184"/>
      <c r="M739" s="184"/>
      <c r="N739" s="98"/>
      <c r="O739" s="133"/>
      <c r="P739" s="184"/>
      <c r="Q739" s="184"/>
      <c r="R739" s="184"/>
      <c r="S739" s="184"/>
      <c r="T739" s="184"/>
      <c r="U739" s="184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84"/>
      <c r="C740" s="184"/>
      <c r="D740" s="184"/>
      <c r="E740" s="184"/>
      <c r="F740" s="184"/>
      <c r="G740" s="184"/>
      <c r="H740" s="184"/>
      <c r="I740" s="184"/>
      <c r="J740" s="184"/>
      <c r="K740" s="184"/>
      <c r="L740" s="184"/>
      <c r="M740" s="184"/>
      <c r="N740" s="98"/>
      <c r="O740" s="133"/>
      <c r="P740" s="184"/>
      <c r="Q740" s="184"/>
      <c r="R740" s="184"/>
      <c r="S740" s="184"/>
      <c r="T740" s="184"/>
      <c r="U740" s="184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84"/>
      <c r="C741" s="184"/>
      <c r="D741" s="184"/>
      <c r="E741" s="184"/>
      <c r="F741" s="184"/>
      <c r="G741" s="184"/>
      <c r="H741" s="184"/>
      <c r="I741" s="184"/>
      <c r="J741" s="184"/>
      <c r="K741" s="184"/>
      <c r="L741" s="184"/>
      <c r="M741" s="184"/>
      <c r="N741" s="98"/>
      <c r="O741" s="133"/>
      <c r="P741" s="184"/>
      <c r="Q741" s="184"/>
      <c r="R741" s="184"/>
      <c r="S741" s="184"/>
      <c r="T741" s="184"/>
      <c r="U741" s="184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84"/>
      <c r="C742" s="184"/>
      <c r="D742" s="184"/>
      <c r="E742" s="184"/>
      <c r="F742" s="184"/>
      <c r="G742" s="184"/>
      <c r="H742" s="184"/>
      <c r="I742" s="184"/>
      <c r="J742" s="184"/>
      <c r="K742" s="184"/>
      <c r="L742" s="184"/>
      <c r="M742" s="184"/>
      <c r="N742" s="98"/>
      <c r="O742" s="133"/>
      <c r="P742" s="184"/>
      <c r="Q742" s="184"/>
      <c r="R742" s="184"/>
      <c r="S742" s="184"/>
      <c r="T742" s="184"/>
      <c r="U742" s="184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84"/>
      <c r="C743" s="184"/>
      <c r="D743" s="184"/>
      <c r="E743" s="184"/>
      <c r="F743" s="184"/>
      <c r="G743" s="184"/>
      <c r="H743" s="184"/>
      <c r="I743" s="184"/>
      <c r="J743" s="184"/>
      <c r="K743" s="184"/>
      <c r="L743" s="184"/>
      <c r="M743" s="184"/>
      <c r="N743" s="98"/>
      <c r="O743" s="133"/>
      <c r="P743" s="184"/>
      <c r="Q743" s="184"/>
      <c r="R743" s="184"/>
      <c r="S743" s="184"/>
      <c r="T743" s="184"/>
      <c r="U743" s="184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84"/>
      <c r="C744" s="184"/>
      <c r="D744" s="184"/>
      <c r="E744" s="184"/>
      <c r="F744" s="184"/>
      <c r="G744" s="184"/>
      <c r="H744" s="184"/>
      <c r="I744" s="184"/>
      <c r="J744" s="184"/>
      <c r="K744" s="184"/>
      <c r="L744" s="184"/>
      <c r="M744" s="184"/>
      <c r="N744" s="98"/>
      <c r="O744" s="133"/>
      <c r="P744" s="184"/>
      <c r="Q744" s="184"/>
      <c r="R744" s="184"/>
      <c r="S744" s="184"/>
      <c r="T744" s="184"/>
      <c r="U744" s="184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84"/>
      <c r="C745" s="184"/>
      <c r="D745" s="184"/>
      <c r="E745" s="184"/>
      <c r="F745" s="184"/>
      <c r="G745" s="184"/>
      <c r="H745" s="184"/>
      <c r="I745" s="184"/>
      <c r="J745" s="184"/>
      <c r="K745" s="184"/>
      <c r="L745" s="184"/>
      <c r="M745" s="184"/>
      <c r="N745" s="98"/>
      <c r="O745" s="133"/>
      <c r="P745" s="184"/>
      <c r="Q745" s="184"/>
      <c r="R745" s="184"/>
      <c r="S745" s="184"/>
      <c r="T745" s="184"/>
      <c r="U745" s="184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84"/>
      <c r="C746" s="184"/>
      <c r="D746" s="184"/>
      <c r="E746" s="184"/>
      <c r="F746" s="184"/>
      <c r="G746" s="184"/>
      <c r="H746" s="184"/>
      <c r="I746" s="184"/>
      <c r="J746" s="184"/>
      <c r="K746" s="184"/>
      <c r="L746" s="184"/>
      <c r="M746" s="184"/>
      <c r="N746" s="98"/>
      <c r="O746" s="133"/>
      <c r="P746" s="184"/>
      <c r="Q746" s="184"/>
      <c r="R746" s="184"/>
      <c r="S746" s="184"/>
      <c r="T746" s="184"/>
      <c r="U746" s="184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84"/>
      <c r="C747" s="184"/>
      <c r="D747" s="184"/>
      <c r="E747" s="184"/>
      <c r="F747" s="184"/>
      <c r="G747" s="184"/>
      <c r="H747" s="184"/>
      <c r="I747" s="184"/>
      <c r="J747" s="184"/>
      <c r="K747" s="184"/>
      <c r="L747" s="184"/>
      <c r="M747" s="184"/>
      <c r="N747" s="98"/>
      <c r="O747" s="133"/>
      <c r="P747" s="184"/>
      <c r="Q747" s="184"/>
      <c r="R747" s="184"/>
      <c r="S747" s="184"/>
      <c r="T747" s="184"/>
      <c r="U747" s="184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84"/>
      <c r="C748" s="184"/>
      <c r="D748" s="184"/>
      <c r="E748" s="184"/>
      <c r="F748" s="184"/>
      <c r="G748" s="184"/>
      <c r="H748" s="184"/>
      <c r="I748" s="184"/>
      <c r="J748" s="184"/>
      <c r="K748" s="184"/>
      <c r="L748" s="184"/>
      <c r="M748" s="184"/>
      <c r="N748" s="98"/>
      <c r="O748" s="133"/>
      <c r="P748" s="184"/>
      <c r="Q748" s="184"/>
      <c r="R748" s="184"/>
      <c r="S748" s="184"/>
      <c r="T748" s="184"/>
      <c r="U748" s="184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84"/>
      <c r="C749" s="184"/>
      <c r="D749" s="184"/>
      <c r="E749" s="184"/>
      <c r="F749" s="184"/>
      <c r="G749" s="184"/>
      <c r="H749" s="184"/>
      <c r="I749" s="184"/>
      <c r="J749" s="184"/>
      <c r="K749" s="184"/>
      <c r="L749" s="184"/>
      <c r="M749" s="184"/>
      <c r="N749" s="98"/>
      <c r="O749" s="133"/>
      <c r="P749" s="184"/>
      <c r="Q749" s="184"/>
      <c r="R749" s="184"/>
      <c r="S749" s="184"/>
      <c r="T749" s="184"/>
      <c r="U749" s="184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84"/>
      <c r="C750" s="184"/>
      <c r="D750" s="184"/>
      <c r="E750" s="184"/>
      <c r="F750" s="184"/>
      <c r="G750" s="184"/>
      <c r="H750" s="184"/>
      <c r="I750" s="184"/>
      <c r="J750" s="184"/>
      <c r="K750" s="184"/>
      <c r="L750" s="184"/>
      <c r="M750" s="184"/>
      <c r="N750" s="98"/>
      <c r="O750" s="133"/>
      <c r="P750" s="184"/>
      <c r="Q750" s="184"/>
      <c r="R750" s="184"/>
      <c r="S750" s="184"/>
      <c r="T750" s="184"/>
      <c r="U750" s="184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84"/>
      <c r="C751" s="184"/>
      <c r="D751" s="184"/>
      <c r="E751" s="184"/>
      <c r="F751" s="184"/>
      <c r="G751" s="184"/>
      <c r="H751" s="184"/>
      <c r="I751" s="184"/>
      <c r="J751" s="184"/>
      <c r="K751" s="184"/>
      <c r="L751" s="184"/>
      <c r="M751" s="184"/>
      <c r="N751" s="98"/>
      <c r="O751" s="133"/>
      <c r="P751" s="184"/>
      <c r="Q751" s="184"/>
      <c r="R751" s="184"/>
      <c r="S751" s="184"/>
      <c r="T751" s="184"/>
      <c r="U751" s="184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84"/>
      <c r="C752" s="184"/>
      <c r="D752" s="184"/>
      <c r="E752" s="184"/>
      <c r="F752" s="184"/>
      <c r="G752" s="184"/>
      <c r="H752" s="184"/>
      <c r="I752" s="184"/>
      <c r="J752" s="184"/>
      <c r="K752" s="184"/>
      <c r="L752" s="184"/>
      <c r="M752" s="184"/>
      <c r="N752" s="98"/>
      <c r="O752" s="133"/>
      <c r="P752" s="184"/>
      <c r="Q752" s="184"/>
      <c r="R752" s="184"/>
      <c r="S752" s="184"/>
      <c r="T752" s="184"/>
      <c r="U752" s="184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84"/>
      <c r="C753" s="184"/>
      <c r="D753" s="184"/>
      <c r="E753" s="184"/>
      <c r="F753" s="184"/>
      <c r="G753" s="184"/>
      <c r="H753" s="184"/>
      <c r="I753" s="184"/>
      <c r="J753" s="184"/>
      <c r="K753" s="184"/>
      <c r="L753" s="184"/>
      <c r="M753" s="184"/>
      <c r="N753" s="98"/>
      <c r="O753" s="133"/>
      <c r="P753" s="184"/>
      <c r="Q753" s="184"/>
      <c r="R753" s="184"/>
      <c r="S753" s="184"/>
      <c r="T753" s="184"/>
      <c r="U753" s="184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84"/>
      <c r="C754" s="184"/>
      <c r="D754" s="184"/>
      <c r="E754" s="184"/>
      <c r="F754" s="184"/>
      <c r="G754" s="184"/>
      <c r="H754" s="184"/>
      <c r="I754" s="184"/>
      <c r="J754" s="184"/>
      <c r="K754" s="184"/>
      <c r="L754" s="184"/>
      <c r="M754" s="184"/>
      <c r="N754" s="98"/>
      <c r="O754" s="133"/>
      <c r="P754" s="184"/>
      <c r="Q754" s="184"/>
      <c r="R754" s="184"/>
      <c r="S754" s="184"/>
      <c r="T754" s="184"/>
      <c r="U754" s="184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84"/>
      <c r="C755" s="184"/>
      <c r="D755" s="184"/>
      <c r="E755" s="184"/>
      <c r="F755" s="184"/>
      <c r="G755" s="184"/>
      <c r="H755" s="184"/>
      <c r="I755" s="184"/>
      <c r="J755" s="184"/>
      <c r="K755" s="184"/>
      <c r="L755" s="184"/>
      <c r="M755" s="184"/>
      <c r="N755" s="98"/>
      <c r="O755" s="133"/>
      <c r="P755" s="184"/>
      <c r="Q755" s="184"/>
      <c r="R755" s="184"/>
      <c r="S755" s="184"/>
      <c r="T755" s="184"/>
      <c r="U755" s="184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84"/>
      <c r="C756" s="184"/>
      <c r="D756" s="184"/>
      <c r="E756" s="184"/>
      <c r="F756" s="184"/>
      <c r="G756" s="184"/>
      <c r="H756" s="184"/>
      <c r="I756" s="184"/>
      <c r="J756" s="184"/>
      <c r="K756" s="184"/>
      <c r="L756" s="184"/>
      <c r="M756" s="184"/>
      <c r="N756" s="98"/>
      <c r="O756" s="133"/>
      <c r="P756" s="184"/>
      <c r="Q756" s="184"/>
      <c r="R756" s="184"/>
      <c r="S756" s="184"/>
      <c r="T756" s="184"/>
      <c r="U756" s="184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84"/>
      <c r="C757" s="184"/>
      <c r="D757" s="184"/>
      <c r="E757" s="184"/>
      <c r="F757" s="184"/>
      <c r="G757" s="184"/>
      <c r="H757" s="184"/>
      <c r="I757" s="184"/>
      <c r="J757" s="184"/>
      <c r="K757" s="184"/>
      <c r="L757" s="184"/>
      <c r="M757" s="184"/>
      <c r="N757" s="98"/>
      <c r="O757" s="133"/>
      <c r="P757" s="184"/>
      <c r="Q757" s="184"/>
      <c r="R757" s="184"/>
      <c r="S757" s="184"/>
      <c r="T757" s="184"/>
      <c r="U757" s="184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359" priority="39" operator="equal">
      <formula>"KO"</formula>
    </cfRule>
    <cfRule type="cellIs" dxfId="358" priority="40" operator="equal">
      <formula>"OK"</formula>
    </cfRule>
  </conditionalFormatting>
  <conditionalFormatting sqref="Z199">
    <cfRule type="cellIs" dxfId="357" priority="37" operator="equal">
      <formula>"KO"</formula>
    </cfRule>
    <cfRule type="cellIs" dxfId="356" priority="38" operator="equal">
      <formula>"OK"</formula>
    </cfRule>
  </conditionalFormatting>
  <conditionalFormatting sqref="Z146">
    <cfRule type="cellIs" dxfId="355" priority="35" operator="equal">
      <formula>"KO"</formula>
    </cfRule>
    <cfRule type="cellIs" dxfId="354" priority="36" operator="equal">
      <formula>"OK"</formula>
    </cfRule>
  </conditionalFormatting>
  <conditionalFormatting sqref="Z318">
    <cfRule type="cellIs" dxfId="353" priority="33" operator="equal">
      <formula>"KO"</formula>
    </cfRule>
    <cfRule type="cellIs" dxfId="352" priority="34" operator="equal">
      <formula>"OK"</formula>
    </cfRule>
  </conditionalFormatting>
  <conditionalFormatting sqref="Z394">
    <cfRule type="cellIs" dxfId="351" priority="31" operator="equal">
      <formula>"KO"</formula>
    </cfRule>
    <cfRule type="cellIs" dxfId="350" priority="32" operator="equal">
      <formula>"OK"</formula>
    </cfRule>
  </conditionalFormatting>
  <conditionalFormatting sqref="AD15:AD34">
    <cfRule type="cellIs" dxfId="349" priority="29" operator="equal">
      <formula>"KO"</formula>
    </cfRule>
    <cfRule type="cellIs" dxfId="348" priority="30" operator="equal">
      <formula>"OK"</formula>
    </cfRule>
  </conditionalFormatting>
  <conditionalFormatting sqref="Q569:Q587">
    <cfRule type="cellIs" dxfId="347" priority="5" operator="equal">
      <formula>"KO"</formula>
    </cfRule>
    <cfRule type="cellIs" dxfId="346" priority="6" operator="equal">
      <formula>"OK"</formula>
    </cfRule>
  </conditionalFormatting>
  <conditionalFormatting sqref="R137:R145">
    <cfRule type="cellIs" dxfId="345" priority="27" operator="equal">
      <formula>"KO"</formula>
    </cfRule>
    <cfRule type="cellIs" dxfId="344" priority="28" operator="equal">
      <formula>"OK"</formula>
    </cfRule>
  </conditionalFormatting>
  <conditionalFormatting sqref="V194:V198">
    <cfRule type="cellIs" dxfId="343" priority="25" operator="equal">
      <formula>"KO"</formula>
    </cfRule>
    <cfRule type="cellIs" dxfId="342" priority="26" operator="equal">
      <formula>"OK"</formula>
    </cfRule>
  </conditionalFormatting>
  <conditionalFormatting sqref="Q247">
    <cfRule type="cellIs" dxfId="341" priority="23" operator="equal">
      <formula>"KO"</formula>
    </cfRule>
    <cfRule type="cellIs" dxfId="340" priority="24" operator="equal">
      <formula>"OK"</formula>
    </cfRule>
  </conditionalFormatting>
  <conditionalFormatting sqref="Q248">
    <cfRule type="cellIs" dxfId="339" priority="21" operator="equal">
      <formula>"KO"</formula>
    </cfRule>
    <cfRule type="cellIs" dxfId="338" priority="22" operator="equal">
      <formula>"OK"</formula>
    </cfRule>
  </conditionalFormatting>
  <conditionalFormatting sqref="Q249">
    <cfRule type="cellIs" dxfId="337" priority="19" operator="equal">
      <formula>"KO"</formula>
    </cfRule>
    <cfRule type="cellIs" dxfId="336" priority="20" operator="equal">
      <formula>"OK"</formula>
    </cfRule>
  </conditionalFormatting>
  <conditionalFormatting sqref="Q250">
    <cfRule type="cellIs" dxfId="335" priority="17" operator="equal">
      <formula>"KO"</formula>
    </cfRule>
    <cfRule type="cellIs" dxfId="334" priority="18" operator="equal">
      <formula>"OK"</formula>
    </cfRule>
  </conditionalFormatting>
  <conditionalFormatting sqref="Q251">
    <cfRule type="cellIs" dxfId="333" priority="15" operator="equal">
      <formula>"KO"</formula>
    </cfRule>
    <cfRule type="cellIs" dxfId="332" priority="16" operator="equal">
      <formula>"OK"</formula>
    </cfRule>
  </conditionalFormatting>
  <conditionalFormatting sqref="Q252">
    <cfRule type="cellIs" dxfId="331" priority="13" operator="equal">
      <formula>"KO"</formula>
    </cfRule>
    <cfRule type="cellIs" dxfId="330" priority="14" operator="equal">
      <formula>"OK"</formula>
    </cfRule>
  </conditionalFormatting>
  <conditionalFormatting sqref="Q253">
    <cfRule type="cellIs" dxfId="329" priority="11" operator="equal">
      <formula>"KO"</formula>
    </cfRule>
    <cfRule type="cellIs" dxfId="328" priority="12" operator="equal">
      <formula>"OK"</formula>
    </cfRule>
  </conditionalFormatting>
  <conditionalFormatting sqref="R312:R317">
    <cfRule type="cellIs" dxfId="327" priority="9" operator="equal">
      <formula>"KO"</formula>
    </cfRule>
    <cfRule type="cellIs" dxfId="326" priority="10" operator="equal">
      <formula>"OK"</formula>
    </cfRule>
  </conditionalFormatting>
  <conditionalFormatting sqref="V376:V393">
    <cfRule type="cellIs" dxfId="325" priority="7" operator="equal">
      <formula>"KO"</formula>
    </cfRule>
    <cfRule type="cellIs" dxfId="324" priority="8" operator="equal">
      <formula>"OK"</formula>
    </cfRule>
  </conditionalFormatting>
  <conditionalFormatting sqref="T146">
    <cfRule type="cellIs" dxfId="323" priority="3" operator="equal">
      <formula>"KO"</formula>
    </cfRule>
    <cfRule type="cellIs" dxfId="322" priority="4" operator="equal">
      <formula>"OK"</formula>
    </cfRule>
  </conditionalFormatting>
  <conditionalFormatting sqref="Z587">
    <cfRule type="cellIs" dxfId="321" priority="1" operator="equal">
      <formula>"KO"</formula>
    </cfRule>
    <cfRule type="cellIs" dxfId="32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4" sqref="A14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38"/>
      <c r="E1" s="138"/>
      <c r="F1" s="138"/>
      <c r="G1" s="138"/>
      <c r="H1" s="138"/>
      <c r="I1" s="138"/>
      <c r="J1" s="138"/>
      <c r="K1" s="138"/>
      <c r="L1" s="138"/>
      <c r="M1" s="138"/>
      <c r="N1" s="138"/>
      <c r="O1" s="138"/>
      <c r="P1" s="138"/>
      <c r="Q1" s="138"/>
      <c r="AK1" s="49"/>
    </row>
    <row r="2" spans="1:37" s="47" customFormat="1" ht="30.75" customHeight="1" x14ac:dyDescent="0.25">
      <c r="B2" s="50"/>
      <c r="D2" s="208" t="s">
        <v>26</v>
      </c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9" t="s">
        <v>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AK7" s="49"/>
    </row>
    <row r="8" spans="1:37" s="47" customFormat="1" x14ac:dyDescent="0.25">
      <c r="A8" s="63" t="s">
        <v>39</v>
      </c>
      <c r="B8" s="139"/>
      <c r="C8" s="139"/>
      <c r="D8" s="139"/>
      <c r="E8" s="139"/>
      <c r="F8" s="139"/>
      <c r="G8" s="139"/>
      <c r="H8" s="139"/>
      <c r="I8" s="139"/>
      <c r="J8" s="139"/>
      <c r="K8" s="139"/>
      <c r="L8" s="139"/>
      <c r="M8" s="139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9</v>
      </c>
      <c r="B10" s="67" t="str">
        <f>VLOOKUP(A10,EXPERIENCIA_REQUERIDA_PERFIL!A:B,2,FALSE)</f>
        <v>Analista GIS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68</v>
      </c>
      <c r="AE11" s="71">
        <f>VLOOKUP($A$10,EXPERIENCIA_REQUERIDA_PERFIL!A:BD,10,FALSE)</f>
        <v>2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69</v>
      </c>
      <c r="AE12" s="71">
        <f>VLOOKUP($A$10,EXPERIENCIA_REQUERIDA_PERFIL!A:BD,11,FALSE)</f>
        <v>2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2" t="s">
        <v>66</v>
      </c>
      <c r="AC13" s="145">
        <f>VLOOKUP($A$10,EXPERIENCIA_REQUERIDA_PERFIL!A:BD,31,FALSE)</f>
        <v>0</v>
      </c>
      <c r="AD13" s="125" t="s">
        <v>47</v>
      </c>
      <c r="AE13" s="71">
        <f>VLOOKUP($A$10,EXPERIENCIA_REQUERIDA_PERFIL!A:BD,9,FALSE)</f>
        <v>4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9" t="s">
        <v>15</v>
      </c>
      <c r="C14" s="200"/>
      <c r="D14" s="200"/>
      <c r="E14" s="20" t="s">
        <v>14</v>
      </c>
      <c r="F14" s="20" t="s">
        <v>29</v>
      </c>
      <c r="G14" s="20" t="s">
        <v>25</v>
      </c>
      <c r="H14" s="210" t="s">
        <v>18</v>
      </c>
      <c r="I14" s="211"/>
      <c r="J14" s="211"/>
      <c r="K14" s="211"/>
      <c r="L14" s="20" t="str">
        <f>IF(VLOOKUP($A$10,EXPERIENCIA_REQUERIDA_PERFIL!A:C,3,FALSE)="","",VLOOKUP($A$10,EXPERIENCIA_REQUERIDA_PERFIL!A:C,3,FALSE))</f>
        <v/>
      </c>
      <c r="M14" s="212" t="str">
        <f>IF(VLOOKUP($A$10,EXPERIENCIA_REQUERIDA_PERFIL!A:BD,6,FALSE)="","",VLOOKUP($A$10,EXPERIENCIA_REQUERIDA_PERFIL!A:BD,6,FALSE))</f>
        <v>Analista en projectes o serveis en les tecnologies GIS i coneixement en les tecnologies detallades als apartats 5.5 i 10 del PPT.</v>
      </c>
      <c r="N14" s="213"/>
      <c r="O14" s="213"/>
      <c r="P14" s="214"/>
      <c r="Q14" s="215" t="str">
        <f>IF(VLOOKUP($A$10,EXPERIENCIA_REQUERIDA_PERFIL!A:BD,12,FALSE)="","",VLOOKUP($A$10,EXPERIENCIA_REQUERIDA_PERFIL!A:BD,12,FALSE))</f>
        <v/>
      </c>
      <c r="R14" s="215"/>
      <c r="S14" s="215"/>
      <c r="T14" s="215"/>
      <c r="U14" s="215"/>
      <c r="V14" s="215"/>
      <c r="W14" s="215"/>
      <c r="X14" s="182" t="str">
        <f>IF(VLOOKUP($A$10,EXPERIENCIA_REQUERIDA_PERFIL!A:BD,18,FALSE)="","",VLOOKUP($A$10,EXPERIENCIA_REQUERIDA_PERFIL!A:BD,18,FALSE))</f>
        <v/>
      </c>
      <c r="Y14" s="183"/>
      <c r="Z14" s="182" t="str">
        <f>IF(VLOOKUP($A$10,EXPERIENCIA_REQUERIDA_PERFIL!A:BD,24,FALSE)="","",VLOOKUP($A$10,EXPERIENCIA_REQUERIDA_PERFIL!A:BD,24,FALSE))</f>
        <v/>
      </c>
      <c r="AA14" s="183"/>
      <c r="AB14" s="182" t="str">
        <f>IF(VLOOKUP($A$10,EXPERIENCIA_REQUERIDA_PERFIL!A:BD,30,FALSE)="","",VLOOKUP($A$10,EXPERIENCIA_REQUERIDA_PERFIL!A:BD,30,FALSE))</f>
        <v/>
      </c>
      <c r="AC14" s="183"/>
      <c r="AD14" s="20" t="s">
        <v>54</v>
      </c>
      <c r="AE14" s="24" t="str">
        <f>IF(AE13=0,"",CONCATENATE("Millora aportada en ",M14))</f>
        <v>Millora aportada en Analista en projectes o serveis en les tecnologies GIS i coneixement en les tecnologies detallades als apartats 5.5 i 10 del PPT.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203" t="str">
        <f t="shared" ref="B15:B34" si="0">$B$10</f>
        <v>Analista GIS</v>
      </c>
      <c r="C15" s="203"/>
      <c r="D15" s="203"/>
      <c r="E15" s="81" t="s">
        <v>53</v>
      </c>
      <c r="F15" s="81" t="s">
        <v>67</v>
      </c>
      <c r="G15" s="81">
        <v>100</v>
      </c>
      <c r="H15" s="204">
        <v>5</v>
      </c>
      <c r="I15" s="205"/>
      <c r="J15" s="205"/>
      <c r="K15" s="205"/>
      <c r="L15" s="136" t="s">
        <v>3</v>
      </c>
      <c r="M15" s="180">
        <f>IF($M$14="","",ROUND(SUMIF($AE$39:$AE$103,CONCATENATE(E15,"SI"),$AD$39:$AD$103)/12,2))</f>
        <v>3</v>
      </c>
      <c r="N15" s="206"/>
      <c r="O15" s="206"/>
      <c r="P15" s="181"/>
      <c r="Q15" s="207" t="str">
        <f>IF($Q$14="","",ROUND(SUMIF($AF$39:$AF$78,CONCATENATE(E15,"SI"),$AD$39:$AD$78)/12,2))</f>
        <v/>
      </c>
      <c r="R15" s="207"/>
      <c r="S15" s="207"/>
      <c r="T15" s="207"/>
      <c r="U15" s="207"/>
      <c r="V15" s="207"/>
      <c r="W15" s="207"/>
      <c r="X15" s="180" t="str">
        <f>IF($X$14="","",ROUND(SUMIF($AG$39:$AG$78,CONCATENATE(E15,"SI"),$AD$39:$AD$78)/12,2))</f>
        <v/>
      </c>
      <c r="Y15" s="181"/>
      <c r="Z15" s="180" t="str">
        <f>IF($Z$14="","",ROUND(SUMIF($AH$39:$AH$78,CONCATENATE(E15,"SI"),$AD$39:$AD$78)/12,2))</f>
        <v/>
      </c>
      <c r="AA15" s="181"/>
      <c r="AB15" s="180" t="str">
        <f>IF($AB$14="","",ROUND(SUMIF($AI$39:$AI$78,CONCATENATE(E15,"SI"),$AD$39:$AD$78)/12,2))</f>
        <v/>
      </c>
      <c r="AC15" s="181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0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203" t="str">
        <f t="shared" si="0"/>
        <v>Analista GIS</v>
      </c>
      <c r="C16" s="203"/>
      <c r="D16" s="203"/>
      <c r="E16" s="81"/>
      <c r="F16" s="81"/>
      <c r="G16" s="81"/>
      <c r="H16" s="204"/>
      <c r="I16" s="205"/>
      <c r="J16" s="205"/>
      <c r="K16" s="205"/>
      <c r="L16" s="136" t="s">
        <v>51</v>
      </c>
      <c r="M16" s="180">
        <f t="shared" ref="M16:M34" si="2">IF($M$14="","",ROUND(SUMIF($AE$39:$AE$103,CONCATENATE(E16,"SI"),$AD$39:$AD$103)/12,2))</f>
        <v>0</v>
      </c>
      <c r="N16" s="206"/>
      <c r="O16" s="206"/>
      <c r="P16" s="181"/>
      <c r="Q16" s="207" t="str">
        <f t="shared" ref="Q16:Q34" si="3">IF($Q$14="","",ROUND(SUMIF($AF$39:$AF$78,CONCATENATE(E16,"SI"),$AD$39:$AD$78)/12,2))</f>
        <v/>
      </c>
      <c r="R16" s="207"/>
      <c r="S16" s="207"/>
      <c r="T16" s="207"/>
      <c r="U16" s="207"/>
      <c r="V16" s="207"/>
      <c r="W16" s="207"/>
      <c r="X16" s="180" t="str">
        <f t="shared" ref="X16:X34" si="4">IF($X$14="","",ROUND(SUMIF($AG$39:$AG$78,CONCATENATE(E16,"SI"),$AD$39:$AD$78)/12,2))</f>
        <v/>
      </c>
      <c r="Y16" s="181"/>
      <c r="Z16" s="180" t="str">
        <f t="shared" ref="Z16:Z34" si="5">IF($Z$14="","",ROUND(SUMIF($AH$39:$AH$78,CONCATENATE(E16,"SI"),$AD$39:$AD$78)/12,2))</f>
        <v/>
      </c>
      <c r="AA16" s="181"/>
      <c r="AB16" s="180" t="str">
        <f t="shared" ref="AB16:AB34" si="6">IF($AB$14="","",ROUND(SUMIF($AI$39:$AI$78,CONCATENATE(E16,"SI"),$AD$39:$AD$78)/12,2))</f>
        <v/>
      </c>
      <c r="AC16" s="181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203" t="str">
        <f t="shared" si="0"/>
        <v>Analista GIS</v>
      </c>
      <c r="C17" s="203"/>
      <c r="D17" s="203"/>
      <c r="E17" s="81"/>
      <c r="F17" s="81"/>
      <c r="G17" s="81"/>
      <c r="H17" s="204"/>
      <c r="I17" s="205"/>
      <c r="J17" s="205"/>
      <c r="K17" s="205"/>
      <c r="L17" s="136" t="s">
        <v>51</v>
      </c>
      <c r="M17" s="180">
        <f t="shared" si="2"/>
        <v>0</v>
      </c>
      <c r="N17" s="206"/>
      <c r="O17" s="206"/>
      <c r="P17" s="181"/>
      <c r="Q17" s="207" t="str">
        <f t="shared" si="3"/>
        <v/>
      </c>
      <c r="R17" s="207"/>
      <c r="S17" s="207"/>
      <c r="T17" s="207"/>
      <c r="U17" s="207"/>
      <c r="V17" s="207"/>
      <c r="W17" s="207"/>
      <c r="X17" s="180" t="str">
        <f t="shared" si="4"/>
        <v/>
      </c>
      <c r="Y17" s="181"/>
      <c r="Z17" s="180" t="str">
        <f t="shared" si="5"/>
        <v/>
      </c>
      <c r="AA17" s="181"/>
      <c r="AB17" s="180" t="str">
        <f t="shared" si="6"/>
        <v/>
      </c>
      <c r="AC17" s="181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203" t="str">
        <f t="shared" si="0"/>
        <v>Analista GIS</v>
      </c>
      <c r="C18" s="203"/>
      <c r="D18" s="203"/>
      <c r="E18" s="81"/>
      <c r="F18" s="81"/>
      <c r="G18" s="81"/>
      <c r="H18" s="204"/>
      <c r="I18" s="205"/>
      <c r="J18" s="205"/>
      <c r="K18" s="205"/>
      <c r="L18" s="136" t="s">
        <v>51</v>
      </c>
      <c r="M18" s="180">
        <f t="shared" si="2"/>
        <v>0</v>
      </c>
      <c r="N18" s="206"/>
      <c r="O18" s="206"/>
      <c r="P18" s="181"/>
      <c r="Q18" s="207" t="str">
        <f t="shared" si="3"/>
        <v/>
      </c>
      <c r="R18" s="207"/>
      <c r="S18" s="207"/>
      <c r="T18" s="207"/>
      <c r="U18" s="207"/>
      <c r="V18" s="207"/>
      <c r="W18" s="207"/>
      <c r="X18" s="180" t="str">
        <f t="shared" si="4"/>
        <v/>
      </c>
      <c r="Y18" s="181"/>
      <c r="Z18" s="180" t="str">
        <f t="shared" si="5"/>
        <v/>
      </c>
      <c r="AA18" s="181"/>
      <c r="AB18" s="180" t="str">
        <f t="shared" si="6"/>
        <v/>
      </c>
      <c r="AC18" s="181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203" t="str">
        <f t="shared" si="0"/>
        <v>Analista GIS</v>
      </c>
      <c r="C19" s="203"/>
      <c r="D19" s="203"/>
      <c r="E19" s="81"/>
      <c r="F19" s="81"/>
      <c r="G19" s="81"/>
      <c r="H19" s="204"/>
      <c r="I19" s="205"/>
      <c r="J19" s="205"/>
      <c r="K19" s="205"/>
      <c r="L19" s="136" t="s">
        <v>51</v>
      </c>
      <c r="M19" s="180">
        <f t="shared" si="2"/>
        <v>0</v>
      </c>
      <c r="N19" s="206"/>
      <c r="O19" s="206"/>
      <c r="P19" s="181"/>
      <c r="Q19" s="207" t="str">
        <f t="shared" si="3"/>
        <v/>
      </c>
      <c r="R19" s="207"/>
      <c r="S19" s="207"/>
      <c r="T19" s="207"/>
      <c r="U19" s="207"/>
      <c r="V19" s="207"/>
      <c r="W19" s="207"/>
      <c r="X19" s="180" t="str">
        <f t="shared" si="4"/>
        <v/>
      </c>
      <c r="Y19" s="181"/>
      <c r="Z19" s="180" t="str">
        <f t="shared" si="5"/>
        <v/>
      </c>
      <c r="AA19" s="181"/>
      <c r="AB19" s="180" t="str">
        <f t="shared" si="6"/>
        <v/>
      </c>
      <c r="AC19" s="181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203" t="str">
        <f t="shared" si="0"/>
        <v>Analista GIS</v>
      </c>
      <c r="C20" s="203"/>
      <c r="D20" s="203"/>
      <c r="E20" s="81"/>
      <c r="F20" s="81"/>
      <c r="G20" s="81"/>
      <c r="H20" s="204"/>
      <c r="I20" s="205"/>
      <c r="J20" s="205"/>
      <c r="K20" s="205"/>
      <c r="L20" s="136" t="s">
        <v>51</v>
      </c>
      <c r="M20" s="180">
        <f t="shared" si="2"/>
        <v>0</v>
      </c>
      <c r="N20" s="206"/>
      <c r="O20" s="206"/>
      <c r="P20" s="181"/>
      <c r="Q20" s="207" t="str">
        <f t="shared" si="3"/>
        <v/>
      </c>
      <c r="R20" s="207"/>
      <c r="S20" s="207"/>
      <c r="T20" s="207"/>
      <c r="U20" s="207"/>
      <c r="V20" s="207"/>
      <c r="W20" s="207"/>
      <c r="X20" s="180" t="str">
        <f t="shared" si="4"/>
        <v/>
      </c>
      <c r="Y20" s="181"/>
      <c r="Z20" s="180" t="str">
        <f t="shared" si="5"/>
        <v/>
      </c>
      <c r="AA20" s="181"/>
      <c r="AB20" s="180" t="str">
        <f t="shared" si="6"/>
        <v/>
      </c>
      <c r="AC20" s="181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203" t="str">
        <f t="shared" si="0"/>
        <v>Analista GIS</v>
      </c>
      <c r="C21" s="203"/>
      <c r="D21" s="203"/>
      <c r="E21" s="81"/>
      <c r="F21" s="81"/>
      <c r="G21" s="81"/>
      <c r="H21" s="204"/>
      <c r="I21" s="205"/>
      <c r="J21" s="205"/>
      <c r="K21" s="205"/>
      <c r="L21" s="136" t="s">
        <v>51</v>
      </c>
      <c r="M21" s="180">
        <f t="shared" si="2"/>
        <v>0</v>
      </c>
      <c r="N21" s="206"/>
      <c r="O21" s="206"/>
      <c r="P21" s="181"/>
      <c r="Q21" s="207" t="str">
        <f t="shared" si="3"/>
        <v/>
      </c>
      <c r="R21" s="207"/>
      <c r="S21" s="207"/>
      <c r="T21" s="207"/>
      <c r="U21" s="207"/>
      <c r="V21" s="207"/>
      <c r="W21" s="207"/>
      <c r="X21" s="180" t="str">
        <f t="shared" si="4"/>
        <v/>
      </c>
      <c r="Y21" s="181"/>
      <c r="Z21" s="180" t="str">
        <f t="shared" si="5"/>
        <v/>
      </c>
      <c r="AA21" s="181"/>
      <c r="AB21" s="180" t="str">
        <f t="shared" si="6"/>
        <v/>
      </c>
      <c r="AC21" s="181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203" t="str">
        <f t="shared" si="0"/>
        <v>Analista GIS</v>
      </c>
      <c r="C22" s="203"/>
      <c r="D22" s="203"/>
      <c r="E22" s="81"/>
      <c r="F22" s="81"/>
      <c r="G22" s="81"/>
      <c r="H22" s="204"/>
      <c r="I22" s="205"/>
      <c r="J22" s="205"/>
      <c r="K22" s="205"/>
      <c r="L22" s="136" t="s">
        <v>51</v>
      </c>
      <c r="M22" s="180">
        <f t="shared" si="2"/>
        <v>0</v>
      </c>
      <c r="N22" s="206"/>
      <c r="O22" s="206"/>
      <c r="P22" s="181"/>
      <c r="Q22" s="207" t="str">
        <f t="shared" si="3"/>
        <v/>
      </c>
      <c r="R22" s="207"/>
      <c r="S22" s="207"/>
      <c r="T22" s="207"/>
      <c r="U22" s="207"/>
      <c r="V22" s="207"/>
      <c r="W22" s="207"/>
      <c r="X22" s="180" t="str">
        <f t="shared" si="4"/>
        <v/>
      </c>
      <c r="Y22" s="181"/>
      <c r="Z22" s="180" t="str">
        <f t="shared" si="5"/>
        <v/>
      </c>
      <c r="AA22" s="181"/>
      <c r="AB22" s="180" t="str">
        <f t="shared" si="6"/>
        <v/>
      </c>
      <c r="AC22" s="181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203" t="str">
        <f t="shared" si="0"/>
        <v>Analista GIS</v>
      </c>
      <c r="C23" s="203"/>
      <c r="D23" s="203"/>
      <c r="E23" s="81"/>
      <c r="F23" s="81"/>
      <c r="G23" s="81"/>
      <c r="H23" s="204"/>
      <c r="I23" s="205"/>
      <c r="J23" s="205"/>
      <c r="K23" s="205"/>
      <c r="L23" s="136" t="s">
        <v>51</v>
      </c>
      <c r="M23" s="180">
        <f t="shared" si="2"/>
        <v>0</v>
      </c>
      <c r="N23" s="206"/>
      <c r="O23" s="206"/>
      <c r="P23" s="181"/>
      <c r="Q23" s="207" t="str">
        <f t="shared" si="3"/>
        <v/>
      </c>
      <c r="R23" s="207"/>
      <c r="S23" s="207"/>
      <c r="T23" s="207"/>
      <c r="U23" s="207"/>
      <c r="V23" s="207"/>
      <c r="W23" s="207"/>
      <c r="X23" s="180" t="str">
        <f t="shared" si="4"/>
        <v/>
      </c>
      <c r="Y23" s="181"/>
      <c r="Z23" s="180" t="str">
        <f t="shared" si="5"/>
        <v/>
      </c>
      <c r="AA23" s="181"/>
      <c r="AB23" s="180" t="str">
        <f t="shared" si="6"/>
        <v/>
      </c>
      <c r="AC23" s="181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203" t="str">
        <f t="shared" si="0"/>
        <v>Analista GIS</v>
      </c>
      <c r="C24" s="203"/>
      <c r="D24" s="203"/>
      <c r="E24" s="81"/>
      <c r="F24" s="81"/>
      <c r="G24" s="81"/>
      <c r="H24" s="204"/>
      <c r="I24" s="205"/>
      <c r="J24" s="205"/>
      <c r="K24" s="205"/>
      <c r="L24" s="136" t="s">
        <v>51</v>
      </c>
      <c r="M24" s="180">
        <f t="shared" si="2"/>
        <v>0</v>
      </c>
      <c r="N24" s="206"/>
      <c r="O24" s="206"/>
      <c r="P24" s="181"/>
      <c r="Q24" s="207" t="str">
        <f t="shared" si="3"/>
        <v/>
      </c>
      <c r="R24" s="207"/>
      <c r="S24" s="207"/>
      <c r="T24" s="207"/>
      <c r="U24" s="207"/>
      <c r="V24" s="207"/>
      <c r="W24" s="207"/>
      <c r="X24" s="180" t="str">
        <f t="shared" si="4"/>
        <v/>
      </c>
      <c r="Y24" s="181"/>
      <c r="Z24" s="180" t="str">
        <f t="shared" si="5"/>
        <v/>
      </c>
      <c r="AA24" s="181"/>
      <c r="AB24" s="180" t="str">
        <f t="shared" si="6"/>
        <v/>
      </c>
      <c r="AC24" s="181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203" t="str">
        <f t="shared" si="0"/>
        <v>Analista GIS</v>
      </c>
      <c r="C25" s="203"/>
      <c r="D25" s="203"/>
      <c r="E25" s="81"/>
      <c r="F25" s="81"/>
      <c r="G25" s="81"/>
      <c r="H25" s="204"/>
      <c r="I25" s="205"/>
      <c r="J25" s="205"/>
      <c r="K25" s="205"/>
      <c r="L25" s="136" t="s">
        <v>51</v>
      </c>
      <c r="M25" s="180">
        <f t="shared" si="2"/>
        <v>0</v>
      </c>
      <c r="N25" s="206"/>
      <c r="O25" s="206"/>
      <c r="P25" s="181"/>
      <c r="Q25" s="207" t="str">
        <f t="shared" si="3"/>
        <v/>
      </c>
      <c r="R25" s="207"/>
      <c r="S25" s="207"/>
      <c r="T25" s="207"/>
      <c r="U25" s="207"/>
      <c r="V25" s="207"/>
      <c r="W25" s="207"/>
      <c r="X25" s="180" t="str">
        <f t="shared" si="4"/>
        <v/>
      </c>
      <c r="Y25" s="181"/>
      <c r="Z25" s="180" t="str">
        <f t="shared" si="5"/>
        <v/>
      </c>
      <c r="AA25" s="181"/>
      <c r="AB25" s="180" t="str">
        <f t="shared" si="6"/>
        <v/>
      </c>
      <c r="AC25" s="181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203" t="str">
        <f t="shared" si="0"/>
        <v>Analista GIS</v>
      </c>
      <c r="C26" s="203"/>
      <c r="D26" s="203"/>
      <c r="E26" s="81"/>
      <c r="F26" s="81"/>
      <c r="G26" s="81"/>
      <c r="H26" s="204"/>
      <c r="I26" s="205"/>
      <c r="J26" s="205"/>
      <c r="K26" s="205"/>
      <c r="L26" s="136" t="s">
        <v>51</v>
      </c>
      <c r="M26" s="180">
        <f t="shared" si="2"/>
        <v>0</v>
      </c>
      <c r="N26" s="206"/>
      <c r="O26" s="206"/>
      <c r="P26" s="181"/>
      <c r="Q26" s="207" t="str">
        <f t="shared" si="3"/>
        <v/>
      </c>
      <c r="R26" s="207"/>
      <c r="S26" s="207"/>
      <c r="T26" s="207"/>
      <c r="U26" s="207"/>
      <c r="V26" s="207"/>
      <c r="W26" s="207"/>
      <c r="X26" s="180" t="str">
        <f t="shared" si="4"/>
        <v/>
      </c>
      <c r="Y26" s="181"/>
      <c r="Z26" s="180" t="str">
        <f t="shared" si="5"/>
        <v/>
      </c>
      <c r="AA26" s="181"/>
      <c r="AB26" s="180" t="str">
        <f t="shared" si="6"/>
        <v/>
      </c>
      <c r="AC26" s="181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203" t="str">
        <f t="shared" si="0"/>
        <v>Analista GIS</v>
      </c>
      <c r="C27" s="203"/>
      <c r="D27" s="203"/>
      <c r="E27" s="81"/>
      <c r="F27" s="81"/>
      <c r="G27" s="81"/>
      <c r="H27" s="204"/>
      <c r="I27" s="205"/>
      <c r="J27" s="205"/>
      <c r="K27" s="205"/>
      <c r="L27" s="136" t="s">
        <v>51</v>
      </c>
      <c r="M27" s="180">
        <f t="shared" si="2"/>
        <v>0</v>
      </c>
      <c r="N27" s="206"/>
      <c r="O27" s="206"/>
      <c r="P27" s="181"/>
      <c r="Q27" s="207" t="str">
        <f t="shared" si="3"/>
        <v/>
      </c>
      <c r="R27" s="207"/>
      <c r="S27" s="207"/>
      <c r="T27" s="207"/>
      <c r="U27" s="207"/>
      <c r="V27" s="207"/>
      <c r="W27" s="207"/>
      <c r="X27" s="180" t="str">
        <f t="shared" si="4"/>
        <v/>
      </c>
      <c r="Y27" s="181"/>
      <c r="Z27" s="180" t="str">
        <f t="shared" si="5"/>
        <v/>
      </c>
      <c r="AA27" s="181"/>
      <c r="AB27" s="180" t="str">
        <f t="shared" si="6"/>
        <v/>
      </c>
      <c r="AC27" s="181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203" t="str">
        <f t="shared" si="0"/>
        <v>Analista GIS</v>
      </c>
      <c r="C28" s="203"/>
      <c r="D28" s="203"/>
      <c r="E28" s="81"/>
      <c r="F28" s="81"/>
      <c r="G28" s="81"/>
      <c r="H28" s="204"/>
      <c r="I28" s="205"/>
      <c r="J28" s="205"/>
      <c r="K28" s="205"/>
      <c r="L28" s="136" t="s">
        <v>51</v>
      </c>
      <c r="M28" s="180">
        <f t="shared" si="2"/>
        <v>0</v>
      </c>
      <c r="N28" s="206"/>
      <c r="O28" s="206"/>
      <c r="P28" s="181"/>
      <c r="Q28" s="207" t="str">
        <f t="shared" si="3"/>
        <v/>
      </c>
      <c r="R28" s="207"/>
      <c r="S28" s="207"/>
      <c r="T28" s="207"/>
      <c r="U28" s="207"/>
      <c r="V28" s="207"/>
      <c r="W28" s="207"/>
      <c r="X28" s="180" t="str">
        <f t="shared" si="4"/>
        <v/>
      </c>
      <c r="Y28" s="181"/>
      <c r="Z28" s="180" t="str">
        <f t="shared" si="5"/>
        <v/>
      </c>
      <c r="AA28" s="181"/>
      <c r="AB28" s="180" t="str">
        <f t="shared" si="6"/>
        <v/>
      </c>
      <c r="AC28" s="181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203" t="str">
        <f t="shared" si="0"/>
        <v>Analista GIS</v>
      </c>
      <c r="C29" s="203"/>
      <c r="D29" s="203"/>
      <c r="E29" s="81"/>
      <c r="F29" s="81"/>
      <c r="G29" s="81"/>
      <c r="H29" s="204"/>
      <c r="I29" s="205"/>
      <c r="J29" s="205"/>
      <c r="K29" s="205"/>
      <c r="L29" s="136" t="s">
        <v>51</v>
      </c>
      <c r="M29" s="180">
        <f t="shared" si="2"/>
        <v>0</v>
      </c>
      <c r="N29" s="206"/>
      <c r="O29" s="206"/>
      <c r="P29" s="181"/>
      <c r="Q29" s="207" t="str">
        <f t="shared" si="3"/>
        <v/>
      </c>
      <c r="R29" s="207"/>
      <c r="S29" s="207"/>
      <c r="T29" s="207"/>
      <c r="U29" s="207"/>
      <c r="V29" s="207"/>
      <c r="W29" s="207"/>
      <c r="X29" s="180" t="str">
        <f t="shared" si="4"/>
        <v/>
      </c>
      <c r="Y29" s="181"/>
      <c r="Z29" s="180" t="str">
        <f t="shared" si="5"/>
        <v/>
      </c>
      <c r="AA29" s="181"/>
      <c r="AB29" s="180" t="str">
        <f t="shared" si="6"/>
        <v/>
      </c>
      <c r="AC29" s="181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203" t="str">
        <f t="shared" si="0"/>
        <v>Analista GIS</v>
      </c>
      <c r="C30" s="203"/>
      <c r="D30" s="203"/>
      <c r="E30" s="81"/>
      <c r="F30" s="81"/>
      <c r="G30" s="81"/>
      <c r="H30" s="204"/>
      <c r="I30" s="205"/>
      <c r="J30" s="205"/>
      <c r="K30" s="205"/>
      <c r="L30" s="136" t="s">
        <v>51</v>
      </c>
      <c r="M30" s="180">
        <f t="shared" si="2"/>
        <v>0</v>
      </c>
      <c r="N30" s="206"/>
      <c r="O30" s="206"/>
      <c r="P30" s="181"/>
      <c r="Q30" s="207" t="str">
        <f t="shared" si="3"/>
        <v/>
      </c>
      <c r="R30" s="207"/>
      <c r="S30" s="207"/>
      <c r="T30" s="207"/>
      <c r="U30" s="207"/>
      <c r="V30" s="207"/>
      <c r="W30" s="207"/>
      <c r="X30" s="180" t="str">
        <f t="shared" si="4"/>
        <v/>
      </c>
      <c r="Y30" s="181"/>
      <c r="Z30" s="180" t="str">
        <f t="shared" si="5"/>
        <v/>
      </c>
      <c r="AA30" s="181"/>
      <c r="AB30" s="180" t="str">
        <f t="shared" si="6"/>
        <v/>
      </c>
      <c r="AC30" s="181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203" t="str">
        <f t="shared" si="0"/>
        <v>Analista GIS</v>
      </c>
      <c r="C31" s="203"/>
      <c r="D31" s="203"/>
      <c r="E31" s="81"/>
      <c r="F31" s="81"/>
      <c r="G31" s="81"/>
      <c r="H31" s="204"/>
      <c r="I31" s="205"/>
      <c r="J31" s="205"/>
      <c r="K31" s="205"/>
      <c r="L31" s="136" t="s">
        <v>51</v>
      </c>
      <c r="M31" s="180">
        <f t="shared" si="2"/>
        <v>0</v>
      </c>
      <c r="N31" s="206"/>
      <c r="O31" s="206"/>
      <c r="P31" s="181"/>
      <c r="Q31" s="207" t="str">
        <f t="shared" si="3"/>
        <v/>
      </c>
      <c r="R31" s="207"/>
      <c r="S31" s="207"/>
      <c r="T31" s="207"/>
      <c r="U31" s="207"/>
      <c r="V31" s="207"/>
      <c r="W31" s="207"/>
      <c r="X31" s="180" t="str">
        <f t="shared" si="4"/>
        <v/>
      </c>
      <c r="Y31" s="181"/>
      <c r="Z31" s="180" t="str">
        <f t="shared" si="5"/>
        <v/>
      </c>
      <c r="AA31" s="181"/>
      <c r="AB31" s="180" t="str">
        <f t="shared" si="6"/>
        <v/>
      </c>
      <c r="AC31" s="181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203" t="str">
        <f t="shared" si="0"/>
        <v>Analista GIS</v>
      </c>
      <c r="C32" s="203"/>
      <c r="D32" s="203"/>
      <c r="E32" s="81"/>
      <c r="F32" s="81"/>
      <c r="G32" s="81"/>
      <c r="H32" s="204"/>
      <c r="I32" s="205"/>
      <c r="J32" s="205"/>
      <c r="K32" s="205"/>
      <c r="L32" s="136" t="s">
        <v>51</v>
      </c>
      <c r="M32" s="180">
        <f t="shared" si="2"/>
        <v>0</v>
      </c>
      <c r="N32" s="206"/>
      <c r="O32" s="206"/>
      <c r="P32" s="181"/>
      <c r="Q32" s="207" t="str">
        <f t="shared" si="3"/>
        <v/>
      </c>
      <c r="R32" s="207"/>
      <c r="S32" s="207"/>
      <c r="T32" s="207"/>
      <c r="U32" s="207"/>
      <c r="V32" s="207"/>
      <c r="W32" s="207"/>
      <c r="X32" s="180" t="str">
        <f t="shared" si="4"/>
        <v/>
      </c>
      <c r="Y32" s="181"/>
      <c r="Z32" s="180" t="str">
        <f t="shared" si="5"/>
        <v/>
      </c>
      <c r="AA32" s="181"/>
      <c r="AB32" s="180" t="str">
        <f t="shared" si="6"/>
        <v/>
      </c>
      <c r="AC32" s="181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203" t="str">
        <f t="shared" si="0"/>
        <v>Analista GIS</v>
      </c>
      <c r="C33" s="203"/>
      <c r="D33" s="203"/>
      <c r="E33" s="81"/>
      <c r="F33" s="81"/>
      <c r="G33" s="81"/>
      <c r="H33" s="204"/>
      <c r="I33" s="205"/>
      <c r="J33" s="205"/>
      <c r="K33" s="205"/>
      <c r="L33" s="136" t="s">
        <v>51</v>
      </c>
      <c r="M33" s="180">
        <f t="shared" si="2"/>
        <v>0</v>
      </c>
      <c r="N33" s="206"/>
      <c r="O33" s="206"/>
      <c r="P33" s="181"/>
      <c r="Q33" s="207" t="str">
        <f t="shared" si="3"/>
        <v/>
      </c>
      <c r="R33" s="207"/>
      <c r="S33" s="207"/>
      <c r="T33" s="207"/>
      <c r="U33" s="207"/>
      <c r="V33" s="207"/>
      <c r="W33" s="207"/>
      <c r="X33" s="180" t="str">
        <f t="shared" si="4"/>
        <v/>
      </c>
      <c r="Y33" s="181"/>
      <c r="Z33" s="180" t="str">
        <f t="shared" si="5"/>
        <v/>
      </c>
      <c r="AA33" s="181"/>
      <c r="AB33" s="180" t="str">
        <f t="shared" si="6"/>
        <v/>
      </c>
      <c r="AC33" s="181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203" t="str">
        <f t="shared" si="0"/>
        <v>Analista GIS</v>
      </c>
      <c r="C34" s="203"/>
      <c r="D34" s="203"/>
      <c r="E34" s="81"/>
      <c r="F34" s="81"/>
      <c r="G34" s="81"/>
      <c r="H34" s="204"/>
      <c r="I34" s="205"/>
      <c r="J34" s="205"/>
      <c r="K34" s="205"/>
      <c r="L34" s="136" t="s">
        <v>51</v>
      </c>
      <c r="M34" s="180">
        <f t="shared" si="2"/>
        <v>0</v>
      </c>
      <c r="N34" s="206"/>
      <c r="O34" s="206"/>
      <c r="P34" s="181"/>
      <c r="Q34" s="207" t="str">
        <f t="shared" si="3"/>
        <v/>
      </c>
      <c r="R34" s="207"/>
      <c r="S34" s="207"/>
      <c r="T34" s="207"/>
      <c r="U34" s="207"/>
      <c r="V34" s="207"/>
      <c r="W34" s="207"/>
      <c r="X34" s="180" t="str">
        <f t="shared" si="4"/>
        <v/>
      </c>
      <c r="Y34" s="181"/>
      <c r="Z34" s="180" t="str">
        <f t="shared" si="5"/>
        <v/>
      </c>
      <c r="AA34" s="181"/>
      <c r="AB34" s="180" t="str">
        <f t="shared" si="6"/>
        <v/>
      </c>
      <c r="AC34" s="181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6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6" t="s">
        <v>72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9" t="s">
        <v>16</v>
      </c>
      <c r="C38" s="200"/>
      <c r="D38" s="200"/>
      <c r="E38" s="201" t="s">
        <v>17</v>
      </c>
      <c r="F38" s="201"/>
      <c r="G38" s="201"/>
      <c r="H38" s="201"/>
      <c r="I38" s="201"/>
      <c r="J38" s="201"/>
      <c r="K38" s="201"/>
      <c r="L38" s="201"/>
      <c r="M38" s="201"/>
      <c r="N38" s="20" t="s">
        <v>19</v>
      </c>
      <c r="O38" s="20" t="s">
        <v>14</v>
      </c>
      <c r="P38" s="20" t="str">
        <f>M14</f>
        <v>Analista en projectes o serveis en les tecnologies GIS i coneixement en les tecnologies detallades als apartats 5.5 i 10 del PPT.</v>
      </c>
      <c r="Q38" s="202" t="str">
        <f>Q14</f>
        <v/>
      </c>
      <c r="R38" s="202"/>
      <c r="S38" s="202"/>
      <c r="T38" s="202"/>
      <c r="U38" s="202"/>
      <c r="V38" s="202"/>
      <c r="W38" s="137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1" t="s">
        <v>55</v>
      </c>
      <c r="C39" s="191"/>
      <c r="D39" s="191"/>
      <c r="E39" s="196" t="s">
        <v>56</v>
      </c>
      <c r="F39" s="197"/>
      <c r="G39" s="197"/>
      <c r="H39" s="197"/>
      <c r="I39" s="197"/>
      <c r="J39" s="197"/>
      <c r="K39" s="197"/>
      <c r="L39" s="197"/>
      <c r="M39" s="198"/>
      <c r="N39" s="87"/>
      <c r="O39" s="87" t="s">
        <v>53</v>
      </c>
      <c r="P39" s="136" t="s">
        <v>3</v>
      </c>
      <c r="Q39" s="191" t="s">
        <v>4</v>
      </c>
      <c r="R39" s="191"/>
      <c r="S39" s="191"/>
      <c r="T39" s="191"/>
      <c r="U39" s="191"/>
      <c r="V39" s="191"/>
      <c r="W39" s="136" t="s">
        <v>4</v>
      </c>
      <c r="X39" s="136" t="s">
        <v>4</v>
      </c>
      <c r="Y39" s="136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91"/>
      <c r="C40" s="191"/>
      <c r="D40" s="191"/>
      <c r="E40" s="196"/>
      <c r="F40" s="197"/>
      <c r="G40" s="197"/>
      <c r="H40" s="197"/>
      <c r="I40" s="197"/>
      <c r="J40" s="197"/>
      <c r="K40" s="197"/>
      <c r="L40" s="197"/>
      <c r="M40" s="198"/>
      <c r="N40" s="87"/>
      <c r="O40" s="87"/>
      <c r="P40" s="136" t="s">
        <v>51</v>
      </c>
      <c r="Q40" s="191" t="s">
        <v>51</v>
      </c>
      <c r="R40" s="191"/>
      <c r="S40" s="191"/>
      <c r="T40" s="191"/>
      <c r="U40" s="191"/>
      <c r="V40" s="191"/>
      <c r="W40" s="136" t="s">
        <v>51</v>
      </c>
      <c r="X40" s="136" t="s">
        <v>51</v>
      </c>
      <c r="Y40" s="136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91"/>
      <c r="C41" s="191"/>
      <c r="D41" s="191"/>
      <c r="E41" s="196"/>
      <c r="F41" s="197"/>
      <c r="G41" s="197"/>
      <c r="H41" s="197"/>
      <c r="I41" s="197"/>
      <c r="J41" s="197"/>
      <c r="K41" s="197"/>
      <c r="L41" s="197"/>
      <c r="M41" s="198"/>
      <c r="N41" s="87"/>
      <c r="O41" s="87"/>
      <c r="P41" s="136" t="s">
        <v>51</v>
      </c>
      <c r="Q41" s="191" t="s">
        <v>51</v>
      </c>
      <c r="R41" s="191"/>
      <c r="S41" s="191"/>
      <c r="T41" s="191"/>
      <c r="U41" s="191"/>
      <c r="V41" s="191"/>
      <c r="W41" s="136" t="s">
        <v>51</v>
      </c>
      <c r="X41" s="136" t="s">
        <v>51</v>
      </c>
      <c r="Y41" s="136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91"/>
      <c r="C42" s="191"/>
      <c r="D42" s="191"/>
      <c r="E42" s="196"/>
      <c r="F42" s="197"/>
      <c r="G42" s="197"/>
      <c r="H42" s="197"/>
      <c r="I42" s="197"/>
      <c r="J42" s="197"/>
      <c r="K42" s="197"/>
      <c r="L42" s="197"/>
      <c r="M42" s="198"/>
      <c r="N42" s="87"/>
      <c r="O42" s="87"/>
      <c r="P42" s="136" t="s">
        <v>51</v>
      </c>
      <c r="Q42" s="191" t="s">
        <v>51</v>
      </c>
      <c r="R42" s="191"/>
      <c r="S42" s="191"/>
      <c r="T42" s="191"/>
      <c r="U42" s="191"/>
      <c r="V42" s="191"/>
      <c r="W42" s="136" t="s">
        <v>51</v>
      </c>
      <c r="X42" s="136" t="s">
        <v>51</v>
      </c>
      <c r="Y42" s="136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91"/>
      <c r="C43" s="191"/>
      <c r="D43" s="191"/>
      <c r="E43" s="196"/>
      <c r="F43" s="197"/>
      <c r="G43" s="197"/>
      <c r="H43" s="197"/>
      <c r="I43" s="197"/>
      <c r="J43" s="197"/>
      <c r="K43" s="197"/>
      <c r="L43" s="197"/>
      <c r="M43" s="198"/>
      <c r="N43" s="87"/>
      <c r="O43" s="87"/>
      <c r="P43" s="136" t="s">
        <v>51</v>
      </c>
      <c r="Q43" s="191" t="s">
        <v>51</v>
      </c>
      <c r="R43" s="191"/>
      <c r="S43" s="191"/>
      <c r="T43" s="191"/>
      <c r="U43" s="191"/>
      <c r="V43" s="191"/>
      <c r="W43" s="136" t="s">
        <v>51</v>
      </c>
      <c r="X43" s="136" t="s">
        <v>51</v>
      </c>
      <c r="Y43" s="136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91"/>
      <c r="C44" s="191"/>
      <c r="D44" s="191"/>
      <c r="E44" s="196"/>
      <c r="F44" s="197"/>
      <c r="G44" s="197"/>
      <c r="H44" s="197"/>
      <c r="I44" s="197"/>
      <c r="J44" s="197"/>
      <c r="K44" s="197"/>
      <c r="L44" s="197"/>
      <c r="M44" s="198"/>
      <c r="N44" s="87"/>
      <c r="O44" s="87"/>
      <c r="P44" s="136" t="s">
        <v>51</v>
      </c>
      <c r="Q44" s="191" t="s">
        <v>51</v>
      </c>
      <c r="R44" s="191"/>
      <c r="S44" s="191"/>
      <c r="T44" s="191"/>
      <c r="U44" s="191"/>
      <c r="V44" s="191"/>
      <c r="W44" s="136" t="s">
        <v>51</v>
      </c>
      <c r="X44" s="136" t="s">
        <v>51</v>
      </c>
      <c r="Y44" s="136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91"/>
      <c r="C45" s="191"/>
      <c r="D45" s="191"/>
      <c r="E45" s="196"/>
      <c r="F45" s="197"/>
      <c r="G45" s="197"/>
      <c r="H45" s="197"/>
      <c r="I45" s="197"/>
      <c r="J45" s="197"/>
      <c r="K45" s="197"/>
      <c r="L45" s="197"/>
      <c r="M45" s="198"/>
      <c r="N45" s="87"/>
      <c r="O45" s="87"/>
      <c r="P45" s="136" t="s">
        <v>51</v>
      </c>
      <c r="Q45" s="191" t="s">
        <v>51</v>
      </c>
      <c r="R45" s="191"/>
      <c r="S45" s="191"/>
      <c r="T45" s="191"/>
      <c r="U45" s="191"/>
      <c r="V45" s="191"/>
      <c r="W45" s="136" t="s">
        <v>51</v>
      </c>
      <c r="X45" s="136" t="s">
        <v>51</v>
      </c>
      <c r="Y45" s="136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91"/>
      <c r="C46" s="191"/>
      <c r="D46" s="191"/>
      <c r="E46" s="196"/>
      <c r="F46" s="197"/>
      <c r="G46" s="197"/>
      <c r="H46" s="197"/>
      <c r="I46" s="197"/>
      <c r="J46" s="197"/>
      <c r="K46" s="197"/>
      <c r="L46" s="197"/>
      <c r="M46" s="198"/>
      <c r="N46" s="87"/>
      <c r="O46" s="87"/>
      <c r="P46" s="136" t="s">
        <v>51</v>
      </c>
      <c r="Q46" s="191" t="s">
        <v>51</v>
      </c>
      <c r="R46" s="191"/>
      <c r="S46" s="191"/>
      <c r="T46" s="191"/>
      <c r="U46" s="191"/>
      <c r="V46" s="191"/>
      <c r="W46" s="136" t="s">
        <v>51</v>
      </c>
      <c r="X46" s="136" t="s">
        <v>51</v>
      </c>
      <c r="Y46" s="136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91"/>
      <c r="C47" s="191"/>
      <c r="D47" s="191"/>
      <c r="E47" s="196"/>
      <c r="F47" s="197"/>
      <c r="G47" s="197"/>
      <c r="H47" s="197"/>
      <c r="I47" s="197"/>
      <c r="J47" s="197"/>
      <c r="K47" s="197"/>
      <c r="L47" s="197"/>
      <c r="M47" s="198"/>
      <c r="N47" s="87"/>
      <c r="O47" s="87"/>
      <c r="P47" s="136" t="s">
        <v>51</v>
      </c>
      <c r="Q47" s="191" t="s">
        <v>51</v>
      </c>
      <c r="R47" s="191"/>
      <c r="S47" s="191"/>
      <c r="T47" s="191"/>
      <c r="U47" s="191"/>
      <c r="V47" s="191"/>
      <c r="W47" s="136" t="s">
        <v>51</v>
      </c>
      <c r="X47" s="136" t="s">
        <v>51</v>
      </c>
      <c r="Y47" s="136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91"/>
      <c r="C48" s="191"/>
      <c r="D48" s="191"/>
      <c r="E48" s="196"/>
      <c r="F48" s="197"/>
      <c r="G48" s="197"/>
      <c r="H48" s="197"/>
      <c r="I48" s="197"/>
      <c r="J48" s="197"/>
      <c r="K48" s="197"/>
      <c r="L48" s="197"/>
      <c r="M48" s="198"/>
      <c r="N48" s="87"/>
      <c r="O48" s="87"/>
      <c r="P48" s="136" t="s">
        <v>51</v>
      </c>
      <c r="Q48" s="191" t="s">
        <v>51</v>
      </c>
      <c r="R48" s="191"/>
      <c r="S48" s="191"/>
      <c r="T48" s="191"/>
      <c r="U48" s="191"/>
      <c r="V48" s="191"/>
      <c r="W48" s="136" t="s">
        <v>51</v>
      </c>
      <c r="X48" s="136" t="s">
        <v>51</v>
      </c>
      <c r="Y48" s="136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91"/>
      <c r="C49" s="191"/>
      <c r="D49" s="191"/>
      <c r="E49" s="196"/>
      <c r="F49" s="197"/>
      <c r="G49" s="197"/>
      <c r="H49" s="197"/>
      <c r="I49" s="197"/>
      <c r="J49" s="197"/>
      <c r="K49" s="197"/>
      <c r="L49" s="197"/>
      <c r="M49" s="198"/>
      <c r="N49" s="87"/>
      <c r="O49" s="87"/>
      <c r="P49" s="136" t="s">
        <v>51</v>
      </c>
      <c r="Q49" s="191" t="s">
        <v>51</v>
      </c>
      <c r="R49" s="191"/>
      <c r="S49" s="191"/>
      <c r="T49" s="191"/>
      <c r="U49" s="191"/>
      <c r="V49" s="191"/>
      <c r="W49" s="136" t="s">
        <v>51</v>
      </c>
      <c r="X49" s="136" t="s">
        <v>51</v>
      </c>
      <c r="Y49" s="136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91"/>
      <c r="C50" s="191"/>
      <c r="D50" s="191"/>
      <c r="E50" s="196"/>
      <c r="F50" s="197"/>
      <c r="G50" s="197"/>
      <c r="H50" s="197"/>
      <c r="I50" s="197"/>
      <c r="J50" s="197"/>
      <c r="K50" s="197"/>
      <c r="L50" s="197"/>
      <c r="M50" s="198"/>
      <c r="N50" s="87"/>
      <c r="O50" s="87"/>
      <c r="P50" s="136" t="s">
        <v>51</v>
      </c>
      <c r="Q50" s="191" t="s">
        <v>51</v>
      </c>
      <c r="R50" s="191"/>
      <c r="S50" s="191"/>
      <c r="T50" s="191"/>
      <c r="U50" s="191"/>
      <c r="V50" s="191"/>
      <c r="W50" s="136" t="s">
        <v>51</v>
      </c>
      <c r="X50" s="136" t="s">
        <v>51</v>
      </c>
      <c r="Y50" s="136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91"/>
      <c r="C51" s="191"/>
      <c r="D51" s="191"/>
      <c r="E51" s="196"/>
      <c r="F51" s="197"/>
      <c r="G51" s="197"/>
      <c r="H51" s="197"/>
      <c r="I51" s="197"/>
      <c r="J51" s="197"/>
      <c r="K51" s="197"/>
      <c r="L51" s="197"/>
      <c r="M51" s="198"/>
      <c r="N51" s="87"/>
      <c r="O51" s="87"/>
      <c r="P51" s="136" t="s">
        <v>51</v>
      </c>
      <c r="Q51" s="191" t="s">
        <v>51</v>
      </c>
      <c r="R51" s="191"/>
      <c r="S51" s="191"/>
      <c r="T51" s="191"/>
      <c r="U51" s="191"/>
      <c r="V51" s="191"/>
      <c r="W51" s="136" t="s">
        <v>51</v>
      </c>
      <c r="X51" s="136" t="s">
        <v>51</v>
      </c>
      <c r="Y51" s="136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91"/>
      <c r="C52" s="191"/>
      <c r="D52" s="191"/>
      <c r="E52" s="196"/>
      <c r="F52" s="197"/>
      <c r="G52" s="197"/>
      <c r="H52" s="197"/>
      <c r="I52" s="197"/>
      <c r="J52" s="197"/>
      <c r="K52" s="197"/>
      <c r="L52" s="197"/>
      <c r="M52" s="198"/>
      <c r="N52" s="87"/>
      <c r="O52" s="87"/>
      <c r="P52" s="136" t="s">
        <v>51</v>
      </c>
      <c r="Q52" s="191" t="s">
        <v>51</v>
      </c>
      <c r="R52" s="191"/>
      <c r="S52" s="191"/>
      <c r="T52" s="191"/>
      <c r="U52" s="191"/>
      <c r="V52" s="191"/>
      <c r="W52" s="136" t="s">
        <v>51</v>
      </c>
      <c r="X52" s="136" t="s">
        <v>51</v>
      </c>
      <c r="Y52" s="136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91"/>
      <c r="C53" s="191"/>
      <c r="D53" s="191"/>
      <c r="E53" s="196"/>
      <c r="F53" s="197"/>
      <c r="G53" s="197"/>
      <c r="H53" s="197"/>
      <c r="I53" s="197"/>
      <c r="J53" s="197"/>
      <c r="K53" s="197"/>
      <c r="L53" s="197"/>
      <c r="M53" s="198"/>
      <c r="N53" s="87"/>
      <c r="O53" s="87"/>
      <c r="P53" s="136" t="s">
        <v>51</v>
      </c>
      <c r="Q53" s="191" t="s">
        <v>51</v>
      </c>
      <c r="R53" s="191"/>
      <c r="S53" s="191"/>
      <c r="T53" s="191"/>
      <c r="U53" s="191"/>
      <c r="V53" s="191"/>
      <c r="W53" s="136" t="s">
        <v>51</v>
      </c>
      <c r="X53" s="136" t="s">
        <v>51</v>
      </c>
      <c r="Y53" s="136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91"/>
      <c r="C54" s="191"/>
      <c r="D54" s="191"/>
      <c r="E54" s="196"/>
      <c r="F54" s="197"/>
      <c r="G54" s="197"/>
      <c r="H54" s="197"/>
      <c r="I54" s="197"/>
      <c r="J54" s="197"/>
      <c r="K54" s="197"/>
      <c r="L54" s="197"/>
      <c r="M54" s="198"/>
      <c r="N54" s="87"/>
      <c r="O54" s="87"/>
      <c r="P54" s="136" t="s">
        <v>51</v>
      </c>
      <c r="Q54" s="191" t="s">
        <v>51</v>
      </c>
      <c r="R54" s="191"/>
      <c r="S54" s="191"/>
      <c r="T54" s="191"/>
      <c r="U54" s="191"/>
      <c r="V54" s="191"/>
      <c r="W54" s="136" t="s">
        <v>51</v>
      </c>
      <c r="X54" s="136" t="s">
        <v>51</v>
      </c>
      <c r="Y54" s="136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91"/>
      <c r="C55" s="191"/>
      <c r="D55" s="191"/>
      <c r="E55" s="196"/>
      <c r="F55" s="197"/>
      <c r="G55" s="197"/>
      <c r="H55" s="197"/>
      <c r="I55" s="197"/>
      <c r="J55" s="197"/>
      <c r="K55" s="197"/>
      <c r="L55" s="197"/>
      <c r="M55" s="198"/>
      <c r="N55" s="87"/>
      <c r="O55" s="87"/>
      <c r="P55" s="136" t="s">
        <v>51</v>
      </c>
      <c r="Q55" s="191" t="s">
        <v>51</v>
      </c>
      <c r="R55" s="191"/>
      <c r="S55" s="191"/>
      <c r="T55" s="191"/>
      <c r="U55" s="191"/>
      <c r="V55" s="191"/>
      <c r="W55" s="136" t="s">
        <v>51</v>
      </c>
      <c r="X55" s="136" t="s">
        <v>51</v>
      </c>
      <c r="Y55" s="136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91"/>
      <c r="C56" s="191"/>
      <c r="D56" s="191"/>
      <c r="E56" s="196"/>
      <c r="F56" s="197"/>
      <c r="G56" s="197"/>
      <c r="H56" s="197"/>
      <c r="I56" s="197"/>
      <c r="J56" s="197"/>
      <c r="K56" s="197"/>
      <c r="L56" s="197"/>
      <c r="M56" s="198"/>
      <c r="N56" s="87"/>
      <c r="O56" s="87"/>
      <c r="P56" s="136" t="s">
        <v>51</v>
      </c>
      <c r="Q56" s="191" t="s">
        <v>51</v>
      </c>
      <c r="R56" s="191"/>
      <c r="S56" s="191"/>
      <c r="T56" s="191"/>
      <c r="U56" s="191"/>
      <c r="V56" s="191"/>
      <c r="W56" s="136" t="s">
        <v>51</v>
      </c>
      <c r="X56" s="136" t="s">
        <v>51</v>
      </c>
      <c r="Y56" s="136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91"/>
      <c r="C57" s="191"/>
      <c r="D57" s="191"/>
      <c r="E57" s="196"/>
      <c r="F57" s="197"/>
      <c r="G57" s="197"/>
      <c r="H57" s="197"/>
      <c r="I57" s="197"/>
      <c r="J57" s="197"/>
      <c r="K57" s="197"/>
      <c r="L57" s="197"/>
      <c r="M57" s="198"/>
      <c r="N57" s="87"/>
      <c r="O57" s="87"/>
      <c r="P57" s="136" t="s">
        <v>51</v>
      </c>
      <c r="Q57" s="191" t="s">
        <v>51</v>
      </c>
      <c r="R57" s="191"/>
      <c r="S57" s="191"/>
      <c r="T57" s="191"/>
      <c r="U57" s="191"/>
      <c r="V57" s="191"/>
      <c r="W57" s="136" t="s">
        <v>51</v>
      </c>
      <c r="X57" s="136" t="s">
        <v>51</v>
      </c>
      <c r="Y57" s="136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91"/>
      <c r="C58" s="191"/>
      <c r="D58" s="191"/>
      <c r="E58" s="196"/>
      <c r="F58" s="197"/>
      <c r="G58" s="197"/>
      <c r="H58" s="197"/>
      <c r="I58" s="197"/>
      <c r="J58" s="197"/>
      <c r="K58" s="197"/>
      <c r="L58" s="197"/>
      <c r="M58" s="198"/>
      <c r="N58" s="87"/>
      <c r="O58" s="87"/>
      <c r="P58" s="136" t="s">
        <v>51</v>
      </c>
      <c r="Q58" s="191" t="s">
        <v>51</v>
      </c>
      <c r="R58" s="191"/>
      <c r="S58" s="191"/>
      <c r="T58" s="191"/>
      <c r="U58" s="191"/>
      <c r="V58" s="191"/>
      <c r="W58" s="136" t="s">
        <v>51</v>
      </c>
      <c r="X58" s="136" t="s">
        <v>51</v>
      </c>
      <c r="Y58" s="136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91"/>
      <c r="C59" s="191"/>
      <c r="D59" s="191"/>
      <c r="E59" s="196"/>
      <c r="F59" s="197"/>
      <c r="G59" s="197"/>
      <c r="H59" s="197"/>
      <c r="I59" s="197"/>
      <c r="J59" s="197"/>
      <c r="K59" s="197"/>
      <c r="L59" s="197"/>
      <c r="M59" s="198"/>
      <c r="N59" s="87"/>
      <c r="O59" s="87"/>
      <c r="P59" s="136" t="s">
        <v>51</v>
      </c>
      <c r="Q59" s="191" t="s">
        <v>51</v>
      </c>
      <c r="R59" s="191"/>
      <c r="S59" s="191"/>
      <c r="T59" s="191"/>
      <c r="U59" s="191"/>
      <c r="V59" s="191"/>
      <c r="W59" s="136" t="s">
        <v>51</v>
      </c>
      <c r="X59" s="136" t="s">
        <v>51</v>
      </c>
      <c r="Y59" s="136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91"/>
      <c r="C60" s="191"/>
      <c r="D60" s="191"/>
      <c r="E60" s="196"/>
      <c r="F60" s="197"/>
      <c r="G60" s="197"/>
      <c r="H60" s="197"/>
      <c r="I60" s="197"/>
      <c r="J60" s="197"/>
      <c r="K60" s="197"/>
      <c r="L60" s="197"/>
      <c r="M60" s="198"/>
      <c r="N60" s="87"/>
      <c r="O60" s="87"/>
      <c r="P60" s="136" t="s">
        <v>51</v>
      </c>
      <c r="Q60" s="191" t="s">
        <v>51</v>
      </c>
      <c r="R60" s="191"/>
      <c r="S60" s="191"/>
      <c r="T60" s="191"/>
      <c r="U60" s="191"/>
      <c r="V60" s="191"/>
      <c r="W60" s="136" t="s">
        <v>51</v>
      </c>
      <c r="X60" s="136" t="s">
        <v>51</v>
      </c>
      <c r="Y60" s="136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91"/>
      <c r="C61" s="191"/>
      <c r="D61" s="191"/>
      <c r="E61" s="196"/>
      <c r="F61" s="197"/>
      <c r="G61" s="197"/>
      <c r="H61" s="197"/>
      <c r="I61" s="197"/>
      <c r="J61" s="197"/>
      <c r="K61" s="197"/>
      <c r="L61" s="197"/>
      <c r="M61" s="198"/>
      <c r="N61" s="87"/>
      <c r="O61" s="87"/>
      <c r="P61" s="136" t="s">
        <v>51</v>
      </c>
      <c r="Q61" s="191" t="s">
        <v>51</v>
      </c>
      <c r="R61" s="191"/>
      <c r="S61" s="191"/>
      <c r="T61" s="191"/>
      <c r="U61" s="191"/>
      <c r="V61" s="191"/>
      <c r="W61" s="136" t="s">
        <v>51</v>
      </c>
      <c r="X61" s="136" t="s">
        <v>51</v>
      </c>
      <c r="Y61" s="136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91"/>
      <c r="C62" s="191"/>
      <c r="D62" s="191"/>
      <c r="E62" s="196"/>
      <c r="F62" s="197"/>
      <c r="G62" s="197"/>
      <c r="H62" s="197"/>
      <c r="I62" s="197"/>
      <c r="J62" s="197"/>
      <c r="K62" s="197"/>
      <c r="L62" s="197"/>
      <c r="M62" s="198"/>
      <c r="N62" s="87"/>
      <c r="O62" s="87"/>
      <c r="P62" s="136" t="s">
        <v>51</v>
      </c>
      <c r="Q62" s="191" t="s">
        <v>51</v>
      </c>
      <c r="R62" s="191"/>
      <c r="S62" s="191"/>
      <c r="T62" s="191"/>
      <c r="U62" s="191"/>
      <c r="V62" s="191"/>
      <c r="W62" s="136" t="s">
        <v>51</v>
      </c>
      <c r="X62" s="136" t="s">
        <v>51</v>
      </c>
      <c r="Y62" s="136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91"/>
      <c r="C63" s="191"/>
      <c r="D63" s="191"/>
      <c r="E63" s="196"/>
      <c r="F63" s="197"/>
      <c r="G63" s="197"/>
      <c r="H63" s="197"/>
      <c r="I63" s="197"/>
      <c r="J63" s="197"/>
      <c r="K63" s="197"/>
      <c r="L63" s="197"/>
      <c r="M63" s="198"/>
      <c r="N63" s="87"/>
      <c r="O63" s="87"/>
      <c r="P63" s="136" t="s">
        <v>51</v>
      </c>
      <c r="Q63" s="191" t="s">
        <v>51</v>
      </c>
      <c r="R63" s="191"/>
      <c r="S63" s="191"/>
      <c r="T63" s="191"/>
      <c r="U63" s="191"/>
      <c r="V63" s="191"/>
      <c r="W63" s="136" t="s">
        <v>51</v>
      </c>
      <c r="X63" s="136" t="s">
        <v>51</v>
      </c>
      <c r="Y63" s="136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91"/>
      <c r="C64" s="191"/>
      <c r="D64" s="191"/>
      <c r="E64" s="196"/>
      <c r="F64" s="197"/>
      <c r="G64" s="197"/>
      <c r="H64" s="197"/>
      <c r="I64" s="197"/>
      <c r="J64" s="197"/>
      <c r="K64" s="197"/>
      <c r="L64" s="197"/>
      <c r="M64" s="198"/>
      <c r="N64" s="87"/>
      <c r="O64" s="87"/>
      <c r="P64" s="136" t="s">
        <v>51</v>
      </c>
      <c r="Q64" s="191" t="s">
        <v>51</v>
      </c>
      <c r="R64" s="191"/>
      <c r="S64" s="191"/>
      <c r="T64" s="191"/>
      <c r="U64" s="191"/>
      <c r="V64" s="191"/>
      <c r="W64" s="136" t="s">
        <v>51</v>
      </c>
      <c r="X64" s="136" t="s">
        <v>51</v>
      </c>
      <c r="Y64" s="136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91"/>
      <c r="C65" s="191"/>
      <c r="D65" s="191"/>
      <c r="E65" s="196"/>
      <c r="F65" s="197"/>
      <c r="G65" s="197"/>
      <c r="H65" s="197"/>
      <c r="I65" s="197"/>
      <c r="J65" s="197"/>
      <c r="K65" s="197"/>
      <c r="L65" s="197"/>
      <c r="M65" s="198"/>
      <c r="N65" s="87"/>
      <c r="O65" s="87"/>
      <c r="P65" s="136" t="s">
        <v>51</v>
      </c>
      <c r="Q65" s="191" t="s">
        <v>51</v>
      </c>
      <c r="R65" s="191"/>
      <c r="S65" s="191"/>
      <c r="T65" s="191"/>
      <c r="U65" s="191"/>
      <c r="V65" s="191"/>
      <c r="W65" s="136" t="s">
        <v>51</v>
      </c>
      <c r="X65" s="136" t="s">
        <v>51</v>
      </c>
      <c r="Y65" s="136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91"/>
      <c r="C66" s="191"/>
      <c r="D66" s="191"/>
      <c r="E66" s="196"/>
      <c r="F66" s="197"/>
      <c r="G66" s="197"/>
      <c r="H66" s="197"/>
      <c r="I66" s="197"/>
      <c r="J66" s="197"/>
      <c r="K66" s="197"/>
      <c r="L66" s="197"/>
      <c r="M66" s="198"/>
      <c r="N66" s="87"/>
      <c r="O66" s="87"/>
      <c r="P66" s="136" t="s">
        <v>51</v>
      </c>
      <c r="Q66" s="191" t="s">
        <v>51</v>
      </c>
      <c r="R66" s="191"/>
      <c r="S66" s="191"/>
      <c r="T66" s="191"/>
      <c r="U66" s="191"/>
      <c r="V66" s="191"/>
      <c r="W66" s="136" t="s">
        <v>51</v>
      </c>
      <c r="X66" s="136" t="s">
        <v>51</v>
      </c>
      <c r="Y66" s="136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91"/>
      <c r="C67" s="191"/>
      <c r="D67" s="191"/>
      <c r="E67" s="196"/>
      <c r="F67" s="197"/>
      <c r="G67" s="197"/>
      <c r="H67" s="197"/>
      <c r="I67" s="197"/>
      <c r="J67" s="197"/>
      <c r="K67" s="197"/>
      <c r="L67" s="197"/>
      <c r="M67" s="198"/>
      <c r="N67" s="87"/>
      <c r="O67" s="87"/>
      <c r="P67" s="136" t="s">
        <v>51</v>
      </c>
      <c r="Q67" s="191" t="s">
        <v>51</v>
      </c>
      <c r="R67" s="191"/>
      <c r="S67" s="191"/>
      <c r="T67" s="191"/>
      <c r="U67" s="191"/>
      <c r="V67" s="191"/>
      <c r="W67" s="136" t="s">
        <v>51</v>
      </c>
      <c r="X67" s="136" t="s">
        <v>51</v>
      </c>
      <c r="Y67" s="136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91"/>
      <c r="C68" s="191"/>
      <c r="D68" s="191"/>
      <c r="E68" s="196"/>
      <c r="F68" s="197"/>
      <c r="G68" s="197"/>
      <c r="H68" s="197"/>
      <c r="I68" s="197"/>
      <c r="J68" s="197"/>
      <c r="K68" s="197"/>
      <c r="L68" s="197"/>
      <c r="M68" s="198"/>
      <c r="N68" s="87"/>
      <c r="O68" s="87"/>
      <c r="P68" s="136" t="s">
        <v>51</v>
      </c>
      <c r="Q68" s="191" t="s">
        <v>51</v>
      </c>
      <c r="R68" s="191"/>
      <c r="S68" s="191"/>
      <c r="T68" s="191"/>
      <c r="U68" s="191"/>
      <c r="V68" s="191"/>
      <c r="W68" s="136" t="s">
        <v>51</v>
      </c>
      <c r="X68" s="136" t="s">
        <v>51</v>
      </c>
      <c r="Y68" s="136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91"/>
      <c r="C69" s="191"/>
      <c r="D69" s="191"/>
      <c r="E69" s="196"/>
      <c r="F69" s="197"/>
      <c r="G69" s="197"/>
      <c r="H69" s="197"/>
      <c r="I69" s="197"/>
      <c r="J69" s="197"/>
      <c r="K69" s="197"/>
      <c r="L69" s="197"/>
      <c r="M69" s="198"/>
      <c r="N69" s="87"/>
      <c r="O69" s="87"/>
      <c r="P69" s="136" t="s">
        <v>51</v>
      </c>
      <c r="Q69" s="191" t="s">
        <v>51</v>
      </c>
      <c r="R69" s="191"/>
      <c r="S69" s="191"/>
      <c r="T69" s="191"/>
      <c r="U69" s="191"/>
      <c r="V69" s="191"/>
      <c r="W69" s="136" t="s">
        <v>51</v>
      </c>
      <c r="X69" s="136" t="s">
        <v>51</v>
      </c>
      <c r="Y69" s="136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91"/>
      <c r="C70" s="191"/>
      <c r="D70" s="191"/>
      <c r="E70" s="196"/>
      <c r="F70" s="197"/>
      <c r="G70" s="197"/>
      <c r="H70" s="197"/>
      <c r="I70" s="197"/>
      <c r="J70" s="197"/>
      <c r="K70" s="197"/>
      <c r="L70" s="197"/>
      <c r="M70" s="198"/>
      <c r="N70" s="87"/>
      <c r="O70" s="87"/>
      <c r="P70" s="136" t="s">
        <v>51</v>
      </c>
      <c r="Q70" s="191" t="s">
        <v>51</v>
      </c>
      <c r="R70" s="191"/>
      <c r="S70" s="191"/>
      <c r="T70" s="191"/>
      <c r="U70" s="191"/>
      <c r="V70" s="191"/>
      <c r="W70" s="136" t="s">
        <v>51</v>
      </c>
      <c r="X70" s="136" t="s">
        <v>51</v>
      </c>
      <c r="Y70" s="136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91"/>
      <c r="C71" s="191"/>
      <c r="D71" s="191"/>
      <c r="E71" s="196"/>
      <c r="F71" s="197"/>
      <c r="G71" s="197"/>
      <c r="H71" s="197"/>
      <c r="I71" s="197"/>
      <c r="J71" s="197"/>
      <c r="K71" s="197"/>
      <c r="L71" s="197"/>
      <c r="M71" s="198"/>
      <c r="N71" s="87"/>
      <c r="O71" s="87"/>
      <c r="P71" s="136" t="s">
        <v>51</v>
      </c>
      <c r="Q71" s="191" t="s">
        <v>51</v>
      </c>
      <c r="R71" s="191"/>
      <c r="S71" s="191"/>
      <c r="T71" s="191"/>
      <c r="U71" s="191"/>
      <c r="V71" s="191"/>
      <c r="W71" s="136" t="s">
        <v>51</v>
      </c>
      <c r="X71" s="136" t="s">
        <v>51</v>
      </c>
      <c r="Y71" s="136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91"/>
      <c r="C72" s="191"/>
      <c r="D72" s="191"/>
      <c r="E72" s="196"/>
      <c r="F72" s="197"/>
      <c r="G72" s="197"/>
      <c r="H72" s="197"/>
      <c r="I72" s="197"/>
      <c r="J72" s="197"/>
      <c r="K72" s="197"/>
      <c r="L72" s="197"/>
      <c r="M72" s="198"/>
      <c r="N72" s="87"/>
      <c r="O72" s="87"/>
      <c r="P72" s="136" t="s">
        <v>51</v>
      </c>
      <c r="Q72" s="191" t="s">
        <v>51</v>
      </c>
      <c r="R72" s="191"/>
      <c r="S72" s="191"/>
      <c r="T72" s="191"/>
      <c r="U72" s="191"/>
      <c r="V72" s="191"/>
      <c r="W72" s="136" t="s">
        <v>51</v>
      </c>
      <c r="X72" s="136" t="s">
        <v>51</v>
      </c>
      <c r="Y72" s="136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91"/>
      <c r="C73" s="191"/>
      <c r="D73" s="191"/>
      <c r="E73" s="196"/>
      <c r="F73" s="197"/>
      <c r="G73" s="197"/>
      <c r="H73" s="197"/>
      <c r="I73" s="197"/>
      <c r="J73" s="197"/>
      <c r="K73" s="197"/>
      <c r="L73" s="197"/>
      <c r="M73" s="198"/>
      <c r="N73" s="87"/>
      <c r="O73" s="87"/>
      <c r="P73" s="136" t="s">
        <v>51</v>
      </c>
      <c r="Q73" s="191" t="s">
        <v>51</v>
      </c>
      <c r="R73" s="191"/>
      <c r="S73" s="191"/>
      <c r="T73" s="191"/>
      <c r="U73" s="191"/>
      <c r="V73" s="191"/>
      <c r="W73" s="136" t="s">
        <v>51</v>
      </c>
      <c r="X73" s="136" t="s">
        <v>51</v>
      </c>
      <c r="Y73" s="136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91"/>
      <c r="C74" s="191"/>
      <c r="D74" s="191"/>
      <c r="E74" s="196"/>
      <c r="F74" s="197"/>
      <c r="G74" s="197"/>
      <c r="H74" s="197"/>
      <c r="I74" s="197"/>
      <c r="J74" s="197"/>
      <c r="K74" s="197"/>
      <c r="L74" s="197"/>
      <c r="M74" s="198"/>
      <c r="N74" s="87"/>
      <c r="O74" s="87"/>
      <c r="P74" s="136" t="s">
        <v>51</v>
      </c>
      <c r="Q74" s="191" t="s">
        <v>51</v>
      </c>
      <c r="R74" s="191"/>
      <c r="S74" s="191"/>
      <c r="T74" s="191"/>
      <c r="U74" s="191"/>
      <c r="V74" s="191"/>
      <c r="W74" s="136" t="s">
        <v>51</v>
      </c>
      <c r="X74" s="136" t="s">
        <v>51</v>
      </c>
      <c r="Y74" s="136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91"/>
      <c r="C75" s="191"/>
      <c r="D75" s="191"/>
      <c r="E75" s="196"/>
      <c r="F75" s="197"/>
      <c r="G75" s="197"/>
      <c r="H75" s="197"/>
      <c r="I75" s="197"/>
      <c r="J75" s="197"/>
      <c r="K75" s="197"/>
      <c r="L75" s="197"/>
      <c r="M75" s="198"/>
      <c r="N75" s="87"/>
      <c r="O75" s="87"/>
      <c r="P75" s="136" t="s">
        <v>51</v>
      </c>
      <c r="Q75" s="191" t="s">
        <v>51</v>
      </c>
      <c r="R75" s="191"/>
      <c r="S75" s="191"/>
      <c r="T75" s="191"/>
      <c r="U75" s="191"/>
      <c r="V75" s="191"/>
      <c r="W75" s="136" t="s">
        <v>51</v>
      </c>
      <c r="X75" s="136" t="s">
        <v>51</v>
      </c>
      <c r="Y75" s="136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91"/>
      <c r="C76" s="191"/>
      <c r="D76" s="191"/>
      <c r="E76" s="196"/>
      <c r="F76" s="197"/>
      <c r="G76" s="197"/>
      <c r="H76" s="197"/>
      <c r="I76" s="197"/>
      <c r="J76" s="197"/>
      <c r="K76" s="197"/>
      <c r="L76" s="197"/>
      <c r="M76" s="198"/>
      <c r="N76" s="87"/>
      <c r="O76" s="87"/>
      <c r="P76" s="136" t="s">
        <v>51</v>
      </c>
      <c r="Q76" s="191" t="s">
        <v>51</v>
      </c>
      <c r="R76" s="191"/>
      <c r="S76" s="191"/>
      <c r="T76" s="191"/>
      <c r="U76" s="191"/>
      <c r="V76" s="191"/>
      <c r="W76" s="136" t="s">
        <v>51</v>
      </c>
      <c r="X76" s="136" t="s">
        <v>51</v>
      </c>
      <c r="Y76" s="136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91"/>
      <c r="C77" s="191"/>
      <c r="D77" s="191"/>
      <c r="E77" s="196"/>
      <c r="F77" s="197"/>
      <c r="G77" s="197"/>
      <c r="H77" s="197"/>
      <c r="I77" s="197"/>
      <c r="J77" s="197"/>
      <c r="K77" s="197"/>
      <c r="L77" s="197"/>
      <c r="M77" s="198"/>
      <c r="N77" s="87"/>
      <c r="O77" s="87"/>
      <c r="P77" s="136" t="s">
        <v>51</v>
      </c>
      <c r="Q77" s="191" t="s">
        <v>51</v>
      </c>
      <c r="R77" s="191"/>
      <c r="S77" s="191"/>
      <c r="T77" s="191"/>
      <c r="U77" s="191"/>
      <c r="V77" s="191"/>
      <c r="W77" s="136" t="s">
        <v>51</v>
      </c>
      <c r="X77" s="136" t="s">
        <v>51</v>
      </c>
      <c r="Y77" s="136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92"/>
      <c r="C78" s="192"/>
      <c r="D78" s="192"/>
      <c r="E78" s="193"/>
      <c r="F78" s="194"/>
      <c r="G78" s="194"/>
      <c r="H78" s="194"/>
      <c r="I78" s="194"/>
      <c r="J78" s="194"/>
      <c r="K78" s="194"/>
      <c r="L78" s="194"/>
      <c r="M78" s="195"/>
      <c r="N78" s="91"/>
      <c r="O78" s="91"/>
      <c r="P78" s="136" t="s">
        <v>51</v>
      </c>
      <c r="Q78" s="191" t="s">
        <v>51</v>
      </c>
      <c r="R78" s="191"/>
      <c r="S78" s="191"/>
      <c r="T78" s="191"/>
      <c r="U78" s="191"/>
      <c r="V78" s="191"/>
      <c r="W78" s="136" t="s">
        <v>51</v>
      </c>
      <c r="X78" s="136" t="s">
        <v>51</v>
      </c>
      <c r="Y78" s="136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92"/>
      <c r="C79" s="192"/>
      <c r="D79" s="192"/>
      <c r="E79" s="193"/>
      <c r="F79" s="194"/>
      <c r="G79" s="194"/>
      <c r="H79" s="194"/>
      <c r="I79" s="194"/>
      <c r="J79" s="194"/>
      <c r="K79" s="194"/>
      <c r="L79" s="194"/>
      <c r="M79" s="195"/>
      <c r="N79" s="91"/>
      <c r="O79" s="91"/>
      <c r="P79" s="136" t="s">
        <v>51</v>
      </c>
      <c r="Q79" s="191" t="s">
        <v>51</v>
      </c>
      <c r="R79" s="191"/>
      <c r="S79" s="191"/>
      <c r="T79" s="191"/>
      <c r="U79" s="191"/>
      <c r="V79" s="191"/>
      <c r="W79" s="136" t="s">
        <v>51</v>
      </c>
      <c r="X79" s="136" t="s">
        <v>51</v>
      </c>
      <c r="Y79" s="136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92"/>
      <c r="C80" s="192"/>
      <c r="D80" s="192"/>
      <c r="E80" s="193"/>
      <c r="F80" s="194"/>
      <c r="G80" s="194"/>
      <c r="H80" s="194"/>
      <c r="I80" s="194"/>
      <c r="J80" s="194"/>
      <c r="K80" s="194"/>
      <c r="L80" s="194"/>
      <c r="M80" s="195"/>
      <c r="N80" s="91"/>
      <c r="O80" s="91"/>
      <c r="P80" s="136" t="s">
        <v>51</v>
      </c>
      <c r="Q80" s="191" t="s">
        <v>51</v>
      </c>
      <c r="R80" s="191"/>
      <c r="S80" s="191"/>
      <c r="T80" s="191"/>
      <c r="U80" s="191"/>
      <c r="V80" s="191"/>
      <c r="W80" s="136" t="s">
        <v>51</v>
      </c>
      <c r="X80" s="136" t="s">
        <v>51</v>
      </c>
      <c r="Y80" s="136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92"/>
      <c r="C81" s="192"/>
      <c r="D81" s="192"/>
      <c r="E81" s="193"/>
      <c r="F81" s="194"/>
      <c r="G81" s="194"/>
      <c r="H81" s="194"/>
      <c r="I81" s="194"/>
      <c r="J81" s="194"/>
      <c r="K81" s="194"/>
      <c r="L81" s="194"/>
      <c r="M81" s="195"/>
      <c r="N81" s="91"/>
      <c r="O81" s="91"/>
      <c r="P81" s="136" t="s">
        <v>51</v>
      </c>
      <c r="Q81" s="191" t="s">
        <v>51</v>
      </c>
      <c r="R81" s="191"/>
      <c r="S81" s="191"/>
      <c r="T81" s="191"/>
      <c r="U81" s="191"/>
      <c r="V81" s="191"/>
      <c r="W81" s="136" t="s">
        <v>51</v>
      </c>
      <c r="X81" s="136" t="s">
        <v>51</v>
      </c>
      <c r="Y81" s="136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92"/>
      <c r="C82" s="192"/>
      <c r="D82" s="192"/>
      <c r="E82" s="193"/>
      <c r="F82" s="194"/>
      <c r="G82" s="194"/>
      <c r="H82" s="194"/>
      <c r="I82" s="194"/>
      <c r="J82" s="194"/>
      <c r="K82" s="194"/>
      <c r="L82" s="194"/>
      <c r="M82" s="195"/>
      <c r="N82" s="91"/>
      <c r="O82" s="91"/>
      <c r="P82" s="136" t="s">
        <v>51</v>
      </c>
      <c r="Q82" s="191" t="s">
        <v>51</v>
      </c>
      <c r="R82" s="191"/>
      <c r="S82" s="191"/>
      <c r="T82" s="191"/>
      <c r="U82" s="191"/>
      <c r="V82" s="191"/>
      <c r="W82" s="136" t="s">
        <v>51</v>
      </c>
      <c r="X82" s="136" t="s">
        <v>51</v>
      </c>
      <c r="Y82" s="136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92"/>
      <c r="C83" s="192"/>
      <c r="D83" s="192"/>
      <c r="E83" s="193"/>
      <c r="F83" s="194"/>
      <c r="G83" s="194"/>
      <c r="H83" s="194"/>
      <c r="I83" s="194"/>
      <c r="J83" s="194"/>
      <c r="K83" s="194"/>
      <c r="L83" s="194"/>
      <c r="M83" s="195"/>
      <c r="N83" s="91"/>
      <c r="O83" s="91"/>
      <c r="P83" s="136" t="s">
        <v>51</v>
      </c>
      <c r="Q83" s="191" t="s">
        <v>51</v>
      </c>
      <c r="R83" s="191"/>
      <c r="S83" s="191"/>
      <c r="T83" s="191"/>
      <c r="U83" s="191"/>
      <c r="V83" s="191"/>
      <c r="W83" s="136" t="s">
        <v>51</v>
      </c>
      <c r="X83" s="136" t="s">
        <v>51</v>
      </c>
      <c r="Y83" s="136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92"/>
      <c r="C84" s="192"/>
      <c r="D84" s="192"/>
      <c r="E84" s="193"/>
      <c r="F84" s="194"/>
      <c r="G84" s="194"/>
      <c r="H84" s="194"/>
      <c r="I84" s="194"/>
      <c r="J84" s="194"/>
      <c r="K84" s="194"/>
      <c r="L84" s="194"/>
      <c r="M84" s="195"/>
      <c r="N84" s="91"/>
      <c r="O84" s="91"/>
      <c r="P84" s="136" t="s">
        <v>51</v>
      </c>
      <c r="Q84" s="191" t="s">
        <v>51</v>
      </c>
      <c r="R84" s="191"/>
      <c r="S84" s="191"/>
      <c r="T84" s="191"/>
      <c r="U84" s="191"/>
      <c r="V84" s="191"/>
      <c r="W84" s="136" t="s">
        <v>51</v>
      </c>
      <c r="X84" s="136" t="s">
        <v>51</v>
      </c>
      <c r="Y84" s="136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92"/>
      <c r="C85" s="192"/>
      <c r="D85" s="192"/>
      <c r="E85" s="193"/>
      <c r="F85" s="194"/>
      <c r="G85" s="194"/>
      <c r="H85" s="194"/>
      <c r="I85" s="194"/>
      <c r="J85" s="194"/>
      <c r="K85" s="194"/>
      <c r="L85" s="194"/>
      <c r="M85" s="195"/>
      <c r="N85" s="91"/>
      <c r="O85" s="91"/>
      <c r="P85" s="136" t="s">
        <v>51</v>
      </c>
      <c r="Q85" s="191" t="s">
        <v>51</v>
      </c>
      <c r="R85" s="191"/>
      <c r="S85" s="191"/>
      <c r="T85" s="191"/>
      <c r="U85" s="191"/>
      <c r="V85" s="191"/>
      <c r="W85" s="136" t="s">
        <v>51</v>
      </c>
      <c r="X85" s="136" t="s">
        <v>51</v>
      </c>
      <c r="Y85" s="136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92"/>
      <c r="C86" s="192"/>
      <c r="D86" s="192"/>
      <c r="E86" s="193"/>
      <c r="F86" s="194"/>
      <c r="G86" s="194"/>
      <c r="H86" s="194"/>
      <c r="I86" s="194"/>
      <c r="J86" s="194"/>
      <c r="K86" s="194"/>
      <c r="L86" s="194"/>
      <c r="M86" s="195"/>
      <c r="N86" s="91"/>
      <c r="O86" s="91"/>
      <c r="P86" s="136" t="s">
        <v>51</v>
      </c>
      <c r="Q86" s="191" t="s">
        <v>51</v>
      </c>
      <c r="R86" s="191"/>
      <c r="S86" s="191"/>
      <c r="T86" s="191"/>
      <c r="U86" s="191"/>
      <c r="V86" s="191"/>
      <c r="W86" s="136" t="s">
        <v>51</v>
      </c>
      <c r="X86" s="136" t="s">
        <v>51</v>
      </c>
      <c r="Y86" s="136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92"/>
      <c r="C87" s="192"/>
      <c r="D87" s="192"/>
      <c r="E87" s="193"/>
      <c r="F87" s="194"/>
      <c r="G87" s="194"/>
      <c r="H87" s="194"/>
      <c r="I87" s="194"/>
      <c r="J87" s="194"/>
      <c r="K87" s="194"/>
      <c r="L87" s="194"/>
      <c r="M87" s="195"/>
      <c r="N87" s="91"/>
      <c r="O87" s="91"/>
      <c r="P87" s="136" t="s">
        <v>51</v>
      </c>
      <c r="Q87" s="191" t="s">
        <v>51</v>
      </c>
      <c r="R87" s="191"/>
      <c r="S87" s="191"/>
      <c r="T87" s="191"/>
      <c r="U87" s="191"/>
      <c r="V87" s="191"/>
      <c r="W87" s="136" t="s">
        <v>51</v>
      </c>
      <c r="X87" s="136" t="s">
        <v>51</v>
      </c>
      <c r="Y87" s="136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92"/>
      <c r="C88" s="192"/>
      <c r="D88" s="192"/>
      <c r="E88" s="193"/>
      <c r="F88" s="194"/>
      <c r="G88" s="194"/>
      <c r="H88" s="194"/>
      <c r="I88" s="194"/>
      <c r="J88" s="194"/>
      <c r="K88" s="194"/>
      <c r="L88" s="194"/>
      <c r="M88" s="195"/>
      <c r="N88" s="91"/>
      <c r="O88" s="91"/>
      <c r="P88" s="136" t="s">
        <v>51</v>
      </c>
      <c r="Q88" s="191" t="s">
        <v>51</v>
      </c>
      <c r="R88" s="191"/>
      <c r="S88" s="191"/>
      <c r="T88" s="191"/>
      <c r="U88" s="191"/>
      <c r="V88" s="191"/>
      <c r="W88" s="136" t="s">
        <v>51</v>
      </c>
      <c r="X88" s="136" t="s">
        <v>51</v>
      </c>
      <c r="Y88" s="136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92"/>
      <c r="C89" s="192"/>
      <c r="D89" s="192"/>
      <c r="E89" s="193"/>
      <c r="F89" s="194"/>
      <c r="G89" s="194"/>
      <c r="H89" s="194"/>
      <c r="I89" s="194"/>
      <c r="J89" s="194"/>
      <c r="K89" s="194"/>
      <c r="L89" s="194"/>
      <c r="M89" s="195"/>
      <c r="N89" s="91"/>
      <c r="O89" s="91"/>
      <c r="P89" s="136" t="s">
        <v>51</v>
      </c>
      <c r="Q89" s="191" t="s">
        <v>51</v>
      </c>
      <c r="R89" s="191"/>
      <c r="S89" s="191"/>
      <c r="T89" s="191"/>
      <c r="U89" s="191"/>
      <c r="V89" s="191"/>
      <c r="W89" s="136" t="s">
        <v>51</v>
      </c>
      <c r="X89" s="136" t="s">
        <v>51</v>
      </c>
      <c r="Y89" s="136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92"/>
      <c r="C90" s="192"/>
      <c r="D90" s="192"/>
      <c r="E90" s="193"/>
      <c r="F90" s="194"/>
      <c r="G90" s="194"/>
      <c r="H90" s="194"/>
      <c r="I90" s="194"/>
      <c r="J90" s="194"/>
      <c r="K90" s="194"/>
      <c r="L90" s="194"/>
      <c r="M90" s="195"/>
      <c r="N90" s="91"/>
      <c r="O90" s="91"/>
      <c r="P90" s="136" t="s">
        <v>51</v>
      </c>
      <c r="Q90" s="191" t="s">
        <v>51</v>
      </c>
      <c r="R90" s="191"/>
      <c r="S90" s="191"/>
      <c r="T90" s="191"/>
      <c r="U90" s="191"/>
      <c r="V90" s="191"/>
      <c r="W90" s="136" t="s">
        <v>51</v>
      </c>
      <c r="X90" s="136" t="s">
        <v>51</v>
      </c>
      <c r="Y90" s="136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92"/>
      <c r="C91" s="192"/>
      <c r="D91" s="192"/>
      <c r="E91" s="193"/>
      <c r="F91" s="194"/>
      <c r="G91" s="194"/>
      <c r="H91" s="194"/>
      <c r="I91" s="194"/>
      <c r="J91" s="194"/>
      <c r="K91" s="194"/>
      <c r="L91" s="194"/>
      <c r="M91" s="195"/>
      <c r="N91" s="91"/>
      <c r="O91" s="91"/>
      <c r="P91" s="136" t="s">
        <v>51</v>
      </c>
      <c r="Q91" s="191" t="s">
        <v>51</v>
      </c>
      <c r="R91" s="191"/>
      <c r="S91" s="191"/>
      <c r="T91" s="191"/>
      <c r="U91" s="191"/>
      <c r="V91" s="191"/>
      <c r="W91" s="136" t="s">
        <v>51</v>
      </c>
      <c r="X91" s="136" t="s">
        <v>51</v>
      </c>
      <c r="Y91" s="136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92"/>
      <c r="C92" s="192"/>
      <c r="D92" s="192"/>
      <c r="E92" s="193"/>
      <c r="F92" s="194"/>
      <c r="G92" s="194"/>
      <c r="H92" s="194"/>
      <c r="I92" s="194"/>
      <c r="J92" s="194"/>
      <c r="K92" s="194"/>
      <c r="L92" s="194"/>
      <c r="M92" s="195"/>
      <c r="N92" s="91"/>
      <c r="O92" s="91"/>
      <c r="P92" s="136" t="s">
        <v>51</v>
      </c>
      <c r="Q92" s="191" t="s">
        <v>51</v>
      </c>
      <c r="R92" s="191"/>
      <c r="S92" s="191"/>
      <c r="T92" s="191"/>
      <c r="U92" s="191"/>
      <c r="V92" s="191"/>
      <c r="W92" s="136" t="s">
        <v>51</v>
      </c>
      <c r="X92" s="136" t="s">
        <v>51</v>
      </c>
      <c r="Y92" s="136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92"/>
      <c r="C93" s="192"/>
      <c r="D93" s="192"/>
      <c r="E93" s="193"/>
      <c r="F93" s="194"/>
      <c r="G93" s="194"/>
      <c r="H93" s="194"/>
      <c r="I93" s="194"/>
      <c r="J93" s="194"/>
      <c r="K93" s="194"/>
      <c r="L93" s="194"/>
      <c r="M93" s="195"/>
      <c r="N93" s="91"/>
      <c r="O93" s="91"/>
      <c r="P93" s="136" t="s">
        <v>51</v>
      </c>
      <c r="Q93" s="191" t="s">
        <v>51</v>
      </c>
      <c r="R93" s="191"/>
      <c r="S93" s="191"/>
      <c r="T93" s="191"/>
      <c r="U93" s="191"/>
      <c r="V93" s="191"/>
      <c r="W93" s="136" t="s">
        <v>51</v>
      </c>
      <c r="X93" s="136" t="s">
        <v>51</v>
      </c>
      <c r="Y93" s="136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1"/>
      <c r="C94" s="191"/>
      <c r="D94" s="191"/>
      <c r="E94" s="191"/>
      <c r="F94" s="191"/>
      <c r="G94" s="191"/>
      <c r="H94" s="191"/>
      <c r="I94" s="191"/>
      <c r="J94" s="191"/>
      <c r="K94" s="191"/>
      <c r="L94" s="191"/>
      <c r="M94" s="191"/>
      <c r="N94" s="87"/>
      <c r="O94" s="87"/>
      <c r="P94" s="136" t="s">
        <v>51</v>
      </c>
      <c r="Q94" s="191" t="s">
        <v>51</v>
      </c>
      <c r="R94" s="191"/>
      <c r="S94" s="191"/>
      <c r="T94" s="191"/>
      <c r="U94" s="191"/>
      <c r="V94" s="191"/>
      <c r="W94" s="136" t="s">
        <v>51</v>
      </c>
      <c r="X94" s="136" t="s">
        <v>51</v>
      </c>
      <c r="Y94" s="136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92"/>
      <c r="C95" s="192"/>
      <c r="D95" s="192"/>
      <c r="E95" s="193"/>
      <c r="F95" s="194"/>
      <c r="G95" s="194"/>
      <c r="H95" s="194"/>
      <c r="I95" s="194"/>
      <c r="J95" s="194"/>
      <c r="K95" s="194"/>
      <c r="L95" s="194"/>
      <c r="M95" s="195"/>
      <c r="N95" s="91"/>
      <c r="O95" s="91"/>
      <c r="P95" s="136" t="s">
        <v>51</v>
      </c>
      <c r="Q95" s="191" t="s">
        <v>51</v>
      </c>
      <c r="R95" s="191"/>
      <c r="S95" s="191"/>
      <c r="T95" s="191"/>
      <c r="U95" s="191"/>
      <c r="V95" s="191"/>
      <c r="W95" s="136" t="s">
        <v>51</v>
      </c>
      <c r="X95" s="136" t="s">
        <v>51</v>
      </c>
      <c r="Y95" s="136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1"/>
      <c r="C96" s="191"/>
      <c r="D96" s="191"/>
      <c r="E96" s="191"/>
      <c r="F96" s="191"/>
      <c r="G96" s="191"/>
      <c r="H96" s="191"/>
      <c r="I96" s="191"/>
      <c r="J96" s="191"/>
      <c r="K96" s="191"/>
      <c r="L96" s="191"/>
      <c r="M96" s="191"/>
      <c r="N96" s="87"/>
      <c r="O96" s="87"/>
      <c r="P96" s="136" t="s">
        <v>51</v>
      </c>
      <c r="Q96" s="191" t="s">
        <v>51</v>
      </c>
      <c r="R96" s="191"/>
      <c r="S96" s="191"/>
      <c r="T96" s="191"/>
      <c r="U96" s="191"/>
      <c r="V96" s="191"/>
      <c r="W96" s="136" t="s">
        <v>51</v>
      </c>
      <c r="X96" s="136" t="s">
        <v>51</v>
      </c>
      <c r="Y96" s="136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92"/>
      <c r="C97" s="192"/>
      <c r="D97" s="192"/>
      <c r="E97" s="193"/>
      <c r="F97" s="194"/>
      <c r="G97" s="194"/>
      <c r="H97" s="194"/>
      <c r="I97" s="194"/>
      <c r="J97" s="194"/>
      <c r="K97" s="194"/>
      <c r="L97" s="194"/>
      <c r="M97" s="195"/>
      <c r="N97" s="91"/>
      <c r="O97" s="91"/>
      <c r="P97" s="136" t="s">
        <v>51</v>
      </c>
      <c r="Q97" s="191" t="s">
        <v>51</v>
      </c>
      <c r="R97" s="191"/>
      <c r="S97" s="191"/>
      <c r="T97" s="191"/>
      <c r="U97" s="191"/>
      <c r="V97" s="191"/>
      <c r="W97" s="136" t="s">
        <v>51</v>
      </c>
      <c r="X97" s="136" t="s">
        <v>51</v>
      </c>
      <c r="Y97" s="136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1"/>
      <c r="C98" s="191"/>
      <c r="D98" s="191"/>
      <c r="E98" s="191"/>
      <c r="F98" s="191"/>
      <c r="G98" s="191"/>
      <c r="H98" s="191"/>
      <c r="I98" s="191"/>
      <c r="J98" s="191"/>
      <c r="K98" s="191"/>
      <c r="L98" s="191"/>
      <c r="M98" s="191"/>
      <c r="N98" s="87"/>
      <c r="O98" s="87"/>
      <c r="P98" s="136" t="s">
        <v>51</v>
      </c>
      <c r="Q98" s="191" t="s">
        <v>51</v>
      </c>
      <c r="R98" s="191"/>
      <c r="S98" s="191"/>
      <c r="T98" s="191"/>
      <c r="U98" s="191"/>
      <c r="V98" s="191"/>
      <c r="W98" s="136" t="s">
        <v>51</v>
      </c>
      <c r="X98" s="136" t="s">
        <v>51</v>
      </c>
      <c r="Y98" s="136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92"/>
      <c r="C99" s="192"/>
      <c r="D99" s="192"/>
      <c r="E99" s="193"/>
      <c r="F99" s="194"/>
      <c r="G99" s="194"/>
      <c r="H99" s="194"/>
      <c r="I99" s="194"/>
      <c r="J99" s="194"/>
      <c r="K99" s="194"/>
      <c r="L99" s="194"/>
      <c r="M99" s="195"/>
      <c r="N99" s="91"/>
      <c r="O99" s="91"/>
      <c r="P99" s="136" t="s">
        <v>51</v>
      </c>
      <c r="Q99" s="191" t="s">
        <v>51</v>
      </c>
      <c r="R99" s="191"/>
      <c r="S99" s="191"/>
      <c r="T99" s="191"/>
      <c r="U99" s="191"/>
      <c r="V99" s="191"/>
      <c r="W99" s="136" t="s">
        <v>51</v>
      </c>
      <c r="X99" s="136" t="s">
        <v>51</v>
      </c>
      <c r="Y99" s="136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1"/>
      <c r="C100" s="191"/>
      <c r="D100" s="191"/>
      <c r="E100" s="191"/>
      <c r="F100" s="191"/>
      <c r="G100" s="191"/>
      <c r="H100" s="191"/>
      <c r="I100" s="191"/>
      <c r="J100" s="191"/>
      <c r="K100" s="191"/>
      <c r="L100" s="191"/>
      <c r="M100" s="191"/>
      <c r="N100" s="87"/>
      <c r="O100" s="87"/>
      <c r="P100" s="136" t="s">
        <v>51</v>
      </c>
      <c r="Q100" s="191" t="s">
        <v>51</v>
      </c>
      <c r="R100" s="191"/>
      <c r="S100" s="191"/>
      <c r="T100" s="191"/>
      <c r="U100" s="191"/>
      <c r="V100" s="191"/>
      <c r="W100" s="136" t="s">
        <v>51</v>
      </c>
      <c r="X100" s="136" t="s">
        <v>51</v>
      </c>
      <c r="Y100" s="136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92"/>
      <c r="C101" s="192"/>
      <c r="D101" s="192"/>
      <c r="E101" s="193"/>
      <c r="F101" s="194"/>
      <c r="G101" s="194"/>
      <c r="H101" s="194"/>
      <c r="I101" s="194"/>
      <c r="J101" s="194"/>
      <c r="K101" s="194"/>
      <c r="L101" s="194"/>
      <c r="M101" s="195"/>
      <c r="N101" s="91"/>
      <c r="O101" s="91"/>
      <c r="P101" s="136" t="s">
        <v>51</v>
      </c>
      <c r="Q101" s="191" t="s">
        <v>51</v>
      </c>
      <c r="R101" s="191"/>
      <c r="S101" s="191"/>
      <c r="T101" s="191"/>
      <c r="U101" s="191"/>
      <c r="V101" s="191"/>
      <c r="W101" s="136" t="s">
        <v>51</v>
      </c>
      <c r="X101" s="136" t="s">
        <v>51</v>
      </c>
      <c r="Y101" s="136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1"/>
      <c r="C102" s="191"/>
      <c r="D102" s="191"/>
      <c r="E102" s="191"/>
      <c r="F102" s="191"/>
      <c r="G102" s="191"/>
      <c r="H102" s="191"/>
      <c r="I102" s="191"/>
      <c r="J102" s="191"/>
      <c r="K102" s="191"/>
      <c r="L102" s="191"/>
      <c r="M102" s="191"/>
      <c r="N102" s="87"/>
      <c r="O102" s="87"/>
      <c r="P102" s="136" t="s">
        <v>51</v>
      </c>
      <c r="Q102" s="191" t="s">
        <v>51</v>
      </c>
      <c r="R102" s="191"/>
      <c r="S102" s="191"/>
      <c r="T102" s="191"/>
      <c r="U102" s="191"/>
      <c r="V102" s="191"/>
      <c r="W102" s="136" t="s">
        <v>51</v>
      </c>
      <c r="X102" s="136" t="s">
        <v>51</v>
      </c>
      <c r="Y102" s="136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1"/>
      <c r="C103" s="191"/>
      <c r="D103" s="191"/>
      <c r="E103" s="191"/>
      <c r="F103" s="191"/>
      <c r="G103" s="191"/>
      <c r="H103" s="191"/>
      <c r="I103" s="191"/>
      <c r="J103" s="191"/>
      <c r="K103" s="191"/>
      <c r="L103" s="191"/>
      <c r="M103" s="191"/>
      <c r="N103" s="87"/>
      <c r="O103" s="87"/>
      <c r="P103" s="136" t="s">
        <v>51</v>
      </c>
      <c r="Q103" s="191" t="s">
        <v>51</v>
      </c>
      <c r="R103" s="191"/>
      <c r="S103" s="191"/>
      <c r="T103" s="191"/>
      <c r="U103" s="191"/>
      <c r="V103" s="191"/>
      <c r="W103" s="136" t="s">
        <v>51</v>
      </c>
      <c r="X103" s="136" t="s">
        <v>51</v>
      </c>
      <c r="Y103" s="136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84"/>
      <c r="C104" s="184"/>
      <c r="D104" s="184"/>
      <c r="E104" s="184"/>
      <c r="F104" s="184"/>
      <c r="G104" s="184"/>
      <c r="H104" s="184"/>
      <c r="I104" s="184"/>
      <c r="J104" s="184"/>
      <c r="K104" s="184"/>
      <c r="L104" s="184"/>
      <c r="M104" s="184"/>
      <c r="N104" s="98"/>
      <c r="O104" s="98"/>
      <c r="P104" s="184"/>
      <c r="Q104" s="184"/>
      <c r="R104" s="184"/>
      <c r="S104" s="184"/>
      <c r="T104" s="184"/>
      <c r="U104" s="184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84"/>
      <c r="C105" s="184"/>
      <c r="D105" s="184"/>
      <c r="E105" s="184"/>
      <c r="F105" s="184"/>
      <c r="G105" s="184"/>
      <c r="H105" s="184"/>
      <c r="I105" s="184"/>
      <c r="J105" s="184"/>
      <c r="K105" s="184"/>
      <c r="L105" s="184"/>
      <c r="M105" s="184"/>
      <c r="N105" s="98"/>
      <c r="O105" s="98"/>
      <c r="P105" s="184"/>
      <c r="Q105" s="184"/>
      <c r="R105" s="184"/>
      <c r="S105" s="184"/>
      <c r="T105" s="184"/>
      <c r="U105" s="184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84"/>
      <c r="C106" s="184"/>
      <c r="D106" s="184"/>
      <c r="E106" s="184"/>
      <c r="F106" s="184"/>
      <c r="G106" s="184"/>
      <c r="H106" s="184"/>
      <c r="I106" s="184"/>
      <c r="J106" s="184"/>
      <c r="K106" s="184"/>
      <c r="L106" s="184"/>
      <c r="M106" s="184"/>
      <c r="N106" s="98"/>
      <c r="O106" s="98"/>
      <c r="P106" s="184"/>
      <c r="Q106" s="184"/>
      <c r="R106" s="184"/>
      <c r="S106" s="184"/>
      <c r="T106" s="184"/>
      <c r="U106" s="184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84"/>
      <c r="C107" s="184"/>
      <c r="D107" s="184"/>
      <c r="E107" s="184"/>
      <c r="F107" s="184"/>
      <c r="G107" s="184"/>
      <c r="H107" s="184"/>
      <c r="I107" s="184"/>
      <c r="J107" s="184"/>
      <c r="K107" s="184"/>
      <c r="L107" s="184"/>
      <c r="M107" s="184"/>
      <c r="N107" s="98"/>
      <c r="O107" s="98"/>
      <c r="P107" s="184"/>
      <c r="Q107" s="184"/>
      <c r="R107" s="184"/>
      <c r="S107" s="184"/>
      <c r="T107" s="184"/>
      <c r="U107" s="184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84"/>
      <c r="C108" s="184"/>
      <c r="D108" s="184"/>
      <c r="E108" s="184"/>
      <c r="F108" s="184"/>
      <c r="G108" s="184"/>
      <c r="H108" s="184"/>
      <c r="I108" s="184"/>
      <c r="J108" s="184"/>
      <c r="K108" s="184"/>
      <c r="L108" s="184"/>
      <c r="M108" s="184"/>
      <c r="N108" s="98"/>
      <c r="O108" s="98"/>
      <c r="P108" s="184"/>
      <c r="Q108" s="184"/>
      <c r="R108" s="184"/>
      <c r="S108" s="184"/>
      <c r="T108" s="184"/>
      <c r="U108" s="184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84"/>
      <c r="C109" s="184"/>
      <c r="D109" s="184"/>
      <c r="E109" s="184"/>
      <c r="F109" s="184"/>
      <c r="G109" s="184"/>
      <c r="H109" s="184"/>
      <c r="I109" s="184"/>
      <c r="J109" s="184"/>
      <c r="K109" s="184"/>
      <c r="L109" s="184"/>
      <c r="M109" s="184"/>
      <c r="N109" s="98"/>
      <c r="O109" s="98"/>
      <c r="P109" s="184"/>
      <c r="Q109" s="184"/>
      <c r="R109" s="184"/>
      <c r="S109" s="184"/>
      <c r="T109" s="184"/>
      <c r="U109" s="184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84"/>
      <c r="C110" s="184"/>
      <c r="D110" s="184"/>
      <c r="E110" s="184"/>
      <c r="F110" s="184"/>
      <c r="G110" s="184"/>
      <c r="H110" s="184"/>
      <c r="I110" s="184"/>
      <c r="J110" s="184"/>
      <c r="K110" s="184"/>
      <c r="L110" s="184"/>
      <c r="M110" s="184"/>
      <c r="N110" s="98"/>
      <c r="O110" s="98"/>
      <c r="P110" s="184"/>
      <c r="Q110" s="184"/>
      <c r="R110" s="184"/>
      <c r="S110" s="184"/>
      <c r="T110" s="184"/>
      <c r="U110" s="184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84"/>
      <c r="C111" s="184"/>
      <c r="D111" s="184"/>
      <c r="E111" s="184"/>
      <c r="F111" s="184"/>
      <c r="G111" s="184"/>
      <c r="H111" s="184"/>
      <c r="I111" s="184"/>
      <c r="J111" s="184"/>
      <c r="K111" s="184"/>
      <c r="L111" s="184"/>
      <c r="M111" s="184"/>
      <c r="N111" s="98"/>
      <c r="O111" s="98"/>
      <c r="P111" s="184"/>
      <c r="Q111" s="184"/>
      <c r="R111" s="184"/>
      <c r="S111" s="184"/>
      <c r="T111" s="184"/>
      <c r="U111" s="184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84"/>
      <c r="C112" s="184"/>
      <c r="D112" s="184"/>
      <c r="E112" s="184"/>
      <c r="F112" s="184"/>
      <c r="G112" s="184"/>
      <c r="H112" s="184"/>
      <c r="I112" s="184"/>
      <c r="J112" s="184"/>
      <c r="K112" s="184"/>
      <c r="L112" s="184"/>
      <c r="M112" s="184"/>
      <c r="N112" s="98"/>
      <c r="O112" s="98"/>
      <c r="P112" s="184"/>
      <c r="Q112" s="184"/>
      <c r="R112" s="184"/>
      <c r="S112" s="184"/>
      <c r="T112" s="184"/>
      <c r="U112" s="184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  <c r="N113" s="98"/>
      <c r="O113" s="98"/>
      <c r="P113" s="184"/>
      <c r="Q113" s="184"/>
      <c r="R113" s="184"/>
      <c r="S113" s="184"/>
      <c r="T113" s="184"/>
      <c r="U113" s="184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84"/>
      <c r="C114" s="184"/>
      <c r="D114" s="184"/>
      <c r="E114" s="184"/>
      <c r="F114" s="184"/>
      <c r="G114" s="184"/>
      <c r="H114" s="184"/>
      <c r="I114" s="184"/>
      <c r="J114" s="184"/>
      <c r="K114" s="184"/>
      <c r="L114" s="184"/>
      <c r="M114" s="184"/>
      <c r="N114" s="98"/>
      <c r="O114" s="98"/>
      <c r="P114" s="184"/>
      <c r="Q114" s="184"/>
      <c r="R114" s="184"/>
      <c r="S114" s="184"/>
      <c r="T114" s="184"/>
      <c r="U114" s="184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84"/>
      <c r="C115" s="184"/>
      <c r="D115" s="184"/>
      <c r="E115" s="184"/>
      <c r="F115" s="184"/>
      <c r="G115" s="184"/>
      <c r="H115" s="184"/>
      <c r="I115" s="184"/>
      <c r="J115" s="184"/>
      <c r="K115" s="184"/>
      <c r="L115" s="184"/>
      <c r="M115" s="184"/>
      <c r="N115" s="98"/>
      <c r="O115" s="98"/>
      <c r="P115" s="184"/>
      <c r="Q115" s="184"/>
      <c r="R115" s="184"/>
      <c r="S115" s="184"/>
      <c r="T115" s="184"/>
      <c r="U115" s="184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84"/>
      <c r="C116" s="184"/>
      <c r="D116" s="184"/>
      <c r="E116" s="184"/>
      <c r="F116" s="184"/>
      <c r="G116" s="184"/>
      <c r="H116" s="184"/>
      <c r="I116" s="184"/>
      <c r="J116" s="184"/>
      <c r="K116" s="184"/>
      <c r="L116" s="184"/>
      <c r="M116" s="184"/>
      <c r="N116" s="98"/>
      <c r="O116" s="98"/>
      <c r="P116" s="184"/>
      <c r="Q116" s="184"/>
      <c r="R116" s="184"/>
      <c r="S116" s="184"/>
      <c r="T116" s="184"/>
      <c r="U116" s="184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84"/>
      <c r="C117" s="184"/>
      <c r="D117" s="184"/>
      <c r="E117" s="184"/>
      <c r="F117" s="184"/>
      <c r="G117" s="184"/>
      <c r="H117" s="184"/>
      <c r="I117" s="184"/>
      <c r="J117" s="184"/>
      <c r="K117" s="184"/>
      <c r="L117" s="184"/>
      <c r="M117" s="184"/>
      <c r="N117" s="98"/>
      <c r="O117" s="98"/>
      <c r="P117" s="184"/>
      <c r="Q117" s="184"/>
      <c r="R117" s="184"/>
      <c r="S117" s="184"/>
      <c r="T117" s="184"/>
      <c r="U117" s="184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84"/>
      <c r="C118" s="184"/>
      <c r="D118" s="184"/>
      <c r="E118" s="184"/>
      <c r="F118" s="184"/>
      <c r="G118" s="184"/>
      <c r="H118" s="184"/>
      <c r="I118" s="184"/>
      <c r="J118" s="184"/>
      <c r="K118" s="184"/>
      <c r="L118" s="184"/>
      <c r="M118" s="184"/>
      <c r="N118" s="98"/>
      <c r="O118" s="98"/>
      <c r="P118" s="184"/>
      <c r="Q118" s="184"/>
      <c r="R118" s="184"/>
      <c r="S118" s="184"/>
      <c r="T118" s="184"/>
      <c r="U118" s="184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84"/>
      <c r="C119" s="184"/>
      <c r="D119" s="184"/>
      <c r="E119" s="184"/>
      <c r="F119" s="184"/>
      <c r="G119" s="184"/>
      <c r="H119" s="184"/>
      <c r="I119" s="184"/>
      <c r="J119" s="184"/>
      <c r="K119" s="184"/>
      <c r="L119" s="184"/>
      <c r="M119" s="184"/>
      <c r="N119" s="98"/>
      <c r="O119" s="98"/>
      <c r="P119" s="184"/>
      <c r="Q119" s="184"/>
      <c r="R119" s="184"/>
      <c r="S119" s="184"/>
      <c r="T119" s="184"/>
      <c r="U119" s="184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  <c r="N120" s="98"/>
      <c r="O120" s="98"/>
      <c r="P120" s="184"/>
      <c r="Q120" s="184"/>
      <c r="R120" s="184"/>
      <c r="S120" s="184"/>
      <c r="T120" s="184"/>
      <c r="U120" s="184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84"/>
      <c r="C121" s="184"/>
      <c r="D121" s="184"/>
      <c r="E121" s="184"/>
      <c r="F121" s="184"/>
      <c r="G121" s="184"/>
      <c r="H121" s="184"/>
      <c r="I121" s="184"/>
      <c r="J121" s="184"/>
      <c r="K121" s="184"/>
      <c r="L121" s="184"/>
      <c r="M121" s="184"/>
      <c r="N121" s="98"/>
      <c r="O121" s="98"/>
      <c r="P121" s="184"/>
      <c r="Q121" s="184"/>
      <c r="R121" s="184"/>
      <c r="S121" s="184"/>
      <c r="T121" s="184"/>
      <c r="U121" s="184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84"/>
      <c r="C122" s="184"/>
      <c r="D122" s="184"/>
      <c r="E122" s="184"/>
      <c r="F122" s="184"/>
      <c r="G122" s="184"/>
      <c r="H122" s="184"/>
      <c r="I122" s="184"/>
      <c r="J122" s="184"/>
      <c r="K122" s="184"/>
      <c r="L122" s="184"/>
      <c r="M122" s="184"/>
      <c r="N122" s="98"/>
      <c r="O122" s="98"/>
      <c r="P122" s="184"/>
      <c r="Q122" s="184"/>
      <c r="R122" s="184"/>
      <c r="S122" s="184"/>
      <c r="T122" s="184"/>
      <c r="U122" s="184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84"/>
      <c r="C123" s="184"/>
      <c r="D123" s="184"/>
      <c r="E123" s="184"/>
      <c r="F123" s="184"/>
      <c r="G123" s="184"/>
      <c r="H123" s="184"/>
      <c r="I123" s="184"/>
      <c r="J123" s="184"/>
      <c r="K123" s="184"/>
      <c r="L123" s="184"/>
      <c r="M123" s="184"/>
      <c r="N123" s="98"/>
      <c r="O123" s="98"/>
      <c r="P123" s="184"/>
      <c r="Q123" s="184"/>
      <c r="R123" s="184"/>
      <c r="S123" s="184"/>
      <c r="T123" s="184"/>
      <c r="U123" s="184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84"/>
      <c r="C124" s="184"/>
      <c r="D124" s="184"/>
      <c r="E124" s="184"/>
      <c r="F124" s="184"/>
      <c r="G124" s="184"/>
      <c r="H124" s="184"/>
      <c r="I124" s="184"/>
      <c r="J124" s="184"/>
      <c r="K124" s="184"/>
      <c r="L124" s="184"/>
      <c r="M124" s="184"/>
      <c r="N124" s="98"/>
      <c r="O124" s="98"/>
      <c r="P124" s="184"/>
      <c r="Q124" s="184"/>
      <c r="R124" s="184"/>
      <c r="S124" s="184"/>
      <c r="T124" s="184"/>
      <c r="U124" s="184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84"/>
      <c r="C125" s="184"/>
      <c r="D125" s="184"/>
      <c r="E125" s="184"/>
      <c r="F125" s="184"/>
      <c r="G125" s="184"/>
      <c r="H125" s="184"/>
      <c r="I125" s="184"/>
      <c r="J125" s="184"/>
      <c r="K125" s="184"/>
      <c r="L125" s="184"/>
      <c r="M125" s="184"/>
      <c r="N125" s="98"/>
      <c r="O125" s="98"/>
      <c r="P125" s="184"/>
      <c r="Q125" s="184"/>
      <c r="R125" s="184"/>
      <c r="S125" s="184"/>
      <c r="T125" s="184"/>
      <c r="U125" s="184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84"/>
      <c r="C126" s="184"/>
      <c r="D126" s="184"/>
      <c r="E126" s="184"/>
      <c r="F126" s="184"/>
      <c r="G126" s="184"/>
      <c r="H126" s="184"/>
      <c r="I126" s="184"/>
      <c r="J126" s="184"/>
      <c r="K126" s="184"/>
      <c r="L126" s="184"/>
      <c r="M126" s="184"/>
      <c r="N126" s="98"/>
      <c r="O126" s="98"/>
      <c r="P126" s="184"/>
      <c r="Q126" s="184"/>
      <c r="R126" s="184"/>
      <c r="S126" s="184"/>
      <c r="T126" s="184"/>
      <c r="U126" s="184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84"/>
      <c r="C127" s="184"/>
      <c r="D127" s="184"/>
      <c r="E127" s="184"/>
      <c r="F127" s="184"/>
      <c r="G127" s="184"/>
      <c r="H127" s="184"/>
      <c r="I127" s="184"/>
      <c r="J127" s="184"/>
      <c r="K127" s="184"/>
      <c r="L127" s="184"/>
      <c r="M127" s="184"/>
      <c r="N127" s="98"/>
      <c r="O127" s="98"/>
      <c r="P127" s="184"/>
      <c r="Q127" s="184"/>
      <c r="R127" s="184"/>
      <c r="S127" s="184"/>
      <c r="T127" s="184"/>
      <c r="U127" s="184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84"/>
      <c r="C128" s="184"/>
      <c r="D128" s="184"/>
      <c r="E128" s="184"/>
      <c r="F128" s="184"/>
      <c r="G128" s="184"/>
      <c r="H128" s="184"/>
      <c r="I128" s="184"/>
      <c r="J128" s="184"/>
      <c r="K128" s="184"/>
      <c r="L128" s="184"/>
      <c r="M128" s="184"/>
      <c r="N128" s="98"/>
      <c r="O128" s="98"/>
      <c r="P128" s="184"/>
      <c r="Q128" s="184"/>
      <c r="R128" s="184"/>
      <c r="S128" s="184"/>
      <c r="T128" s="184"/>
      <c r="U128" s="184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84"/>
      <c r="C129" s="184"/>
      <c r="D129" s="184"/>
      <c r="E129" s="184"/>
      <c r="F129" s="184"/>
      <c r="G129" s="184"/>
      <c r="H129" s="184"/>
      <c r="I129" s="184"/>
      <c r="J129" s="184"/>
      <c r="K129" s="184"/>
      <c r="L129" s="184"/>
      <c r="M129" s="184"/>
      <c r="N129" s="98"/>
      <c r="O129" s="98"/>
      <c r="P129" s="184"/>
      <c r="Q129" s="184"/>
      <c r="R129" s="184"/>
      <c r="S129" s="184"/>
      <c r="T129" s="184"/>
      <c r="U129" s="184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84"/>
      <c r="C130" s="184"/>
      <c r="D130" s="184"/>
      <c r="E130" s="184"/>
      <c r="F130" s="184"/>
      <c r="G130" s="184"/>
      <c r="H130" s="184"/>
      <c r="I130" s="184"/>
      <c r="J130" s="184"/>
      <c r="K130" s="184"/>
      <c r="L130" s="184"/>
      <c r="M130" s="184"/>
      <c r="N130" s="98"/>
      <c r="O130" s="98"/>
      <c r="P130" s="184"/>
      <c r="Q130" s="184"/>
      <c r="R130" s="184"/>
      <c r="S130" s="184"/>
      <c r="T130" s="184"/>
      <c r="U130" s="184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84"/>
      <c r="C131" s="184"/>
      <c r="D131" s="184"/>
      <c r="E131" s="184"/>
      <c r="F131" s="184"/>
      <c r="G131" s="184"/>
      <c r="H131" s="184"/>
      <c r="I131" s="184"/>
      <c r="J131" s="184"/>
      <c r="K131" s="184"/>
      <c r="L131" s="184"/>
      <c r="M131" s="184"/>
      <c r="N131" s="98"/>
      <c r="O131" s="98"/>
      <c r="P131" s="184"/>
      <c r="Q131" s="184"/>
      <c r="R131" s="184"/>
      <c r="S131" s="184"/>
      <c r="T131" s="184"/>
      <c r="U131" s="184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5"/>
      <c r="C136" s="186"/>
      <c r="D136" s="186"/>
      <c r="E136" s="134"/>
      <c r="F136" s="134"/>
      <c r="G136" s="134"/>
      <c r="H136" s="185"/>
      <c r="I136" s="185"/>
      <c r="J136" s="185"/>
      <c r="K136" s="185"/>
      <c r="L136" s="134"/>
      <c r="M136" s="185"/>
      <c r="N136" s="185"/>
      <c r="O136" s="185"/>
      <c r="P136" s="185"/>
      <c r="Q136" s="185"/>
      <c r="R136" s="134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8"/>
      <c r="C137" s="188"/>
      <c r="D137" s="188"/>
      <c r="E137" s="102"/>
      <c r="F137" s="102"/>
      <c r="G137" s="102"/>
      <c r="H137" s="189"/>
      <c r="I137" s="189"/>
      <c r="J137" s="189"/>
      <c r="K137" s="189"/>
      <c r="L137" s="133"/>
      <c r="M137" s="190"/>
      <c r="N137" s="190"/>
      <c r="O137" s="190"/>
      <c r="P137" s="190"/>
      <c r="Q137" s="190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8"/>
      <c r="C138" s="188"/>
      <c r="D138" s="188"/>
      <c r="E138" s="102"/>
      <c r="F138" s="102"/>
      <c r="G138" s="102"/>
      <c r="H138" s="189"/>
      <c r="I138" s="189"/>
      <c r="J138" s="189"/>
      <c r="K138" s="189"/>
      <c r="L138" s="133"/>
      <c r="M138" s="190"/>
      <c r="N138" s="190"/>
      <c r="O138" s="190"/>
      <c r="P138" s="190"/>
      <c r="Q138" s="190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8"/>
      <c r="C139" s="188"/>
      <c r="D139" s="188"/>
      <c r="E139" s="102"/>
      <c r="F139" s="102"/>
      <c r="G139" s="102"/>
      <c r="H139" s="189"/>
      <c r="I139" s="189"/>
      <c r="J139" s="189"/>
      <c r="K139" s="189"/>
      <c r="L139" s="133"/>
      <c r="M139" s="190"/>
      <c r="N139" s="190"/>
      <c r="O139" s="190"/>
      <c r="P139" s="190"/>
      <c r="Q139" s="190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8"/>
      <c r="C140" s="188"/>
      <c r="D140" s="188"/>
      <c r="E140" s="102"/>
      <c r="F140" s="102"/>
      <c r="G140" s="102"/>
      <c r="H140" s="189"/>
      <c r="I140" s="189"/>
      <c r="J140" s="189"/>
      <c r="K140" s="189"/>
      <c r="L140" s="133"/>
      <c r="M140" s="190"/>
      <c r="N140" s="190"/>
      <c r="O140" s="190"/>
      <c r="P140" s="190"/>
      <c r="Q140" s="190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8"/>
      <c r="C141" s="188"/>
      <c r="D141" s="188"/>
      <c r="E141" s="102"/>
      <c r="F141" s="102"/>
      <c r="G141" s="102"/>
      <c r="H141" s="189"/>
      <c r="I141" s="189"/>
      <c r="J141" s="189"/>
      <c r="K141" s="189"/>
      <c r="L141" s="133"/>
      <c r="M141" s="190"/>
      <c r="N141" s="190"/>
      <c r="O141" s="190"/>
      <c r="P141" s="190"/>
      <c r="Q141" s="190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8"/>
      <c r="C142" s="188"/>
      <c r="D142" s="188"/>
      <c r="E142" s="102"/>
      <c r="F142" s="102"/>
      <c r="G142" s="102"/>
      <c r="H142" s="189"/>
      <c r="I142" s="189"/>
      <c r="J142" s="189"/>
      <c r="K142" s="189"/>
      <c r="L142" s="133"/>
      <c r="M142" s="190"/>
      <c r="N142" s="190"/>
      <c r="O142" s="190"/>
      <c r="P142" s="190"/>
      <c r="Q142" s="190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8"/>
      <c r="C143" s="188"/>
      <c r="D143" s="188"/>
      <c r="E143" s="102"/>
      <c r="F143" s="102"/>
      <c r="G143" s="102"/>
      <c r="H143" s="189"/>
      <c r="I143" s="189"/>
      <c r="J143" s="189"/>
      <c r="K143" s="189"/>
      <c r="L143" s="133"/>
      <c r="M143" s="190"/>
      <c r="N143" s="190"/>
      <c r="O143" s="190"/>
      <c r="P143" s="190"/>
      <c r="Q143" s="190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8"/>
      <c r="C144" s="188"/>
      <c r="D144" s="188"/>
      <c r="E144" s="102"/>
      <c r="F144" s="102"/>
      <c r="G144" s="102"/>
      <c r="H144" s="189"/>
      <c r="I144" s="189"/>
      <c r="J144" s="189"/>
      <c r="K144" s="189"/>
      <c r="L144" s="133"/>
      <c r="M144" s="190"/>
      <c r="N144" s="190"/>
      <c r="O144" s="190"/>
      <c r="P144" s="190"/>
      <c r="Q144" s="190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8"/>
      <c r="C145" s="188"/>
      <c r="D145" s="188"/>
      <c r="E145" s="102"/>
      <c r="F145" s="102"/>
      <c r="G145" s="102"/>
      <c r="H145" s="189"/>
      <c r="I145" s="189"/>
      <c r="J145" s="189"/>
      <c r="K145" s="189"/>
      <c r="L145" s="133"/>
      <c r="M145" s="190"/>
      <c r="N145" s="190"/>
      <c r="O145" s="190"/>
      <c r="P145" s="190"/>
      <c r="Q145" s="190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35"/>
      <c r="C146" s="135"/>
      <c r="D146" s="135"/>
      <c r="E146" s="135"/>
      <c r="F146" s="135"/>
      <c r="G146" s="135"/>
      <c r="H146" s="135"/>
      <c r="I146" s="135"/>
      <c r="J146" s="135"/>
      <c r="K146" s="135"/>
      <c r="L146" s="135"/>
      <c r="M146" s="135"/>
      <c r="N146" s="135"/>
      <c r="O146" s="135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5"/>
      <c r="C148" s="186"/>
      <c r="D148" s="186"/>
      <c r="E148" s="187"/>
      <c r="F148" s="187"/>
      <c r="G148" s="187"/>
      <c r="H148" s="187"/>
      <c r="I148" s="187"/>
      <c r="J148" s="187"/>
      <c r="K148" s="187"/>
      <c r="L148" s="187"/>
      <c r="M148" s="187"/>
      <c r="N148" s="134"/>
      <c r="O148" s="134"/>
      <c r="P148" s="185"/>
      <c r="Q148" s="185"/>
      <c r="R148" s="185"/>
      <c r="S148" s="185"/>
      <c r="T148" s="185"/>
      <c r="U148" s="185"/>
      <c r="V148" s="134"/>
      <c r="W148" s="134"/>
      <c r="X148" s="134"/>
      <c r="Y148" s="134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84"/>
      <c r="C149" s="184"/>
      <c r="D149" s="184"/>
      <c r="E149" s="184"/>
      <c r="F149" s="184"/>
      <c r="G149" s="184"/>
      <c r="H149" s="184"/>
      <c r="I149" s="184"/>
      <c r="J149" s="184"/>
      <c r="K149" s="184"/>
      <c r="L149" s="184"/>
      <c r="M149" s="184"/>
      <c r="N149" s="98"/>
      <c r="O149" s="133"/>
      <c r="P149" s="184"/>
      <c r="Q149" s="184"/>
      <c r="R149" s="184"/>
      <c r="S149" s="184"/>
      <c r="T149" s="184"/>
      <c r="U149" s="184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84"/>
      <c r="C150" s="184"/>
      <c r="D150" s="184"/>
      <c r="E150" s="184"/>
      <c r="F150" s="184"/>
      <c r="G150" s="184"/>
      <c r="H150" s="184"/>
      <c r="I150" s="184"/>
      <c r="J150" s="184"/>
      <c r="K150" s="184"/>
      <c r="L150" s="184"/>
      <c r="M150" s="184"/>
      <c r="N150" s="98"/>
      <c r="O150" s="133"/>
      <c r="P150" s="184"/>
      <c r="Q150" s="184"/>
      <c r="R150" s="184"/>
      <c r="S150" s="184"/>
      <c r="T150" s="184"/>
      <c r="U150" s="184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84"/>
      <c r="C151" s="184"/>
      <c r="D151" s="184"/>
      <c r="E151" s="184"/>
      <c r="F151" s="184"/>
      <c r="G151" s="184"/>
      <c r="H151" s="184"/>
      <c r="I151" s="184"/>
      <c r="J151" s="184"/>
      <c r="K151" s="184"/>
      <c r="L151" s="184"/>
      <c r="M151" s="184"/>
      <c r="N151" s="98"/>
      <c r="O151" s="133"/>
      <c r="P151" s="184"/>
      <c r="Q151" s="184"/>
      <c r="R151" s="184"/>
      <c r="S151" s="184"/>
      <c r="T151" s="184"/>
      <c r="U151" s="184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84"/>
      <c r="C152" s="184"/>
      <c r="D152" s="184"/>
      <c r="E152" s="184"/>
      <c r="F152" s="184"/>
      <c r="G152" s="184"/>
      <c r="H152" s="184"/>
      <c r="I152" s="184"/>
      <c r="J152" s="184"/>
      <c r="K152" s="184"/>
      <c r="L152" s="184"/>
      <c r="M152" s="184"/>
      <c r="N152" s="98"/>
      <c r="O152" s="133"/>
      <c r="P152" s="184"/>
      <c r="Q152" s="184"/>
      <c r="R152" s="184"/>
      <c r="S152" s="184"/>
      <c r="T152" s="184"/>
      <c r="U152" s="184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84"/>
      <c r="C153" s="184"/>
      <c r="D153" s="184"/>
      <c r="E153" s="184"/>
      <c r="F153" s="184"/>
      <c r="G153" s="184"/>
      <c r="H153" s="184"/>
      <c r="I153" s="184"/>
      <c r="J153" s="184"/>
      <c r="K153" s="184"/>
      <c r="L153" s="184"/>
      <c r="M153" s="184"/>
      <c r="N153" s="98"/>
      <c r="O153" s="133"/>
      <c r="P153" s="184"/>
      <c r="Q153" s="184"/>
      <c r="R153" s="184"/>
      <c r="S153" s="184"/>
      <c r="T153" s="184"/>
      <c r="U153" s="184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84"/>
      <c r="C154" s="184"/>
      <c r="D154" s="184"/>
      <c r="E154" s="184"/>
      <c r="F154" s="184"/>
      <c r="G154" s="184"/>
      <c r="H154" s="184"/>
      <c r="I154" s="184"/>
      <c r="J154" s="184"/>
      <c r="K154" s="184"/>
      <c r="L154" s="184"/>
      <c r="M154" s="184"/>
      <c r="N154" s="98"/>
      <c r="O154" s="133"/>
      <c r="P154" s="184"/>
      <c r="Q154" s="184"/>
      <c r="R154" s="184"/>
      <c r="S154" s="184"/>
      <c r="T154" s="184"/>
      <c r="U154" s="184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84"/>
      <c r="C155" s="184"/>
      <c r="D155" s="184"/>
      <c r="E155" s="184"/>
      <c r="F155" s="184"/>
      <c r="G155" s="184"/>
      <c r="H155" s="184"/>
      <c r="I155" s="184"/>
      <c r="J155" s="184"/>
      <c r="K155" s="184"/>
      <c r="L155" s="184"/>
      <c r="M155" s="184"/>
      <c r="N155" s="98"/>
      <c r="O155" s="133"/>
      <c r="P155" s="184"/>
      <c r="Q155" s="184"/>
      <c r="R155" s="184"/>
      <c r="S155" s="184"/>
      <c r="T155" s="184"/>
      <c r="U155" s="184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84"/>
      <c r="C156" s="184"/>
      <c r="D156" s="184"/>
      <c r="E156" s="184"/>
      <c r="F156" s="184"/>
      <c r="G156" s="184"/>
      <c r="H156" s="184"/>
      <c r="I156" s="184"/>
      <c r="J156" s="184"/>
      <c r="K156" s="184"/>
      <c r="L156" s="184"/>
      <c r="M156" s="184"/>
      <c r="N156" s="98"/>
      <c r="O156" s="133"/>
      <c r="P156" s="184"/>
      <c r="Q156" s="184"/>
      <c r="R156" s="184"/>
      <c r="S156" s="184"/>
      <c r="T156" s="184"/>
      <c r="U156" s="184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84"/>
      <c r="C157" s="184"/>
      <c r="D157" s="184"/>
      <c r="E157" s="184"/>
      <c r="F157" s="184"/>
      <c r="G157" s="184"/>
      <c r="H157" s="184"/>
      <c r="I157" s="184"/>
      <c r="J157" s="184"/>
      <c r="K157" s="184"/>
      <c r="L157" s="184"/>
      <c r="M157" s="184"/>
      <c r="N157" s="98"/>
      <c r="O157" s="133"/>
      <c r="P157" s="184"/>
      <c r="Q157" s="184"/>
      <c r="R157" s="184"/>
      <c r="S157" s="184"/>
      <c r="T157" s="184"/>
      <c r="U157" s="184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84"/>
      <c r="C158" s="184"/>
      <c r="D158" s="184"/>
      <c r="E158" s="184"/>
      <c r="F158" s="184"/>
      <c r="G158" s="184"/>
      <c r="H158" s="184"/>
      <c r="I158" s="184"/>
      <c r="J158" s="184"/>
      <c r="K158" s="184"/>
      <c r="L158" s="184"/>
      <c r="M158" s="184"/>
      <c r="N158" s="98"/>
      <c r="O158" s="133"/>
      <c r="P158" s="184"/>
      <c r="Q158" s="184"/>
      <c r="R158" s="184"/>
      <c r="S158" s="184"/>
      <c r="T158" s="184"/>
      <c r="U158" s="184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84"/>
      <c r="C159" s="184"/>
      <c r="D159" s="184"/>
      <c r="E159" s="184"/>
      <c r="F159" s="184"/>
      <c r="G159" s="184"/>
      <c r="H159" s="184"/>
      <c r="I159" s="184"/>
      <c r="J159" s="184"/>
      <c r="K159" s="184"/>
      <c r="L159" s="184"/>
      <c r="M159" s="184"/>
      <c r="N159" s="98"/>
      <c r="O159" s="133"/>
      <c r="P159" s="184"/>
      <c r="Q159" s="184"/>
      <c r="R159" s="184"/>
      <c r="S159" s="184"/>
      <c r="T159" s="184"/>
      <c r="U159" s="184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84"/>
      <c r="C160" s="184"/>
      <c r="D160" s="184"/>
      <c r="E160" s="184"/>
      <c r="F160" s="184"/>
      <c r="G160" s="184"/>
      <c r="H160" s="184"/>
      <c r="I160" s="184"/>
      <c r="J160" s="184"/>
      <c r="K160" s="184"/>
      <c r="L160" s="184"/>
      <c r="M160" s="184"/>
      <c r="N160" s="98"/>
      <c r="O160" s="133"/>
      <c r="P160" s="184"/>
      <c r="Q160" s="184"/>
      <c r="R160" s="184"/>
      <c r="S160" s="184"/>
      <c r="T160" s="184"/>
      <c r="U160" s="184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84"/>
      <c r="C161" s="184"/>
      <c r="D161" s="184"/>
      <c r="E161" s="184"/>
      <c r="F161" s="184"/>
      <c r="G161" s="184"/>
      <c r="H161" s="184"/>
      <c r="I161" s="184"/>
      <c r="J161" s="184"/>
      <c r="K161" s="184"/>
      <c r="L161" s="184"/>
      <c r="M161" s="184"/>
      <c r="N161" s="98"/>
      <c r="O161" s="133"/>
      <c r="P161" s="184"/>
      <c r="Q161" s="184"/>
      <c r="R161" s="184"/>
      <c r="S161" s="184"/>
      <c r="T161" s="184"/>
      <c r="U161" s="184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84"/>
      <c r="C162" s="184"/>
      <c r="D162" s="184"/>
      <c r="E162" s="184"/>
      <c r="F162" s="184"/>
      <c r="G162" s="184"/>
      <c r="H162" s="184"/>
      <c r="I162" s="184"/>
      <c r="J162" s="184"/>
      <c r="K162" s="184"/>
      <c r="L162" s="184"/>
      <c r="M162" s="184"/>
      <c r="N162" s="98"/>
      <c r="O162" s="133"/>
      <c r="P162" s="184"/>
      <c r="Q162" s="184"/>
      <c r="R162" s="184"/>
      <c r="S162" s="184"/>
      <c r="T162" s="184"/>
      <c r="U162" s="184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84"/>
      <c r="C163" s="184"/>
      <c r="D163" s="184"/>
      <c r="E163" s="184"/>
      <c r="F163" s="184"/>
      <c r="G163" s="184"/>
      <c r="H163" s="184"/>
      <c r="I163" s="184"/>
      <c r="J163" s="184"/>
      <c r="K163" s="184"/>
      <c r="L163" s="184"/>
      <c r="M163" s="184"/>
      <c r="N163" s="98"/>
      <c r="O163" s="133"/>
      <c r="P163" s="184"/>
      <c r="Q163" s="184"/>
      <c r="R163" s="184"/>
      <c r="S163" s="184"/>
      <c r="T163" s="184"/>
      <c r="U163" s="184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84"/>
      <c r="C164" s="184"/>
      <c r="D164" s="184"/>
      <c r="E164" s="184"/>
      <c r="F164" s="184"/>
      <c r="G164" s="184"/>
      <c r="H164" s="184"/>
      <c r="I164" s="184"/>
      <c r="J164" s="184"/>
      <c r="K164" s="184"/>
      <c r="L164" s="184"/>
      <c r="M164" s="184"/>
      <c r="N164" s="98"/>
      <c r="O164" s="133"/>
      <c r="P164" s="184"/>
      <c r="Q164" s="184"/>
      <c r="R164" s="184"/>
      <c r="S164" s="184"/>
      <c r="T164" s="184"/>
      <c r="U164" s="184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84"/>
      <c r="C165" s="184"/>
      <c r="D165" s="184"/>
      <c r="E165" s="184"/>
      <c r="F165" s="184"/>
      <c r="G165" s="184"/>
      <c r="H165" s="184"/>
      <c r="I165" s="184"/>
      <c r="J165" s="184"/>
      <c r="K165" s="184"/>
      <c r="L165" s="184"/>
      <c r="M165" s="184"/>
      <c r="N165" s="98"/>
      <c r="O165" s="133"/>
      <c r="P165" s="184"/>
      <c r="Q165" s="184"/>
      <c r="R165" s="184"/>
      <c r="S165" s="184"/>
      <c r="T165" s="184"/>
      <c r="U165" s="184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84"/>
      <c r="C166" s="184"/>
      <c r="D166" s="184"/>
      <c r="E166" s="184"/>
      <c r="F166" s="184"/>
      <c r="G166" s="184"/>
      <c r="H166" s="184"/>
      <c r="I166" s="184"/>
      <c r="J166" s="184"/>
      <c r="K166" s="184"/>
      <c r="L166" s="184"/>
      <c r="M166" s="184"/>
      <c r="N166" s="98"/>
      <c r="O166" s="133"/>
      <c r="P166" s="184"/>
      <c r="Q166" s="184"/>
      <c r="R166" s="184"/>
      <c r="S166" s="184"/>
      <c r="T166" s="184"/>
      <c r="U166" s="184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84"/>
      <c r="C167" s="184"/>
      <c r="D167" s="184"/>
      <c r="E167" s="184"/>
      <c r="F167" s="184"/>
      <c r="G167" s="184"/>
      <c r="H167" s="184"/>
      <c r="I167" s="184"/>
      <c r="J167" s="184"/>
      <c r="K167" s="184"/>
      <c r="L167" s="184"/>
      <c r="M167" s="184"/>
      <c r="N167" s="98"/>
      <c r="O167" s="133"/>
      <c r="P167" s="184"/>
      <c r="Q167" s="184"/>
      <c r="R167" s="184"/>
      <c r="S167" s="184"/>
      <c r="T167" s="184"/>
      <c r="U167" s="184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84"/>
      <c r="C168" s="184"/>
      <c r="D168" s="184"/>
      <c r="E168" s="184"/>
      <c r="F168" s="184"/>
      <c r="G168" s="184"/>
      <c r="H168" s="184"/>
      <c r="I168" s="184"/>
      <c r="J168" s="184"/>
      <c r="K168" s="184"/>
      <c r="L168" s="184"/>
      <c r="M168" s="184"/>
      <c r="N168" s="98"/>
      <c r="O168" s="133"/>
      <c r="P168" s="184"/>
      <c r="Q168" s="184"/>
      <c r="R168" s="184"/>
      <c r="S168" s="184"/>
      <c r="T168" s="184"/>
      <c r="U168" s="184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84"/>
      <c r="C169" s="184"/>
      <c r="D169" s="184"/>
      <c r="E169" s="184"/>
      <c r="F169" s="184"/>
      <c r="G169" s="184"/>
      <c r="H169" s="184"/>
      <c r="I169" s="184"/>
      <c r="J169" s="184"/>
      <c r="K169" s="184"/>
      <c r="L169" s="184"/>
      <c r="M169" s="184"/>
      <c r="N169" s="98"/>
      <c r="O169" s="133"/>
      <c r="P169" s="184"/>
      <c r="Q169" s="184"/>
      <c r="R169" s="184"/>
      <c r="S169" s="184"/>
      <c r="T169" s="184"/>
      <c r="U169" s="184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84"/>
      <c r="C170" s="184"/>
      <c r="D170" s="184"/>
      <c r="E170" s="184"/>
      <c r="F170" s="184"/>
      <c r="G170" s="184"/>
      <c r="H170" s="184"/>
      <c r="I170" s="184"/>
      <c r="J170" s="184"/>
      <c r="K170" s="184"/>
      <c r="L170" s="184"/>
      <c r="M170" s="184"/>
      <c r="N170" s="98"/>
      <c r="O170" s="133"/>
      <c r="P170" s="184"/>
      <c r="Q170" s="184"/>
      <c r="R170" s="184"/>
      <c r="S170" s="184"/>
      <c r="T170" s="184"/>
      <c r="U170" s="184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84"/>
      <c r="C171" s="184"/>
      <c r="D171" s="184"/>
      <c r="E171" s="184"/>
      <c r="F171" s="184"/>
      <c r="G171" s="184"/>
      <c r="H171" s="184"/>
      <c r="I171" s="184"/>
      <c r="J171" s="184"/>
      <c r="K171" s="184"/>
      <c r="L171" s="184"/>
      <c r="M171" s="184"/>
      <c r="N171" s="98"/>
      <c r="O171" s="133"/>
      <c r="P171" s="184"/>
      <c r="Q171" s="184"/>
      <c r="R171" s="184"/>
      <c r="S171" s="184"/>
      <c r="T171" s="184"/>
      <c r="U171" s="184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84"/>
      <c r="C172" s="184"/>
      <c r="D172" s="184"/>
      <c r="E172" s="184"/>
      <c r="F172" s="184"/>
      <c r="G172" s="184"/>
      <c r="H172" s="184"/>
      <c r="I172" s="184"/>
      <c r="J172" s="184"/>
      <c r="K172" s="184"/>
      <c r="L172" s="184"/>
      <c r="M172" s="184"/>
      <c r="N172" s="98"/>
      <c r="O172" s="133"/>
      <c r="P172" s="184"/>
      <c r="Q172" s="184"/>
      <c r="R172" s="184"/>
      <c r="S172" s="184"/>
      <c r="T172" s="184"/>
      <c r="U172" s="184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84"/>
      <c r="C173" s="184"/>
      <c r="D173" s="184"/>
      <c r="E173" s="184"/>
      <c r="F173" s="184"/>
      <c r="G173" s="184"/>
      <c r="H173" s="184"/>
      <c r="I173" s="184"/>
      <c r="J173" s="184"/>
      <c r="K173" s="184"/>
      <c r="L173" s="184"/>
      <c r="M173" s="184"/>
      <c r="N173" s="98"/>
      <c r="O173" s="133"/>
      <c r="P173" s="184"/>
      <c r="Q173" s="184"/>
      <c r="R173" s="184"/>
      <c r="S173" s="184"/>
      <c r="T173" s="184"/>
      <c r="U173" s="184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84"/>
      <c r="C174" s="184"/>
      <c r="D174" s="184"/>
      <c r="E174" s="184"/>
      <c r="F174" s="184"/>
      <c r="G174" s="184"/>
      <c r="H174" s="184"/>
      <c r="I174" s="184"/>
      <c r="J174" s="184"/>
      <c r="K174" s="184"/>
      <c r="L174" s="184"/>
      <c r="M174" s="184"/>
      <c r="N174" s="98"/>
      <c r="O174" s="133"/>
      <c r="P174" s="184"/>
      <c r="Q174" s="184"/>
      <c r="R174" s="184"/>
      <c r="S174" s="184"/>
      <c r="T174" s="184"/>
      <c r="U174" s="184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84"/>
      <c r="C175" s="184"/>
      <c r="D175" s="184"/>
      <c r="E175" s="184"/>
      <c r="F175" s="184"/>
      <c r="G175" s="184"/>
      <c r="H175" s="184"/>
      <c r="I175" s="184"/>
      <c r="J175" s="184"/>
      <c r="K175" s="184"/>
      <c r="L175" s="184"/>
      <c r="M175" s="184"/>
      <c r="N175" s="98"/>
      <c r="O175" s="133"/>
      <c r="P175" s="184"/>
      <c r="Q175" s="184"/>
      <c r="R175" s="184"/>
      <c r="S175" s="184"/>
      <c r="T175" s="184"/>
      <c r="U175" s="184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84"/>
      <c r="C176" s="184"/>
      <c r="D176" s="184"/>
      <c r="E176" s="184"/>
      <c r="F176" s="184"/>
      <c r="G176" s="184"/>
      <c r="H176" s="184"/>
      <c r="I176" s="184"/>
      <c r="J176" s="184"/>
      <c r="K176" s="184"/>
      <c r="L176" s="184"/>
      <c r="M176" s="184"/>
      <c r="N176" s="98"/>
      <c r="O176" s="133"/>
      <c r="P176" s="184"/>
      <c r="Q176" s="184"/>
      <c r="R176" s="184"/>
      <c r="S176" s="184"/>
      <c r="T176" s="184"/>
      <c r="U176" s="184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84"/>
      <c r="C177" s="184"/>
      <c r="D177" s="184"/>
      <c r="E177" s="184"/>
      <c r="F177" s="184"/>
      <c r="G177" s="184"/>
      <c r="H177" s="184"/>
      <c r="I177" s="184"/>
      <c r="J177" s="184"/>
      <c r="K177" s="184"/>
      <c r="L177" s="184"/>
      <c r="M177" s="184"/>
      <c r="N177" s="98"/>
      <c r="O177" s="133"/>
      <c r="P177" s="184"/>
      <c r="Q177" s="184"/>
      <c r="R177" s="184"/>
      <c r="S177" s="184"/>
      <c r="T177" s="184"/>
      <c r="U177" s="184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84"/>
      <c r="C178" s="184"/>
      <c r="D178" s="184"/>
      <c r="E178" s="184"/>
      <c r="F178" s="184"/>
      <c r="G178" s="184"/>
      <c r="H178" s="184"/>
      <c r="I178" s="184"/>
      <c r="J178" s="184"/>
      <c r="K178" s="184"/>
      <c r="L178" s="184"/>
      <c r="M178" s="184"/>
      <c r="N178" s="98"/>
      <c r="O178" s="133"/>
      <c r="P178" s="184"/>
      <c r="Q178" s="184"/>
      <c r="R178" s="184"/>
      <c r="S178" s="184"/>
      <c r="T178" s="184"/>
      <c r="U178" s="184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84"/>
      <c r="C179" s="184"/>
      <c r="D179" s="184"/>
      <c r="E179" s="184"/>
      <c r="F179" s="184"/>
      <c r="G179" s="184"/>
      <c r="H179" s="184"/>
      <c r="I179" s="184"/>
      <c r="J179" s="184"/>
      <c r="K179" s="184"/>
      <c r="L179" s="184"/>
      <c r="M179" s="184"/>
      <c r="N179" s="98"/>
      <c r="O179" s="133"/>
      <c r="P179" s="184"/>
      <c r="Q179" s="184"/>
      <c r="R179" s="184"/>
      <c r="S179" s="184"/>
      <c r="T179" s="184"/>
      <c r="U179" s="184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84"/>
      <c r="C180" s="184"/>
      <c r="D180" s="184"/>
      <c r="E180" s="184"/>
      <c r="F180" s="184"/>
      <c r="G180" s="184"/>
      <c r="H180" s="184"/>
      <c r="I180" s="184"/>
      <c r="J180" s="184"/>
      <c r="K180" s="184"/>
      <c r="L180" s="184"/>
      <c r="M180" s="184"/>
      <c r="N180" s="98"/>
      <c r="O180" s="133"/>
      <c r="P180" s="184"/>
      <c r="Q180" s="184"/>
      <c r="R180" s="184"/>
      <c r="S180" s="184"/>
      <c r="T180" s="184"/>
      <c r="U180" s="184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84"/>
      <c r="C181" s="184"/>
      <c r="D181" s="184"/>
      <c r="E181" s="184"/>
      <c r="F181" s="184"/>
      <c r="G181" s="184"/>
      <c r="H181" s="184"/>
      <c r="I181" s="184"/>
      <c r="J181" s="184"/>
      <c r="K181" s="184"/>
      <c r="L181" s="184"/>
      <c r="M181" s="184"/>
      <c r="N181" s="98"/>
      <c r="O181" s="133"/>
      <c r="P181" s="184"/>
      <c r="Q181" s="184"/>
      <c r="R181" s="184"/>
      <c r="S181" s="184"/>
      <c r="T181" s="184"/>
      <c r="U181" s="184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84"/>
      <c r="C182" s="184"/>
      <c r="D182" s="184"/>
      <c r="E182" s="184"/>
      <c r="F182" s="184"/>
      <c r="G182" s="184"/>
      <c r="H182" s="184"/>
      <c r="I182" s="184"/>
      <c r="J182" s="184"/>
      <c r="K182" s="184"/>
      <c r="L182" s="184"/>
      <c r="M182" s="184"/>
      <c r="N182" s="98"/>
      <c r="O182" s="133"/>
      <c r="P182" s="184"/>
      <c r="Q182" s="184"/>
      <c r="R182" s="184"/>
      <c r="S182" s="184"/>
      <c r="T182" s="184"/>
      <c r="U182" s="184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84"/>
      <c r="C183" s="184"/>
      <c r="D183" s="184"/>
      <c r="E183" s="184"/>
      <c r="F183" s="184"/>
      <c r="G183" s="184"/>
      <c r="H183" s="184"/>
      <c r="I183" s="184"/>
      <c r="J183" s="184"/>
      <c r="K183" s="184"/>
      <c r="L183" s="184"/>
      <c r="M183" s="184"/>
      <c r="N183" s="98"/>
      <c r="O183" s="133"/>
      <c r="P183" s="184"/>
      <c r="Q183" s="184"/>
      <c r="R183" s="184"/>
      <c r="S183" s="184"/>
      <c r="T183" s="184"/>
      <c r="U183" s="184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84"/>
      <c r="C184" s="184"/>
      <c r="D184" s="184"/>
      <c r="E184" s="184"/>
      <c r="F184" s="184"/>
      <c r="G184" s="184"/>
      <c r="H184" s="184"/>
      <c r="I184" s="184"/>
      <c r="J184" s="184"/>
      <c r="K184" s="184"/>
      <c r="L184" s="184"/>
      <c r="M184" s="184"/>
      <c r="N184" s="98"/>
      <c r="O184" s="133"/>
      <c r="P184" s="184"/>
      <c r="Q184" s="184"/>
      <c r="R184" s="184"/>
      <c r="S184" s="184"/>
      <c r="T184" s="184"/>
      <c r="U184" s="184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84"/>
      <c r="C185" s="184"/>
      <c r="D185" s="184"/>
      <c r="E185" s="184"/>
      <c r="F185" s="184"/>
      <c r="G185" s="184"/>
      <c r="H185" s="184"/>
      <c r="I185" s="184"/>
      <c r="J185" s="184"/>
      <c r="K185" s="184"/>
      <c r="L185" s="184"/>
      <c r="M185" s="184"/>
      <c r="N185" s="98"/>
      <c r="O185" s="133"/>
      <c r="P185" s="184"/>
      <c r="Q185" s="184"/>
      <c r="R185" s="184"/>
      <c r="S185" s="184"/>
      <c r="T185" s="184"/>
      <c r="U185" s="184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84"/>
      <c r="C186" s="184"/>
      <c r="D186" s="184"/>
      <c r="E186" s="184"/>
      <c r="F186" s="184"/>
      <c r="G186" s="184"/>
      <c r="H186" s="184"/>
      <c r="I186" s="184"/>
      <c r="J186" s="184"/>
      <c r="K186" s="184"/>
      <c r="L186" s="184"/>
      <c r="M186" s="184"/>
      <c r="N186" s="98"/>
      <c r="O186" s="133"/>
      <c r="P186" s="184"/>
      <c r="Q186" s="184"/>
      <c r="R186" s="184"/>
      <c r="S186" s="184"/>
      <c r="T186" s="184"/>
      <c r="U186" s="184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84"/>
      <c r="C187" s="184"/>
      <c r="D187" s="184"/>
      <c r="E187" s="184"/>
      <c r="F187" s="184"/>
      <c r="G187" s="184"/>
      <c r="H187" s="184"/>
      <c r="I187" s="184"/>
      <c r="J187" s="184"/>
      <c r="K187" s="184"/>
      <c r="L187" s="184"/>
      <c r="M187" s="184"/>
      <c r="N187" s="98"/>
      <c r="O187" s="133"/>
      <c r="P187" s="184"/>
      <c r="Q187" s="184"/>
      <c r="R187" s="184"/>
      <c r="S187" s="184"/>
      <c r="T187" s="184"/>
      <c r="U187" s="184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84"/>
      <c r="C188" s="184"/>
      <c r="D188" s="184"/>
      <c r="E188" s="184"/>
      <c r="F188" s="184"/>
      <c r="G188" s="184"/>
      <c r="H188" s="184"/>
      <c r="I188" s="184"/>
      <c r="J188" s="184"/>
      <c r="K188" s="184"/>
      <c r="L188" s="184"/>
      <c r="M188" s="184"/>
      <c r="N188" s="98"/>
      <c r="O188" s="133"/>
      <c r="P188" s="184"/>
      <c r="Q188" s="184"/>
      <c r="R188" s="184"/>
      <c r="S188" s="184"/>
      <c r="T188" s="184"/>
      <c r="U188" s="184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5"/>
      <c r="C193" s="186"/>
      <c r="D193" s="186"/>
      <c r="E193" s="134"/>
      <c r="F193" s="134"/>
      <c r="G193" s="134"/>
      <c r="H193" s="185"/>
      <c r="I193" s="185"/>
      <c r="J193" s="185"/>
      <c r="K193" s="185"/>
      <c r="L193" s="185"/>
      <c r="M193" s="185"/>
      <c r="N193" s="185"/>
      <c r="O193" s="185"/>
      <c r="P193" s="185"/>
      <c r="Q193" s="185"/>
      <c r="R193" s="185"/>
      <c r="S193" s="185"/>
      <c r="T193" s="185"/>
      <c r="U193" s="185"/>
      <c r="V193" s="134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8"/>
      <c r="C194" s="188"/>
      <c r="D194" s="188"/>
      <c r="E194" s="102"/>
      <c r="F194" s="102"/>
      <c r="G194" s="102"/>
      <c r="H194" s="189"/>
      <c r="I194" s="189"/>
      <c r="J194" s="189"/>
      <c r="K194" s="189"/>
      <c r="L194" s="190"/>
      <c r="M194" s="190"/>
      <c r="N194" s="190"/>
      <c r="O194" s="190"/>
      <c r="P194" s="190"/>
      <c r="Q194" s="190"/>
      <c r="R194" s="190"/>
      <c r="S194" s="190"/>
      <c r="T194" s="190"/>
      <c r="U194" s="190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8"/>
      <c r="C195" s="188"/>
      <c r="D195" s="188"/>
      <c r="E195" s="102"/>
      <c r="F195" s="102"/>
      <c r="G195" s="102"/>
      <c r="H195" s="189"/>
      <c r="I195" s="189"/>
      <c r="J195" s="189"/>
      <c r="K195" s="189"/>
      <c r="L195" s="190"/>
      <c r="M195" s="190"/>
      <c r="N195" s="190"/>
      <c r="O195" s="190"/>
      <c r="P195" s="190"/>
      <c r="Q195" s="190"/>
      <c r="R195" s="190"/>
      <c r="S195" s="190"/>
      <c r="T195" s="190"/>
      <c r="U195" s="190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8"/>
      <c r="C196" s="188"/>
      <c r="D196" s="188"/>
      <c r="E196" s="102"/>
      <c r="F196" s="102"/>
      <c r="G196" s="102"/>
      <c r="H196" s="189"/>
      <c r="I196" s="189"/>
      <c r="J196" s="189"/>
      <c r="K196" s="189"/>
      <c r="L196" s="190"/>
      <c r="M196" s="190"/>
      <c r="N196" s="190"/>
      <c r="O196" s="190"/>
      <c r="P196" s="190"/>
      <c r="Q196" s="190"/>
      <c r="R196" s="190"/>
      <c r="S196" s="190"/>
      <c r="T196" s="190"/>
      <c r="U196" s="190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8"/>
      <c r="C197" s="188"/>
      <c r="D197" s="188"/>
      <c r="E197" s="102"/>
      <c r="F197" s="102"/>
      <c r="G197" s="102"/>
      <c r="H197" s="189"/>
      <c r="I197" s="189"/>
      <c r="J197" s="189"/>
      <c r="K197" s="189"/>
      <c r="L197" s="190"/>
      <c r="M197" s="190"/>
      <c r="N197" s="190"/>
      <c r="O197" s="190"/>
      <c r="P197" s="190"/>
      <c r="Q197" s="190"/>
      <c r="R197" s="190"/>
      <c r="S197" s="190"/>
      <c r="T197" s="190"/>
      <c r="U197" s="190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8"/>
      <c r="C198" s="188"/>
      <c r="D198" s="188"/>
      <c r="E198" s="102"/>
      <c r="F198" s="102"/>
      <c r="G198" s="102"/>
      <c r="H198" s="189"/>
      <c r="I198" s="189"/>
      <c r="J198" s="189"/>
      <c r="K198" s="189"/>
      <c r="L198" s="190"/>
      <c r="M198" s="190"/>
      <c r="N198" s="190"/>
      <c r="O198" s="190"/>
      <c r="P198" s="190"/>
      <c r="Q198" s="190"/>
      <c r="R198" s="190"/>
      <c r="S198" s="190"/>
      <c r="T198" s="190"/>
      <c r="U198" s="190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5"/>
      <c r="C201" s="186"/>
      <c r="D201" s="186"/>
      <c r="E201" s="187"/>
      <c r="F201" s="187"/>
      <c r="G201" s="187"/>
      <c r="H201" s="187"/>
      <c r="I201" s="187"/>
      <c r="J201" s="187"/>
      <c r="K201" s="187"/>
      <c r="L201" s="187"/>
      <c r="M201" s="187"/>
      <c r="N201" s="134"/>
      <c r="O201" s="134"/>
      <c r="P201" s="134"/>
      <c r="Q201" s="185"/>
      <c r="R201" s="185"/>
      <c r="S201" s="185"/>
      <c r="T201" s="185"/>
      <c r="U201" s="41"/>
      <c r="V201" s="134"/>
      <c r="W201" s="134"/>
      <c r="X201" s="134"/>
      <c r="Y201" s="134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84"/>
      <c r="C202" s="184"/>
      <c r="D202" s="184"/>
      <c r="E202" s="184"/>
      <c r="F202" s="184"/>
      <c r="G202" s="184"/>
      <c r="H202" s="184"/>
      <c r="I202" s="184"/>
      <c r="J202" s="184"/>
      <c r="K202" s="184"/>
      <c r="L202" s="184"/>
      <c r="M202" s="184"/>
      <c r="N202" s="98"/>
      <c r="O202" s="133"/>
      <c r="P202" s="133"/>
      <c r="Q202" s="184"/>
      <c r="R202" s="184"/>
      <c r="S202" s="184"/>
      <c r="T202" s="184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84"/>
      <c r="C203" s="184"/>
      <c r="D203" s="184"/>
      <c r="E203" s="184"/>
      <c r="F203" s="184"/>
      <c r="G203" s="184"/>
      <c r="H203" s="184"/>
      <c r="I203" s="184"/>
      <c r="J203" s="184"/>
      <c r="K203" s="184"/>
      <c r="L203" s="184"/>
      <c r="M203" s="184"/>
      <c r="N203" s="98"/>
      <c r="O203" s="133"/>
      <c r="P203" s="133"/>
      <c r="Q203" s="184"/>
      <c r="R203" s="184"/>
      <c r="S203" s="184"/>
      <c r="T203" s="184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84"/>
      <c r="C204" s="184"/>
      <c r="D204" s="184"/>
      <c r="E204" s="184"/>
      <c r="F204" s="184"/>
      <c r="G204" s="184"/>
      <c r="H204" s="184"/>
      <c r="I204" s="184"/>
      <c r="J204" s="184"/>
      <c r="K204" s="184"/>
      <c r="L204" s="184"/>
      <c r="M204" s="184"/>
      <c r="N204" s="98"/>
      <c r="O204" s="133"/>
      <c r="P204" s="133"/>
      <c r="Q204" s="184"/>
      <c r="R204" s="184"/>
      <c r="S204" s="184"/>
      <c r="T204" s="184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84"/>
      <c r="C205" s="184"/>
      <c r="D205" s="184"/>
      <c r="E205" s="184"/>
      <c r="F205" s="184"/>
      <c r="G205" s="184"/>
      <c r="H205" s="184"/>
      <c r="I205" s="184"/>
      <c r="J205" s="184"/>
      <c r="K205" s="184"/>
      <c r="L205" s="184"/>
      <c r="M205" s="184"/>
      <c r="N205" s="98"/>
      <c r="O205" s="133"/>
      <c r="P205" s="133"/>
      <c r="Q205" s="184"/>
      <c r="R205" s="184"/>
      <c r="S205" s="184"/>
      <c r="T205" s="184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84"/>
      <c r="C206" s="184"/>
      <c r="D206" s="184"/>
      <c r="E206" s="184"/>
      <c r="F206" s="184"/>
      <c r="G206" s="184"/>
      <c r="H206" s="184"/>
      <c r="I206" s="184"/>
      <c r="J206" s="184"/>
      <c r="K206" s="184"/>
      <c r="L206" s="184"/>
      <c r="M206" s="184"/>
      <c r="N206" s="98"/>
      <c r="O206" s="133"/>
      <c r="P206" s="133"/>
      <c r="Q206" s="184"/>
      <c r="R206" s="184"/>
      <c r="S206" s="184"/>
      <c r="T206" s="184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84"/>
      <c r="C207" s="184"/>
      <c r="D207" s="184"/>
      <c r="E207" s="184"/>
      <c r="F207" s="184"/>
      <c r="G207" s="184"/>
      <c r="H207" s="184"/>
      <c r="I207" s="184"/>
      <c r="J207" s="184"/>
      <c r="K207" s="184"/>
      <c r="L207" s="184"/>
      <c r="M207" s="184"/>
      <c r="N207" s="98"/>
      <c r="O207" s="133"/>
      <c r="P207" s="133"/>
      <c r="Q207" s="184"/>
      <c r="R207" s="184"/>
      <c r="S207" s="184"/>
      <c r="T207" s="184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84"/>
      <c r="C208" s="184"/>
      <c r="D208" s="184"/>
      <c r="E208" s="184"/>
      <c r="F208" s="184"/>
      <c r="G208" s="184"/>
      <c r="H208" s="184"/>
      <c r="I208" s="184"/>
      <c r="J208" s="184"/>
      <c r="K208" s="184"/>
      <c r="L208" s="184"/>
      <c r="M208" s="184"/>
      <c r="N208" s="98"/>
      <c r="O208" s="133"/>
      <c r="P208" s="133"/>
      <c r="Q208" s="184"/>
      <c r="R208" s="184"/>
      <c r="S208" s="184"/>
      <c r="T208" s="184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84"/>
      <c r="C209" s="184"/>
      <c r="D209" s="184"/>
      <c r="E209" s="184"/>
      <c r="F209" s="184"/>
      <c r="G209" s="184"/>
      <c r="H209" s="184"/>
      <c r="I209" s="184"/>
      <c r="J209" s="184"/>
      <c r="K209" s="184"/>
      <c r="L209" s="184"/>
      <c r="M209" s="184"/>
      <c r="N209" s="98"/>
      <c r="O209" s="133"/>
      <c r="P209" s="133"/>
      <c r="Q209" s="184"/>
      <c r="R209" s="184"/>
      <c r="S209" s="184"/>
      <c r="T209" s="184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84"/>
      <c r="C210" s="184"/>
      <c r="D210" s="184"/>
      <c r="E210" s="184"/>
      <c r="F210" s="184"/>
      <c r="G210" s="184"/>
      <c r="H210" s="184"/>
      <c r="I210" s="184"/>
      <c r="J210" s="184"/>
      <c r="K210" s="184"/>
      <c r="L210" s="184"/>
      <c r="M210" s="184"/>
      <c r="N210" s="98"/>
      <c r="O210" s="133"/>
      <c r="P210" s="133"/>
      <c r="Q210" s="184"/>
      <c r="R210" s="184"/>
      <c r="S210" s="184"/>
      <c r="T210" s="184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84"/>
      <c r="C211" s="184"/>
      <c r="D211" s="184"/>
      <c r="E211" s="184"/>
      <c r="F211" s="184"/>
      <c r="G211" s="184"/>
      <c r="H211" s="184"/>
      <c r="I211" s="184"/>
      <c r="J211" s="184"/>
      <c r="K211" s="184"/>
      <c r="L211" s="184"/>
      <c r="M211" s="184"/>
      <c r="N211" s="98"/>
      <c r="O211" s="133"/>
      <c r="P211" s="133"/>
      <c r="Q211" s="184"/>
      <c r="R211" s="184"/>
      <c r="S211" s="184"/>
      <c r="T211" s="184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84"/>
      <c r="C212" s="184"/>
      <c r="D212" s="184"/>
      <c r="E212" s="184"/>
      <c r="F212" s="184"/>
      <c r="G212" s="184"/>
      <c r="H212" s="184"/>
      <c r="I212" s="184"/>
      <c r="J212" s="184"/>
      <c r="K212" s="184"/>
      <c r="L212" s="184"/>
      <c r="M212" s="184"/>
      <c r="N212" s="98"/>
      <c r="O212" s="133"/>
      <c r="P212" s="133"/>
      <c r="Q212" s="184"/>
      <c r="R212" s="184"/>
      <c r="S212" s="184"/>
      <c r="T212" s="184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84"/>
      <c r="C213" s="184"/>
      <c r="D213" s="184"/>
      <c r="E213" s="184"/>
      <c r="F213" s="184"/>
      <c r="G213" s="184"/>
      <c r="H213" s="184"/>
      <c r="I213" s="184"/>
      <c r="J213" s="184"/>
      <c r="K213" s="184"/>
      <c r="L213" s="184"/>
      <c r="M213" s="184"/>
      <c r="N213" s="98"/>
      <c r="O213" s="133"/>
      <c r="P213" s="133"/>
      <c r="Q213" s="184"/>
      <c r="R213" s="184"/>
      <c r="S213" s="184"/>
      <c r="T213" s="184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84"/>
      <c r="C214" s="184"/>
      <c r="D214" s="184"/>
      <c r="E214" s="184"/>
      <c r="F214" s="184"/>
      <c r="G214" s="184"/>
      <c r="H214" s="184"/>
      <c r="I214" s="184"/>
      <c r="J214" s="184"/>
      <c r="K214" s="184"/>
      <c r="L214" s="184"/>
      <c r="M214" s="184"/>
      <c r="N214" s="98"/>
      <c r="O214" s="133"/>
      <c r="P214" s="133"/>
      <c r="Q214" s="184"/>
      <c r="R214" s="184"/>
      <c r="S214" s="184"/>
      <c r="T214" s="184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84"/>
      <c r="C215" s="184"/>
      <c r="D215" s="184"/>
      <c r="E215" s="184"/>
      <c r="F215" s="184"/>
      <c r="G215" s="184"/>
      <c r="H215" s="184"/>
      <c r="I215" s="184"/>
      <c r="J215" s="184"/>
      <c r="K215" s="184"/>
      <c r="L215" s="184"/>
      <c r="M215" s="184"/>
      <c r="N215" s="98"/>
      <c r="O215" s="133"/>
      <c r="P215" s="133"/>
      <c r="Q215" s="184"/>
      <c r="R215" s="184"/>
      <c r="S215" s="184"/>
      <c r="T215" s="184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84"/>
      <c r="C216" s="184"/>
      <c r="D216" s="184"/>
      <c r="E216" s="184"/>
      <c r="F216" s="184"/>
      <c r="G216" s="184"/>
      <c r="H216" s="184"/>
      <c r="I216" s="184"/>
      <c r="J216" s="184"/>
      <c r="K216" s="184"/>
      <c r="L216" s="184"/>
      <c r="M216" s="184"/>
      <c r="N216" s="98"/>
      <c r="O216" s="133"/>
      <c r="P216" s="133"/>
      <c r="Q216" s="184"/>
      <c r="R216" s="184"/>
      <c r="S216" s="184"/>
      <c r="T216" s="184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84"/>
      <c r="C217" s="184"/>
      <c r="D217" s="184"/>
      <c r="E217" s="184"/>
      <c r="F217" s="184"/>
      <c r="G217" s="184"/>
      <c r="H217" s="184"/>
      <c r="I217" s="184"/>
      <c r="J217" s="184"/>
      <c r="K217" s="184"/>
      <c r="L217" s="184"/>
      <c r="M217" s="184"/>
      <c r="N217" s="98"/>
      <c r="O217" s="133"/>
      <c r="P217" s="133"/>
      <c r="Q217" s="184"/>
      <c r="R217" s="184"/>
      <c r="S217" s="184"/>
      <c r="T217" s="184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84"/>
      <c r="C218" s="184"/>
      <c r="D218" s="184"/>
      <c r="E218" s="184"/>
      <c r="F218" s="184"/>
      <c r="G218" s="184"/>
      <c r="H218" s="184"/>
      <c r="I218" s="184"/>
      <c r="J218" s="184"/>
      <c r="K218" s="184"/>
      <c r="L218" s="184"/>
      <c r="M218" s="184"/>
      <c r="N218" s="98"/>
      <c r="O218" s="133"/>
      <c r="P218" s="133"/>
      <c r="Q218" s="184"/>
      <c r="R218" s="184"/>
      <c r="S218" s="184"/>
      <c r="T218" s="184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84"/>
      <c r="C219" s="184"/>
      <c r="D219" s="184"/>
      <c r="E219" s="184"/>
      <c r="F219" s="184"/>
      <c r="G219" s="184"/>
      <c r="H219" s="184"/>
      <c r="I219" s="184"/>
      <c r="J219" s="184"/>
      <c r="K219" s="184"/>
      <c r="L219" s="184"/>
      <c r="M219" s="184"/>
      <c r="N219" s="98"/>
      <c r="O219" s="133"/>
      <c r="P219" s="133"/>
      <c r="Q219" s="184"/>
      <c r="R219" s="184"/>
      <c r="S219" s="184"/>
      <c r="T219" s="184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84"/>
      <c r="C220" s="184"/>
      <c r="D220" s="184"/>
      <c r="E220" s="184"/>
      <c r="F220" s="184"/>
      <c r="G220" s="184"/>
      <c r="H220" s="184"/>
      <c r="I220" s="184"/>
      <c r="J220" s="184"/>
      <c r="K220" s="184"/>
      <c r="L220" s="184"/>
      <c r="M220" s="184"/>
      <c r="N220" s="98"/>
      <c r="O220" s="133"/>
      <c r="P220" s="133"/>
      <c r="Q220" s="184"/>
      <c r="R220" s="184"/>
      <c r="S220" s="184"/>
      <c r="T220" s="184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84"/>
      <c r="C221" s="184"/>
      <c r="D221" s="184"/>
      <c r="E221" s="184"/>
      <c r="F221" s="184"/>
      <c r="G221" s="184"/>
      <c r="H221" s="184"/>
      <c r="I221" s="184"/>
      <c r="J221" s="184"/>
      <c r="K221" s="184"/>
      <c r="L221" s="184"/>
      <c r="M221" s="184"/>
      <c r="N221" s="98"/>
      <c r="O221" s="133"/>
      <c r="P221" s="133"/>
      <c r="Q221" s="184"/>
      <c r="R221" s="184"/>
      <c r="S221" s="184"/>
      <c r="T221" s="184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84"/>
      <c r="C222" s="184"/>
      <c r="D222" s="184"/>
      <c r="E222" s="184"/>
      <c r="F222" s="184"/>
      <c r="G222" s="184"/>
      <c r="H222" s="184"/>
      <c r="I222" s="184"/>
      <c r="J222" s="184"/>
      <c r="K222" s="184"/>
      <c r="L222" s="184"/>
      <c r="M222" s="184"/>
      <c r="N222" s="98"/>
      <c r="O222" s="133"/>
      <c r="P222" s="133"/>
      <c r="Q222" s="184"/>
      <c r="R222" s="184"/>
      <c r="S222" s="184"/>
      <c r="T222" s="184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84"/>
      <c r="C223" s="184"/>
      <c r="D223" s="184"/>
      <c r="E223" s="184"/>
      <c r="F223" s="184"/>
      <c r="G223" s="184"/>
      <c r="H223" s="184"/>
      <c r="I223" s="184"/>
      <c r="J223" s="184"/>
      <c r="K223" s="184"/>
      <c r="L223" s="184"/>
      <c r="M223" s="184"/>
      <c r="N223" s="98"/>
      <c r="O223" s="133"/>
      <c r="P223" s="133"/>
      <c r="Q223" s="184"/>
      <c r="R223" s="184"/>
      <c r="S223" s="184"/>
      <c r="T223" s="184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84"/>
      <c r="C224" s="184"/>
      <c r="D224" s="184"/>
      <c r="E224" s="184"/>
      <c r="F224" s="184"/>
      <c r="G224" s="184"/>
      <c r="H224" s="184"/>
      <c r="I224" s="184"/>
      <c r="J224" s="184"/>
      <c r="K224" s="184"/>
      <c r="L224" s="184"/>
      <c r="M224" s="184"/>
      <c r="N224" s="98"/>
      <c r="O224" s="133"/>
      <c r="P224" s="133"/>
      <c r="Q224" s="184"/>
      <c r="R224" s="184"/>
      <c r="S224" s="184"/>
      <c r="T224" s="184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84"/>
      <c r="C225" s="184"/>
      <c r="D225" s="184"/>
      <c r="E225" s="184"/>
      <c r="F225" s="184"/>
      <c r="G225" s="184"/>
      <c r="H225" s="184"/>
      <c r="I225" s="184"/>
      <c r="J225" s="184"/>
      <c r="K225" s="184"/>
      <c r="L225" s="184"/>
      <c r="M225" s="184"/>
      <c r="N225" s="98"/>
      <c r="O225" s="133"/>
      <c r="P225" s="133"/>
      <c r="Q225" s="184"/>
      <c r="R225" s="184"/>
      <c r="S225" s="184"/>
      <c r="T225" s="184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84"/>
      <c r="C226" s="184"/>
      <c r="D226" s="184"/>
      <c r="E226" s="184"/>
      <c r="F226" s="184"/>
      <c r="G226" s="184"/>
      <c r="H226" s="184"/>
      <c r="I226" s="184"/>
      <c r="J226" s="184"/>
      <c r="K226" s="184"/>
      <c r="L226" s="184"/>
      <c r="M226" s="184"/>
      <c r="N226" s="98"/>
      <c r="O226" s="133"/>
      <c r="P226" s="133"/>
      <c r="Q226" s="184"/>
      <c r="R226" s="184"/>
      <c r="S226" s="184"/>
      <c r="T226" s="184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84"/>
      <c r="C227" s="184"/>
      <c r="D227" s="184"/>
      <c r="E227" s="184"/>
      <c r="F227" s="184"/>
      <c r="G227" s="184"/>
      <c r="H227" s="184"/>
      <c r="I227" s="184"/>
      <c r="J227" s="184"/>
      <c r="K227" s="184"/>
      <c r="L227" s="184"/>
      <c r="M227" s="184"/>
      <c r="N227" s="98"/>
      <c r="O227" s="133"/>
      <c r="P227" s="133"/>
      <c r="Q227" s="184"/>
      <c r="R227" s="184"/>
      <c r="S227" s="184"/>
      <c r="T227" s="184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84"/>
      <c r="C228" s="184"/>
      <c r="D228" s="184"/>
      <c r="E228" s="184"/>
      <c r="F228" s="184"/>
      <c r="G228" s="184"/>
      <c r="H228" s="184"/>
      <c r="I228" s="184"/>
      <c r="J228" s="184"/>
      <c r="K228" s="184"/>
      <c r="L228" s="184"/>
      <c r="M228" s="184"/>
      <c r="N228" s="98"/>
      <c r="O228" s="133"/>
      <c r="P228" s="133"/>
      <c r="Q228" s="184"/>
      <c r="R228" s="184"/>
      <c r="S228" s="184"/>
      <c r="T228" s="184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84"/>
      <c r="C229" s="184"/>
      <c r="D229" s="184"/>
      <c r="E229" s="184"/>
      <c r="F229" s="184"/>
      <c r="G229" s="184"/>
      <c r="H229" s="184"/>
      <c r="I229" s="184"/>
      <c r="J229" s="184"/>
      <c r="K229" s="184"/>
      <c r="L229" s="184"/>
      <c r="M229" s="184"/>
      <c r="N229" s="98"/>
      <c r="O229" s="133"/>
      <c r="P229" s="133"/>
      <c r="Q229" s="184"/>
      <c r="R229" s="184"/>
      <c r="S229" s="184"/>
      <c r="T229" s="184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84"/>
      <c r="C230" s="184"/>
      <c r="D230" s="184"/>
      <c r="E230" s="184"/>
      <c r="F230" s="184"/>
      <c r="G230" s="184"/>
      <c r="H230" s="184"/>
      <c r="I230" s="184"/>
      <c r="J230" s="184"/>
      <c r="K230" s="184"/>
      <c r="L230" s="184"/>
      <c r="M230" s="184"/>
      <c r="N230" s="98"/>
      <c r="O230" s="133"/>
      <c r="P230" s="133"/>
      <c r="Q230" s="184"/>
      <c r="R230" s="184"/>
      <c r="S230" s="184"/>
      <c r="T230" s="184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84"/>
      <c r="C231" s="184"/>
      <c r="D231" s="184"/>
      <c r="E231" s="184"/>
      <c r="F231" s="184"/>
      <c r="G231" s="184"/>
      <c r="H231" s="184"/>
      <c r="I231" s="184"/>
      <c r="J231" s="184"/>
      <c r="K231" s="184"/>
      <c r="L231" s="184"/>
      <c r="M231" s="184"/>
      <c r="N231" s="98"/>
      <c r="O231" s="133"/>
      <c r="P231" s="133"/>
      <c r="Q231" s="184"/>
      <c r="R231" s="184"/>
      <c r="S231" s="184"/>
      <c r="T231" s="184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84"/>
      <c r="C232" s="184"/>
      <c r="D232" s="184"/>
      <c r="E232" s="184"/>
      <c r="F232" s="184"/>
      <c r="G232" s="184"/>
      <c r="H232" s="184"/>
      <c r="I232" s="184"/>
      <c r="J232" s="184"/>
      <c r="K232" s="184"/>
      <c r="L232" s="184"/>
      <c r="M232" s="184"/>
      <c r="N232" s="98"/>
      <c r="O232" s="133"/>
      <c r="P232" s="133"/>
      <c r="Q232" s="184"/>
      <c r="R232" s="184"/>
      <c r="S232" s="184"/>
      <c r="T232" s="184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84"/>
      <c r="C233" s="184"/>
      <c r="D233" s="184"/>
      <c r="E233" s="184"/>
      <c r="F233" s="184"/>
      <c r="G233" s="184"/>
      <c r="H233" s="184"/>
      <c r="I233" s="184"/>
      <c r="J233" s="184"/>
      <c r="K233" s="184"/>
      <c r="L233" s="184"/>
      <c r="M233" s="184"/>
      <c r="N233" s="98"/>
      <c r="O233" s="133"/>
      <c r="P233" s="133"/>
      <c r="Q233" s="184"/>
      <c r="R233" s="184"/>
      <c r="S233" s="184"/>
      <c r="T233" s="184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84"/>
      <c r="C234" s="184"/>
      <c r="D234" s="184"/>
      <c r="E234" s="184"/>
      <c r="F234" s="184"/>
      <c r="G234" s="184"/>
      <c r="H234" s="184"/>
      <c r="I234" s="184"/>
      <c r="J234" s="184"/>
      <c r="K234" s="184"/>
      <c r="L234" s="184"/>
      <c r="M234" s="184"/>
      <c r="N234" s="98"/>
      <c r="O234" s="133"/>
      <c r="P234" s="133"/>
      <c r="Q234" s="184"/>
      <c r="R234" s="184"/>
      <c r="S234" s="184"/>
      <c r="T234" s="184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84"/>
      <c r="C235" s="184"/>
      <c r="D235" s="184"/>
      <c r="E235" s="184"/>
      <c r="F235" s="184"/>
      <c r="G235" s="184"/>
      <c r="H235" s="184"/>
      <c r="I235" s="184"/>
      <c r="J235" s="184"/>
      <c r="K235" s="184"/>
      <c r="L235" s="184"/>
      <c r="M235" s="184"/>
      <c r="N235" s="98"/>
      <c r="O235" s="133"/>
      <c r="P235" s="133"/>
      <c r="Q235" s="184"/>
      <c r="R235" s="184"/>
      <c r="S235" s="184"/>
      <c r="T235" s="184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84"/>
      <c r="C236" s="184"/>
      <c r="D236" s="184"/>
      <c r="E236" s="184"/>
      <c r="F236" s="184"/>
      <c r="G236" s="184"/>
      <c r="H236" s="184"/>
      <c r="I236" s="184"/>
      <c r="J236" s="184"/>
      <c r="K236" s="184"/>
      <c r="L236" s="184"/>
      <c r="M236" s="184"/>
      <c r="N236" s="98"/>
      <c r="O236" s="133"/>
      <c r="P236" s="133"/>
      <c r="Q236" s="184"/>
      <c r="R236" s="184"/>
      <c r="S236" s="184"/>
      <c r="T236" s="184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84"/>
      <c r="C237" s="184"/>
      <c r="D237" s="184"/>
      <c r="E237" s="184"/>
      <c r="F237" s="184"/>
      <c r="G237" s="184"/>
      <c r="H237" s="184"/>
      <c r="I237" s="184"/>
      <c r="J237" s="184"/>
      <c r="K237" s="184"/>
      <c r="L237" s="184"/>
      <c r="M237" s="184"/>
      <c r="N237" s="98"/>
      <c r="O237" s="133"/>
      <c r="P237" s="133"/>
      <c r="Q237" s="184"/>
      <c r="R237" s="184"/>
      <c r="S237" s="184"/>
      <c r="T237" s="184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84"/>
      <c r="C238" s="184"/>
      <c r="D238" s="184"/>
      <c r="E238" s="184"/>
      <c r="F238" s="184"/>
      <c r="G238" s="184"/>
      <c r="H238" s="184"/>
      <c r="I238" s="184"/>
      <c r="J238" s="184"/>
      <c r="K238" s="184"/>
      <c r="L238" s="184"/>
      <c r="M238" s="184"/>
      <c r="N238" s="98"/>
      <c r="O238" s="133"/>
      <c r="P238" s="133"/>
      <c r="Q238" s="184"/>
      <c r="R238" s="184"/>
      <c r="S238" s="184"/>
      <c r="T238" s="184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84"/>
      <c r="C239" s="184"/>
      <c r="D239" s="184"/>
      <c r="E239" s="184"/>
      <c r="F239" s="184"/>
      <c r="G239" s="184"/>
      <c r="H239" s="184"/>
      <c r="I239" s="184"/>
      <c r="J239" s="184"/>
      <c r="K239" s="184"/>
      <c r="L239" s="184"/>
      <c r="M239" s="184"/>
      <c r="N239" s="98"/>
      <c r="O239" s="133"/>
      <c r="P239" s="133"/>
      <c r="Q239" s="184"/>
      <c r="R239" s="184"/>
      <c r="S239" s="184"/>
      <c r="T239" s="184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84"/>
      <c r="C240" s="184"/>
      <c r="D240" s="184"/>
      <c r="E240" s="184"/>
      <c r="F240" s="184"/>
      <c r="G240" s="184"/>
      <c r="H240" s="184"/>
      <c r="I240" s="184"/>
      <c r="J240" s="184"/>
      <c r="K240" s="184"/>
      <c r="L240" s="184"/>
      <c r="M240" s="184"/>
      <c r="N240" s="98"/>
      <c r="O240" s="133"/>
      <c r="P240" s="133"/>
      <c r="Q240" s="184"/>
      <c r="R240" s="184"/>
      <c r="S240" s="184"/>
      <c r="T240" s="184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84"/>
      <c r="C241" s="184"/>
      <c r="D241" s="184"/>
      <c r="E241" s="184"/>
      <c r="F241" s="184"/>
      <c r="G241" s="184"/>
      <c r="H241" s="184"/>
      <c r="I241" s="184"/>
      <c r="J241" s="184"/>
      <c r="K241" s="184"/>
      <c r="L241" s="184"/>
      <c r="M241" s="184"/>
      <c r="N241" s="98"/>
      <c r="O241" s="133"/>
      <c r="P241" s="133"/>
      <c r="Q241" s="184"/>
      <c r="R241" s="184"/>
      <c r="S241" s="184"/>
      <c r="T241" s="184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5"/>
      <c r="C246" s="186"/>
      <c r="D246" s="186"/>
      <c r="E246" s="134"/>
      <c r="F246" s="134"/>
      <c r="G246" s="134"/>
      <c r="H246" s="185"/>
      <c r="I246" s="185"/>
      <c r="J246" s="185"/>
      <c r="K246" s="185"/>
      <c r="L246" s="185"/>
      <c r="M246" s="185"/>
      <c r="N246" s="185"/>
      <c r="O246" s="185"/>
      <c r="P246" s="185"/>
      <c r="Q246" s="134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8"/>
      <c r="C247" s="188"/>
      <c r="D247" s="188"/>
      <c r="E247" s="102"/>
      <c r="F247" s="102"/>
      <c r="G247" s="102"/>
      <c r="H247" s="189"/>
      <c r="I247" s="189"/>
      <c r="J247" s="189"/>
      <c r="K247" s="189"/>
      <c r="L247" s="190"/>
      <c r="M247" s="190"/>
      <c r="N247" s="190"/>
      <c r="O247" s="190"/>
      <c r="P247" s="190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8"/>
      <c r="C248" s="188"/>
      <c r="D248" s="188"/>
      <c r="E248" s="102"/>
      <c r="F248" s="102"/>
      <c r="G248" s="102"/>
      <c r="H248" s="189"/>
      <c r="I248" s="189"/>
      <c r="J248" s="189"/>
      <c r="K248" s="189"/>
      <c r="L248" s="190"/>
      <c r="M248" s="190"/>
      <c r="N248" s="190"/>
      <c r="O248" s="190"/>
      <c r="P248" s="190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8"/>
      <c r="C249" s="188"/>
      <c r="D249" s="188"/>
      <c r="E249" s="102"/>
      <c r="F249" s="102"/>
      <c r="G249" s="102"/>
      <c r="H249" s="189"/>
      <c r="I249" s="189"/>
      <c r="J249" s="189"/>
      <c r="K249" s="189"/>
      <c r="L249" s="190"/>
      <c r="M249" s="190"/>
      <c r="N249" s="190"/>
      <c r="O249" s="190"/>
      <c r="P249" s="190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8"/>
      <c r="C250" s="188"/>
      <c r="D250" s="188"/>
      <c r="E250" s="102"/>
      <c r="F250" s="102"/>
      <c r="G250" s="102"/>
      <c r="H250" s="189"/>
      <c r="I250" s="189"/>
      <c r="J250" s="189"/>
      <c r="K250" s="189"/>
      <c r="L250" s="190"/>
      <c r="M250" s="190"/>
      <c r="N250" s="190"/>
      <c r="O250" s="190"/>
      <c r="P250" s="190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8"/>
      <c r="C251" s="188"/>
      <c r="D251" s="188"/>
      <c r="E251" s="102"/>
      <c r="F251" s="102"/>
      <c r="G251" s="102"/>
      <c r="H251" s="189"/>
      <c r="I251" s="189"/>
      <c r="J251" s="189"/>
      <c r="K251" s="189"/>
      <c r="L251" s="190"/>
      <c r="M251" s="190"/>
      <c r="N251" s="190"/>
      <c r="O251" s="190"/>
      <c r="P251" s="190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8"/>
      <c r="C252" s="188"/>
      <c r="D252" s="188"/>
      <c r="E252" s="102"/>
      <c r="F252" s="102"/>
      <c r="G252" s="102"/>
      <c r="H252" s="189"/>
      <c r="I252" s="189"/>
      <c r="J252" s="189"/>
      <c r="K252" s="189"/>
      <c r="L252" s="190"/>
      <c r="M252" s="190"/>
      <c r="N252" s="190"/>
      <c r="O252" s="190"/>
      <c r="P252" s="190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8"/>
      <c r="C253" s="188"/>
      <c r="D253" s="188"/>
      <c r="E253" s="102"/>
      <c r="F253" s="102"/>
      <c r="G253" s="102"/>
      <c r="H253" s="189"/>
      <c r="I253" s="189"/>
      <c r="J253" s="189"/>
      <c r="K253" s="189"/>
      <c r="L253" s="190"/>
      <c r="M253" s="190"/>
      <c r="N253" s="190"/>
      <c r="O253" s="190"/>
      <c r="P253" s="190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5"/>
      <c r="C256" s="186"/>
      <c r="D256" s="186"/>
      <c r="E256" s="187"/>
      <c r="F256" s="187"/>
      <c r="G256" s="187"/>
      <c r="H256" s="187"/>
      <c r="I256" s="187"/>
      <c r="J256" s="187"/>
      <c r="K256" s="187"/>
      <c r="L256" s="187"/>
      <c r="M256" s="187"/>
      <c r="N256" s="134"/>
      <c r="O256" s="134"/>
      <c r="P256" s="185"/>
      <c r="Q256" s="185"/>
      <c r="R256" s="185"/>
      <c r="S256" s="185"/>
      <c r="T256" s="185"/>
      <c r="U256" s="185"/>
      <c r="V256" s="134"/>
      <c r="W256" s="134"/>
      <c r="X256" s="134"/>
      <c r="Y256" s="134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84"/>
      <c r="C257" s="184"/>
      <c r="D257" s="184"/>
      <c r="E257" s="184"/>
      <c r="F257" s="184"/>
      <c r="G257" s="184"/>
      <c r="H257" s="184"/>
      <c r="I257" s="184"/>
      <c r="J257" s="184"/>
      <c r="K257" s="184"/>
      <c r="L257" s="184"/>
      <c r="M257" s="184"/>
      <c r="N257" s="98"/>
      <c r="O257" s="133"/>
      <c r="P257" s="184"/>
      <c r="Q257" s="184"/>
      <c r="R257" s="184"/>
      <c r="S257" s="184"/>
      <c r="T257" s="184"/>
      <c r="U257" s="184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84"/>
      <c r="C258" s="184"/>
      <c r="D258" s="184"/>
      <c r="E258" s="184"/>
      <c r="F258" s="184"/>
      <c r="G258" s="184"/>
      <c r="H258" s="184"/>
      <c r="I258" s="184"/>
      <c r="J258" s="184"/>
      <c r="K258" s="184"/>
      <c r="L258" s="184"/>
      <c r="M258" s="184"/>
      <c r="N258" s="98"/>
      <c r="O258" s="133"/>
      <c r="P258" s="184"/>
      <c r="Q258" s="184"/>
      <c r="R258" s="184"/>
      <c r="S258" s="184"/>
      <c r="T258" s="184"/>
      <c r="U258" s="184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84"/>
      <c r="C259" s="184"/>
      <c r="D259" s="184"/>
      <c r="E259" s="184"/>
      <c r="F259" s="184"/>
      <c r="G259" s="184"/>
      <c r="H259" s="184"/>
      <c r="I259" s="184"/>
      <c r="J259" s="184"/>
      <c r="K259" s="184"/>
      <c r="L259" s="184"/>
      <c r="M259" s="184"/>
      <c r="N259" s="98"/>
      <c r="O259" s="133"/>
      <c r="P259" s="184"/>
      <c r="Q259" s="184"/>
      <c r="R259" s="184"/>
      <c r="S259" s="184"/>
      <c r="T259" s="184"/>
      <c r="U259" s="184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84"/>
      <c r="C260" s="184"/>
      <c r="D260" s="184"/>
      <c r="E260" s="184"/>
      <c r="F260" s="184"/>
      <c r="G260" s="184"/>
      <c r="H260" s="184"/>
      <c r="I260" s="184"/>
      <c r="J260" s="184"/>
      <c r="K260" s="184"/>
      <c r="L260" s="184"/>
      <c r="M260" s="184"/>
      <c r="N260" s="98"/>
      <c r="O260" s="133"/>
      <c r="P260" s="184"/>
      <c r="Q260" s="184"/>
      <c r="R260" s="184"/>
      <c r="S260" s="184"/>
      <c r="T260" s="184"/>
      <c r="U260" s="184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84"/>
      <c r="C261" s="184"/>
      <c r="D261" s="184"/>
      <c r="E261" s="184"/>
      <c r="F261" s="184"/>
      <c r="G261" s="184"/>
      <c r="H261" s="184"/>
      <c r="I261" s="184"/>
      <c r="J261" s="184"/>
      <c r="K261" s="184"/>
      <c r="L261" s="184"/>
      <c r="M261" s="184"/>
      <c r="N261" s="98"/>
      <c r="O261" s="133"/>
      <c r="P261" s="184"/>
      <c r="Q261" s="184"/>
      <c r="R261" s="184"/>
      <c r="S261" s="184"/>
      <c r="T261" s="184"/>
      <c r="U261" s="184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84"/>
      <c r="C262" s="184"/>
      <c r="D262" s="184"/>
      <c r="E262" s="184"/>
      <c r="F262" s="184"/>
      <c r="G262" s="184"/>
      <c r="H262" s="184"/>
      <c r="I262" s="184"/>
      <c r="J262" s="184"/>
      <c r="K262" s="184"/>
      <c r="L262" s="184"/>
      <c r="M262" s="184"/>
      <c r="N262" s="98"/>
      <c r="O262" s="133"/>
      <c r="P262" s="184"/>
      <c r="Q262" s="184"/>
      <c r="R262" s="184"/>
      <c r="S262" s="184"/>
      <c r="T262" s="184"/>
      <c r="U262" s="184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84"/>
      <c r="C263" s="184"/>
      <c r="D263" s="184"/>
      <c r="E263" s="184"/>
      <c r="F263" s="184"/>
      <c r="G263" s="184"/>
      <c r="H263" s="184"/>
      <c r="I263" s="184"/>
      <c r="J263" s="184"/>
      <c r="K263" s="184"/>
      <c r="L263" s="184"/>
      <c r="M263" s="184"/>
      <c r="N263" s="98"/>
      <c r="O263" s="133"/>
      <c r="P263" s="184"/>
      <c r="Q263" s="184"/>
      <c r="R263" s="184"/>
      <c r="S263" s="184"/>
      <c r="T263" s="184"/>
      <c r="U263" s="184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84"/>
      <c r="C264" s="184"/>
      <c r="D264" s="184"/>
      <c r="E264" s="184"/>
      <c r="F264" s="184"/>
      <c r="G264" s="184"/>
      <c r="H264" s="184"/>
      <c r="I264" s="184"/>
      <c r="J264" s="184"/>
      <c r="K264" s="184"/>
      <c r="L264" s="184"/>
      <c r="M264" s="184"/>
      <c r="N264" s="98"/>
      <c r="O264" s="133"/>
      <c r="P264" s="184"/>
      <c r="Q264" s="184"/>
      <c r="R264" s="184"/>
      <c r="S264" s="184"/>
      <c r="T264" s="184"/>
      <c r="U264" s="184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84"/>
      <c r="C265" s="184"/>
      <c r="D265" s="184"/>
      <c r="E265" s="184"/>
      <c r="F265" s="184"/>
      <c r="G265" s="184"/>
      <c r="H265" s="184"/>
      <c r="I265" s="184"/>
      <c r="J265" s="184"/>
      <c r="K265" s="184"/>
      <c r="L265" s="184"/>
      <c r="M265" s="184"/>
      <c r="N265" s="98"/>
      <c r="O265" s="133"/>
      <c r="P265" s="184"/>
      <c r="Q265" s="184"/>
      <c r="R265" s="184"/>
      <c r="S265" s="184"/>
      <c r="T265" s="184"/>
      <c r="U265" s="184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84"/>
      <c r="C266" s="184"/>
      <c r="D266" s="184"/>
      <c r="E266" s="184"/>
      <c r="F266" s="184"/>
      <c r="G266" s="184"/>
      <c r="H266" s="184"/>
      <c r="I266" s="184"/>
      <c r="J266" s="184"/>
      <c r="K266" s="184"/>
      <c r="L266" s="184"/>
      <c r="M266" s="184"/>
      <c r="N266" s="98"/>
      <c r="O266" s="133"/>
      <c r="P266" s="184"/>
      <c r="Q266" s="184"/>
      <c r="R266" s="184"/>
      <c r="S266" s="184"/>
      <c r="T266" s="184"/>
      <c r="U266" s="184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84"/>
      <c r="C267" s="184"/>
      <c r="D267" s="184"/>
      <c r="E267" s="184"/>
      <c r="F267" s="184"/>
      <c r="G267" s="184"/>
      <c r="H267" s="184"/>
      <c r="I267" s="184"/>
      <c r="J267" s="184"/>
      <c r="K267" s="184"/>
      <c r="L267" s="184"/>
      <c r="M267" s="184"/>
      <c r="N267" s="98"/>
      <c r="O267" s="133"/>
      <c r="P267" s="184"/>
      <c r="Q267" s="184"/>
      <c r="R267" s="184"/>
      <c r="S267" s="184"/>
      <c r="T267" s="184"/>
      <c r="U267" s="184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84"/>
      <c r="C268" s="184"/>
      <c r="D268" s="184"/>
      <c r="E268" s="184"/>
      <c r="F268" s="184"/>
      <c r="G268" s="184"/>
      <c r="H268" s="184"/>
      <c r="I268" s="184"/>
      <c r="J268" s="184"/>
      <c r="K268" s="184"/>
      <c r="L268" s="184"/>
      <c r="M268" s="184"/>
      <c r="N268" s="98"/>
      <c r="O268" s="133"/>
      <c r="P268" s="184"/>
      <c r="Q268" s="184"/>
      <c r="R268" s="184"/>
      <c r="S268" s="184"/>
      <c r="T268" s="184"/>
      <c r="U268" s="184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84"/>
      <c r="C269" s="184"/>
      <c r="D269" s="184"/>
      <c r="E269" s="184"/>
      <c r="F269" s="184"/>
      <c r="G269" s="184"/>
      <c r="H269" s="184"/>
      <c r="I269" s="184"/>
      <c r="J269" s="184"/>
      <c r="K269" s="184"/>
      <c r="L269" s="184"/>
      <c r="M269" s="184"/>
      <c r="N269" s="98"/>
      <c r="O269" s="133"/>
      <c r="P269" s="184"/>
      <c r="Q269" s="184"/>
      <c r="R269" s="184"/>
      <c r="S269" s="184"/>
      <c r="T269" s="184"/>
      <c r="U269" s="184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84"/>
      <c r="C270" s="184"/>
      <c r="D270" s="184"/>
      <c r="E270" s="184"/>
      <c r="F270" s="184"/>
      <c r="G270" s="184"/>
      <c r="H270" s="184"/>
      <c r="I270" s="184"/>
      <c r="J270" s="184"/>
      <c r="K270" s="184"/>
      <c r="L270" s="184"/>
      <c r="M270" s="184"/>
      <c r="N270" s="98"/>
      <c r="O270" s="133"/>
      <c r="P270" s="184"/>
      <c r="Q270" s="184"/>
      <c r="R270" s="184"/>
      <c r="S270" s="184"/>
      <c r="T270" s="184"/>
      <c r="U270" s="184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84"/>
      <c r="C271" s="184"/>
      <c r="D271" s="184"/>
      <c r="E271" s="184"/>
      <c r="F271" s="184"/>
      <c r="G271" s="184"/>
      <c r="H271" s="184"/>
      <c r="I271" s="184"/>
      <c r="J271" s="184"/>
      <c r="K271" s="184"/>
      <c r="L271" s="184"/>
      <c r="M271" s="184"/>
      <c r="N271" s="98"/>
      <c r="O271" s="133"/>
      <c r="P271" s="184"/>
      <c r="Q271" s="184"/>
      <c r="R271" s="184"/>
      <c r="S271" s="184"/>
      <c r="T271" s="184"/>
      <c r="U271" s="184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84"/>
      <c r="C272" s="184"/>
      <c r="D272" s="184"/>
      <c r="E272" s="184"/>
      <c r="F272" s="184"/>
      <c r="G272" s="184"/>
      <c r="H272" s="184"/>
      <c r="I272" s="184"/>
      <c r="J272" s="184"/>
      <c r="K272" s="184"/>
      <c r="L272" s="184"/>
      <c r="M272" s="184"/>
      <c r="N272" s="98"/>
      <c r="O272" s="133"/>
      <c r="P272" s="184"/>
      <c r="Q272" s="184"/>
      <c r="R272" s="184"/>
      <c r="S272" s="184"/>
      <c r="T272" s="184"/>
      <c r="U272" s="184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84"/>
      <c r="C273" s="184"/>
      <c r="D273" s="184"/>
      <c r="E273" s="184"/>
      <c r="F273" s="184"/>
      <c r="G273" s="184"/>
      <c r="H273" s="184"/>
      <c r="I273" s="184"/>
      <c r="J273" s="184"/>
      <c r="K273" s="184"/>
      <c r="L273" s="184"/>
      <c r="M273" s="184"/>
      <c r="N273" s="98"/>
      <c r="O273" s="133"/>
      <c r="P273" s="184"/>
      <c r="Q273" s="184"/>
      <c r="R273" s="184"/>
      <c r="S273" s="184"/>
      <c r="T273" s="184"/>
      <c r="U273" s="184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84"/>
      <c r="C274" s="184"/>
      <c r="D274" s="184"/>
      <c r="E274" s="184"/>
      <c r="F274" s="184"/>
      <c r="G274" s="184"/>
      <c r="H274" s="184"/>
      <c r="I274" s="184"/>
      <c r="J274" s="184"/>
      <c r="K274" s="184"/>
      <c r="L274" s="184"/>
      <c r="M274" s="184"/>
      <c r="N274" s="98"/>
      <c r="O274" s="133"/>
      <c r="P274" s="184"/>
      <c r="Q274" s="184"/>
      <c r="R274" s="184"/>
      <c r="S274" s="184"/>
      <c r="T274" s="184"/>
      <c r="U274" s="184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84"/>
      <c r="C275" s="184"/>
      <c r="D275" s="184"/>
      <c r="E275" s="184"/>
      <c r="F275" s="184"/>
      <c r="G275" s="184"/>
      <c r="H275" s="184"/>
      <c r="I275" s="184"/>
      <c r="J275" s="184"/>
      <c r="K275" s="184"/>
      <c r="L275" s="184"/>
      <c r="M275" s="184"/>
      <c r="N275" s="98"/>
      <c r="O275" s="133"/>
      <c r="P275" s="184"/>
      <c r="Q275" s="184"/>
      <c r="R275" s="184"/>
      <c r="S275" s="184"/>
      <c r="T275" s="184"/>
      <c r="U275" s="184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84"/>
      <c r="C276" s="184"/>
      <c r="D276" s="184"/>
      <c r="E276" s="184"/>
      <c r="F276" s="184"/>
      <c r="G276" s="184"/>
      <c r="H276" s="184"/>
      <c r="I276" s="184"/>
      <c r="J276" s="184"/>
      <c r="K276" s="184"/>
      <c r="L276" s="184"/>
      <c r="M276" s="184"/>
      <c r="N276" s="98"/>
      <c r="O276" s="133"/>
      <c r="P276" s="184"/>
      <c r="Q276" s="184"/>
      <c r="R276" s="184"/>
      <c r="S276" s="184"/>
      <c r="T276" s="184"/>
      <c r="U276" s="184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84"/>
      <c r="C277" s="184"/>
      <c r="D277" s="184"/>
      <c r="E277" s="184"/>
      <c r="F277" s="184"/>
      <c r="G277" s="184"/>
      <c r="H277" s="184"/>
      <c r="I277" s="184"/>
      <c r="J277" s="184"/>
      <c r="K277" s="184"/>
      <c r="L277" s="184"/>
      <c r="M277" s="184"/>
      <c r="N277" s="98"/>
      <c r="O277" s="133"/>
      <c r="P277" s="184"/>
      <c r="Q277" s="184"/>
      <c r="R277" s="184"/>
      <c r="S277" s="184"/>
      <c r="T277" s="184"/>
      <c r="U277" s="184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84"/>
      <c r="C278" s="184"/>
      <c r="D278" s="184"/>
      <c r="E278" s="184"/>
      <c r="F278" s="184"/>
      <c r="G278" s="184"/>
      <c r="H278" s="184"/>
      <c r="I278" s="184"/>
      <c r="J278" s="184"/>
      <c r="K278" s="184"/>
      <c r="L278" s="184"/>
      <c r="M278" s="184"/>
      <c r="N278" s="98"/>
      <c r="O278" s="133"/>
      <c r="P278" s="184"/>
      <c r="Q278" s="184"/>
      <c r="R278" s="184"/>
      <c r="S278" s="184"/>
      <c r="T278" s="184"/>
      <c r="U278" s="184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84"/>
      <c r="C279" s="184"/>
      <c r="D279" s="184"/>
      <c r="E279" s="184"/>
      <c r="F279" s="184"/>
      <c r="G279" s="184"/>
      <c r="H279" s="184"/>
      <c r="I279" s="184"/>
      <c r="J279" s="184"/>
      <c r="K279" s="184"/>
      <c r="L279" s="184"/>
      <c r="M279" s="184"/>
      <c r="N279" s="98"/>
      <c r="O279" s="133"/>
      <c r="P279" s="184"/>
      <c r="Q279" s="184"/>
      <c r="R279" s="184"/>
      <c r="S279" s="184"/>
      <c r="T279" s="184"/>
      <c r="U279" s="184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84"/>
      <c r="C280" s="184"/>
      <c r="D280" s="184"/>
      <c r="E280" s="184"/>
      <c r="F280" s="184"/>
      <c r="G280" s="184"/>
      <c r="H280" s="184"/>
      <c r="I280" s="184"/>
      <c r="J280" s="184"/>
      <c r="K280" s="184"/>
      <c r="L280" s="184"/>
      <c r="M280" s="184"/>
      <c r="N280" s="98"/>
      <c r="O280" s="133"/>
      <c r="P280" s="184"/>
      <c r="Q280" s="184"/>
      <c r="R280" s="184"/>
      <c r="S280" s="184"/>
      <c r="T280" s="184"/>
      <c r="U280" s="184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84"/>
      <c r="C281" s="184"/>
      <c r="D281" s="184"/>
      <c r="E281" s="184"/>
      <c r="F281" s="184"/>
      <c r="G281" s="184"/>
      <c r="H281" s="184"/>
      <c r="I281" s="184"/>
      <c r="J281" s="184"/>
      <c r="K281" s="184"/>
      <c r="L281" s="184"/>
      <c r="M281" s="184"/>
      <c r="N281" s="98"/>
      <c r="O281" s="133"/>
      <c r="P281" s="184"/>
      <c r="Q281" s="184"/>
      <c r="R281" s="184"/>
      <c r="S281" s="184"/>
      <c r="T281" s="184"/>
      <c r="U281" s="184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84"/>
      <c r="C282" s="184"/>
      <c r="D282" s="184"/>
      <c r="E282" s="184"/>
      <c r="F282" s="184"/>
      <c r="G282" s="184"/>
      <c r="H282" s="184"/>
      <c r="I282" s="184"/>
      <c r="J282" s="184"/>
      <c r="K282" s="184"/>
      <c r="L282" s="184"/>
      <c r="M282" s="184"/>
      <c r="N282" s="98"/>
      <c r="O282" s="133"/>
      <c r="P282" s="184"/>
      <c r="Q282" s="184"/>
      <c r="R282" s="184"/>
      <c r="S282" s="184"/>
      <c r="T282" s="184"/>
      <c r="U282" s="184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84"/>
      <c r="C283" s="184"/>
      <c r="D283" s="184"/>
      <c r="E283" s="184"/>
      <c r="F283" s="184"/>
      <c r="G283" s="184"/>
      <c r="H283" s="184"/>
      <c r="I283" s="184"/>
      <c r="J283" s="184"/>
      <c r="K283" s="184"/>
      <c r="L283" s="184"/>
      <c r="M283" s="184"/>
      <c r="N283" s="98"/>
      <c r="O283" s="133"/>
      <c r="P283" s="184"/>
      <c r="Q283" s="184"/>
      <c r="R283" s="184"/>
      <c r="S283" s="184"/>
      <c r="T283" s="184"/>
      <c r="U283" s="184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84"/>
      <c r="C284" s="184"/>
      <c r="D284" s="184"/>
      <c r="E284" s="184"/>
      <c r="F284" s="184"/>
      <c r="G284" s="184"/>
      <c r="H284" s="184"/>
      <c r="I284" s="184"/>
      <c r="J284" s="184"/>
      <c r="K284" s="184"/>
      <c r="L284" s="184"/>
      <c r="M284" s="184"/>
      <c r="N284" s="98"/>
      <c r="O284" s="133"/>
      <c r="P284" s="184"/>
      <c r="Q284" s="184"/>
      <c r="R284" s="184"/>
      <c r="S284" s="184"/>
      <c r="T284" s="184"/>
      <c r="U284" s="184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84"/>
      <c r="C285" s="184"/>
      <c r="D285" s="184"/>
      <c r="E285" s="184"/>
      <c r="F285" s="184"/>
      <c r="G285" s="184"/>
      <c r="H285" s="184"/>
      <c r="I285" s="184"/>
      <c r="J285" s="184"/>
      <c r="K285" s="184"/>
      <c r="L285" s="184"/>
      <c r="M285" s="184"/>
      <c r="N285" s="98"/>
      <c r="O285" s="133"/>
      <c r="P285" s="184"/>
      <c r="Q285" s="184"/>
      <c r="R285" s="184"/>
      <c r="S285" s="184"/>
      <c r="T285" s="184"/>
      <c r="U285" s="184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84"/>
      <c r="C286" s="184"/>
      <c r="D286" s="184"/>
      <c r="E286" s="184"/>
      <c r="F286" s="184"/>
      <c r="G286" s="184"/>
      <c r="H286" s="184"/>
      <c r="I286" s="184"/>
      <c r="J286" s="184"/>
      <c r="K286" s="184"/>
      <c r="L286" s="184"/>
      <c r="M286" s="184"/>
      <c r="N286" s="98"/>
      <c r="O286" s="133"/>
      <c r="P286" s="184"/>
      <c r="Q286" s="184"/>
      <c r="R286" s="184"/>
      <c r="S286" s="184"/>
      <c r="T286" s="184"/>
      <c r="U286" s="184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84"/>
      <c r="C287" s="184"/>
      <c r="D287" s="184"/>
      <c r="E287" s="184"/>
      <c r="F287" s="184"/>
      <c r="G287" s="184"/>
      <c r="H287" s="184"/>
      <c r="I287" s="184"/>
      <c r="J287" s="184"/>
      <c r="K287" s="184"/>
      <c r="L287" s="184"/>
      <c r="M287" s="184"/>
      <c r="N287" s="98"/>
      <c r="O287" s="133"/>
      <c r="P287" s="184"/>
      <c r="Q287" s="184"/>
      <c r="R287" s="184"/>
      <c r="S287" s="184"/>
      <c r="T287" s="184"/>
      <c r="U287" s="184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84"/>
      <c r="C288" s="184"/>
      <c r="D288" s="184"/>
      <c r="E288" s="184"/>
      <c r="F288" s="184"/>
      <c r="G288" s="184"/>
      <c r="H288" s="184"/>
      <c r="I288" s="184"/>
      <c r="J288" s="184"/>
      <c r="K288" s="184"/>
      <c r="L288" s="184"/>
      <c r="M288" s="184"/>
      <c r="N288" s="98"/>
      <c r="O288" s="133"/>
      <c r="P288" s="184"/>
      <c r="Q288" s="184"/>
      <c r="R288" s="184"/>
      <c r="S288" s="184"/>
      <c r="T288" s="184"/>
      <c r="U288" s="184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84"/>
      <c r="C289" s="184"/>
      <c r="D289" s="184"/>
      <c r="E289" s="184"/>
      <c r="F289" s="184"/>
      <c r="G289" s="184"/>
      <c r="H289" s="184"/>
      <c r="I289" s="184"/>
      <c r="J289" s="184"/>
      <c r="K289" s="184"/>
      <c r="L289" s="184"/>
      <c r="M289" s="184"/>
      <c r="N289" s="98"/>
      <c r="O289" s="133"/>
      <c r="P289" s="184"/>
      <c r="Q289" s="184"/>
      <c r="R289" s="184"/>
      <c r="S289" s="184"/>
      <c r="T289" s="184"/>
      <c r="U289" s="184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84"/>
      <c r="C290" s="184"/>
      <c r="D290" s="184"/>
      <c r="E290" s="184"/>
      <c r="F290" s="184"/>
      <c r="G290" s="184"/>
      <c r="H290" s="184"/>
      <c r="I290" s="184"/>
      <c r="J290" s="184"/>
      <c r="K290" s="184"/>
      <c r="L290" s="184"/>
      <c r="M290" s="184"/>
      <c r="N290" s="98"/>
      <c r="O290" s="133"/>
      <c r="P290" s="184"/>
      <c r="Q290" s="184"/>
      <c r="R290" s="184"/>
      <c r="S290" s="184"/>
      <c r="T290" s="184"/>
      <c r="U290" s="184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84"/>
      <c r="C291" s="184"/>
      <c r="D291" s="184"/>
      <c r="E291" s="184"/>
      <c r="F291" s="184"/>
      <c r="G291" s="184"/>
      <c r="H291" s="184"/>
      <c r="I291" s="184"/>
      <c r="J291" s="184"/>
      <c r="K291" s="184"/>
      <c r="L291" s="184"/>
      <c r="M291" s="184"/>
      <c r="N291" s="98"/>
      <c r="O291" s="133"/>
      <c r="P291" s="184"/>
      <c r="Q291" s="184"/>
      <c r="R291" s="184"/>
      <c r="S291" s="184"/>
      <c r="T291" s="184"/>
      <c r="U291" s="184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84"/>
      <c r="C292" s="184"/>
      <c r="D292" s="184"/>
      <c r="E292" s="184"/>
      <c r="F292" s="184"/>
      <c r="G292" s="184"/>
      <c r="H292" s="184"/>
      <c r="I292" s="184"/>
      <c r="J292" s="184"/>
      <c r="K292" s="184"/>
      <c r="L292" s="184"/>
      <c r="M292" s="184"/>
      <c r="N292" s="98"/>
      <c r="O292" s="133"/>
      <c r="P292" s="184"/>
      <c r="Q292" s="184"/>
      <c r="R292" s="184"/>
      <c r="S292" s="184"/>
      <c r="T292" s="184"/>
      <c r="U292" s="184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84"/>
      <c r="C293" s="184"/>
      <c r="D293" s="184"/>
      <c r="E293" s="184"/>
      <c r="F293" s="184"/>
      <c r="G293" s="184"/>
      <c r="H293" s="184"/>
      <c r="I293" s="184"/>
      <c r="J293" s="184"/>
      <c r="K293" s="184"/>
      <c r="L293" s="184"/>
      <c r="M293" s="184"/>
      <c r="N293" s="98"/>
      <c r="O293" s="133"/>
      <c r="P293" s="184"/>
      <c r="Q293" s="184"/>
      <c r="R293" s="184"/>
      <c r="S293" s="184"/>
      <c r="T293" s="184"/>
      <c r="U293" s="184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84"/>
      <c r="C294" s="184"/>
      <c r="D294" s="184"/>
      <c r="E294" s="184"/>
      <c r="F294" s="184"/>
      <c r="G294" s="184"/>
      <c r="H294" s="184"/>
      <c r="I294" s="184"/>
      <c r="J294" s="184"/>
      <c r="K294" s="184"/>
      <c r="L294" s="184"/>
      <c r="M294" s="184"/>
      <c r="N294" s="98"/>
      <c r="O294" s="133"/>
      <c r="P294" s="184"/>
      <c r="Q294" s="184"/>
      <c r="R294" s="184"/>
      <c r="S294" s="184"/>
      <c r="T294" s="184"/>
      <c r="U294" s="184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84"/>
      <c r="C295" s="184"/>
      <c r="D295" s="184"/>
      <c r="E295" s="184"/>
      <c r="F295" s="184"/>
      <c r="G295" s="184"/>
      <c r="H295" s="184"/>
      <c r="I295" s="184"/>
      <c r="J295" s="184"/>
      <c r="K295" s="184"/>
      <c r="L295" s="184"/>
      <c r="M295" s="184"/>
      <c r="N295" s="98"/>
      <c r="O295" s="133"/>
      <c r="P295" s="184"/>
      <c r="Q295" s="184"/>
      <c r="R295" s="184"/>
      <c r="S295" s="184"/>
      <c r="T295" s="184"/>
      <c r="U295" s="184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84"/>
      <c r="C296" s="184"/>
      <c r="D296" s="184"/>
      <c r="E296" s="184"/>
      <c r="F296" s="184"/>
      <c r="G296" s="184"/>
      <c r="H296" s="184"/>
      <c r="I296" s="184"/>
      <c r="J296" s="184"/>
      <c r="K296" s="184"/>
      <c r="L296" s="184"/>
      <c r="M296" s="184"/>
      <c r="N296" s="98"/>
      <c r="O296" s="133"/>
      <c r="P296" s="184"/>
      <c r="Q296" s="184"/>
      <c r="R296" s="184"/>
      <c r="S296" s="184"/>
      <c r="T296" s="184"/>
      <c r="U296" s="184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84"/>
      <c r="C297" s="184"/>
      <c r="D297" s="184"/>
      <c r="E297" s="184"/>
      <c r="F297" s="184"/>
      <c r="G297" s="184"/>
      <c r="H297" s="184"/>
      <c r="I297" s="184"/>
      <c r="J297" s="184"/>
      <c r="K297" s="184"/>
      <c r="L297" s="184"/>
      <c r="M297" s="184"/>
      <c r="N297" s="98"/>
      <c r="O297" s="133"/>
      <c r="P297" s="184"/>
      <c r="Q297" s="184"/>
      <c r="R297" s="184"/>
      <c r="S297" s="184"/>
      <c r="T297" s="184"/>
      <c r="U297" s="184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84"/>
      <c r="C298" s="184"/>
      <c r="D298" s="184"/>
      <c r="E298" s="184"/>
      <c r="F298" s="184"/>
      <c r="G298" s="184"/>
      <c r="H298" s="184"/>
      <c r="I298" s="184"/>
      <c r="J298" s="184"/>
      <c r="K298" s="184"/>
      <c r="L298" s="184"/>
      <c r="M298" s="184"/>
      <c r="N298" s="98"/>
      <c r="O298" s="133"/>
      <c r="P298" s="184"/>
      <c r="Q298" s="184"/>
      <c r="R298" s="184"/>
      <c r="S298" s="184"/>
      <c r="T298" s="184"/>
      <c r="U298" s="184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84"/>
      <c r="C299" s="184"/>
      <c r="D299" s="184"/>
      <c r="E299" s="184"/>
      <c r="F299" s="184"/>
      <c r="G299" s="184"/>
      <c r="H299" s="184"/>
      <c r="I299" s="184"/>
      <c r="J299" s="184"/>
      <c r="K299" s="184"/>
      <c r="L299" s="184"/>
      <c r="M299" s="184"/>
      <c r="N299" s="98"/>
      <c r="O299" s="133"/>
      <c r="P299" s="184"/>
      <c r="Q299" s="184"/>
      <c r="R299" s="184"/>
      <c r="S299" s="184"/>
      <c r="T299" s="184"/>
      <c r="U299" s="184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84"/>
      <c r="C300" s="184"/>
      <c r="D300" s="184"/>
      <c r="E300" s="184"/>
      <c r="F300" s="184"/>
      <c r="G300" s="184"/>
      <c r="H300" s="184"/>
      <c r="I300" s="184"/>
      <c r="J300" s="184"/>
      <c r="K300" s="184"/>
      <c r="L300" s="184"/>
      <c r="M300" s="184"/>
      <c r="N300" s="98"/>
      <c r="O300" s="133"/>
      <c r="P300" s="184"/>
      <c r="Q300" s="184"/>
      <c r="R300" s="184"/>
      <c r="S300" s="184"/>
      <c r="T300" s="184"/>
      <c r="U300" s="184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84"/>
      <c r="C301" s="184"/>
      <c r="D301" s="184"/>
      <c r="E301" s="184"/>
      <c r="F301" s="184"/>
      <c r="G301" s="184"/>
      <c r="H301" s="184"/>
      <c r="I301" s="184"/>
      <c r="J301" s="184"/>
      <c r="K301" s="184"/>
      <c r="L301" s="184"/>
      <c r="M301" s="184"/>
      <c r="N301" s="98"/>
      <c r="O301" s="133"/>
      <c r="P301" s="184"/>
      <c r="Q301" s="184"/>
      <c r="R301" s="184"/>
      <c r="S301" s="184"/>
      <c r="T301" s="184"/>
      <c r="U301" s="184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84"/>
      <c r="C302" s="184"/>
      <c r="D302" s="184"/>
      <c r="E302" s="184"/>
      <c r="F302" s="184"/>
      <c r="G302" s="184"/>
      <c r="H302" s="184"/>
      <c r="I302" s="184"/>
      <c r="J302" s="184"/>
      <c r="K302" s="184"/>
      <c r="L302" s="184"/>
      <c r="M302" s="184"/>
      <c r="N302" s="98"/>
      <c r="O302" s="133"/>
      <c r="P302" s="184"/>
      <c r="Q302" s="184"/>
      <c r="R302" s="184"/>
      <c r="S302" s="184"/>
      <c r="T302" s="184"/>
      <c r="U302" s="184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84"/>
      <c r="C303" s="184"/>
      <c r="D303" s="184"/>
      <c r="E303" s="184"/>
      <c r="F303" s="184"/>
      <c r="G303" s="184"/>
      <c r="H303" s="184"/>
      <c r="I303" s="184"/>
      <c r="J303" s="184"/>
      <c r="K303" s="184"/>
      <c r="L303" s="184"/>
      <c r="M303" s="184"/>
      <c r="N303" s="98"/>
      <c r="O303" s="133"/>
      <c r="P303" s="184"/>
      <c r="Q303" s="184"/>
      <c r="R303" s="184"/>
      <c r="S303" s="184"/>
      <c r="T303" s="184"/>
      <c r="U303" s="184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84"/>
      <c r="C304" s="184"/>
      <c r="D304" s="184"/>
      <c r="E304" s="184"/>
      <c r="F304" s="184"/>
      <c r="G304" s="184"/>
      <c r="H304" s="184"/>
      <c r="I304" s="184"/>
      <c r="J304" s="184"/>
      <c r="K304" s="184"/>
      <c r="L304" s="184"/>
      <c r="M304" s="184"/>
      <c r="N304" s="98"/>
      <c r="O304" s="133"/>
      <c r="P304" s="184"/>
      <c r="Q304" s="184"/>
      <c r="R304" s="184"/>
      <c r="S304" s="184"/>
      <c r="T304" s="184"/>
      <c r="U304" s="184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84"/>
      <c r="C305" s="184"/>
      <c r="D305" s="184"/>
      <c r="E305" s="184"/>
      <c r="F305" s="184"/>
      <c r="G305" s="184"/>
      <c r="H305" s="184"/>
      <c r="I305" s="184"/>
      <c r="J305" s="184"/>
      <c r="K305" s="184"/>
      <c r="L305" s="184"/>
      <c r="M305" s="184"/>
      <c r="N305" s="98"/>
      <c r="O305" s="133"/>
      <c r="P305" s="184"/>
      <c r="Q305" s="184"/>
      <c r="R305" s="184"/>
      <c r="S305" s="184"/>
      <c r="T305" s="184"/>
      <c r="U305" s="184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84"/>
      <c r="C306" s="184"/>
      <c r="D306" s="184"/>
      <c r="E306" s="184"/>
      <c r="F306" s="184"/>
      <c r="G306" s="184"/>
      <c r="H306" s="184"/>
      <c r="I306" s="184"/>
      <c r="J306" s="184"/>
      <c r="K306" s="184"/>
      <c r="L306" s="184"/>
      <c r="M306" s="184"/>
      <c r="N306" s="98"/>
      <c r="O306" s="133"/>
      <c r="P306" s="184"/>
      <c r="Q306" s="184"/>
      <c r="R306" s="184"/>
      <c r="S306" s="184"/>
      <c r="T306" s="184"/>
      <c r="U306" s="184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5"/>
      <c r="C311" s="186"/>
      <c r="D311" s="186"/>
      <c r="E311" s="134"/>
      <c r="F311" s="134"/>
      <c r="G311" s="134"/>
      <c r="H311" s="185"/>
      <c r="I311" s="185"/>
      <c r="J311" s="185"/>
      <c r="K311" s="185"/>
      <c r="L311" s="134"/>
      <c r="M311" s="185"/>
      <c r="N311" s="185"/>
      <c r="O311" s="185"/>
      <c r="P311" s="185"/>
      <c r="Q311" s="185"/>
      <c r="R311" s="134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8"/>
      <c r="C312" s="188"/>
      <c r="D312" s="188"/>
      <c r="E312" s="102"/>
      <c r="F312" s="102"/>
      <c r="G312" s="102"/>
      <c r="H312" s="189"/>
      <c r="I312" s="189"/>
      <c r="J312" s="189"/>
      <c r="K312" s="189"/>
      <c r="L312" s="133"/>
      <c r="M312" s="190"/>
      <c r="N312" s="190"/>
      <c r="O312" s="190"/>
      <c r="P312" s="190"/>
      <c r="Q312" s="190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8"/>
      <c r="C313" s="188"/>
      <c r="D313" s="188"/>
      <c r="E313" s="102"/>
      <c r="F313" s="102"/>
      <c r="G313" s="102"/>
      <c r="H313" s="189"/>
      <c r="I313" s="189"/>
      <c r="J313" s="189"/>
      <c r="K313" s="189"/>
      <c r="L313" s="133"/>
      <c r="M313" s="190"/>
      <c r="N313" s="190"/>
      <c r="O313" s="190"/>
      <c r="P313" s="190"/>
      <c r="Q313" s="190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8"/>
      <c r="C314" s="188"/>
      <c r="D314" s="188"/>
      <c r="E314" s="102"/>
      <c r="F314" s="102"/>
      <c r="G314" s="102"/>
      <c r="H314" s="189"/>
      <c r="I314" s="189"/>
      <c r="J314" s="189"/>
      <c r="K314" s="189"/>
      <c r="L314" s="133"/>
      <c r="M314" s="190"/>
      <c r="N314" s="190"/>
      <c r="O314" s="190"/>
      <c r="P314" s="190"/>
      <c r="Q314" s="190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8"/>
      <c r="C315" s="188"/>
      <c r="D315" s="188"/>
      <c r="E315" s="102"/>
      <c r="F315" s="102"/>
      <c r="G315" s="102"/>
      <c r="H315" s="189"/>
      <c r="I315" s="189"/>
      <c r="J315" s="189"/>
      <c r="K315" s="189"/>
      <c r="L315" s="133"/>
      <c r="M315" s="190"/>
      <c r="N315" s="190"/>
      <c r="O315" s="190"/>
      <c r="P315" s="190"/>
      <c r="Q315" s="190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8"/>
      <c r="C316" s="188"/>
      <c r="D316" s="188"/>
      <c r="E316" s="102"/>
      <c r="F316" s="102"/>
      <c r="G316" s="102"/>
      <c r="H316" s="189"/>
      <c r="I316" s="189"/>
      <c r="J316" s="189"/>
      <c r="K316" s="189"/>
      <c r="L316" s="133"/>
      <c r="M316" s="190"/>
      <c r="N316" s="190"/>
      <c r="O316" s="190"/>
      <c r="P316" s="190"/>
      <c r="Q316" s="190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8"/>
      <c r="C317" s="188"/>
      <c r="D317" s="188"/>
      <c r="E317" s="102"/>
      <c r="F317" s="102"/>
      <c r="G317" s="102"/>
      <c r="H317" s="189"/>
      <c r="I317" s="189"/>
      <c r="J317" s="189"/>
      <c r="K317" s="189"/>
      <c r="L317" s="133"/>
      <c r="M317" s="190"/>
      <c r="N317" s="190"/>
      <c r="O317" s="190"/>
      <c r="P317" s="190"/>
      <c r="Q317" s="190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5"/>
      <c r="C320" s="186"/>
      <c r="D320" s="186"/>
      <c r="E320" s="187"/>
      <c r="F320" s="187"/>
      <c r="G320" s="187"/>
      <c r="H320" s="187"/>
      <c r="I320" s="187"/>
      <c r="J320" s="187"/>
      <c r="K320" s="187"/>
      <c r="L320" s="187"/>
      <c r="M320" s="187"/>
      <c r="N320" s="134"/>
      <c r="O320" s="134"/>
      <c r="P320" s="185"/>
      <c r="Q320" s="185"/>
      <c r="R320" s="185"/>
      <c r="S320" s="185"/>
      <c r="T320" s="185"/>
      <c r="U320" s="185"/>
      <c r="V320" s="134"/>
      <c r="W320" s="134"/>
      <c r="X320" s="134"/>
      <c r="Y320" s="134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84"/>
      <c r="C321" s="184"/>
      <c r="D321" s="184"/>
      <c r="E321" s="184"/>
      <c r="F321" s="184"/>
      <c r="G321" s="184"/>
      <c r="H321" s="184"/>
      <c r="I321" s="184"/>
      <c r="J321" s="184"/>
      <c r="K321" s="184"/>
      <c r="L321" s="184"/>
      <c r="M321" s="184"/>
      <c r="N321" s="98"/>
      <c r="O321" s="133"/>
      <c r="P321" s="184"/>
      <c r="Q321" s="184"/>
      <c r="R321" s="184"/>
      <c r="S321" s="184"/>
      <c r="T321" s="184"/>
      <c r="U321" s="184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84"/>
      <c r="C322" s="184"/>
      <c r="D322" s="184"/>
      <c r="E322" s="184"/>
      <c r="F322" s="184"/>
      <c r="G322" s="184"/>
      <c r="H322" s="184"/>
      <c r="I322" s="184"/>
      <c r="J322" s="184"/>
      <c r="K322" s="184"/>
      <c r="L322" s="184"/>
      <c r="M322" s="184"/>
      <c r="N322" s="98"/>
      <c r="O322" s="133"/>
      <c r="P322" s="184"/>
      <c r="Q322" s="184"/>
      <c r="R322" s="184"/>
      <c r="S322" s="184"/>
      <c r="T322" s="184"/>
      <c r="U322" s="184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84"/>
      <c r="C323" s="184"/>
      <c r="D323" s="184"/>
      <c r="E323" s="184"/>
      <c r="F323" s="184"/>
      <c r="G323" s="184"/>
      <c r="H323" s="184"/>
      <c r="I323" s="184"/>
      <c r="J323" s="184"/>
      <c r="K323" s="184"/>
      <c r="L323" s="184"/>
      <c r="M323" s="184"/>
      <c r="N323" s="98"/>
      <c r="O323" s="133"/>
      <c r="P323" s="184"/>
      <c r="Q323" s="184"/>
      <c r="R323" s="184"/>
      <c r="S323" s="184"/>
      <c r="T323" s="184"/>
      <c r="U323" s="184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84"/>
      <c r="C324" s="184"/>
      <c r="D324" s="184"/>
      <c r="E324" s="184"/>
      <c r="F324" s="184"/>
      <c r="G324" s="184"/>
      <c r="H324" s="184"/>
      <c r="I324" s="184"/>
      <c r="J324" s="184"/>
      <c r="K324" s="184"/>
      <c r="L324" s="184"/>
      <c r="M324" s="184"/>
      <c r="N324" s="98"/>
      <c r="O324" s="133"/>
      <c r="P324" s="184"/>
      <c r="Q324" s="184"/>
      <c r="R324" s="184"/>
      <c r="S324" s="184"/>
      <c r="T324" s="184"/>
      <c r="U324" s="184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84"/>
      <c r="C325" s="184"/>
      <c r="D325" s="184"/>
      <c r="E325" s="184"/>
      <c r="F325" s="184"/>
      <c r="G325" s="184"/>
      <c r="H325" s="184"/>
      <c r="I325" s="184"/>
      <c r="J325" s="184"/>
      <c r="K325" s="184"/>
      <c r="L325" s="184"/>
      <c r="M325" s="184"/>
      <c r="N325" s="98"/>
      <c r="O325" s="133"/>
      <c r="P325" s="184"/>
      <c r="Q325" s="184"/>
      <c r="R325" s="184"/>
      <c r="S325" s="184"/>
      <c r="T325" s="184"/>
      <c r="U325" s="184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84"/>
      <c r="C326" s="184"/>
      <c r="D326" s="184"/>
      <c r="E326" s="184"/>
      <c r="F326" s="184"/>
      <c r="G326" s="184"/>
      <c r="H326" s="184"/>
      <c r="I326" s="184"/>
      <c r="J326" s="184"/>
      <c r="K326" s="184"/>
      <c r="L326" s="184"/>
      <c r="M326" s="184"/>
      <c r="N326" s="98"/>
      <c r="O326" s="133"/>
      <c r="P326" s="184"/>
      <c r="Q326" s="184"/>
      <c r="R326" s="184"/>
      <c r="S326" s="184"/>
      <c r="T326" s="184"/>
      <c r="U326" s="184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84"/>
      <c r="C327" s="184"/>
      <c r="D327" s="184"/>
      <c r="E327" s="184"/>
      <c r="F327" s="184"/>
      <c r="G327" s="184"/>
      <c r="H327" s="184"/>
      <c r="I327" s="184"/>
      <c r="J327" s="184"/>
      <c r="K327" s="184"/>
      <c r="L327" s="184"/>
      <c r="M327" s="184"/>
      <c r="N327" s="98"/>
      <c r="O327" s="133"/>
      <c r="P327" s="184"/>
      <c r="Q327" s="184"/>
      <c r="R327" s="184"/>
      <c r="S327" s="184"/>
      <c r="T327" s="184"/>
      <c r="U327" s="184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84"/>
      <c r="C328" s="184"/>
      <c r="D328" s="184"/>
      <c r="E328" s="184"/>
      <c r="F328" s="184"/>
      <c r="G328" s="184"/>
      <c r="H328" s="184"/>
      <c r="I328" s="184"/>
      <c r="J328" s="184"/>
      <c r="K328" s="184"/>
      <c r="L328" s="184"/>
      <c r="M328" s="184"/>
      <c r="N328" s="98"/>
      <c r="O328" s="133"/>
      <c r="P328" s="184"/>
      <c r="Q328" s="184"/>
      <c r="R328" s="184"/>
      <c r="S328" s="184"/>
      <c r="T328" s="184"/>
      <c r="U328" s="184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84"/>
      <c r="C329" s="184"/>
      <c r="D329" s="184"/>
      <c r="E329" s="184"/>
      <c r="F329" s="184"/>
      <c r="G329" s="184"/>
      <c r="H329" s="184"/>
      <c r="I329" s="184"/>
      <c r="J329" s="184"/>
      <c r="K329" s="184"/>
      <c r="L329" s="184"/>
      <c r="M329" s="184"/>
      <c r="N329" s="98"/>
      <c r="O329" s="133"/>
      <c r="P329" s="184"/>
      <c r="Q329" s="184"/>
      <c r="R329" s="184"/>
      <c r="S329" s="184"/>
      <c r="T329" s="184"/>
      <c r="U329" s="184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84"/>
      <c r="C330" s="184"/>
      <c r="D330" s="184"/>
      <c r="E330" s="184"/>
      <c r="F330" s="184"/>
      <c r="G330" s="184"/>
      <c r="H330" s="184"/>
      <c r="I330" s="184"/>
      <c r="J330" s="184"/>
      <c r="K330" s="184"/>
      <c r="L330" s="184"/>
      <c r="M330" s="184"/>
      <c r="N330" s="98"/>
      <c r="O330" s="133"/>
      <c r="P330" s="184"/>
      <c r="Q330" s="184"/>
      <c r="R330" s="184"/>
      <c r="S330" s="184"/>
      <c r="T330" s="184"/>
      <c r="U330" s="184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84"/>
      <c r="C331" s="184"/>
      <c r="D331" s="184"/>
      <c r="E331" s="184"/>
      <c r="F331" s="184"/>
      <c r="G331" s="184"/>
      <c r="H331" s="184"/>
      <c r="I331" s="184"/>
      <c r="J331" s="184"/>
      <c r="K331" s="184"/>
      <c r="L331" s="184"/>
      <c r="M331" s="184"/>
      <c r="N331" s="98"/>
      <c r="O331" s="133"/>
      <c r="P331" s="184"/>
      <c r="Q331" s="184"/>
      <c r="R331" s="184"/>
      <c r="S331" s="184"/>
      <c r="T331" s="184"/>
      <c r="U331" s="184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84"/>
      <c r="C332" s="184"/>
      <c r="D332" s="184"/>
      <c r="E332" s="184"/>
      <c r="F332" s="184"/>
      <c r="G332" s="184"/>
      <c r="H332" s="184"/>
      <c r="I332" s="184"/>
      <c r="J332" s="184"/>
      <c r="K332" s="184"/>
      <c r="L332" s="184"/>
      <c r="M332" s="184"/>
      <c r="N332" s="98"/>
      <c r="O332" s="133"/>
      <c r="P332" s="184"/>
      <c r="Q332" s="184"/>
      <c r="R332" s="184"/>
      <c r="S332" s="184"/>
      <c r="T332" s="184"/>
      <c r="U332" s="184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84"/>
      <c r="C333" s="184"/>
      <c r="D333" s="184"/>
      <c r="E333" s="184"/>
      <c r="F333" s="184"/>
      <c r="G333" s="184"/>
      <c r="H333" s="184"/>
      <c r="I333" s="184"/>
      <c r="J333" s="184"/>
      <c r="K333" s="184"/>
      <c r="L333" s="184"/>
      <c r="M333" s="184"/>
      <c r="N333" s="98"/>
      <c r="O333" s="133"/>
      <c r="P333" s="184"/>
      <c r="Q333" s="184"/>
      <c r="R333" s="184"/>
      <c r="S333" s="184"/>
      <c r="T333" s="184"/>
      <c r="U333" s="184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84"/>
      <c r="C334" s="184"/>
      <c r="D334" s="184"/>
      <c r="E334" s="184"/>
      <c r="F334" s="184"/>
      <c r="G334" s="184"/>
      <c r="H334" s="184"/>
      <c r="I334" s="184"/>
      <c r="J334" s="184"/>
      <c r="K334" s="184"/>
      <c r="L334" s="184"/>
      <c r="M334" s="184"/>
      <c r="N334" s="98"/>
      <c r="O334" s="133"/>
      <c r="P334" s="184"/>
      <c r="Q334" s="184"/>
      <c r="R334" s="184"/>
      <c r="S334" s="184"/>
      <c r="T334" s="184"/>
      <c r="U334" s="184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84"/>
      <c r="C335" s="184"/>
      <c r="D335" s="184"/>
      <c r="E335" s="184"/>
      <c r="F335" s="184"/>
      <c r="G335" s="184"/>
      <c r="H335" s="184"/>
      <c r="I335" s="184"/>
      <c r="J335" s="184"/>
      <c r="K335" s="184"/>
      <c r="L335" s="184"/>
      <c r="M335" s="184"/>
      <c r="N335" s="98"/>
      <c r="O335" s="133"/>
      <c r="P335" s="184"/>
      <c r="Q335" s="184"/>
      <c r="R335" s="184"/>
      <c r="S335" s="184"/>
      <c r="T335" s="184"/>
      <c r="U335" s="184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84"/>
      <c r="C336" s="184"/>
      <c r="D336" s="184"/>
      <c r="E336" s="184"/>
      <c r="F336" s="184"/>
      <c r="G336" s="184"/>
      <c r="H336" s="184"/>
      <c r="I336" s="184"/>
      <c r="J336" s="184"/>
      <c r="K336" s="184"/>
      <c r="L336" s="184"/>
      <c r="M336" s="184"/>
      <c r="N336" s="98"/>
      <c r="O336" s="133"/>
      <c r="P336" s="184"/>
      <c r="Q336" s="184"/>
      <c r="R336" s="184"/>
      <c r="S336" s="184"/>
      <c r="T336" s="184"/>
      <c r="U336" s="184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84"/>
      <c r="C337" s="184"/>
      <c r="D337" s="184"/>
      <c r="E337" s="184"/>
      <c r="F337" s="184"/>
      <c r="G337" s="184"/>
      <c r="H337" s="184"/>
      <c r="I337" s="184"/>
      <c r="J337" s="184"/>
      <c r="K337" s="184"/>
      <c r="L337" s="184"/>
      <c r="M337" s="184"/>
      <c r="N337" s="98"/>
      <c r="O337" s="133"/>
      <c r="P337" s="184"/>
      <c r="Q337" s="184"/>
      <c r="R337" s="184"/>
      <c r="S337" s="184"/>
      <c r="T337" s="184"/>
      <c r="U337" s="184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84"/>
      <c r="C338" s="184"/>
      <c r="D338" s="184"/>
      <c r="E338" s="184"/>
      <c r="F338" s="184"/>
      <c r="G338" s="184"/>
      <c r="H338" s="184"/>
      <c r="I338" s="184"/>
      <c r="J338" s="184"/>
      <c r="K338" s="184"/>
      <c r="L338" s="184"/>
      <c r="M338" s="184"/>
      <c r="N338" s="98"/>
      <c r="O338" s="133"/>
      <c r="P338" s="184"/>
      <c r="Q338" s="184"/>
      <c r="R338" s="184"/>
      <c r="S338" s="184"/>
      <c r="T338" s="184"/>
      <c r="U338" s="184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84"/>
      <c r="C339" s="184"/>
      <c r="D339" s="184"/>
      <c r="E339" s="184"/>
      <c r="F339" s="184"/>
      <c r="G339" s="184"/>
      <c r="H339" s="184"/>
      <c r="I339" s="184"/>
      <c r="J339" s="184"/>
      <c r="K339" s="184"/>
      <c r="L339" s="184"/>
      <c r="M339" s="184"/>
      <c r="N339" s="98"/>
      <c r="O339" s="133"/>
      <c r="P339" s="184"/>
      <c r="Q339" s="184"/>
      <c r="R339" s="184"/>
      <c r="S339" s="184"/>
      <c r="T339" s="184"/>
      <c r="U339" s="184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84"/>
      <c r="C340" s="184"/>
      <c r="D340" s="184"/>
      <c r="E340" s="184"/>
      <c r="F340" s="184"/>
      <c r="G340" s="184"/>
      <c r="H340" s="184"/>
      <c r="I340" s="184"/>
      <c r="J340" s="184"/>
      <c r="K340" s="184"/>
      <c r="L340" s="184"/>
      <c r="M340" s="184"/>
      <c r="N340" s="98"/>
      <c r="O340" s="133"/>
      <c r="P340" s="184"/>
      <c r="Q340" s="184"/>
      <c r="R340" s="184"/>
      <c r="S340" s="184"/>
      <c r="T340" s="184"/>
      <c r="U340" s="184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84"/>
      <c r="C341" s="184"/>
      <c r="D341" s="184"/>
      <c r="E341" s="184"/>
      <c r="F341" s="184"/>
      <c r="G341" s="184"/>
      <c r="H341" s="184"/>
      <c r="I341" s="184"/>
      <c r="J341" s="184"/>
      <c r="K341" s="184"/>
      <c r="L341" s="184"/>
      <c r="M341" s="184"/>
      <c r="N341" s="98"/>
      <c r="O341" s="133"/>
      <c r="P341" s="184"/>
      <c r="Q341" s="184"/>
      <c r="R341" s="184"/>
      <c r="S341" s="184"/>
      <c r="T341" s="184"/>
      <c r="U341" s="184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84"/>
      <c r="C342" s="184"/>
      <c r="D342" s="184"/>
      <c r="E342" s="184"/>
      <c r="F342" s="184"/>
      <c r="G342" s="184"/>
      <c r="H342" s="184"/>
      <c r="I342" s="184"/>
      <c r="J342" s="184"/>
      <c r="K342" s="184"/>
      <c r="L342" s="184"/>
      <c r="M342" s="184"/>
      <c r="N342" s="98"/>
      <c r="O342" s="133"/>
      <c r="P342" s="184"/>
      <c r="Q342" s="184"/>
      <c r="R342" s="184"/>
      <c r="S342" s="184"/>
      <c r="T342" s="184"/>
      <c r="U342" s="184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84"/>
      <c r="C343" s="184"/>
      <c r="D343" s="184"/>
      <c r="E343" s="184"/>
      <c r="F343" s="184"/>
      <c r="G343" s="184"/>
      <c r="H343" s="184"/>
      <c r="I343" s="184"/>
      <c r="J343" s="184"/>
      <c r="K343" s="184"/>
      <c r="L343" s="184"/>
      <c r="M343" s="184"/>
      <c r="N343" s="98"/>
      <c r="O343" s="133"/>
      <c r="P343" s="184"/>
      <c r="Q343" s="184"/>
      <c r="R343" s="184"/>
      <c r="S343" s="184"/>
      <c r="T343" s="184"/>
      <c r="U343" s="184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84"/>
      <c r="C344" s="184"/>
      <c r="D344" s="184"/>
      <c r="E344" s="184"/>
      <c r="F344" s="184"/>
      <c r="G344" s="184"/>
      <c r="H344" s="184"/>
      <c r="I344" s="184"/>
      <c r="J344" s="184"/>
      <c r="K344" s="184"/>
      <c r="L344" s="184"/>
      <c r="M344" s="184"/>
      <c r="N344" s="98"/>
      <c r="O344" s="133"/>
      <c r="P344" s="184"/>
      <c r="Q344" s="184"/>
      <c r="R344" s="184"/>
      <c r="S344" s="184"/>
      <c r="T344" s="184"/>
      <c r="U344" s="184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84"/>
      <c r="C345" s="184"/>
      <c r="D345" s="184"/>
      <c r="E345" s="184"/>
      <c r="F345" s="184"/>
      <c r="G345" s="184"/>
      <c r="H345" s="184"/>
      <c r="I345" s="184"/>
      <c r="J345" s="184"/>
      <c r="K345" s="184"/>
      <c r="L345" s="184"/>
      <c r="M345" s="184"/>
      <c r="N345" s="98"/>
      <c r="O345" s="133"/>
      <c r="P345" s="184"/>
      <c r="Q345" s="184"/>
      <c r="R345" s="184"/>
      <c r="S345" s="184"/>
      <c r="T345" s="184"/>
      <c r="U345" s="184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84"/>
      <c r="C346" s="184"/>
      <c r="D346" s="184"/>
      <c r="E346" s="184"/>
      <c r="F346" s="184"/>
      <c r="G346" s="184"/>
      <c r="H346" s="184"/>
      <c r="I346" s="184"/>
      <c r="J346" s="184"/>
      <c r="K346" s="184"/>
      <c r="L346" s="184"/>
      <c r="M346" s="184"/>
      <c r="N346" s="98"/>
      <c r="O346" s="133"/>
      <c r="P346" s="184"/>
      <c r="Q346" s="184"/>
      <c r="R346" s="184"/>
      <c r="S346" s="184"/>
      <c r="T346" s="184"/>
      <c r="U346" s="184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84"/>
      <c r="C347" s="184"/>
      <c r="D347" s="184"/>
      <c r="E347" s="184"/>
      <c r="F347" s="184"/>
      <c r="G347" s="184"/>
      <c r="H347" s="184"/>
      <c r="I347" s="184"/>
      <c r="J347" s="184"/>
      <c r="K347" s="184"/>
      <c r="L347" s="184"/>
      <c r="M347" s="184"/>
      <c r="N347" s="98"/>
      <c r="O347" s="133"/>
      <c r="P347" s="184"/>
      <c r="Q347" s="184"/>
      <c r="R347" s="184"/>
      <c r="S347" s="184"/>
      <c r="T347" s="184"/>
      <c r="U347" s="184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84"/>
      <c r="C348" s="184"/>
      <c r="D348" s="184"/>
      <c r="E348" s="184"/>
      <c r="F348" s="184"/>
      <c r="G348" s="184"/>
      <c r="H348" s="184"/>
      <c r="I348" s="184"/>
      <c r="J348" s="184"/>
      <c r="K348" s="184"/>
      <c r="L348" s="184"/>
      <c r="M348" s="184"/>
      <c r="N348" s="98"/>
      <c r="O348" s="133"/>
      <c r="P348" s="184"/>
      <c r="Q348" s="184"/>
      <c r="R348" s="184"/>
      <c r="S348" s="184"/>
      <c r="T348" s="184"/>
      <c r="U348" s="184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84"/>
      <c r="C349" s="184"/>
      <c r="D349" s="184"/>
      <c r="E349" s="184"/>
      <c r="F349" s="184"/>
      <c r="G349" s="184"/>
      <c r="H349" s="184"/>
      <c r="I349" s="184"/>
      <c r="J349" s="184"/>
      <c r="K349" s="184"/>
      <c r="L349" s="184"/>
      <c r="M349" s="184"/>
      <c r="N349" s="98"/>
      <c r="O349" s="133"/>
      <c r="P349" s="184"/>
      <c r="Q349" s="184"/>
      <c r="R349" s="184"/>
      <c r="S349" s="184"/>
      <c r="T349" s="184"/>
      <c r="U349" s="184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84"/>
      <c r="C350" s="184"/>
      <c r="D350" s="184"/>
      <c r="E350" s="184"/>
      <c r="F350" s="184"/>
      <c r="G350" s="184"/>
      <c r="H350" s="184"/>
      <c r="I350" s="184"/>
      <c r="J350" s="184"/>
      <c r="K350" s="184"/>
      <c r="L350" s="184"/>
      <c r="M350" s="184"/>
      <c r="N350" s="98"/>
      <c r="O350" s="133"/>
      <c r="P350" s="184"/>
      <c r="Q350" s="184"/>
      <c r="R350" s="184"/>
      <c r="S350" s="184"/>
      <c r="T350" s="184"/>
      <c r="U350" s="184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84"/>
      <c r="C351" s="184"/>
      <c r="D351" s="184"/>
      <c r="E351" s="184"/>
      <c r="F351" s="184"/>
      <c r="G351" s="184"/>
      <c r="H351" s="184"/>
      <c r="I351" s="184"/>
      <c r="J351" s="184"/>
      <c r="K351" s="184"/>
      <c r="L351" s="184"/>
      <c r="M351" s="184"/>
      <c r="N351" s="98"/>
      <c r="O351" s="133"/>
      <c r="P351" s="184"/>
      <c r="Q351" s="184"/>
      <c r="R351" s="184"/>
      <c r="S351" s="184"/>
      <c r="T351" s="184"/>
      <c r="U351" s="184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84"/>
      <c r="C352" s="184"/>
      <c r="D352" s="184"/>
      <c r="E352" s="184"/>
      <c r="F352" s="184"/>
      <c r="G352" s="184"/>
      <c r="H352" s="184"/>
      <c r="I352" s="184"/>
      <c r="J352" s="184"/>
      <c r="K352" s="184"/>
      <c r="L352" s="184"/>
      <c r="M352" s="184"/>
      <c r="N352" s="98"/>
      <c r="O352" s="133"/>
      <c r="P352" s="184"/>
      <c r="Q352" s="184"/>
      <c r="R352" s="184"/>
      <c r="S352" s="184"/>
      <c r="T352" s="184"/>
      <c r="U352" s="184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84"/>
      <c r="C353" s="184"/>
      <c r="D353" s="184"/>
      <c r="E353" s="184"/>
      <c r="F353" s="184"/>
      <c r="G353" s="184"/>
      <c r="H353" s="184"/>
      <c r="I353" s="184"/>
      <c r="J353" s="184"/>
      <c r="K353" s="184"/>
      <c r="L353" s="184"/>
      <c r="M353" s="184"/>
      <c r="N353" s="98"/>
      <c r="O353" s="133"/>
      <c r="P353" s="184"/>
      <c r="Q353" s="184"/>
      <c r="R353" s="184"/>
      <c r="S353" s="184"/>
      <c r="T353" s="184"/>
      <c r="U353" s="184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84"/>
      <c r="C354" s="184"/>
      <c r="D354" s="184"/>
      <c r="E354" s="184"/>
      <c r="F354" s="184"/>
      <c r="G354" s="184"/>
      <c r="H354" s="184"/>
      <c r="I354" s="184"/>
      <c r="J354" s="184"/>
      <c r="K354" s="184"/>
      <c r="L354" s="184"/>
      <c r="M354" s="184"/>
      <c r="N354" s="98"/>
      <c r="O354" s="133"/>
      <c r="P354" s="184"/>
      <c r="Q354" s="184"/>
      <c r="R354" s="184"/>
      <c r="S354" s="184"/>
      <c r="T354" s="184"/>
      <c r="U354" s="184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84"/>
      <c r="C355" s="184"/>
      <c r="D355" s="184"/>
      <c r="E355" s="184"/>
      <c r="F355" s="184"/>
      <c r="G355" s="184"/>
      <c r="H355" s="184"/>
      <c r="I355" s="184"/>
      <c r="J355" s="184"/>
      <c r="K355" s="184"/>
      <c r="L355" s="184"/>
      <c r="M355" s="184"/>
      <c r="N355" s="98"/>
      <c r="O355" s="133"/>
      <c r="P355" s="184"/>
      <c r="Q355" s="184"/>
      <c r="R355" s="184"/>
      <c r="S355" s="184"/>
      <c r="T355" s="184"/>
      <c r="U355" s="184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84"/>
      <c r="C356" s="184"/>
      <c r="D356" s="184"/>
      <c r="E356" s="184"/>
      <c r="F356" s="184"/>
      <c r="G356" s="184"/>
      <c r="H356" s="184"/>
      <c r="I356" s="184"/>
      <c r="J356" s="184"/>
      <c r="K356" s="184"/>
      <c r="L356" s="184"/>
      <c r="M356" s="184"/>
      <c r="N356" s="98"/>
      <c r="O356" s="133"/>
      <c r="P356" s="184"/>
      <c r="Q356" s="184"/>
      <c r="R356" s="184"/>
      <c r="S356" s="184"/>
      <c r="T356" s="184"/>
      <c r="U356" s="184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84"/>
      <c r="C357" s="184"/>
      <c r="D357" s="184"/>
      <c r="E357" s="184"/>
      <c r="F357" s="184"/>
      <c r="G357" s="184"/>
      <c r="H357" s="184"/>
      <c r="I357" s="184"/>
      <c r="J357" s="184"/>
      <c r="K357" s="184"/>
      <c r="L357" s="184"/>
      <c r="M357" s="184"/>
      <c r="N357" s="98"/>
      <c r="O357" s="133"/>
      <c r="P357" s="184"/>
      <c r="Q357" s="184"/>
      <c r="R357" s="184"/>
      <c r="S357" s="184"/>
      <c r="T357" s="184"/>
      <c r="U357" s="184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84"/>
      <c r="C358" s="184"/>
      <c r="D358" s="184"/>
      <c r="E358" s="184"/>
      <c r="F358" s="184"/>
      <c r="G358" s="184"/>
      <c r="H358" s="184"/>
      <c r="I358" s="184"/>
      <c r="J358" s="184"/>
      <c r="K358" s="184"/>
      <c r="L358" s="184"/>
      <c r="M358" s="184"/>
      <c r="N358" s="98"/>
      <c r="O358" s="133"/>
      <c r="P358" s="184"/>
      <c r="Q358" s="184"/>
      <c r="R358" s="184"/>
      <c r="S358" s="184"/>
      <c r="T358" s="184"/>
      <c r="U358" s="184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84"/>
      <c r="C359" s="184"/>
      <c r="D359" s="184"/>
      <c r="E359" s="184"/>
      <c r="F359" s="184"/>
      <c r="G359" s="184"/>
      <c r="H359" s="184"/>
      <c r="I359" s="184"/>
      <c r="J359" s="184"/>
      <c r="K359" s="184"/>
      <c r="L359" s="184"/>
      <c r="M359" s="184"/>
      <c r="N359" s="98"/>
      <c r="O359" s="133"/>
      <c r="P359" s="184"/>
      <c r="Q359" s="184"/>
      <c r="R359" s="184"/>
      <c r="S359" s="184"/>
      <c r="T359" s="184"/>
      <c r="U359" s="184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84"/>
      <c r="C360" s="184"/>
      <c r="D360" s="184"/>
      <c r="E360" s="184"/>
      <c r="F360" s="184"/>
      <c r="G360" s="184"/>
      <c r="H360" s="184"/>
      <c r="I360" s="184"/>
      <c r="J360" s="184"/>
      <c r="K360" s="184"/>
      <c r="L360" s="184"/>
      <c r="M360" s="184"/>
      <c r="N360" s="98"/>
      <c r="O360" s="133"/>
      <c r="P360" s="184"/>
      <c r="Q360" s="184"/>
      <c r="R360" s="184"/>
      <c r="S360" s="184"/>
      <c r="T360" s="184"/>
      <c r="U360" s="184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84"/>
      <c r="C361" s="184"/>
      <c r="D361" s="184"/>
      <c r="E361" s="184"/>
      <c r="F361" s="184"/>
      <c r="G361" s="184"/>
      <c r="H361" s="184"/>
      <c r="I361" s="184"/>
      <c r="J361" s="184"/>
      <c r="K361" s="184"/>
      <c r="L361" s="184"/>
      <c r="M361" s="184"/>
      <c r="N361" s="98"/>
      <c r="O361" s="133"/>
      <c r="P361" s="184"/>
      <c r="Q361" s="184"/>
      <c r="R361" s="184"/>
      <c r="S361" s="184"/>
      <c r="T361" s="184"/>
      <c r="U361" s="184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84"/>
      <c r="C362" s="184"/>
      <c r="D362" s="184"/>
      <c r="E362" s="184"/>
      <c r="F362" s="184"/>
      <c r="G362" s="184"/>
      <c r="H362" s="184"/>
      <c r="I362" s="184"/>
      <c r="J362" s="184"/>
      <c r="K362" s="184"/>
      <c r="L362" s="184"/>
      <c r="M362" s="184"/>
      <c r="N362" s="98"/>
      <c r="O362" s="133"/>
      <c r="P362" s="184"/>
      <c r="Q362" s="184"/>
      <c r="R362" s="184"/>
      <c r="S362" s="184"/>
      <c r="T362" s="184"/>
      <c r="U362" s="184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84"/>
      <c r="C363" s="184"/>
      <c r="D363" s="184"/>
      <c r="E363" s="184"/>
      <c r="F363" s="184"/>
      <c r="G363" s="184"/>
      <c r="H363" s="184"/>
      <c r="I363" s="184"/>
      <c r="J363" s="184"/>
      <c r="K363" s="184"/>
      <c r="L363" s="184"/>
      <c r="M363" s="184"/>
      <c r="N363" s="98"/>
      <c r="O363" s="133"/>
      <c r="P363" s="184"/>
      <c r="Q363" s="184"/>
      <c r="R363" s="184"/>
      <c r="S363" s="184"/>
      <c r="T363" s="184"/>
      <c r="U363" s="184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84"/>
      <c r="C364" s="184"/>
      <c r="D364" s="184"/>
      <c r="E364" s="184"/>
      <c r="F364" s="184"/>
      <c r="G364" s="184"/>
      <c r="H364" s="184"/>
      <c r="I364" s="184"/>
      <c r="J364" s="184"/>
      <c r="K364" s="184"/>
      <c r="L364" s="184"/>
      <c r="M364" s="184"/>
      <c r="N364" s="98"/>
      <c r="O364" s="133"/>
      <c r="P364" s="184"/>
      <c r="Q364" s="184"/>
      <c r="R364" s="184"/>
      <c r="S364" s="184"/>
      <c r="T364" s="184"/>
      <c r="U364" s="184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84"/>
      <c r="C365" s="184"/>
      <c r="D365" s="184"/>
      <c r="E365" s="184"/>
      <c r="F365" s="184"/>
      <c r="G365" s="184"/>
      <c r="H365" s="184"/>
      <c r="I365" s="184"/>
      <c r="J365" s="184"/>
      <c r="K365" s="184"/>
      <c r="L365" s="184"/>
      <c r="M365" s="184"/>
      <c r="N365" s="98"/>
      <c r="O365" s="133"/>
      <c r="P365" s="184"/>
      <c r="Q365" s="184"/>
      <c r="R365" s="184"/>
      <c r="S365" s="184"/>
      <c r="T365" s="184"/>
      <c r="U365" s="184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84"/>
      <c r="C366" s="184"/>
      <c r="D366" s="184"/>
      <c r="E366" s="184"/>
      <c r="F366" s="184"/>
      <c r="G366" s="184"/>
      <c r="H366" s="184"/>
      <c r="I366" s="184"/>
      <c r="J366" s="184"/>
      <c r="K366" s="184"/>
      <c r="L366" s="184"/>
      <c r="M366" s="184"/>
      <c r="N366" s="98"/>
      <c r="O366" s="133"/>
      <c r="P366" s="184"/>
      <c r="Q366" s="184"/>
      <c r="R366" s="184"/>
      <c r="S366" s="184"/>
      <c r="T366" s="184"/>
      <c r="U366" s="184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84"/>
      <c r="C367" s="184"/>
      <c r="D367" s="184"/>
      <c r="E367" s="184"/>
      <c r="F367" s="184"/>
      <c r="G367" s="184"/>
      <c r="H367" s="184"/>
      <c r="I367" s="184"/>
      <c r="J367" s="184"/>
      <c r="K367" s="184"/>
      <c r="L367" s="184"/>
      <c r="M367" s="184"/>
      <c r="N367" s="98"/>
      <c r="O367" s="133"/>
      <c r="P367" s="184"/>
      <c r="Q367" s="184"/>
      <c r="R367" s="184"/>
      <c r="S367" s="184"/>
      <c r="T367" s="184"/>
      <c r="U367" s="184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84"/>
      <c r="C368" s="184"/>
      <c r="D368" s="184"/>
      <c r="E368" s="184"/>
      <c r="F368" s="184"/>
      <c r="G368" s="184"/>
      <c r="H368" s="184"/>
      <c r="I368" s="184"/>
      <c r="J368" s="184"/>
      <c r="K368" s="184"/>
      <c r="L368" s="184"/>
      <c r="M368" s="184"/>
      <c r="N368" s="98"/>
      <c r="O368" s="133"/>
      <c r="P368" s="184"/>
      <c r="Q368" s="184"/>
      <c r="R368" s="184"/>
      <c r="S368" s="184"/>
      <c r="T368" s="184"/>
      <c r="U368" s="184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84"/>
      <c r="C369" s="184"/>
      <c r="D369" s="184"/>
      <c r="E369" s="184"/>
      <c r="F369" s="184"/>
      <c r="G369" s="184"/>
      <c r="H369" s="184"/>
      <c r="I369" s="184"/>
      <c r="J369" s="184"/>
      <c r="K369" s="184"/>
      <c r="L369" s="184"/>
      <c r="M369" s="184"/>
      <c r="N369" s="98"/>
      <c r="O369" s="133"/>
      <c r="P369" s="184"/>
      <c r="Q369" s="184"/>
      <c r="R369" s="184"/>
      <c r="S369" s="184"/>
      <c r="T369" s="184"/>
      <c r="U369" s="184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84"/>
      <c r="C370" s="184"/>
      <c r="D370" s="184"/>
      <c r="E370" s="184"/>
      <c r="F370" s="184"/>
      <c r="G370" s="184"/>
      <c r="H370" s="184"/>
      <c r="I370" s="184"/>
      <c r="J370" s="184"/>
      <c r="K370" s="184"/>
      <c r="L370" s="184"/>
      <c r="M370" s="184"/>
      <c r="N370" s="98"/>
      <c r="O370" s="133"/>
      <c r="P370" s="184"/>
      <c r="Q370" s="184"/>
      <c r="R370" s="184"/>
      <c r="S370" s="184"/>
      <c r="T370" s="184"/>
      <c r="U370" s="184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5"/>
      <c r="C375" s="186"/>
      <c r="D375" s="186"/>
      <c r="E375" s="134"/>
      <c r="F375" s="134"/>
      <c r="G375" s="134"/>
      <c r="H375" s="185"/>
      <c r="I375" s="185"/>
      <c r="J375" s="185"/>
      <c r="K375" s="185"/>
      <c r="L375" s="185"/>
      <c r="M375" s="185"/>
      <c r="N375" s="185"/>
      <c r="O375" s="185"/>
      <c r="P375" s="185"/>
      <c r="Q375" s="185"/>
      <c r="R375" s="185"/>
      <c r="S375" s="185"/>
      <c r="T375" s="185"/>
      <c r="U375" s="185"/>
      <c r="V375" s="134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8"/>
      <c r="C376" s="188"/>
      <c r="D376" s="188"/>
      <c r="E376" s="102"/>
      <c r="F376" s="102"/>
      <c r="G376" s="102"/>
      <c r="H376" s="189"/>
      <c r="I376" s="189"/>
      <c r="J376" s="189"/>
      <c r="K376" s="189"/>
      <c r="L376" s="190"/>
      <c r="M376" s="190"/>
      <c r="N376" s="190"/>
      <c r="O376" s="190"/>
      <c r="P376" s="190"/>
      <c r="Q376" s="190"/>
      <c r="R376" s="190"/>
      <c r="S376" s="190"/>
      <c r="T376" s="190"/>
      <c r="U376" s="190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8"/>
      <c r="C377" s="188"/>
      <c r="D377" s="188"/>
      <c r="E377" s="102"/>
      <c r="F377" s="102"/>
      <c r="G377" s="102"/>
      <c r="H377" s="189"/>
      <c r="I377" s="189"/>
      <c r="J377" s="189"/>
      <c r="K377" s="189"/>
      <c r="L377" s="190"/>
      <c r="M377" s="190"/>
      <c r="N377" s="190"/>
      <c r="O377" s="190"/>
      <c r="P377" s="190"/>
      <c r="Q377" s="190"/>
      <c r="R377" s="190"/>
      <c r="S377" s="190"/>
      <c r="T377" s="190"/>
      <c r="U377" s="190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8"/>
      <c r="C378" s="188"/>
      <c r="D378" s="188"/>
      <c r="E378" s="102"/>
      <c r="F378" s="102"/>
      <c r="G378" s="102"/>
      <c r="H378" s="189"/>
      <c r="I378" s="189"/>
      <c r="J378" s="189"/>
      <c r="K378" s="189"/>
      <c r="L378" s="190"/>
      <c r="M378" s="190"/>
      <c r="N378" s="190"/>
      <c r="O378" s="190"/>
      <c r="P378" s="190"/>
      <c r="Q378" s="190"/>
      <c r="R378" s="190"/>
      <c r="S378" s="190"/>
      <c r="T378" s="190"/>
      <c r="U378" s="190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8"/>
      <c r="C379" s="188"/>
      <c r="D379" s="188"/>
      <c r="E379" s="102"/>
      <c r="F379" s="102"/>
      <c r="G379" s="102"/>
      <c r="H379" s="189"/>
      <c r="I379" s="189"/>
      <c r="J379" s="189"/>
      <c r="K379" s="189"/>
      <c r="L379" s="190"/>
      <c r="M379" s="190"/>
      <c r="N379" s="190"/>
      <c r="O379" s="190"/>
      <c r="P379" s="190"/>
      <c r="Q379" s="190"/>
      <c r="R379" s="190"/>
      <c r="S379" s="190"/>
      <c r="T379" s="190"/>
      <c r="U379" s="190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8"/>
      <c r="C380" s="188"/>
      <c r="D380" s="188"/>
      <c r="E380" s="102"/>
      <c r="F380" s="102"/>
      <c r="G380" s="102"/>
      <c r="H380" s="189"/>
      <c r="I380" s="189"/>
      <c r="J380" s="189"/>
      <c r="K380" s="189"/>
      <c r="L380" s="190"/>
      <c r="M380" s="190"/>
      <c r="N380" s="190"/>
      <c r="O380" s="190"/>
      <c r="P380" s="190"/>
      <c r="Q380" s="190"/>
      <c r="R380" s="190"/>
      <c r="S380" s="190"/>
      <c r="T380" s="190"/>
      <c r="U380" s="190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8"/>
      <c r="C381" s="188"/>
      <c r="D381" s="188"/>
      <c r="E381" s="102"/>
      <c r="F381" s="102"/>
      <c r="G381" s="102"/>
      <c r="H381" s="189"/>
      <c r="I381" s="189"/>
      <c r="J381" s="189"/>
      <c r="K381" s="189"/>
      <c r="L381" s="190"/>
      <c r="M381" s="190"/>
      <c r="N381" s="190"/>
      <c r="O381" s="190"/>
      <c r="P381" s="190"/>
      <c r="Q381" s="190"/>
      <c r="R381" s="190"/>
      <c r="S381" s="190"/>
      <c r="T381" s="190"/>
      <c r="U381" s="190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8"/>
      <c r="C382" s="188"/>
      <c r="D382" s="188"/>
      <c r="E382" s="102"/>
      <c r="F382" s="102"/>
      <c r="G382" s="102"/>
      <c r="H382" s="189"/>
      <c r="I382" s="189"/>
      <c r="J382" s="189"/>
      <c r="K382" s="189"/>
      <c r="L382" s="190"/>
      <c r="M382" s="190"/>
      <c r="N382" s="190"/>
      <c r="O382" s="190"/>
      <c r="P382" s="190"/>
      <c r="Q382" s="190"/>
      <c r="R382" s="190"/>
      <c r="S382" s="190"/>
      <c r="T382" s="190"/>
      <c r="U382" s="190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8"/>
      <c r="C383" s="188"/>
      <c r="D383" s="188"/>
      <c r="E383" s="102"/>
      <c r="F383" s="102"/>
      <c r="G383" s="102"/>
      <c r="H383" s="189"/>
      <c r="I383" s="189"/>
      <c r="J383" s="189"/>
      <c r="K383" s="189"/>
      <c r="L383" s="190"/>
      <c r="M383" s="190"/>
      <c r="N383" s="190"/>
      <c r="O383" s="190"/>
      <c r="P383" s="190"/>
      <c r="Q383" s="190"/>
      <c r="R383" s="190"/>
      <c r="S383" s="190"/>
      <c r="T383" s="190"/>
      <c r="U383" s="190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8"/>
      <c r="C384" s="188"/>
      <c r="D384" s="188"/>
      <c r="E384" s="102"/>
      <c r="F384" s="102"/>
      <c r="G384" s="102"/>
      <c r="H384" s="189"/>
      <c r="I384" s="189"/>
      <c r="J384" s="189"/>
      <c r="K384" s="189"/>
      <c r="L384" s="190"/>
      <c r="M384" s="190"/>
      <c r="N384" s="190"/>
      <c r="O384" s="190"/>
      <c r="P384" s="190"/>
      <c r="Q384" s="190"/>
      <c r="R384" s="190"/>
      <c r="S384" s="190"/>
      <c r="T384" s="190"/>
      <c r="U384" s="190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8"/>
      <c r="C385" s="188"/>
      <c r="D385" s="188"/>
      <c r="E385" s="102"/>
      <c r="F385" s="102"/>
      <c r="G385" s="102"/>
      <c r="H385" s="189"/>
      <c r="I385" s="189"/>
      <c r="J385" s="189"/>
      <c r="K385" s="189"/>
      <c r="L385" s="190"/>
      <c r="M385" s="190"/>
      <c r="N385" s="190"/>
      <c r="O385" s="190"/>
      <c r="P385" s="190"/>
      <c r="Q385" s="190"/>
      <c r="R385" s="190"/>
      <c r="S385" s="190"/>
      <c r="T385" s="190"/>
      <c r="U385" s="190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8"/>
      <c r="C386" s="188"/>
      <c r="D386" s="188"/>
      <c r="E386" s="102"/>
      <c r="F386" s="102"/>
      <c r="G386" s="102"/>
      <c r="H386" s="189"/>
      <c r="I386" s="189"/>
      <c r="J386" s="189"/>
      <c r="K386" s="189"/>
      <c r="L386" s="190"/>
      <c r="M386" s="190"/>
      <c r="N386" s="190"/>
      <c r="O386" s="190"/>
      <c r="P386" s="190"/>
      <c r="Q386" s="190"/>
      <c r="R386" s="190"/>
      <c r="S386" s="190"/>
      <c r="T386" s="190"/>
      <c r="U386" s="190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8"/>
      <c r="C387" s="188"/>
      <c r="D387" s="188"/>
      <c r="E387" s="102"/>
      <c r="F387" s="102"/>
      <c r="G387" s="102"/>
      <c r="H387" s="189"/>
      <c r="I387" s="189"/>
      <c r="J387" s="189"/>
      <c r="K387" s="189"/>
      <c r="L387" s="190"/>
      <c r="M387" s="190"/>
      <c r="N387" s="190"/>
      <c r="O387" s="190"/>
      <c r="P387" s="190"/>
      <c r="Q387" s="190"/>
      <c r="R387" s="190"/>
      <c r="S387" s="190"/>
      <c r="T387" s="190"/>
      <c r="U387" s="190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8"/>
      <c r="C388" s="188"/>
      <c r="D388" s="188"/>
      <c r="E388" s="102"/>
      <c r="F388" s="102"/>
      <c r="G388" s="102"/>
      <c r="H388" s="189"/>
      <c r="I388" s="189"/>
      <c r="J388" s="189"/>
      <c r="K388" s="189"/>
      <c r="L388" s="190"/>
      <c r="M388" s="190"/>
      <c r="N388" s="190"/>
      <c r="O388" s="190"/>
      <c r="P388" s="190"/>
      <c r="Q388" s="190"/>
      <c r="R388" s="190"/>
      <c r="S388" s="190"/>
      <c r="T388" s="190"/>
      <c r="U388" s="190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8"/>
      <c r="C389" s="188"/>
      <c r="D389" s="188"/>
      <c r="E389" s="102"/>
      <c r="F389" s="102"/>
      <c r="G389" s="102"/>
      <c r="H389" s="189"/>
      <c r="I389" s="189"/>
      <c r="J389" s="189"/>
      <c r="K389" s="189"/>
      <c r="L389" s="190"/>
      <c r="M389" s="190"/>
      <c r="N389" s="190"/>
      <c r="O389" s="190"/>
      <c r="P389" s="190"/>
      <c r="Q389" s="190"/>
      <c r="R389" s="190"/>
      <c r="S389" s="190"/>
      <c r="T389" s="190"/>
      <c r="U389" s="190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8"/>
      <c r="C390" s="188"/>
      <c r="D390" s="188"/>
      <c r="E390" s="102"/>
      <c r="F390" s="102"/>
      <c r="G390" s="102"/>
      <c r="H390" s="189"/>
      <c r="I390" s="189"/>
      <c r="J390" s="189"/>
      <c r="K390" s="189"/>
      <c r="L390" s="190"/>
      <c r="M390" s="190"/>
      <c r="N390" s="190"/>
      <c r="O390" s="190"/>
      <c r="P390" s="190"/>
      <c r="Q390" s="190"/>
      <c r="R390" s="190"/>
      <c r="S390" s="190"/>
      <c r="T390" s="190"/>
      <c r="U390" s="190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8"/>
      <c r="C391" s="188"/>
      <c r="D391" s="188"/>
      <c r="E391" s="102"/>
      <c r="F391" s="102"/>
      <c r="G391" s="102"/>
      <c r="H391" s="189"/>
      <c r="I391" s="189"/>
      <c r="J391" s="189"/>
      <c r="K391" s="189"/>
      <c r="L391" s="190"/>
      <c r="M391" s="190"/>
      <c r="N391" s="190"/>
      <c r="O391" s="190"/>
      <c r="P391" s="190"/>
      <c r="Q391" s="190"/>
      <c r="R391" s="190"/>
      <c r="S391" s="190"/>
      <c r="T391" s="190"/>
      <c r="U391" s="190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8"/>
      <c r="C392" s="188"/>
      <c r="D392" s="188"/>
      <c r="E392" s="102"/>
      <c r="F392" s="102"/>
      <c r="G392" s="102"/>
      <c r="H392" s="189"/>
      <c r="I392" s="189"/>
      <c r="J392" s="189"/>
      <c r="K392" s="189"/>
      <c r="L392" s="190"/>
      <c r="M392" s="190"/>
      <c r="N392" s="190"/>
      <c r="O392" s="190"/>
      <c r="P392" s="190"/>
      <c r="Q392" s="190"/>
      <c r="R392" s="190"/>
      <c r="S392" s="190"/>
      <c r="T392" s="190"/>
      <c r="U392" s="190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8"/>
      <c r="C393" s="188"/>
      <c r="D393" s="188"/>
      <c r="E393" s="102"/>
      <c r="F393" s="102"/>
      <c r="G393" s="102"/>
      <c r="H393" s="189"/>
      <c r="I393" s="189"/>
      <c r="J393" s="189"/>
      <c r="K393" s="189"/>
      <c r="L393" s="190"/>
      <c r="M393" s="190"/>
      <c r="N393" s="190"/>
      <c r="O393" s="190"/>
      <c r="P393" s="190"/>
      <c r="Q393" s="190"/>
      <c r="R393" s="190"/>
      <c r="S393" s="190"/>
      <c r="T393" s="190"/>
      <c r="U393" s="190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5"/>
      <c r="C396" s="186"/>
      <c r="D396" s="186"/>
      <c r="E396" s="187"/>
      <c r="F396" s="187"/>
      <c r="G396" s="187"/>
      <c r="H396" s="187"/>
      <c r="I396" s="187"/>
      <c r="J396" s="187"/>
      <c r="K396" s="187"/>
      <c r="L396" s="187"/>
      <c r="M396" s="187"/>
      <c r="N396" s="134"/>
      <c r="O396" s="134"/>
      <c r="P396" s="134"/>
      <c r="Q396" s="185"/>
      <c r="R396" s="185"/>
      <c r="S396" s="185"/>
      <c r="T396" s="185"/>
      <c r="U396" s="185"/>
      <c r="V396" s="185"/>
      <c r="W396" s="134"/>
      <c r="X396" s="134"/>
      <c r="Y396" s="134"/>
      <c r="Z396" s="134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84"/>
      <c r="C397" s="184"/>
      <c r="D397" s="184"/>
      <c r="E397" s="184"/>
      <c r="F397" s="184"/>
      <c r="G397" s="184"/>
      <c r="H397" s="184"/>
      <c r="I397" s="184"/>
      <c r="J397" s="184"/>
      <c r="K397" s="184"/>
      <c r="L397" s="184"/>
      <c r="M397" s="184"/>
      <c r="N397" s="98"/>
      <c r="O397" s="133"/>
      <c r="P397" s="133"/>
      <c r="Q397" s="184"/>
      <c r="R397" s="184"/>
      <c r="S397" s="184"/>
      <c r="T397" s="184"/>
      <c r="U397" s="184"/>
      <c r="V397" s="184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84"/>
      <c r="C398" s="184"/>
      <c r="D398" s="184"/>
      <c r="E398" s="184"/>
      <c r="F398" s="184"/>
      <c r="G398" s="184"/>
      <c r="H398" s="184"/>
      <c r="I398" s="184"/>
      <c r="J398" s="184"/>
      <c r="K398" s="184"/>
      <c r="L398" s="184"/>
      <c r="M398" s="184"/>
      <c r="N398" s="98"/>
      <c r="O398" s="133"/>
      <c r="P398" s="133"/>
      <c r="Q398" s="184"/>
      <c r="R398" s="184"/>
      <c r="S398" s="184"/>
      <c r="T398" s="184"/>
      <c r="U398" s="184"/>
      <c r="V398" s="184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84"/>
      <c r="C399" s="184"/>
      <c r="D399" s="184"/>
      <c r="E399" s="184"/>
      <c r="F399" s="184"/>
      <c r="G399" s="184"/>
      <c r="H399" s="184"/>
      <c r="I399" s="184"/>
      <c r="J399" s="184"/>
      <c r="K399" s="184"/>
      <c r="L399" s="184"/>
      <c r="M399" s="184"/>
      <c r="N399" s="98"/>
      <c r="O399" s="133"/>
      <c r="P399" s="133"/>
      <c r="Q399" s="184"/>
      <c r="R399" s="184"/>
      <c r="S399" s="184"/>
      <c r="T399" s="184"/>
      <c r="U399" s="184"/>
      <c r="V399" s="184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84"/>
      <c r="C400" s="184"/>
      <c r="D400" s="184"/>
      <c r="E400" s="184"/>
      <c r="F400" s="184"/>
      <c r="G400" s="184"/>
      <c r="H400" s="184"/>
      <c r="I400" s="184"/>
      <c r="J400" s="184"/>
      <c r="K400" s="184"/>
      <c r="L400" s="184"/>
      <c r="M400" s="184"/>
      <c r="N400" s="98"/>
      <c r="O400" s="133"/>
      <c r="P400" s="133"/>
      <c r="Q400" s="184"/>
      <c r="R400" s="184"/>
      <c r="S400" s="184"/>
      <c r="T400" s="184"/>
      <c r="U400" s="184"/>
      <c r="V400" s="184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84"/>
      <c r="C401" s="184"/>
      <c r="D401" s="184"/>
      <c r="E401" s="184"/>
      <c r="F401" s="184"/>
      <c r="G401" s="184"/>
      <c r="H401" s="184"/>
      <c r="I401" s="184"/>
      <c r="J401" s="184"/>
      <c r="K401" s="184"/>
      <c r="L401" s="184"/>
      <c r="M401" s="184"/>
      <c r="N401" s="98"/>
      <c r="O401" s="133"/>
      <c r="P401" s="133"/>
      <c r="Q401" s="184"/>
      <c r="R401" s="184"/>
      <c r="S401" s="184"/>
      <c r="T401" s="184"/>
      <c r="U401" s="184"/>
      <c r="V401" s="184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84"/>
      <c r="C402" s="184"/>
      <c r="D402" s="184"/>
      <c r="E402" s="184"/>
      <c r="F402" s="184"/>
      <c r="G402" s="184"/>
      <c r="H402" s="184"/>
      <c r="I402" s="184"/>
      <c r="J402" s="184"/>
      <c r="K402" s="184"/>
      <c r="L402" s="184"/>
      <c r="M402" s="184"/>
      <c r="N402" s="98"/>
      <c r="O402" s="133"/>
      <c r="P402" s="133"/>
      <c r="Q402" s="184"/>
      <c r="R402" s="184"/>
      <c r="S402" s="184"/>
      <c r="T402" s="184"/>
      <c r="U402" s="184"/>
      <c r="V402" s="184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84"/>
      <c r="C403" s="184"/>
      <c r="D403" s="184"/>
      <c r="E403" s="184"/>
      <c r="F403" s="184"/>
      <c r="G403" s="184"/>
      <c r="H403" s="184"/>
      <c r="I403" s="184"/>
      <c r="J403" s="184"/>
      <c r="K403" s="184"/>
      <c r="L403" s="184"/>
      <c r="M403" s="184"/>
      <c r="N403" s="98"/>
      <c r="O403" s="133"/>
      <c r="P403" s="133"/>
      <c r="Q403" s="184"/>
      <c r="R403" s="184"/>
      <c r="S403" s="184"/>
      <c r="T403" s="184"/>
      <c r="U403" s="184"/>
      <c r="V403" s="184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84"/>
      <c r="C404" s="184"/>
      <c r="D404" s="184"/>
      <c r="E404" s="184"/>
      <c r="F404" s="184"/>
      <c r="G404" s="184"/>
      <c r="H404" s="184"/>
      <c r="I404" s="184"/>
      <c r="J404" s="184"/>
      <c r="K404" s="184"/>
      <c r="L404" s="184"/>
      <c r="M404" s="184"/>
      <c r="N404" s="98"/>
      <c r="O404" s="133"/>
      <c r="P404" s="133"/>
      <c r="Q404" s="184"/>
      <c r="R404" s="184"/>
      <c r="S404" s="184"/>
      <c r="T404" s="184"/>
      <c r="U404" s="184"/>
      <c r="V404" s="184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84"/>
      <c r="C405" s="184"/>
      <c r="D405" s="184"/>
      <c r="E405" s="184"/>
      <c r="F405" s="184"/>
      <c r="G405" s="184"/>
      <c r="H405" s="184"/>
      <c r="I405" s="184"/>
      <c r="J405" s="184"/>
      <c r="K405" s="184"/>
      <c r="L405" s="184"/>
      <c r="M405" s="184"/>
      <c r="N405" s="98"/>
      <c r="O405" s="133"/>
      <c r="P405" s="133"/>
      <c r="Q405" s="184"/>
      <c r="R405" s="184"/>
      <c r="S405" s="184"/>
      <c r="T405" s="184"/>
      <c r="U405" s="184"/>
      <c r="V405" s="184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84"/>
      <c r="C406" s="184"/>
      <c r="D406" s="184"/>
      <c r="E406" s="184"/>
      <c r="F406" s="184"/>
      <c r="G406" s="184"/>
      <c r="H406" s="184"/>
      <c r="I406" s="184"/>
      <c r="J406" s="184"/>
      <c r="K406" s="184"/>
      <c r="L406" s="184"/>
      <c r="M406" s="184"/>
      <c r="N406" s="98"/>
      <c r="O406" s="133"/>
      <c r="P406" s="133"/>
      <c r="Q406" s="184"/>
      <c r="R406" s="184"/>
      <c r="S406" s="184"/>
      <c r="T406" s="184"/>
      <c r="U406" s="184"/>
      <c r="V406" s="184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84"/>
      <c r="C407" s="184"/>
      <c r="D407" s="184"/>
      <c r="E407" s="184"/>
      <c r="F407" s="184"/>
      <c r="G407" s="184"/>
      <c r="H407" s="184"/>
      <c r="I407" s="184"/>
      <c r="J407" s="184"/>
      <c r="K407" s="184"/>
      <c r="L407" s="184"/>
      <c r="M407" s="184"/>
      <c r="N407" s="98"/>
      <c r="O407" s="133"/>
      <c r="P407" s="133"/>
      <c r="Q407" s="184"/>
      <c r="R407" s="184"/>
      <c r="S407" s="184"/>
      <c r="T407" s="184"/>
      <c r="U407" s="184"/>
      <c r="V407" s="184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84"/>
      <c r="C408" s="184"/>
      <c r="D408" s="184"/>
      <c r="E408" s="184"/>
      <c r="F408" s="184"/>
      <c r="G408" s="184"/>
      <c r="H408" s="184"/>
      <c r="I408" s="184"/>
      <c r="J408" s="184"/>
      <c r="K408" s="184"/>
      <c r="L408" s="184"/>
      <c r="M408" s="184"/>
      <c r="N408" s="98"/>
      <c r="O408" s="133"/>
      <c r="P408" s="133"/>
      <c r="Q408" s="184"/>
      <c r="R408" s="184"/>
      <c r="S408" s="184"/>
      <c r="T408" s="184"/>
      <c r="U408" s="184"/>
      <c r="V408" s="184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84"/>
      <c r="C409" s="184"/>
      <c r="D409" s="184"/>
      <c r="E409" s="184"/>
      <c r="F409" s="184"/>
      <c r="G409" s="184"/>
      <c r="H409" s="184"/>
      <c r="I409" s="184"/>
      <c r="J409" s="184"/>
      <c r="K409" s="184"/>
      <c r="L409" s="184"/>
      <c r="M409" s="184"/>
      <c r="N409" s="98"/>
      <c r="O409" s="133"/>
      <c r="P409" s="133"/>
      <c r="Q409" s="184"/>
      <c r="R409" s="184"/>
      <c r="S409" s="184"/>
      <c r="T409" s="184"/>
      <c r="U409" s="184"/>
      <c r="V409" s="184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84"/>
      <c r="C410" s="184"/>
      <c r="D410" s="184"/>
      <c r="E410" s="184"/>
      <c r="F410" s="184"/>
      <c r="G410" s="184"/>
      <c r="H410" s="184"/>
      <c r="I410" s="184"/>
      <c r="J410" s="184"/>
      <c r="K410" s="184"/>
      <c r="L410" s="184"/>
      <c r="M410" s="184"/>
      <c r="N410" s="98"/>
      <c r="O410" s="133"/>
      <c r="P410" s="133"/>
      <c r="Q410" s="184"/>
      <c r="R410" s="184"/>
      <c r="S410" s="184"/>
      <c r="T410" s="184"/>
      <c r="U410" s="184"/>
      <c r="V410" s="184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84"/>
      <c r="C411" s="184"/>
      <c r="D411" s="184"/>
      <c r="E411" s="184"/>
      <c r="F411" s="184"/>
      <c r="G411" s="184"/>
      <c r="H411" s="184"/>
      <c r="I411" s="184"/>
      <c r="J411" s="184"/>
      <c r="K411" s="184"/>
      <c r="L411" s="184"/>
      <c r="M411" s="184"/>
      <c r="N411" s="98"/>
      <c r="O411" s="133"/>
      <c r="P411" s="133"/>
      <c r="Q411" s="184"/>
      <c r="R411" s="184"/>
      <c r="S411" s="184"/>
      <c r="T411" s="184"/>
      <c r="U411" s="184"/>
      <c r="V411" s="184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84"/>
      <c r="C412" s="184"/>
      <c r="D412" s="184"/>
      <c r="E412" s="184"/>
      <c r="F412" s="184"/>
      <c r="G412" s="184"/>
      <c r="H412" s="184"/>
      <c r="I412" s="184"/>
      <c r="J412" s="184"/>
      <c r="K412" s="184"/>
      <c r="L412" s="184"/>
      <c r="M412" s="184"/>
      <c r="N412" s="98"/>
      <c r="O412" s="133"/>
      <c r="P412" s="133"/>
      <c r="Q412" s="184"/>
      <c r="R412" s="184"/>
      <c r="S412" s="184"/>
      <c r="T412" s="184"/>
      <c r="U412" s="184"/>
      <c r="V412" s="184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84"/>
      <c r="C413" s="184"/>
      <c r="D413" s="184"/>
      <c r="E413" s="184"/>
      <c r="F413" s="184"/>
      <c r="G413" s="184"/>
      <c r="H413" s="184"/>
      <c r="I413" s="184"/>
      <c r="J413" s="184"/>
      <c r="K413" s="184"/>
      <c r="L413" s="184"/>
      <c r="M413" s="184"/>
      <c r="N413" s="98"/>
      <c r="O413" s="133"/>
      <c r="P413" s="133"/>
      <c r="Q413" s="184"/>
      <c r="R413" s="184"/>
      <c r="S413" s="184"/>
      <c r="T413" s="184"/>
      <c r="U413" s="184"/>
      <c r="V413" s="184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84"/>
      <c r="C414" s="184"/>
      <c r="D414" s="184"/>
      <c r="E414" s="184"/>
      <c r="F414" s="184"/>
      <c r="G414" s="184"/>
      <c r="H414" s="184"/>
      <c r="I414" s="184"/>
      <c r="J414" s="184"/>
      <c r="K414" s="184"/>
      <c r="L414" s="184"/>
      <c r="M414" s="184"/>
      <c r="N414" s="98"/>
      <c r="O414" s="133"/>
      <c r="P414" s="133"/>
      <c r="Q414" s="184"/>
      <c r="R414" s="184"/>
      <c r="S414" s="184"/>
      <c r="T414" s="184"/>
      <c r="U414" s="184"/>
      <c r="V414" s="184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84"/>
      <c r="C415" s="184"/>
      <c r="D415" s="184"/>
      <c r="E415" s="184"/>
      <c r="F415" s="184"/>
      <c r="G415" s="184"/>
      <c r="H415" s="184"/>
      <c r="I415" s="184"/>
      <c r="J415" s="184"/>
      <c r="K415" s="184"/>
      <c r="L415" s="184"/>
      <c r="M415" s="184"/>
      <c r="N415" s="98"/>
      <c r="O415" s="133"/>
      <c r="P415" s="133"/>
      <c r="Q415" s="184"/>
      <c r="R415" s="184"/>
      <c r="S415" s="184"/>
      <c r="T415" s="184"/>
      <c r="U415" s="184"/>
      <c r="V415" s="184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84"/>
      <c r="C416" s="184"/>
      <c r="D416" s="184"/>
      <c r="E416" s="184"/>
      <c r="F416" s="184"/>
      <c r="G416" s="184"/>
      <c r="H416" s="184"/>
      <c r="I416" s="184"/>
      <c r="J416" s="184"/>
      <c r="K416" s="184"/>
      <c r="L416" s="184"/>
      <c r="M416" s="184"/>
      <c r="N416" s="98"/>
      <c r="O416" s="133"/>
      <c r="P416" s="133"/>
      <c r="Q416" s="184"/>
      <c r="R416" s="184"/>
      <c r="S416" s="184"/>
      <c r="T416" s="184"/>
      <c r="U416" s="184"/>
      <c r="V416" s="184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84"/>
      <c r="C417" s="184"/>
      <c r="D417" s="184"/>
      <c r="E417" s="184"/>
      <c r="F417" s="184"/>
      <c r="G417" s="184"/>
      <c r="H417" s="184"/>
      <c r="I417" s="184"/>
      <c r="J417" s="184"/>
      <c r="K417" s="184"/>
      <c r="L417" s="184"/>
      <c r="M417" s="184"/>
      <c r="N417" s="98"/>
      <c r="O417" s="133"/>
      <c r="P417" s="133"/>
      <c r="Q417" s="184"/>
      <c r="R417" s="184"/>
      <c r="S417" s="184"/>
      <c r="T417" s="184"/>
      <c r="U417" s="184"/>
      <c r="V417" s="184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84"/>
      <c r="C418" s="184"/>
      <c r="D418" s="184"/>
      <c r="E418" s="184"/>
      <c r="F418" s="184"/>
      <c r="G418" s="184"/>
      <c r="H418" s="184"/>
      <c r="I418" s="184"/>
      <c r="J418" s="184"/>
      <c r="K418" s="184"/>
      <c r="L418" s="184"/>
      <c r="M418" s="184"/>
      <c r="N418" s="98"/>
      <c r="O418" s="133"/>
      <c r="P418" s="133"/>
      <c r="Q418" s="184"/>
      <c r="R418" s="184"/>
      <c r="S418" s="184"/>
      <c r="T418" s="184"/>
      <c r="U418" s="184"/>
      <c r="V418" s="184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84"/>
      <c r="C419" s="184"/>
      <c r="D419" s="184"/>
      <c r="E419" s="184"/>
      <c r="F419" s="184"/>
      <c r="G419" s="184"/>
      <c r="H419" s="184"/>
      <c r="I419" s="184"/>
      <c r="J419" s="184"/>
      <c r="K419" s="184"/>
      <c r="L419" s="184"/>
      <c r="M419" s="184"/>
      <c r="N419" s="98"/>
      <c r="O419" s="133"/>
      <c r="P419" s="133"/>
      <c r="Q419" s="184"/>
      <c r="R419" s="184"/>
      <c r="S419" s="184"/>
      <c r="T419" s="184"/>
      <c r="U419" s="184"/>
      <c r="V419" s="184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84"/>
      <c r="C420" s="184"/>
      <c r="D420" s="184"/>
      <c r="E420" s="184"/>
      <c r="F420" s="184"/>
      <c r="G420" s="184"/>
      <c r="H420" s="184"/>
      <c r="I420" s="184"/>
      <c r="J420" s="184"/>
      <c r="K420" s="184"/>
      <c r="L420" s="184"/>
      <c r="M420" s="184"/>
      <c r="N420" s="98"/>
      <c r="O420" s="133"/>
      <c r="P420" s="133"/>
      <c r="Q420" s="184"/>
      <c r="R420" s="184"/>
      <c r="S420" s="184"/>
      <c r="T420" s="184"/>
      <c r="U420" s="184"/>
      <c r="V420" s="184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84"/>
      <c r="C421" s="184"/>
      <c r="D421" s="184"/>
      <c r="E421" s="184"/>
      <c r="F421" s="184"/>
      <c r="G421" s="184"/>
      <c r="H421" s="184"/>
      <c r="I421" s="184"/>
      <c r="J421" s="184"/>
      <c r="K421" s="184"/>
      <c r="L421" s="184"/>
      <c r="M421" s="184"/>
      <c r="N421" s="98"/>
      <c r="O421" s="133"/>
      <c r="P421" s="133"/>
      <c r="Q421" s="184"/>
      <c r="R421" s="184"/>
      <c r="S421" s="184"/>
      <c r="T421" s="184"/>
      <c r="U421" s="184"/>
      <c r="V421" s="184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84"/>
      <c r="C422" s="184"/>
      <c r="D422" s="184"/>
      <c r="E422" s="184"/>
      <c r="F422" s="184"/>
      <c r="G422" s="184"/>
      <c r="H422" s="184"/>
      <c r="I422" s="184"/>
      <c r="J422" s="184"/>
      <c r="K422" s="184"/>
      <c r="L422" s="184"/>
      <c r="M422" s="184"/>
      <c r="N422" s="98"/>
      <c r="O422" s="133"/>
      <c r="P422" s="133"/>
      <c r="Q422" s="184"/>
      <c r="R422" s="184"/>
      <c r="S422" s="184"/>
      <c r="T422" s="184"/>
      <c r="U422" s="184"/>
      <c r="V422" s="184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84"/>
      <c r="C423" s="184"/>
      <c r="D423" s="184"/>
      <c r="E423" s="184"/>
      <c r="F423" s="184"/>
      <c r="G423" s="184"/>
      <c r="H423" s="184"/>
      <c r="I423" s="184"/>
      <c r="J423" s="184"/>
      <c r="K423" s="184"/>
      <c r="L423" s="184"/>
      <c r="M423" s="184"/>
      <c r="N423" s="98"/>
      <c r="O423" s="133"/>
      <c r="P423" s="133"/>
      <c r="Q423" s="184"/>
      <c r="R423" s="184"/>
      <c r="S423" s="184"/>
      <c r="T423" s="184"/>
      <c r="U423" s="184"/>
      <c r="V423" s="184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84"/>
      <c r="C424" s="184"/>
      <c r="D424" s="184"/>
      <c r="E424" s="184"/>
      <c r="F424" s="184"/>
      <c r="G424" s="184"/>
      <c r="H424" s="184"/>
      <c r="I424" s="184"/>
      <c r="J424" s="184"/>
      <c r="K424" s="184"/>
      <c r="L424" s="184"/>
      <c r="M424" s="184"/>
      <c r="N424" s="98"/>
      <c r="O424" s="133"/>
      <c r="P424" s="133"/>
      <c r="Q424" s="184"/>
      <c r="R424" s="184"/>
      <c r="S424" s="184"/>
      <c r="T424" s="184"/>
      <c r="U424" s="184"/>
      <c r="V424" s="184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84"/>
      <c r="C425" s="184"/>
      <c r="D425" s="184"/>
      <c r="E425" s="184"/>
      <c r="F425" s="184"/>
      <c r="G425" s="184"/>
      <c r="H425" s="184"/>
      <c r="I425" s="184"/>
      <c r="J425" s="184"/>
      <c r="K425" s="184"/>
      <c r="L425" s="184"/>
      <c r="M425" s="184"/>
      <c r="N425" s="98"/>
      <c r="O425" s="133"/>
      <c r="P425" s="133"/>
      <c r="Q425" s="184"/>
      <c r="R425" s="184"/>
      <c r="S425" s="184"/>
      <c r="T425" s="184"/>
      <c r="U425" s="184"/>
      <c r="V425" s="184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84"/>
      <c r="C426" s="184"/>
      <c r="D426" s="184"/>
      <c r="E426" s="184"/>
      <c r="F426" s="184"/>
      <c r="G426" s="184"/>
      <c r="H426" s="184"/>
      <c r="I426" s="184"/>
      <c r="J426" s="184"/>
      <c r="K426" s="184"/>
      <c r="L426" s="184"/>
      <c r="M426" s="184"/>
      <c r="N426" s="98"/>
      <c r="O426" s="133"/>
      <c r="P426" s="133"/>
      <c r="Q426" s="184"/>
      <c r="R426" s="184"/>
      <c r="S426" s="184"/>
      <c r="T426" s="184"/>
      <c r="U426" s="184"/>
      <c r="V426" s="184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84"/>
      <c r="C427" s="184"/>
      <c r="D427" s="184"/>
      <c r="E427" s="184"/>
      <c r="F427" s="184"/>
      <c r="G427" s="184"/>
      <c r="H427" s="184"/>
      <c r="I427" s="184"/>
      <c r="J427" s="184"/>
      <c r="K427" s="184"/>
      <c r="L427" s="184"/>
      <c r="M427" s="184"/>
      <c r="N427" s="98"/>
      <c r="O427" s="133"/>
      <c r="P427" s="133"/>
      <c r="Q427" s="184"/>
      <c r="R427" s="184"/>
      <c r="S427" s="184"/>
      <c r="T427" s="184"/>
      <c r="U427" s="184"/>
      <c r="V427" s="184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84"/>
      <c r="C428" s="184"/>
      <c r="D428" s="184"/>
      <c r="E428" s="184"/>
      <c r="F428" s="184"/>
      <c r="G428" s="184"/>
      <c r="H428" s="184"/>
      <c r="I428" s="184"/>
      <c r="J428" s="184"/>
      <c r="K428" s="184"/>
      <c r="L428" s="184"/>
      <c r="M428" s="184"/>
      <c r="N428" s="98"/>
      <c r="O428" s="133"/>
      <c r="P428" s="133"/>
      <c r="Q428" s="184"/>
      <c r="R428" s="184"/>
      <c r="S428" s="184"/>
      <c r="T428" s="184"/>
      <c r="U428" s="184"/>
      <c r="V428" s="184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84"/>
      <c r="C429" s="184"/>
      <c r="D429" s="184"/>
      <c r="E429" s="184"/>
      <c r="F429" s="184"/>
      <c r="G429" s="184"/>
      <c r="H429" s="184"/>
      <c r="I429" s="184"/>
      <c r="J429" s="184"/>
      <c r="K429" s="184"/>
      <c r="L429" s="184"/>
      <c r="M429" s="184"/>
      <c r="N429" s="98"/>
      <c r="O429" s="133"/>
      <c r="P429" s="133"/>
      <c r="Q429" s="184"/>
      <c r="R429" s="184"/>
      <c r="S429" s="184"/>
      <c r="T429" s="184"/>
      <c r="U429" s="184"/>
      <c r="V429" s="184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84"/>
      <c r="C430" s="184"/>
      <c r="D430" s="184"/>
      <c r="E430" s="184"/>
      <c r="F430" s="184"/>
      <c r="G430" s="184"/>
      <c r="H430" s="184"/>
      <c r="I430" s="184"/>
      <c r="J430" s="184"/>
      <c r="K430" s="184"/>
      <c r="L430" s="184"/>
      <c r="M430" s="184"/>
      <c r="N430" s="98"/>
      <c r="O430" s="133"/>
      <c r="P430" s="133"/>
      <c r="Q430" s="184"/>
      <c r="R430" s="184"/>
      <c r="S430" s="184"/>
      <c r="T430" s="184"/>
      <c r="U430" s="184"/>
      <c r="V430" s="184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84"/>
      <c r="C431" s="184"/>
      <c r="D431" s="184"/>
      <c r="E431" s="184"/>
      <c r="F431" s="184"/>
      <c r="G431" s="184"/>
      <c r="H431" s="184"/>
      <c r="I431" s="184"/>
      <c r="J431" s="184"/>
      <c r="K431" s="184"/>
      <c r="L431" s="184"/>
      <c r="M431" s="184"/>
      <c r="N431" s="98"/>
      <c r="O431" s="133"/>
      <c r="P431" s="133"/>
      <c r="Q431" s="184"/>
      <c r="R431" s="184"/>
      <c r="S431" s="184"/>
      <c r="T431" s="184"/>
      <c r="U431" s="184"/>
      <c r="V431" s="184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84"/>
      <c r="C432" s="184"/>
      <c r="D432" s="184"/>
      <c r="E432" s="184"/>
      <c r="F432" s="184"/>
      <c r="G432" s="184"/>
      <c r="H432" s="184"/>
      <c r="I432" s="184"/>
      <c r="J432" s="184"/>
      <c r="K432" s="184"/>
      <c r="L432" s="184"/>
      <c r="M432" s="184"/>
      <c r="N432" s="98"/>
      <c r="O432" s="133"/>
      <c r="P432" s="133"/>
      <c r="Q432" s="184"/>
      <c r="R432" s="184"/>
      <c r="S432" s="184"/>
      <c r="T432" s="184"/>
      <c r="U432" s="184"/>
      <c r="V432" s="184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84"/>
      <c r="C433" s="184"/>
      <c r="D433" s="184"/>
      <c r="E433" s="184"/>
      <c r="F433" s="184"/>
      <c r="G433" s="184"/>
      <c r="H433" s="184"/>
      <c r="I433" s="184"/>
      <c r="J433" s="184"/>
      <c r="K433" s="184"/>
      <c r="L433" s="184"/>
      <c r="M433" s="184"/>
      <c r="N433" s="98"/>
      <c r="O433" s="133"/>
      <c r="P433" s="133"/>
      <c r="Q433" s="184"/>
      <c r="R433" s="184"/>
      <c r="S433" s="184"/>
      <c r="T433" s="184"/>
      <c r="U433" s="184"/>
      <c r="V433" s="184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84"/>
      <c r="C434" s="184"/>
      <c r="D434" s="184"/>
      <c r="E434" s="184"/>
      <c r="F434" s="184"/>
      <c r="G434" s="184"/>
      <c r="H434" s="184"/>
      <c r="I434" s="184"/>
      <c r="J434" s="184"/>
      <c r="K434" s="184"/>
      <c r="L434" s="184"/>
      <c r="M434" s="184"/>
      <c r="N434" s="98"/>
      <c r="O434" s="133"/>
      <c r="P434" s="133"/>
      <c r="Q434" s="184"/>
      <c r="R434" s="184"/>
      <c r="S434" s="184"/>
      <c r="T434" s="184"/>
      <c r="U434" s="184"/>
      <c r="V434" s="184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84"/>
      <c r="C435" s="184"/>
      <c r="D435" s="184"/>
      <c r="E435" s="184"/>
      <c r="F435" s="184"/>
      <c r="G435" s="184"/>
      <c r="H435" s="184"/>
      <c r="I435" s="184"/>
      <c r="J435" s="184"/>
      <c r="K435" s="184"/>
      <c r="L435" s="184"/>
      <c r="M435" s="184"/>
      <c r="N435" s="98"/>
      <c r="O435" s="133"/>
      <c r="P435" s="133"/>
      <c r="Q435" s="184"/>
      <c r="R435" s="184"/>
      <c r="S435" s="184"/>
      <c r="T435" s="184"/>
      <c r="U435" s="184"/>
      <c r="V435" s="184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84"/>
      <c r="C436" s="184"/>
      <c r="D436" s="184"/>
      <c r="E436" s="184"/>
      <c r="F436" s="184"/>
      <c r="G436" s="184"/>
      <c r="H436" s="184"/>
      <c r="I436" s="184"/>
      <c r="J436" s="184"/>
      <c r="K436" s="184"/>
      <c r="L436" s="184"/>
      <c r="M436" s="184"/>
      <c r="N436" s="98"/>
      <c r="O436" s="133"/>
      <c r="P436" s="133"/>
      <c r="Q436" s="184"/>
      <c r="R436" s="184"/>
      <c r="S436" s="184"/>
      <c r="T436" s="184"/>
      <c r="U436" s="184"/>
      <c r="V436" s="184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84"/>
      <c r="C437" s="184"/>
      <c r="D437" s="184"/>
      <c r="E437" s="184"/>
      <c r="F437" s="184"/>
      <c r="G437" s="184"/>
      <c r="H437" s="184"/>
      <c r="I437" s="184"/>
      <c r="J437" s="184"/>
      <c r="K437" s="184"/>
      <c r="L437" s="184"/>
      <c r="M437" s="184"/>
      <c r="N437" s="98"/>
      <c r="O437" s="133"/>
      <c r="P437" s="133"/>
      <c r="Q437" s="184"/>
      <c r="R437" s="184"/>
      <c r="S437" s="184"/>
      <c r="T437" s="184"/>
      <c r="U437" s="184"/>
      <c r="V437" s="184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84"/>
      <c r="C438" s="184"/>
      <c r="D438" s="184"/>
      <c r="E438" s="184"/>
      <c r="F438" s="184"/>
      <c r="G438" s="184"/>
      <c r="H438" s="184"/>
      <c r="I438" s="184"/>
      <c r="J438" s="184"/>
      <c r="K438" s="184"/>
      <c r="L438" s="184"/>
      <c r="M438" s="184"/>
      <c r="N438" s="98"/>
      <c r="O438" s="133"/>
      <c r="P438" s="133"/>
      <c r="Q438" s="184"/>
      <c r="R438" s="184"/>
      <c r="S438" s="184"/>
      <c r="T438" s="184"/>
      <c r="U438" s="184"/>
      <c r="V438" s="184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84"/>
      <c r="C439" s="184"/>
      <c r="D439" s="184"/>
      <c r="E439" s="184"/>
      <c r="F439" s="184"/>
      <c r="G439" s="184"/>
      <c r="H439" s="184"/>
      <c r="I439" s="184"/>
      <c r="J439" s="184"/>
      <c r="K439" s="184"/>
      <c r="L439" s="184"/>
      <c r="M439" s="184"/>
      <c r="N439" s="98"/>
      <c r="O439" s="133"/>
      <c r="P439" s="133"/>
      <c r="Q439" s="184"/>
      <c r="R439" s="184"/>
      <c r="S439" s="184"/>
      <c r="T439" s="184"/>
      <c r="U439" s="184"/>
      <c r="V439" s="184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84"/>
      <c r="C440" s="184"/>
      <c r="D440" s="184"/>
      <c r="E440" s="184"/>
      <c r="F440" s="184"/>
      <c r="G440" s="184"/>
      <c r="H440" s="184"/>
      <c r="I440" s="184"/>
      <c r="J440" s="184"/>
      <c r="K440" s="184"/>
      <c r="L440" s="184"/>
      <c r="M440" s="184"/>
      <c r="N440" s="98"/>
      <c r="O440" s="133"/>
      <c r="P440" s="133"/>
      <c r="Q440" s="184"/>
      <c r="R440" s="184"/>
      <c r="S440" s="184"/>
      <c r="T440" s="184"/>
      <c r="U440" s="184"/>
      <c r="V440" s="184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84"/>
      <c r="C441" s="184"/>
      <c r="D441" s="184"/>
      <c r="E441" s="184"/>
      <c r="F441" s="184"/>
      <c r="G441" s="184"/>
      <c r="H441" s="184"/>
      <c r="I441" s="184"/>
      <c r="J441" s="184"/>
      <c r="K441" s="184"/>
      <c r="L441" s="184"/>
      <c r="M441" s="184"/>
      <c r="N441" s="98"/>
      <c r="O441" s="133"/>
      <c r="P441" s="133"/>
      <c r="Q441" s="184"/>
      <c r="R441" s="184"/>
      <c r="S441" s="184"/>
      <c r="T441" s="184"/>
      <c r="U441" s="184"/>
      <c r="V441" s="184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84"/>
      <c r="C442" s="184"/>
      <c r="D442" s="184"/>
      <c r="E442" s="184"/>
      <c r="F442" s="184"/>
      <c r="G442" s="184"/>
      <c r="H442" s="184"/>
      <c r="I442" s="184"/>
      <c r="J442" s="184"/>
      <c r="K442" s="184"/>
      <c r="L442" s="184"/>
      <c r="M442" s="184"/>
      <c r="N442" s="98"/>
      <c r="O442" s="133"/>
      <c r="P442" s="133"/>
      <c r="Q442" s="184"/>
      <c r="R442" s="184"/>
      <c r="S442" s="184"/>
      <c r="T442" s="184"/>
      <c r="U442" s="184"/>
      <c r="V442" s="184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84"/>
      <c r="C443" s="184"/>
      <c r="D443" s="184"/>
      <c r="E443" s="184"/>
      <c r="F443" s="184"/>
      <c r="G443" s="184"/>
      <c r="H443" s="184"/>
      <c r="I443" s="184"/>
      <c r="J443" s="184"/>
      <c r="K443" s="184"/>
      <c r="L443" s="184"/>
      <c r="M443" s="184"/>
      <c r="N443" s="98"/>
      <c r="O443" s="133"/>
      <c r="P443" s="133"/>
      <c r="Q443" s="184"/>
      <c r="R443" s="184"/>
      <c r="S443" s="184"/>
      <c r="T443" s="184"/>
      <c r="U443" s="184"/>
      <c r="V443" s="184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84"/>
      <c r="C444" s="184"/>
      <c r="D444" s="184"/>
      <c r="E444" s="184"/>
      <c r="F444" s="184"/>
      <c r="G444" s="184"/>
      <c r="H444" s="184"/>
      <c r="I444" s="184"/>
      <c r="J444" s="184"/>
      <c r="K444" s="184"/>
      <c r="L444" s="184"/>
      <c r="M444" s="184"/>
      <c r="N444" s="98"/>
      <c r="O444" s="133"/>
      <c r="P444" s="133"/>
      <c r="Q444" s="184"/>
      <c r="R444" s="184"/>
      <c r="S444" s="184"/>
      <c r="T444" s="184"/>
      <c r="U444" s="184"/>
      <c r="V444" s="184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84"/>
      <c r="C445" s="184"/>
      <c r="D445" s="184"/>
      <c r="E445" s="184"/>
      <c r="F445" s="184"/>
      <c r="G445" s="184"/>
      <c r="H445" s="184"/>
      <c r="I445" s="184"/>
      <c r="J445" s="184"/>
      <c r="K445" s="184"/>
      <c r="L445" s="184"/>
      <c r="M445" s="184"/>
      <c r="N445" s="98"/>
      <c r="O445" s="133"/>
      <c r="P445" s="133"/>
      <c r="Q445" s="184"/>
      <c r="R445" s="184"/>
      <c r="S445" s="184"/>
      <c r="T445" s="184"/>
      <c r="U445" s="184"/>
      <c r="V445" s="184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84"/>
      <c r="C446" s="184"/>
      <c r="D446" s="184"/>
      <c r="E446" s="184"/>
      <c r="F446" s="184"/>
      <c r="G446" s="184"/>
      <c r="H446" s="184"/>
      <c r="I446" s="184"/>
      <c r="J446" s="184"/>
      <c r="K446" s="184"/>
      <c r="L446" s="184"/>
      <c r="M446" s="184"/>
      <c r="N446" s="98"/>
      <c r="O446" s="133"/>
      <c r="P446" s="133"/>
      <c r="Q446" s="184"/>
      <c r="R446" s="184"/>
      <c r="S446" s="184"/>
      <c r="T446" s="184"/>
      <c r="U446" s="184"/>
      <c r="V446" s="184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84"/>
      <c r="C447" s="184"/>
      <c r="D447" s="184"/>
      <c r="E447" s="184"/>
      <c r="F447" s="184"/>
      <c r="G447" s="184"/>
      <c r="H447" s="184"/>
      <c r="I447" s="184"/>
      <c r="J447" s="184"/>
      <c r="K447" s="184"/>
      <c r="L447" s="184"/>
      <c r="M447" s="184"/>
      <c r="N447" s="98"/>
      <c r="O447" s="133"/>
      <c r="P447" s="133"/>
      <c r="Q447" s="184"/>
      <c r="R447" s="184"/>
      <c r="S447" s="184"/>
      <c r="T447" s="184"/>
      <c r="U447" s="184"/>
      <c r="V447" s="184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84"/>
      <c r="C448" s="184"/>
      <c r="D448" s="184"/>
      <c r="E448" s="184"/>
      <c r="F448" s="184"/>
      <c r="G448" s="184"/>
      <c r="H448" s="184"/>
      <c r="I448" s="184"/>
      <c r="J448" s="184"/>
      <c r="K448" s="184"/>
      <c r="L448" s="184"/>
      <c r="M448" s="184"/>
      <c r="N448" s="98"/>
      <c r="O448" s="133"/>
      <c r="P448" s="133"/>
      <c r="Q448" s="184"/>
      <c r="R448" s="184"/>
      <c r="S448" s="184"/>
      <c r="T448" s="184"/>
      <c r="U448" s="184"/>
      <c r="V448" s="184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84"/>
      <c r="C449" s="184"/>
      <c r="D449" s="184"/>
      <c r="E449" s="184"/>
      <c r="F449" s="184"/>
      <c r="G449" s="184"/>
      <c r="H449" s="184"/>
      <c r="I449" s="184"/>
      <c r="J449" s="184"/>
      <c r="K449" s="184"/>
      <c r="L449" s="184"/>
      <c r="M449" s="184"/>
      <c r="N449" s="98"/>
      <c r="O449" s="133"/>
      <c r="P449" s="133"/>
      <c r="Q449" s="184"/>
      <c r="R449" s="184"/>
      <c r="S449" s="184"/>
      <c r="T449" s="184"/>
      <c r="U449" s="184"/>
      <c r="V449" s="184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84"/>
      <c r="C450" s="184"/>
      <c r="D450" s="184"/>
      <c r="E450" s="184"/>
      <c r="F450" s="184"/>
      <c r="G450" s="184"/>
      <c r="H450" s="184"/>
      <c r="I450" s="184"/>
      <c r="J450" s="184"/>
      <c r="K450" s="184"/>
      <c r="L450" s="184"/>
      <c r="M450" s="184"/>
      <c r="N450" s="98"/>
      <c r="O450" s="133"/>
      <c r="P450" s="133"/>
      <c r="Q450" s="184"/>
      <c r="R450" s="184"/>
      <c r="S450" s="184"/>
      <c r="T450" s="184"/>
      <c r="U450" s="184"/>
      <c r="V450" s="184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84"/>
      <c r="C451" s="184"/>
      <c r="D451" s="184"/>
      <c r="E451" s="184"/>
      <c r="F451" s="184"/>
      <c r="G451" s="184"/>
      <c r="H451" s="184"/>
      <c r="I451" s="184"/>
      <c r="J451" s="184"/>
      <c r="K451" s="184"/>
      <c r="L451" s="184"/>
      <c r="M451" s="184"/>
      <c r="N451" s="98"/>
      <c r="O451" s="133"/>
      <c r="P451" s="133"/>
      <c r="Q451" s="184"/>
      <c r="R451" s="184"/>
      <c r="S451" s="184"/>
      <c r="T451" s="184"/>
      <c r="U451" s="184"/>
      <c r="V451" s="184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84"/>
      <c r="C452" s="184"/>
      <c r="D452" s="184"/>
      <c r="E452" s="184"/>
      <c r="F452" s="184"/>
      <c r="G452" s="184"/>
      <c r="H452" s="184"/>
      <c r="I452" s="184"/>
      <c r="J452" s="184"/>
      <c r="K452" s="184"/>
      <c r="L452" s="184"/>
      <c r="M452" s="184"/>
      <c r="N452" s="98"/>
      <c r="O452" s="133"/>
      <c r="P452" s="133"/>
      <c r="Q452" s="184"/>
      <c r="R452" s="184"/>
      <c r="S452" s="184"/>
      <c r="T452" s="184"/>
      <c r="U452" s="184"/>
      <c r="V452" s="184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84"/>
      <c r="C453" s="184"/>
      <c r="D453" s="184"/>
      <c r="E453" s="184"/>
      <c r="F453" s="184"/>
      <c r="G453" s="184"/>
      <c r="H453" s="184"/>
      <c r="I453" s="184"/>
      <c r="J453" s="184"/>
      <c r="K453" s="184"/>
      <c r="L453" s="184"/>
      <c r="M453" s="184"/>
      <c r="N453" s="98"/>
      <c r="O453" s="133"/>
      <c r="P453" s="133"/>
      <c r="Q453" s="184"/>
      <c r="R453" s="184"/>
      <c r="S453" s="184"/>
      <c r="T453" s="184"/>
      <c r="U453" s="184"/>
      <c r="V453" s="184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84"/>
      <c r="C454" s="184"/>
      <c r="D454" s="184"/>
      <c r="E454" s="184"/>
      <c r="F454" s="184"/>
      <c r="G454" s="184"/>
      <c r="H454" s="184"/>
      <c r="I454" s="184"/>
      <c r="J454" s="184"/>
      <c r="K454" s="184"/>
      <c r="L454" s="184"/>
      <c r="M454" s="184"/>
      <c r="N454" s="98"/>
      <c r="O454" s="133"/>
      <c r="P454" s="133"/>
      <c r="Q454" s="184"/>
      <c r="R454" s="184"/>
      <c r="S454" s="184"/>
      <c r="T454" s="184"/>
      <c r="U454" s="184"/>
      <c r="V454" s="184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84"/>
      <c r="C455" s="184"/>
      <c r="D455" s="184"/>
      <c r="E455" s="184"/>
      <c r="F455" s="184"/>
      <c r="G455" s="184"/>
      <c r="H455" s="184"/>
      <c r="I455" s="184"/>
      <c r="J455" s="184"/>
      <c r="K455" s="184"/>
      <c r="L455" s="184"/>
      <c r="M455" s="184"/>
      <c r="N455" s="98"/>
      <c r="O455" s="133"/>
      <c r="P455" s="133"/>
      <c r="Q455" s="184"/>
      <c r="R455" s="184"/>
      <c r="S455" s="184"/>
      <c r="T455" s="184"/>
      <c r="U455" s="184"/>
      <c r="V455" s="184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84"/>
      <c r="C456" s="184"/>
      <c r="D456" s="184"/>
      <c r="E456" s="184"/>
      <c r="F456" s="184"/>
      <c r="G456" s="184"/>
      <c r="H456" s="184"/>
      <c r="I456" s="184"/>
      <c r="J456" s="184"/>
      <c r="K456" s="184"/>
      <c r="L456" s="184"/>
      <c r="M456" s="184"/>
      <c r="N456" s="98"/>
      <c r="O456" s="133"/>
      <c r="P456" s="133"/>
      <c r="Q456" s="184"/>
      <c r="R456" s="184"/>
      <c r="S456" s="184"/>
      <c r="T456" s="184"/>
      <c r="U456" s="184"/>
      <c r="V456" s="184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84"/>
      <c r="C457" s="184"/>
      <c r="D457" s="184"/>
      <c r="E457" s="184"/>
      <c r="F457" s="184"/>
      <c r="G457" s="184"/>
      <c r="H457" s="184"/>
      <c r="I457" s="184"/>
      <c r="J457" s="184"/>
      <c r="K457" s="184"/>
      <c r="L457" s="184"/>
      <c r="M457" s="184"/>
      <c r="N457" s="98"/>
      <c r="O457" s="133"/>
      <c r="P457" s="133"/>
      <c r="Q457" s="184"/>
      <c r="R457" s="184"/>
      <c r="S457" s="184"/>
      <c r="T457" s="184"/>
      <c r="U457" s="184"/>
      <c r="V457" s="184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84"/>
      <c r="C458" s="184"/>
      <c r="D458" s="184"/>
      <c r="E458" s="184"/>
      <c r="F458" s="184"/>
      <c r="G458" s="184"/>
      <c r="H458" s="184"/>
      <c r="I458" s="184"/>
      <c r="J458" s="184"/>
      <c r="K458" s="184"/>
      <c r="L458" s="184"/>
      <c r="M458" s="184"/>
      <c r="N458" s="98"/>
      <c r="O458" s="133"/>
      <c r="P458" s="133"/>
      <c r="Q458" s="184"/>
      <c r="R458" s="184"/>
      <c r="S458" s="184"/>
      <c r="T458" s="184"/>
      <c r="U458" s="184"/>
      <c r="V458" s="184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84"/>
      <c r="C459" s="184"/>
      <c r="D459" s="184"/>
      <c r="E459" s="184"/>
      <c r="F459" s="184"/>
      <c r="G459" s="184"/>
      <c r="H459" s="184"/>
      <c r="I459" s="184"/>
      <c r="J459" s="184"/>
      <c r="K459" s="184"/>
      <c r="L459" s="184"/>
      <c r="M459" s="184"/>
      <c r="N459" s="98"/>
      <c r="O459" s="133"/>
      <c r="P459" s="133"/>
      <c r="Q459" s="184"/>
      <c r="R459" s="184"/>
      <c r="S459" s="184"/>
      <c r="T459" s="184"/>
      <c r="U459" s="184"/>
      <c r="V459" s="184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84"/>
      <c r="C460" s="184"/>
      <c r="D460" s="184"/>
      <c r="E460" s="184"/>
      <c r="F460" s="184"/>
      <c r="G460" s="184"/>
      <c r="H460" s="184"/>
      <c r="I460" s="184"/>
      <c r="J460" s="184"/>
      <c r="K460" s="184"/>
      <c r="L460" s="184"/>
      <c r="M460" s="184"/>
      <c r="N460" s="98"/>
      <c r="O460" s="133"/>
      <c r="P460" s="133"/>
      <c r="Q460" s="184"/>
      <c r="R460" s="184"/>
      <c r="S460" s="184"/>
      <c r="T460" s="184"/>
      <c r="U460" s="184"/>
      <c r="V460" s="184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84"/>
      <c r="C461" s="184"/>
      <c r="D461" s="184"/>
      <c r="E461" s="184"/>
      <c r="F461" s="184"/>
      <c r="G461" s="184"/>
      <c r="H461" s="184"/>
      <c r="I461" s="184"/>
      <c r="J461" s="184"/>
      <c r="K461" s="184"/>
      <c r="L461" s="184"/>
      <c r="M461" s="184"/>
      <c r="N461" s="98"/>
      <c r="O461" s="133"/>
      <c r="P461" s="133"/>
      <c r="Q461" s="184"/>
      <c r="R461" s="184"/>
      <c r="S461" s="184"/>
      <c r="T461" s="184"/>
      <c r="U461" s="184"/>
      <c r="V461" s="184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84"/>
      <c r="C462" s="184"/>
      <c r="D462" s="184"/>
      <c r="E462" s="184"/>
      <c r="F462" s="184"/>
      <c r="G462" s="184"/>
      <c r="H462" s="184"/>
      <c r="I462" s="184"/>
      <c r="J462" s="184"/>
      <c r="K462" s="184"/>
      <c r="L462" s="184"/>
      <c r="M462" s="184"/>
      <c r="N462" s="98"/>
      <c r="O462" s="133"/>
      <c r="P462" s="133"/>
      <c r="Q462" s="184"/>
      <c r="R462" s="184"/>
      <c r="S462" s="184"/>
      <c r="T462" s="184"/>
      <c r="U462" s="184"/>
      <c r="V462" s="184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84"/>
      <c r="C463" s="184"/>
      <c r="D463" s="184"/>
      <c r="E463" s="184"/>
      <c r="F463" s="184"/>
      <c r="G463" s="184"/>
      <c r="H463" s="184"/>
      <c r="I463" s="184"/>
      <c r="J463" s="184"/>
      <c r="K463" s="184"/>
      <c r="L463" s="184"/>
      <c r="M463" s="184"/>
      <c r="N463" s="98"/>
      <c r="O463" s="133"/>
      <c r="P463" s="133"/>
      <c r="Q463" s="184"/>
      <c r="R463" s="184"/>
      <c r="S463" s="184"/>
      <c r="T463" s="184"/>
      <c r="U463" s="184"/>
      <c r="V463" s="184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84"/>
      <c r="C464" s="184"/>
      <c r="D464" s="184"/>
      <c r="E464" s="184"/>
      <c r="F464" s="184"/>
      <c r="G464" s="184"/>
      <c r="H464" s="184"/>
      <c r="I464" s="184"/>
      <c r="J464" s="184"/>
      <c r="K464" s="184"/>
      <c r="L464" s="184"/>
      <c r="M464" s="184"/>
      <c r="N464" s="98"/>
      <c r="O464" s="133"/>
      <c r="P464" s="133"/>
      <c r="Q464" s="184"/>
      <c r="R464" s="184"/>
      <c r="S464" s="184"/>
      <c r="T464" s="184"/>
      <c r="U464" s="184"/>
      <c r="V464" s="184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84"/>
      <c r="C465" s="184"/>
      <c r="D465" s="184"/>
      <c r="E465" s="184"/>
      <c r="F465" s="184"/>
      <c r="G465" s="184"/>
      <c r="H465" s="184"/>
      <c r="I465" s="184"/>
      <c r="J465" s="184"/>
      <c r="K465" s="184"/>
      <c r="L465" s="184"/>
      <c r="M465" s="184"/>
      <c r="N465" s="98"/>
      <c r="O465" s="133"/>
      <c r="P465" s="133"/>
      <c r="Q465" s="184"/>
      <c r="R465" s="184"/>
      <c r="S465" s="184"/>
      <c r="T465" s="184"/>
      <c r="U465" s="184"/>
      <c r="V465" s="184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84"/>
      <c r="C466" s="184"/>
      <c r="D466" s="184"/>
      <c r="E466" s="184"/>
      <c r="F466" s="184"/>
      <c r="G466" s="184"/>
      <c r="H466" s="184"/>
      <c r="I466" s="184"/>
      <c r="J466" s="184"/>
      <c r="K466" s="184"/>
      <c r="L466" s="184"/>
      <c r="M466" s="184"/>
      <c r="N466" s="98"/>
      <c r="O466" s="133"/>
      <c r="P466" s="133"/>
      <c r="Q466" s="184"/>
      <c r="R466" s="184"/>
      <c r="S466" s="184"/>
      <c r="T466" s="184"/>
      <c r="U466" s="184"/>
      <c r="V466" s="184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84"/>
      <c r="C467" s="184"/>
      <c r="D467" s="184"/>
      <c r="E467" s="184"/>
      <c r="F467" s="184"/>
      <c r="G467" s="184"/>
      <c r="H467" s="184"/>
      <c r="I467" s="184"/>
      <c r="J467" s="184"/>
      <c r="K467" s="184"/>
      <c r="L467" s="184"/>
      <c r="M467" s="184"/>
      <c r="N467" s="98"/>
      <c r="O467" s="133"/>
      <c r="P467" s="133"/>
      <c r="Q467" s="184"/>
      <c r="R467" s="184"/>
      <c r="S467" s="184"/>
      <c r="T467" s="184"/>
      <c r="U467" s="184"/>
      <c r="V467" s="184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84"/>
      <c r="C468" s="184"/>
      <c r="D468" s="184"/>
      <c r="E468" s="184"/>
      <c r="F468" s="184"/>
      <c r="G468" s="184"/>
      <c r="H468" s="184"/>
      <c r="I468" s="184"/>
      <c r="J468" s="184"/>
      <c r="K468" s="184"/>
      <c r="L468" s="184"/>
      <c r="M468" s="184"/>
      <c r="N468" s="98"/>
      <c r="O468" s="133"/>
      <c r="P468" s="133"/>
      <c r="Q468" s="184"/>
      <c r="R468" s="184"/>
      <c r="S468" s="184"/>
      <c r="T468" s="184"/>
      <c r="U468" s="184"/>
      <c r="V468" s="184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84"/>
      <c r="C469" s="184"/>
      <c r="D469" s="184"/>
      <c r="E469" s="184"/>
      <c r="F469" s="184"/>
      <c r="G469" s="184"/>
      <c r="H469" s="184"/>
      <c r="I469" s="184"/>
      <c r="J469" s="184"/>
      <c r="K469" s="184"/>
      <c r="L469" s="184"/>
      <c r="M469" s="184"/>
      <c r="N469" s="98"/>
      <c r="O469" s="133"/>
      <c r="P469" s="133"/>
      <c r="Q469" s="184"/>
      <c r="R469" s="184"/>
      <c r="S469" s="184"/>
      <c r="T469" s="184"/>
      <c r="U469" s="184"/>
      <c r="V469" s="184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84"/>
      <c r="C470" s="184"/>
      <c r="D470" s="184"/>
      <c r="E470" s="184"/>
      <c r="F470" s="184"/>
      <c r="G470" s="184"/>
      <c r="H470" s="184"/>
      <c r="I470" s="184"/>
      <c r="J470" s="184"/>
      <c r="K470" s="184"/>
      <c r="L470" s="184"/>
      <c r="M470" s="184"/>
      <c r="N470" s="98"/>
      <c r="O470" s="133"/>
      <c r="P470" s="133"/>
      <c r="Q470" s="184"/>
      <c r="R470" s="184"/>
      <c r="S470" s="184"/>
      <c r="T470" s="184"/>
      <c r="U470" s="184"/>
      <c r="V470" s="184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84"/>
      <c r="C471" s="184"/>
      <c r="D471" s="184"/>
      <c r="E471" s="184"/>
      <c r="F471" s="184"/>
      <c r="G471" s="184"/>
      <c r="H471" s="184"/>
      <c r="I471" s="184"/>
      <c r="J471" s="184"/>
      <c r="K471" s="184"/>
      <c r="L471" s="184"/>
      <c r="M471" s="184"/>
      <c r="N471" s="98"/>
      <c r="O471" s="133"/>
      <c r="P471" s="133"/>
      <c r="Q471" s="184"/>
      <c r="R471" s="184"/>
      <c r="S471" s="184"/>
      <c r="T471" s="184"/>
      <c r="U471" s="184"/>
      <c r="V471" s="184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84"/>
      <c r="C472" s="184"/>
      <c r="D472" s="184"/>
      <c r="E472" s="184"/>
      <c r="F472" s="184"/>
      <c r="G472" s="184"/>
      <c r="H472" s="184"/>
      <c r="I472" s="184"/>
      <c r="J472" s="184"/>
      <c r="K472" s="184"/>
      <c r="L472" s="184"/>
      <c r="M472" s="184"/>
      <c r="N472" s="98"/>
      <c r="O472" s="133"/>
      <c r="P472" s="133"/>
      <c r="Q472" s="184"/>
      <c r="R472" s="184"/>
      <c r="S472" s="184"/>
      <c r="T472" s="184"/>
      <c r="U472" s="184"/>
      <c r="V472" s="184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84"/>
      <c r="C473" s="184"/>
      <c r="D473" s="184"/>
      <c r="E473" s="184"/>
      <c r="F473" s="184"/>
      <c r="G473" s="184"/>
      <c r="H473" s="184"/>
      <c r="I473" s="184"/>
      <c r="J473" s="184"/>
      <c r="K473" s="184"/>
      <c r="L473" s="184"/>
      <c r="M473" s="184"/>
      <c r="N473" s="98"/>
      <c r="O473" s="133"/>
      <c r="P473" s="133"/>
      <c r="Q473" s="184"/>
      <c r="R473" s="184"/>
      <c r="S473" s="184"/>
      <c r="T473" s="184"/>
      <c r="U473" s="184"/>
      <c r="V473" s="184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84"/>
      <c r="C474" s="184"/>
      <c r="D474" s="184"/>
      <c r="E474" s="184"/>
      <c r="F474" s="184"/>
      <c r="G474" s="184"/>
      <c r="H474" s="184"/>
      <c r="I474" s="184"/>
      <c r="J474" s="184"/>
      <c r="K474" s="184"/>
      <c r="L474" s="184"/>
      <c r="M474" s="184"/>
      <c r="N474" s="98"/>
      <c r="O474" s="133"/>
      <c r="P474" s="133"/>
      <c r="Q474" s="184"/>
      <c r="R474" s="184"/>
      <c r="S474" s="184"/>
      <c r="T474" s="184"/>
      <c r="U474" s="184"/>
      <c r="V474" s="184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84"/>
      <c r="C475" s="184"/>
      <c r="D475" s="184"/>
      <c r="E475" s="184"/>
      <c r="F475" s="184"/>
      <c r="G475" s="184"/>
      <c r="H475" s="184"/>
      <c r="I475" s="184"/>
      <c r="J475" s="184"/>
      <c r="K475" s="184"/>
      <c r="L475" s="184"/>
      <c r="M475" s="184"/>
      <c r="N475" s="98"/>
      <c r="O475" s="133"/>
      <c r="P475" s="133"/>
      <c r="Q475" s="184"/>
      <c r="R475" s="184"/>
      <c r="S475" s="184"/>
      <c r="T475" s="184"/>
      <c r="U475" s="184"/>
      <c r="V475" s="184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84"/>
      <c r="C476" s="184"/>
      <c r="D476" s="184"/>
      <c r="E476" s="184"/>
      <c r="F476" s="184"/>
      <c r="G476" s="184"/>
      <c r="H476" s="184"/>
      <c r="I476" s="184"/>
      <c r="J476" s="184"/>
      <c r="K476" s="184"/>
      <c r="L476" s="184"/>
      <c r="M476" s="184"/>
      <c r="N476" s="98"/>
      <c r="O476" s="133"/>
      <c r="P476" s="133"/>
      <c r="Q476" s="184"/>
      <c r="R476" s="184"/>
      <c r="S476" s="184"/>
      <c r="T476" s="184"/>
      <c r="U476" s="184"/>
      <c r="V476" s="184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84"/>
      <c r="C477" s="184"/>
      <c r="D477" s="184"/>
      <c r="E477" s="184"/>
      <c r="F477" s="184"/>
      <c r="G477" s="184"/>
      <c r="H477" s="184"/>
      <c r="I477" s="184"/>
      <c r="J477" s="184"/>
      <c r="K477" s="184"/>
      <c r="L477" s="184"/>
      <c r="M477" s="184"/>
      <c r="N477" s="98"/>
      <c r="O477" s="133"/>
      <c r="P477" s="133"/>
      <c r="Q477" s="184"/>
      <c r="R477" s="184"/>
      <c r="S477" s="184"/>
      <c r="T477" s="184"/>
      <c r="U477" s="184"/>
      <c r="V477" s="184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84"/>
      <c r="C478" s="184"/>
      <c r="D478" s="184"/>
      <c r="E478" s="184"/>
      <c r="F478" s="184"/>
      <c r="G478" s="184"/>
      <c r="H478" s="184"/>
      <c r="I478" s="184"/>
      <c r="J478" s="184"/>
      <c r="K478" s="184"/>
      <c r="L478" s="184"/>
      <c r="M478" s="184"/>
      <c r="N478" s="98"/>
      <c r="O478" s="133"/>
      <c r="P478" s="133"/>
      <c r="Q478" s="184"/>
      <c r="R478" s="184"/>
      <c r="S478" s="184"/>
      <c r="T478" s="184"/>
      <c r="U478" s="184"/>
      <c r="V478" s="184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84"/>
      <c r="C479" s="184"/>
      <c r="D479" s="184"/>
      <c r="E479" s="184"/>
      <c r="F479" s="184"/>
      <c r="G479" s="184"/>
      <c r="H479" s="184"/>
      <c r="I479" s="184"/>
      <c r="J479" s="184"/>
      <c r="K479" s="184"/>
      <c r="L479" s="184"/>
      <c r="M479" s="184"/>
      <c r="N479" s="98"/>
      <c r="O479" s="133"/>
      <c r="P479" s="133"/>
      <c r="Q479" s="184"/>
      <c r="R479" s="184"/>
      <c r="S479" s="184"/>
      <c r="T479" s="184"/>
      <c r="U479" s="184"/>
      <c r="V479" s="184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84"/>
      <c r="C480" s="184"/>
      <c r="D480" s="184"/>
      <c r="E480" s="184"/>
      <c r="F480" s="184"/>
      <c r="G480" s="184"/>
      <c r="H480" s="184"/>
      <c r="I480" s="184"/>
      <c r="J480" s="184"/>
      <c r="K480" s="184"/>
      <c r="L480" s="184"/>
      <c r="M480" s="184"/>
      <c r="N480" s="98"/>
      <c r="O480" s="133"/>
      <c r="P480" s="133"/>
      <c r="Q480" s="184"/>
      <c r="R480" s="184"/>
      <c r="S480" s="184"/>
      <c r="T480" s="184"/>
      <c r="U480" s="184"/>
      <c r="V480" s="184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84"/>
      <c r="C481" s="184"/>
      <c r="D481" s="184"/>
      <c r="E481" s="184"/>
      <c r="F481" s="184"/>
      <c r="G481" s="184"/>
      <c r="H481" s="184"/>
      <c r="I481" s="184"/>
      <c r="J481" s="184"/>
      <c r="K481" s="184"/>
      <c r="L481" s="184"/>
      <c r="M481" s="184"/>
      <c r="N481" s="98"/>
      <c r="O481" s="133"/>
      <c r="P481" s="133"/>
      <c r="Q481" s="184"/>
      <c r="R481" s="184"/>
      <c r="S481" s="184"/>
      <c r="T481" s="184"/>
      <c r="U481" s="184"/>
      <c r="V481" s="184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84"/>
      <c r="C482" s="184"/>
      <c r="D482" s="184"/>
      <c r="E482" s="184"/>
      <c r="F482" s="184"/>
      <c r="G482" s="184"/>
      <c r="H482" s="184"/>
      <c r="I482" s="184"/>
      <c r="J482" s="184"/>
      <c r="K482" s="184"/>
      <c r="L482" s="184"/>
      <c r="M482" s="184"/>
      <c r="N482" s="98"/>
      <c r="O482" s="133"/>
      <c r="P482" s="133"/>
      <c r="Q482" s="184"/>
      <c r="R482" s="184"/>
      <c r="S482" s="184"/>
      <c r="T482" s="184"/>
      <c r="U482" s="184"/>
      <c r="V482" s="184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84"/>
      <c r="C483" s="184"/>
      <c r="D483" s="184"/>
      <c r="E483" s="184"/>
      <c r="F483" s="184"/>
      <c r="G483" s="184"/>
      <c r="H483" s="184"/>
      <c r="I483" s="184"/>
      <c r="J483" s="184"/>
      <c r="K483" s="184"/>
      <c r="L483" s="184"/>
      <c r="M483" s="184"/>
      <c r="N483" s="98"/>
      <c r="O483" s="133"/>
      <c r="P483" s="133"/>
      <c r="Q483" s="184"/>
      <c r="R483" s="184"/>
      <c r="S483" s="184"/>
      <c r="T483" s="184"/>
      <c r="U483" s="184"/>
      <c r="V483" s="184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84"/>
      <c r="C484" s="184"/>
      <c r="D484" s="184"/>
      <c r="E484" s="184"/>
      <c r="F484" s="184"/>
      <c r="G484" s="184"/>
      <c r="H484" s="184"/>
      <c r="I484" s="184"/>
      <c r="J484" s="184"/>
      <c r="K484" s="184"/>
      <c r="L484" s="184"/>
      <c r="M484" s="184"/>
      <c r="N484" s="98"/>
      <c r="O484" s="133"/>
      <c r="P484" s="133"/>
      <c r="Q484" s="184"/>
      <c r="R484" s="184"/>
      <c r="S484" s="184"/>
      <c r="T484" s="184"/>
      <c r="U484" s="184"/>
      <c r="V484" s="184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84"/>
      <c r="C485" s="184"/>
      <c r="D485" s="184"/>
      <c r="E485" s="184"/>
      <c r="F485" s="184"/>
      <c r="G485" s="184"/>
      <c r="H485" s="184"/>
      <c r="I485" s="184"/>
      <c r="J485" s="184"/>
      <c r="K485" s="184"/>
      <c r="L485" s="184"/>
      <c r="M485" s="184"/>
      <c r="N485" s="98"/>
      <c r="O485" s="133"/>
      <c r="P485" s="133"/>
      <c r="Q485" s="184"/>
      <c r="R485" s="184"/>
      <c r="S485" s="184"/>
      <c r="T485" s="184"/>
      <c r="U485" s="184"/>
      <c r="V485" s="184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84"/>
      <c r="C486" s="184"/>
      <c r="D486" s="184"/>
      <c r="E486" s="184"/>
      <c r="F486" s="184"/>
      <c r="G486" s="184"/>
      <c r="H486" s="184"/>
      <c r="I486" s="184"/>
      <c r="J486" s="184"/>
      <c r="K486" s="184"/>
      <c r="L486" s="184"/>
      <c r="M486" s="184"/>
      <c r="N486" s="98"/>
      <c r="O486" s="133"/>
      <c r="P486" s="133"/>
      <c r="Q486" s="184"/>
      <c r="R486" s="184"/>
      <c r="S486" s="184"/>
      <c r="T486" s="184"/>
      <c r="U486" s="184"/>
      <c r="V486" s="184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84"/>
      <c r="C487" s="184"/>
      <c r="D487" s="184"/>
      <c r="E487" s="184"/>
      <c r="F487" s="184"/>
      <c r="G487" s="184"/>
      <c r="H487" s="184"/>
      <c r="I487" s="184"/>
      <c r="J487" s="184"/>
      <c r="K487" s="184"/>
      <c r="L487" s="184"/>
      <c r="M487" s="184"/>
      <c r="N487" s="98"/>
      <c r="O487" s="133"/>
      <c r="P487" s="133"/>
      <c r="Q487" s="184"/>
      <c r="R487" s="184"/>
      <c r="S487" s="184"/>
      <c r="T487" s="184"/>
      <c r="U487" s="184"/>
      <c r="V487" s="184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84"/>
      <c r="C488" s="184"/>
      <c r="D488" s="184"/>
      <c r="E488" s="184"/>
      <c r="F488" s="184"/>
      <c r="G488" s="184"/>
      <c r="H488" s="184"/>
      <c r="I488" s="184"/>
      <c r="J488" s="184"/>
      <c r="K488" s="184"/>
      <c r="L488" s="184"/>
      <c r="M488" s="184"/>
      <c r="N488" s="98"/>
      <c r="O488" s="133"/>
      <c r="P488" s="133"/>
      <c r="Q488" s="184"/>
      <c r="R488" s="184"/>
      <c r="S488" s="184"/>
      <c r="T488" s="184"/>
      <c r="U488" s="184"/>
      <c r="V488" s="184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84"/>
      <c r="C489" s="184"/>
      <c r="D489" s="184"/>
      <c r="E489" s="184"/>
      <c r="F489" s="184"/>
      <c r="G489" s="184"/>
      <c r="H489" s="184"/>
      <c r="I489" s="184"/>
      <c r="J489" s="184"/>
      <c r="K489" s="184"/>
      <c r="L489" s="184"/>
      <c r="M489" s="184"/>
      <c r="N489" s="98"/>
      <c r="O489" s="133"/>
      <c r="P489" s="133"/>
      <c r="Q489" s="184"/>
      <c r="R489" s="184"/>
      <c r="S489" s="184"/>
      <c r="T489" s="184"/>
      <c r="U489" s="184"/>
      <c r="V489" s="184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84"/>
      <c r="C490" s="184"/>
      <c r="D490" s="184"/>
      <c r="E490" s="184"/>
      <c r="F490" s="184"/>
      <c r="G490" s="184"/>
      <c r="H490" s="184"/>
      <c r="I490" s="184"/>
      <c r="J490" s="184"/>
      <c r="K490" s="184"/>
      <c r="L490" s="184"/>
      <c r="M490" s="184"/>
      <c r="N490" s="98"/>
      <c r="O490" s="133"/>
      <c r="P490" s="133"/>
      <c r="Q490" s="184"/>
      <c r="R490" s="184"/>
      <c r="S490" s="184"/>
      <c r="T490" s="184"/>
      <c r="U490" s="184"/>
      <c r="V490" s="184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84"/>
      <c r="C491" s="184"/>
      <c r="D491" s="184"/>
      <c r="E491" s="184"/>
      <c r="F491" s="184"/>
      <c r="G491" s="184"/>
      <c r="H491" s="184"/>
      <c r="I491" s="184"/>
      <c r="J491" s="184"/>
      <c r="K491" s="184"/>
      <c r="L491" s="184"/>
      <c r="M491" s="184"/>
      <c r="N491" s="98"/>
      <c r="O491" s="133"/>
      <c r="P491" s="133"/>
      <c r="Q491" s="184"/>
      <c r="R491" s="184"/>
      <c r="S491" s="184"/>
      <c r="T491" s="184"/>
      <c r="U491" s="184"/>
      <c r="V491" s="184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84"/>
      <c r="C492" s="184"/>
      <c r="D492" s="184"/>
      <c r="E492" s="184"/>
      <c r="F492" s="184"/>
      <c r="G492" s="184"/>
      <c r="H492" s="184"/>
      <c r="I492" s="184"/>
      <c r="J492" s="184"/>
      <c r="K492" s="184"/>
      <c r="L492" s="184"/>
      <c r="M492" s="184"/>
      <c r="N492" s="98"/>
      <c r="O492" s="133"/>
      <c r="P492" s="133"/>
      <c r="Q492" s="184"/>
      <c r="R492" s="184"/>
      <c r="S492" s="184"/>
      <c r="T492" s="184"/>
      <c r="U492" s="184"/>
      <c r="V492" s="184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84"/>
      <c r="C493" s="184"/>
      <c r="D493" s="184"/>
      <c r="E493" s="184"/>
      <c r="F493" s="184"/>
      <c r="G493" s="184"/>
      <c r="H493" s="184"/>
      <c r="I493" s="184"/>
      <c r="J493" s="184"/>
      <c r="K493" s="184"/>
      <c r="L493" s="184"/>
      <c r="M493" s="184"/>
      <c r="N493" s="98"/>
      <c r="O493" s="133"/>
      <c r="P493" s="133"/>
      <c r="Q493" s="184"/>
      <c r="R493" s="184"/>
      <c r="S493" s="184"/>
      <c r="T493" s="184"/>
      <c r="U493" s="184"/>
      <c r="V493" s="184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84"/>
      <c r="C494" s="184"/>
      <c r="D494" s="184"/>
      <c r="E494" s="184"/>
      <c r="F494" s="184"/>
      <c r="G494" s="184"/>
      <c r="H494" s="184"/>
      <c r="I494" s="184"/>
      <c r="J494" s="184"/>
      <c r="K494" s="184"/>
      <c r="L494" s="184"/>
      <c r="M494" s="184"/>
      <c r="N494" s="98"/>
      <c r="O494" s="133"/>
      <c r="P494" s="133"/>
      <c r="Q494" s="184"/>
      <c r="R494" s="184"/>
      <c r="S494" s="184"/>
      <c r="T494" s="184"/>
      <c r="U494" s="184"/>
      <c r="V494" s="184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84"/>
      <c r="C495" s="184"/>
      <c r="D495" s="184"/>
      <c r="E495" s="184"/>
      <c r="F495" s="184"/>
      <c r="G495" s="184"/>
      <c r="H495" s="184"/>
      <c r="I495" s="184"/>
      <c r="J495" s="184"/>
      <c r="K495" s="184"/>
      <c r="L495" s="184"/>
      <c r="M495" s="184"/>
      <c r="N495" s="98"/>
      <c r="O495" s="133"/>
      <c r="P495" s="133"/>
      <c r="Q495" s="184"/>
      <c r="R495" s="184"/>
      <c r="S495" s="184"/>
      <c r="T495" s="184"/>
      <c r="U495" s="184"/>
      <c r="V495" s="184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84"/>
      <c r="C496" s="184"/>
      <c r="D496" s="184"/>
      <c r="E496" s="184"/>
      <c r="F496" s="184"/>
      <c r="G496" s="184"/>
      <c r="H496" s="184"/>
      <c r="I496" s="184"/>
      <c r="J496" s="184"/>
      <c r="K496" s="184"/>
      <c r="L496" s="184"/>
      <c r="M496" s="184"/>
      <c r="N496" s="98"/>
      <c r="O496" s="133"/>
      <c r="P496" s="133"/>
      <c r="Q496" s="184"/>
      <c r="R496" s="184"/>
      <c r="S496" s="184"/>
      <c r="T496" s="184"/>
      <c r="U496" s="184"/>
      <c r="V496" s="184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84"/>
      <c r="C497" s="184"/>
      <c r="D497" s="184"/>
      <c r="E497" s="184"/>
      <c r="F497" s="184"/>
      <c r="G497" s="184"/>
      <c r="H497" s="184"/>
      <c r="I497" s="184"/>
      <c r="J497" s="184"/>
      <c r="K497" s="184"/>
      <c r="L497" s="184"/>
      <c r="M497" s="184"/>
      <c r="N497" s="98"/>
      <c r="O497" s="133"/>
      <c r="P497" s="133"/>
      <c r="Q497" s="184"/>
      <c r="R497" s="184"/>
      <c r="S497" s="184"/>
      <c r="T497" s="184"/>
      <c r="U497" s="184"/>
      <c r="V497" s="184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84"/>
      <c r="C498" s="184"/>
      <c r="D498" s="184"/>
      <c r="E498" s="184"/>
      <c r="F498" s="184"/>
      <c r="G498" s="184"/>
      <c r="H498" s="184"/>
      <c r="I498" s="184"/>
      <c r="J498" s="184"/>
      <c r="K498" s="184"/>
      <c r="L498" s="184"/>
      <c r="M498" s="184"/>
      <c r="N498" s="98"/>
      <c r="O498" s="133"/>
      <c r="P498" s="133"/>
      <c r="Q498" s="184"/>
      <c r="R498" s="184"/>
      <c r="S498" s="184"/>
      <c r="T498" s="184"/>
      <c r="U498" s="184"/>
      <c r="V498" s="184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84"/>
      <c r="C499" s="184"/>
      <c r="D499" s="184"/>
      <c r="E499" s="184"/>
      <c r="F499" s="184"/>
      <c r="G499" s="184"/>
      <c r="H499" s="184"/>
      <c r="I499" s="184"/>
      <c r="J499" s="184"/>
      <c r="K499" s="184"/>
      <c r="L499" s="184"/>
      <c r="M499" s="184"/>
      <c r="N499" s="98"/>
      <c r="O499" s="133"/>
      <c r="P499" s="133"/>
      <c r="Q499" s="184"/>
      <c r="R499" s="184"/>
      <c r="S499" s="184"/>
      <c r="T499" s="184"/>
      <c r="U499" s="184"/>
      <c r="V499" s="184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84"/>
      <c r="C500" s="184"/>
      <c r="D500" s="184"/>
      <c r="E500" s="184"/>
      <c r="F500" s="184"/>
      <c r="G500" s="184"/>
      <c r="H500" s="184"/>
      <c r="I500" s="184"/>
      <c r="J500" s="184"/>
      <c r="K500" s="184"/>
      <c r="L500" s="184"/>
      <c r="M500" s="184"/>
      <c r="N500" s="98"/>
      <c r="O500" s="133"/>
      <c r="P500" s="133"/>
      <c r="Q500" s="184"/>
      <c r="R500" s="184"/>
      <c r="S500" s="184"/>
      <c r="T500" s="184"/>
      <c r="U500" s="184"/>
      <c r="V500" s="184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84"/>
      <c r="C501" s="184"/>
      <c r="D501" s="184"/>
      <c r="E501" s="184"/>
      <c r="F501" s="184"/>
      <c r="G501" s="184"/>
      <c r="H501" s="184"/>
      <c r="I501" s="184"/>
      <c r="J501" s="184"/>
      <c r="K501" s="184"/>
      <c r="L501" s="184"/>
      <c r="M501" s="184"/>
      <c r="N501" s="98"/>
      <c r="O501" s="133"/>
      <c r="P501" s="133"/>
      <c r="Q501" s="184"/>
      <c r="R501" s="184"/>
      <c r="S501" s="184"/>
      <c r="T501" s="184"/>
      <c r="U501" s="184"/>
      <c r="V501" s="184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84"/>
      <c r="C502" s="184"/>
      <c r="D502" s="184"/>
      <c r="E502" s="184"/>
      <c r="F502" s="184"/>
      <c r="G502" s="184"/>
      <c r="H502" s="184"/>
      <c r="I502" s="184"/>
      <c r="J502" s="184"/>
      <c r="K502" s="184"/>
      <c r="L502" s="184"/>
      <c r="M502" s="184"/>
      <c r="N502" s="98"/>
      <c r="O502" s="133"/>
      <c r="P502" s="133"/>
      <c r="Q502" s="184"/>
      <c r="R502" s="184"/>
      <c r="S502" s="184"/>
      <c r="T502" s="184"/>
      <c r="U502" s="184"/>
      <c r="V502" s="184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84"/>
      <c r="C503" s="184"/>
      <c r="D503" s="184"/>
      <c r="E503" s="184"/>
      <c r="F503" s="184"/>
      <c r="G503" s="184"/>
      <c r="H503" s="184"/>
      <c r="I503" s="184"/>
      <c r="J503" s="184"/>
      <c r="K503" s="184"/>
      <c r="L503" s="184"/>
      <c r="M503" s="184"/>
      <c r="N503" s="98"/>
      <c r="O503" s="133"/>
      <c r="P503" s="133"/>
      <c r="Q503" s="184"/>
      <c r="R503" s="184"/>
      <c r="S503" s="184"/>
      <c r="T503" s="184"/>
      <c r="U503" s="184"/>
      <c r="V503" s="184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84"/>
      <c r="C504" s="184"/>
      <c r="D504" s="184"/>
      <c r="E504" s="184"/>
      <c r="F504" s="184"/>
      <c r="G504" s="184"/>
      <c r="H504" s="184"/>
      <c r="I504" s="184"/>
      <c r="J504" s="184"/>
      <c r="K504" s="184"/>
      <c r="L504" s="184"/>
      <c r="M504" s="184"/>
      <c r="N504" s="98"/>
      <c r="O504" s="133"/>
      <c r="P504" s="133"/>
      <c r="Q504" s="184"/>
      <c r="R504" s="184"/>
      <c r="S504" s="184"/>
      <c r="T504" s="184"/>
      <c r="U504" s="184"/>
      <c r="V504" s="184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84"/>
      <c r="C505" s="184"/>
      <c r="D505" s="184"/>
      <c r="E505" s="184"/>
      <c r="F505" s="184"/>
      <c r="G505" s="184"/>
      <c r="H505" s="184"/>
      <c r="I505" s="184"/>
      <c r="J505" s="184"/>
      <c r="K505" s="184"/>
      <c r="L505" s="184"/>
      <c r="M505" s="184"/>
      <c r="N505" s="98"/>
      <c r="O505" s="133"/>
      <c r="P505" s="133"/>
      <c r="Q505" s="184"/>
      <c r="R505" s="184"/>
      <c r="S505" s="184"/>
      <c r="T505" s="184"/>
      <c r="U505" s="184"/>
      <c r="V505" s="184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84"/>
      <c r="C506" s="184"/>
      <c r="D506" s="184"/>
      <c r="E506" s="184"/>
      <c r="F506" s="184"/>
      <c r="G506" s="184"/>
      <c r="H506" s="184"/>
      <c r="I506" s="184"/>
      <c r="J506" s="184"/>
      <c r="K506" s="184"/>
      <c r="L506" s="184"/>
      <c r="M506" s="184"/>
      <c r="N506" s="98"/>
      <c r="O506" s="133"/>
      <c r="P506" s="133"/>
      <c r="Q506" s="184"/>
      <c r="R506" s="184"/>
      <c r="S506" s="184"/>
      <c r="T506" s="184"/>
      <c r="U506" s="184"/>
      <c r="V506" s="184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84"/>
      <c r="C507" s="184"/>
      <c r="D507" s="184"/>
      <c r="E507" s="184"/>
      <c r="F507" s="184"/>
      <c r="G507" s="184"/>
      <c r="H507" s="184"/>
      <c r="I507" s="184"/>
      <c r="J507" s="184"/>
      <c r="K507" s="184"/>
      <c r="L507" s="184"/>
      <c r="M507" s="184"/>
      <c r="N507" s="98"/>
      <c r="O507" s="133"/>
      <c r="P507" s="133"/>
      <c r="Q507" s="184"/>
      <c r="R507" s="184"/>
      <c r="S507" s="184"/>
      <c r="T507" s="184"/>
      <c r="U507" s="184"/>
      <c r="V507" s="184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84"/>
      <c r="C508" s="184"/>
      <c r="D508" s="184"/>
      <c r="E508" s="184"/>
      <c r="F508" s="184"/>
      <c r="G508" s="184"/>
      <c r="H508" s="184"/>
      <c r="I508" s="184"/>
      <c r="J508" s="184"/>
      <c r="K508" s="184"/>
      <c r="L508" s="184"/>
      <c r="M508" s="184"/>
      <c r="N508" s="98"/>
      <c r="O508" s="133"/>
      <c r="P508" s="133"/>
      <c r="Q508" s="184"/>
      <c r="R508" s="184"/>
      <c r="S508" s="184"/>
      <c r="T508" s="184"/>
      <c r="U508" s="184"/>
      <c r="V508" s="184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84"/>
      <c r="C509" s="184"/>
      <c r="D509" s="184"/>
      <c r="E509" s="184"/>
      <c r="F509" s="184"/>
      <c r="G509" s="184"/>
      <c r="H509" s="184"/>
      <c r="I509" s="184"/>
      <c r="J509" s="184"/>
      <c r="K509" s="184"/>
      <c r="L509" s="184"/>
      <c r="M509" s="184"/>
      <c r="N509" s="98"/>
      <c r="O509" s="133"/>
      <c r="P509" s="133"/>
      <c r="Q509" s="184"/>
      <c r="R509" s="184"/>
      <c r="S509" s="184"/>
      <c r="T509" s="184"/>
      <c r="U509" s="184"/>
      <c r="V509" s="184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84"/>
      <c r="C510" s="184"/>
      <c r="D510" s="184"/>
      <c r="E510" s="184"/>
      <c r="F510" s="184"/>
      <c r="G510" s="184"/>
      <c r="H510" s="184"/>
      <c r="I510" s="184"/>
      <c r="J510" s="184"/>
      <c r="K510" s="184"/>
      <c r="L510" s="184"/>
      <c r="M510" s="184"/>
      <c r="N510" s="98"/>
      <c r="O510" s="133"/>
      <c r="P510" s="133"/>
      <c r="Q510" s="184"/>
      <c r="R510" s="184"/>
      <c r="S510" s="184"/>
      <c r="T510" s="184"/>
      <c r="U510" s="184"/>
      <c r="V510" s="184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84"/>
      <c r="C511" s="184"/>
      <c r="D511" s="184"/>
      <c r="E511" s="184"/>
      <c r="F511" s="184"/>
      <c r="G511" s="184"/>
      <c r="H511" s="184"/>
      <c r="I511" s="184"/>
      <c r="J511" s="184"/>
      <c r="K511" s="184"/>
      <c r="L511" s="184"/>
      <c r="M511" s="184"/>
      <c r="N511" s="98"/>
      <c r="O511" s="133"/>
      <c r="P511" s="133"/>
      <c r="Q511" s="184"/>
      <c r="R511" s="184"/>
      <c r="S511" s="184"/>
      <c r="T511" s="184"/>
      <c r="U511" s="184"/>
      <c r="V511" s="184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84"/>
      <c r="C512" s="184"/>
      <c r="D512" s="184"/>
      <c r="E512" s="184"/>
      <c r="F512" s="184"/>
      <c r="G512" s="184"/>
      <c r="H512" s="184"/>
      <c r="I512" s="184"/>
      <c r="J512" s="184"/>
      <c r="K512" s="184"/>
      <c r="L512" s="184"/>
      <c r="M512" s="184"/>
      <c r="N512" s="98"/>
      <c r="O512" s="133"/>
      <c r="P512" s="133"/>
      <c r="Q512" s="184"/>
      <c r="R512" s="184"/>
      <c r="S512" s="184"/>
      <c r="T512" s="184"/>
      <c r="U512" s="184"/>
      <c r="V512" s="184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84"/>
      <c r="C513" s="184"/>
      <c r="D513" s="184"/>
      <c r="E513" s="184"/>
      <c r="F513" s="184"/>
      <c r="G513" s="184"/>
      <c r="H513" s="184"/>
      <c r="I513" s="184"/>
      <c r="J513" s="184"/>
      <c r="K513" s="184"/>
      <c r="L513" s="184"/>
      <c r="M513" s="184"/>
      <c r="N513" s="98"/>
      <c r="O513" s="133"/>
      <c r="P513" s="133"/>
      <c r="Q513" s="184"/>
      <c r="R513" s="184"/>
      <c r="S513" s="184"/>
      <c r="T513" s="184"/>
      <c r="U513" s="184"/>
      <c r="V513" s="184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84"/>
      <c r="C514" s="184"/>
      <c r="D514" s="184"/>
      <c r="E514" s="184"/>
      <c r="F514" s="184"/>
      <c r="G514" s="184"/>
      <c r="H514" s="184"/>
      <c r="I514" s="184"/>
      <c r="J514" s="184"/>
      <c r="K514" s="184"/>
      <c r="L514" s="184"/>
      <c r="M514" s="184"/>
      <c r="N514" s="98"/>
      <c r="O514" s="133"/>
      <c r="P514" s="133"/>
      <c r="Q514" s="184"/>
      <c r="R514" s="184"/>
      <c r="S514" s="184"/>
      <c r="T514" s="184"/>
      <c r="U514" s="184"/>
      <c r="V514" s="184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84"/>
      <c r="C515" s="184"/>
      <c r="D515" s="184"/>
      <c r="E515" s="184"/>
      <c r="F515" s="184"/>
      <c r="G515" s="184"/>
      <c r="H515" s="184"/>
      <c r="I515" s="184"/>
      <c r="J515" s="184"/>
      <c r="K515" s="184"/>
      <c r="L515" s="184"/>
      <c r="M515" s="184"/>
      <c r="N515" s="98"/>
      <c r="O515" s="133"/>
      <c r="P515" s="133"/>
      <c r="Q515" s="184"/>
      <c r="R515" s="184"/>
      <c r="S515" s="184"/>
      <c r="T515" s="184"/>
      <c r="U515" s="184"/>
      <c r="V515" s="184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84"/>
      <c r="C516" s="184"/>
      <c r="D516" s="184"/>
      <c r="E516" s="184"/>
      <c r="F516" s="184"/>
      <c r="G516" s="184"/>
      <c r="H516" s="184"/>
      <c r="I516" s="184"/>
      <c r="J516" s="184"/>
      <c r="K516" s="184"/>
      <c r="L516" s="184"/>
      <c r="M516" s="184"/>
      <c r="N516" s="98"/>
      <c r="O516" s="133"/>
      <c r="P516" s="133"/>
      <c r="Q516" s="184"/>
      <c r="R516" s="184"/>
      <c r="S516" s="184"/>
      <c r="T516" s="184"/>
      <c r="U516" s="184"/>
      <c r="V516" s="184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84"/>
      <c r="C517" s="184"/>
      <c r="D517" s="184"/>
      <c r="E517" s="184"/>
      <c r="F517" s="184"/>
      <c r="G517" s="184"/>
      <c r="H517" s="184"/>
      <c r="I517" s="184"/>
      <c r="J517" s="184"/>
      <c r="K517" s="184"/>
      <c r="L517" s="184"/>
      <c r="M517" s="184"/>
      <c r="N517" s="98"/>
      <c r="O517" s="133"/>
      <c r="P517" s="133"/>
      <c r="Q517" s="184"/>
      <c r="R517" s="184"/>
      <c r="S517" s="184"/>
      <c r="T517" s="184"/>
      <c r="U517" s="184"/>
      <c r="V517" s="184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84"/>
      <c r="C518" s="184"/>
      <c r="D518" s="184"/>
      <c r="E518" s="184"/>
      <c r="F518" s="184"/>
      <c r="G518" s="184"/>
      <c r="H518" s="184"/>
      <c r="I518" s="184"/>
      <c r="J518" s="184"/>
      <c r="K518" s="184"/>
      <c r="L518" s="184"/>
      <c r="M518" s="184"/>
      <c r="N518" s="98"/>
      <c r="O518" s="133"/>
      <c r="P518" s="133"/>
      <c r="Q518" s="184"/>
      <c r="R518" s="184"/>
      <c r="S518" s="184"/>
      <c r="T518" s="184"/>
      <c r="U518" s="184"/>
      <c r="V518" s="184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84"/>
      <c r="C519" s="184"/>
      <c r="D519" s="184"/>
      <c r="E519" s="184"/>
      <c r="F519" s="184"/>
      <c r="G519" s="184"/>
      <c r="H519" s="184"/>
      <c r="I519" s="184"/>
      <c r="J519" s="184"/>
      <c r="K519" s="184"/>
      <c r="L519" s="184"/>
      <c r="M519" s="184"/>
      <c r="N519" s="98"/>
      <c r="O519" s="133"/>
      <c r="P519" s="133"/>
      <c r="Q519" s="184"/>
      <c r="R519" s="184"/>
      <c r="S519" s="184"/>
      <c r="T519" s="184"/>
      <c r="U519" s="184"/>
      <c r="V519" s="184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84"/>
      <c r="C520" s="184"/>
      <c r="D520" s="184"/>
      <c r="E520" s="184"/>
      <c r="F520" s="184"/>
      <c r="G520" s="184"/>
      <c r="H520" s="184"/>
      <c r="I520" s="184"/>
      <c r="J520" s="184"/>
      <c r="K520" s="184"/>
      <c r="L520" s="184"/>
      <c r="M520" s="184"/>
      <c r="N520" s="98"/>
      <c r="O520" s="133"/>
      <c r="P520" s="133"/>
      <c r="Q520" s="184"/>
      <c r="R520" s="184"/>
      <c r="S520" s="184"/>
      <c r="T520" s="184"/>
      <c r="U520" s="184"/>
      <c r="V520" s="184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84"/>
      <c r="C521" s="184"/>
      <c r="D521" s="184"/>
      <c r="E521" s="184"/>
      <c r="F521" s="184"/>
      <c r="G521" s="184"/>
      <c r="H521" s="184"/>
      <c r="I521" s="184"/>
      <c r="J521" s="184"/>
      <c r="K521" s="184"/>
      <c r="L521" s="184"/>
      <c r="M521" s="184"/>
      <c r="N521" s="98"/>
      <c r="O521" s="133"/>
      <c r="P521" s="133"/>
      <c r="Q521" s="184"/>
      <c r="R521" s="184"/>
      <c r="S521" s="184"/>
      <c r="T521" s="184"/>
      <c r="U521" s="184"/>
      <c r="V521" s="184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84"/>
      <c r="C522" s="184"/>
      <c r="D522" s="184"/>
      <c r="E522" s="184"/>
      <c r="F522" s="184"/>
      <c r="G522" s="184"/>
      <c r="H522" s="184"/>
      <c r="I522" s="184"/>
      <c r="J522" s="184"/>
      <c r="K522" s="184"/>
      <c r="L522" s="184"/>
      <c r="M522" s="184"/>
      <c r="N522" s="98"/>
      <c r="O522" s="133"/>
      <c r="P522" s="133"/>
      <c r="Q522" s="184"/>
      <c r="R522" s="184"/>
      <c r="S522" s="184"/>
      <c r="T522" s="184"/>
      <c r="U522" s="184"/>
      <c r="V522" s="184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84"/>
      <c r="C523" s="184"/>
      <c r="D523" s="184"/>
      <c r="E523" s="184"/>
      <c r="F523" s="184"/>
      <c r="G523" s="184"/>
      <c r="H523" s="184"/>
      <c r="I523" s="184"/>
      <c r="J523" s="184"/>
      <c r="K523" s="184"/>
      <c r="L523" s="184"/>
      <c r="M523" s="184"/>
      <c r="N523" s="98"/>
      <c r="O523" s="133"/>
      <c r="P523" s="133"/>
      <c r="Q523" s="184"/>
      <c r="R523" s="184"/>
      <c r="S523" s="184"/>
      <c r="T523" s="184"/>
      <c r="U523" s="184"/>
      <c r="V523" s="184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84"/>
      <c r="C524" s="184"/>
      <c r="D524" s="184"/>
      <c r="E524" s="184"/>
      <c r="F524" s="184"/>
      <c r="G524" s="184"/>
      <c r="H524" s="184"/>
      <c r="I524" s="184"/>
      <c r="J524" s="184"/>
      <c r="K524" s="184"/>
      <c r="L524" s="184"/>
      <c r="M524" s="184"/>
      <c r="N524" s="98"/>
      <c r="O524" s="133"/>
      <c r="P524" s="133"/>
      <c r="Q524" s="184"/>
      <c r="R524" s="184"/>
      <c r="S524" s="184"/>
      <c r="T524" s="184"/>
      <c r="U524" s="184"/>
      <c r="V524" s="184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84"/>
      <c r="C525" s="184"/>
      <c r="D525" s="184"/>
      <c r="E525" s="184"/>
      <c r="F525" s="184"/>
      <c r="G525" s="184"/>
      <c r="H525" s="184"/>
      <c r="I525" s="184"/>
      <c r="J525" s="184"/>
      <c r="K525" s="184"/>
      <c r="L525" s="184"/>
      <c r="M525" s="184"/>
      <c r="N525" s="98"/>
      <c r="O525" s="133"/>
      <c r="P525" s="133"/>
      <c r="Q525" s="184"/>
      <c r="R525" s="184"/>
      <c r="S525" s="184"/>
      <c r="T525" s="184"/>
      <c r="U525" s="184"/>
      <c r="V525" s="184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84"/>
      <c r="C526" s="184"/>
      <c r="D526" s="184"/>
      <c r="E526" s="184"/>
      <c r="F526" s="184"/>
      <c r="G526" s="184"/>
      <c r="H526" s="184"/>
      <c r="I526" s="184"/>
      <c r="J526" s="184"/>
      <c r="K526" s="184"/>
      <c r="L526" s="184"/>
      <c r="M526" s="184"/>
      <c r="N526" s="98"/>
      <c r="O526" s="133"/>
      <c r="P526" s="133"/>
      <c r="Q526" s="184"/>
      <c r="R526" s="184"/>
      <c r="S526" s="184"/>
      <c r="T526" s="184"/>
      <c r="U526" s="184"/>
      <c r="V526" s="184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84"/>
      <c r="C527" s="184"/>
      <c r="D527" s="184"/>
      <c r="E527" s="184"/>
      <c r="F527" s="184"/>
      <c r="G527" s="184"/>
      <c r="H527" s="184"/>
      <c r="I527" s="184"/>
      <c r="J527" s="184"/>
      <c r="K527" s="184"/>
      <c r="L527" s="184"/>
      <c r="M527" s="184"/>
      <c r="N527" s="98"/>
      <c r="O527" s="133"/>
      <c r="P527" s="133"/>
      <c r="Q527" s="184"/>
      <c r="R527" s="184"/>
      <c r="S527" s="184"/>
      <c r="T527" s="184"/>
      <c r="U527" s="184"/>
      <c r="V527" s="184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84"/>
      <c r="C528" s="184"/>
      <c r="D528" s="184"/>
      <c r="E528" s="184"/>
      <c r="F528" s="184"/>
      <c r="G528" s="184"/>
      <c r="H528" s="184"/>
      <c r="I528" s="184"/>
      <c r="J528" s="184"/>
      <c r="K528" s="184"/>
      <c r="L528" s="184"/>
      <c r="M528" s="184"/>
      <c r="N528" s="98"/>
      <c r="O528" s="133"/>
      <c r="P528" s="133"/>
      <c r="Q528" s="184"/>
      <c r="R528" s="184"/>
      <c r="S528" s="184"/>
      <c r="T528" s="184"/>
      <c r="U528" s="184"/>
      <c r="V528" s="184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84"/>
      <c r="C529" s="184"/>
      <c r="D529" s="184"/>
      <c r="E529" s="184"/>
      <c r="F529" s="184"/>
      <c r="G529" s="184"/>
      <c r="H529" s="184"/>
      <c r="I529" s="184"/>
      <c r="J529" s="184"/>
      <c r="K529" s="184"/>
      <c r="L529" s="184"/>
      <c r="M529" s="184"/>
      <c r="N529" s="98"/>
      <c r="O529" s="133"/>
      <c r="P529" s="133"/>
      <c r="Q529" s="184"/>
      <c r="R529" s="184"/>
      <c r="S529" s="184"/>
      <c r="T529" s="184"/>
      <c r="U529" s="184"/>
      <c r="V529" s="184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84"/>
      <c r="C530" s="184"/>
      <c r="D530" s="184"/>
      <c r="E530" s="184"/>
      <c r="F530" s="184"/>
      <c r="G530" s="184"/>
      <c r="H530" s="184"/>
      <c r="I530" s="184"/>
      <c r="J530" s="184"/>
      <c r="K530" s="184"/>
      <c r="L530" s="184"/>
      <c r="M530" s="184"/>
      <c r="N530" s="98"/>
      <c r="O530" s="133"/>
      <c r="P530" s="133"/>
      <c r="Q530" s="184"/>
      <c r="R530" s="184"/>
      <c r="S530" s="184"/>
      <c r="T530" s="184"/>
      <c r="U530" s="184"/>
      <c r="V530" s="184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84"/>
      <c r="C531" s="184"/>
      <c r="D531" s="184"/>
      <c r="E531" s="184"/>
      <c r="F531" s="184"/>
      <c r="G531" s="184"/>
      <c r="H531" s="184"/>
      <c r="I531" s="184"/>
      <c r="J531" s="184"/>
      <c r="K531" s="184"/>
      <c r="L531" s="184"/>
      <c r="M531" s="184"/>
      <c r="N531" s="98"/>
      <c r="O531" s="133"/>
      <c r="P531" s="133"/>
      <c r="Q531" s="184"/>
      <c r="R531" s="184"/>
      <c r="S531" s="184"/>
      <c r="T531" s="184"/>
      <c r="U531" s="184"/>
      <c r="V531" s="184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84"/>
      <c r="C532" s="184"/>
      <c r="D532" s="184"/>
      <c r="E532" s="184"/>
      <c r="F532" s="184"/>
      <c r="G532" s="184"/>
      <c r="H532" s="184"/>
      <c r="I532" s="184"/>
      <c r="J532" s="184"/>
      <c r="K532" s="184"/>
      <c r="L532" s="184"/>
      <c r="M532" s="184"/>
      <c r="N532" s="98"/>
      <c r="O532" s="133"/>
      <c r="P532" s="133"/>
      <c r="Q532" s="184"/>
      <c r="R532" s="184"/>
      <c r="S532" s="184"/>
      <c r="T532" s="184"/>
      <c r="U532" s="184"/>
      <c r="V532" s="184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84"/>
      <c r="C533" s="184"/>
      <c r="D533" s="184"/>
      <c r="E533" s="184"/>
      <c r="F533" s="184"/>
      <c r="G533" s="184"/>
      <c r="H533" s="184"/>
      <c r="I533" s="184"/>
      <c r="J533" s="184"/>
      <c r="K533" s="184"/>
      <c r="L533" s="184"/>
      <c r="M533" s="184"/>
      <c r="N533" s="98"/>
      <c r="O533" s="133"/>
      <c r="P533" s="133"/>
      <c r="Q533" s="184"/>
      <c r="R533" s="184"/>
      <c r="S533" s="184"/>
      <c r="T533" s="184"/>
      <c r="U533" s="184"/>
      <c r="V533" s="184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84"/>
      <c r="C534" s="184"/>
      <c r="D534" s="184"/>
      <c r="E534" s="184"/>
      <c r="F534" s="184"/>
      <c r="G534" s="184"/>
      <c r="H534" s="184"/>
      <c r="I534" s="184"/>
      <c r="J534" s="184"/>
      <c r="K534" s="184"/>
      <c r="L534" s="184"/>
      <c r="M534" s="184"/>
      <c r="N534" s="98"/>
      <c r="O534" s="133"/>
      <c r="P534" s="133"/>
      <c r="Q534" s="184"/>
      <c r="R534" s="184"/>
      <c r="S534" s="184"/>
      <c r="T534" s="184"/>
      <c r="U534" s="184"/>
      <c r="V534" s="184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84"/>
      <c r="C535" s="184"/>
      <c r="D535" s="184"/>
      <c r="E535" s="184"/>
      <c r="F535" s="184"/>
      <c r="G535" s="184"/>
      <c r="H535" s="184"/>
      <c r="I535" s="184"/>
      <c r="J535" s="184"/>
      <c r="K535" s="184"/>
      <c r="L535" s="184"/>
      <c r="M535" s="184"/>
      <c r="N535" s="98"/>
      <c r="O535" s="133"/>
      <c r="P535" s="133"/>
      <c r="Q535" s="184"/>
      <c r="R535" s="184"/>
      <c r="S535" s="184"/>
      <c r="T535" s="184"/>
      <c r="U535" s="184"/>
      <c r="V535" s="184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84"/>
      <c r="C536" s="184"/>
      <c r="D536" s="184"/>
      <c r="E536" s="184"/>
      <c r="F536" s="184"/>
      <c r="G536" s="184"/>
      <c r="H536" s="184"/>
      <c r="I536" s="184"/>
      <c r="J536" s="184"/>
      <c r="K536" s="184"/>
      <c r="L536" s="184"/>
      <c r="M536" s="184"/>
      <c r="N536" s="98"/>
      <c r="O536" s="133"/>
      <c r="P536" s="133"/>
      <c r="Q536" s="184"/>
      <c r="R536" s="184"/>
      <c r="S536" s="184"/>
      <c r="T536" s="184"/>
      <c r="U536" s="184"/>
      <c r="V536" s="184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84"/>
      <c r="C537" s="184"/>
      <c r="D537" s="184"/>
      <c r="E537" s="184"/>
      <c r="F537" s="184"/>
      <c r="G537" s="184"/>
      <c r="H537" s="184"/>
      <c r="I537" s="184"/>
      <c r="J537" s="184"/>
      <c r="K537" s="184"/>
      <c r="L537" s="184"/>
      <c r="M537" s="184"/>
      <c r="N537" s="98"/>
      <c r="O537" s="133"/>
      <c r="P537" s="133"/>
      <c r="Q537" s="184"/>
      <c r="R537" s="184"/>
      <c r="S537" s="184"/>
      <c r="T537" s="184"/>
      <c r="U537" s="184"/>
      <c r="V537" s="184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84"/>
      <c r="C538" s="184"/>
      <c r="D538" s="184"/>
      <c r="E538" s="184"/>
      <c r="F538" s="184"/>
      <c r="G538" s="184"/>
      <c r="H538" s="184"/>
      <c r="I538" s="184"/>
      <c r="J538" s="184"/>
      <c r="K538" s="184"/>
      <c r="L538" s="184"/>
      <c r="M538" s="184"/>
      <c r="N538" s="98"/>
      <c r="O538" s="133"/>
      <c r="P538" s="133"/>
      <c r="Q538" s="184"/>
      <c r="R538" s="184"/>
      <c r="S538" s="184"/>
      <c r="T538" s="184"/>
      <c r="U538" s="184"/>
      <c r="V538" s="184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84"/>
      <c r="C539" s="184"/>
      <c r="D539" s="184"/>
      <c r="E539" s="184"/>
      <c r="F539" s="184"/>
      <c r="G539" s="184"/>
      <c r="H539" s="184"/>
      <c r="I539" s="184"/>
      <c r="J539" s="184"/>
      <c r="K539" s="184"/>
      <c r="L539" s="184"/>
      <c r="M539" s="184"/>
      <c r="N539" s="98"/>
      <c r="O539" s="133"/>
      <c r="P539" s="133"/>
      <c r="Q539" s="184"/>
      <c r="R539" s="184"/>
      <c r="S539" s="184"/>
      <c r="T539" s="184"/>
      <c r="U539" s="184"/>
      <c r="V539" s="184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84"/>
      <c r="C540" s="184"/>
      <c r="D540" s="184"/>
      <c r="E540" s="184"/>
      <c r="F540" s="184"/>
      <c r="G540" s="184"/>
      <c r="H540" s="184"/>
      <c r="I540" s="184"/>
      <c r="J540" s="184"/>
      <c r="K540" s="184"/>
      <c r="L540" s="184"/>
      <c r="M540" s="184"/>
      <c r="N540" s="98"/>
      <c r="O540" s="133"/>
      <c r="P540" s="133"/>
      <c r="Q540" s="184"/>
      <c r="R540" s="184"/>
      <c r="S540" s="184"/>
      <c r="T540" s="184"/>
      <c r="U540" s="184"/>
      <c r="V540" s="184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84"/>
      <c r="C541" s="184"/>
      <c r="D541" s="184"/>
      <c r="E541" s="184"/>
      <c r="F541" s="184"/>
      <c r="G541" s="184"/>
      <c r="H541" s="184"/>
      <c r="I541" s="184"/>
      <c r="J541" s="184"/>
      <c r="K541" s="184"/>
      <c r="L541" s="184"/>
      <c r="M541" s="184"/>
      <c r="N541" s="98"/>
      <c r="O541" s="133"/>
      <c r="P541" s="133"/>
      <c r="Q541" s="184"/>
      <c r="R541" s="184"/>
      <c r="S541" s="184"/>
      <c r="T541" s="184"/>
      <c r="U541" s="184"/>
      <c r="V541" s="184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84"/>
      <c r="C542" s="184"/>
      <c r="D542" s="184"/>
      <c r="E542" s="184"/>
      <c r="F542" s="184"/>
      <c r="G542" s="184"/>
      <c r="H542" s="184"/>
      <c r="I542" s="184"/>
      <c r="J542" s="184"/>
      <c r="K542" s="184"/>
      <c r="L542" s="184"/>
      <c r="M542" s="184"/>
      <c r="N542" s="98"/>
      <c r="O542" s="133"/>
      <c r="P542" s="133"/>
      <c r="Q542" s="184"/>
      <c r="R542" s="184"/>
      <c r="S542" s="184"/>
      <c r="T542" s="184"/>
      <c r="U542" s="184"/>
      <c r="V542" s="184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84"/>
      <c r="C543" s="184"/>
      <c r="D543" s="184"/>
      <c r="E543" s="184"/>
      <c r="F543" s="184"/>
      <c r="G543" s="184"/>
      <c r="H543" s="184"/>
      <c r="I543" s="184"/>
      <c r="J543" s="184"/>
      <c r="K543" s="184"/>
      <c r="L543" s="184"/>
      <c r="M543" s="184"/>
      <c r="N543" s="98"/>
      <c r="O543" s="133"/>
      <c r="P543" s="133"/>
      <c r="Q543" s="184"/>
      <c r="R543" s="184"/>
      <c r="S543" s="184"/>
      <c r="T543" s="184"/>
      <c r="U543" s="184"/>
      <c r="V543" s="184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84"/>
      <c r="C544" s="184"/>
      <c r="D544" s="184"/>
      <c r="E544" s="184"/>
      <c r="F544" s="184"/>
      <c r="G544" s="184"/>
      <c r="H544" s="184"/>
      <c r="I544" s="184"/>
      <c r="J544" s="184"/>
      <c r="K544" s="184"/>
      <c r="L544" s="184"/>
      <c r="M544" s="184"/>
      <c r="N544" s="98"/>
      <c r="O544" s="133"/>
      <c r="P544" s="133"/>
      <c r="Q544" s="184"/>
      <c r="R544" s="184"/>
      <c r="S544" s="184"/>
      <c r="T544" s="184"/>
      <c r="U544" s="184"/>
      <c r="V544" s="184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84"/>
      <c r="C545" s="184"/>
      <c r="D545" s="184"/>
      <c r="E545" s="184"/>
      <c r="F545" s="184"/>
      <c r="G545" s="184"/>
      <c r="H545" s="184"/>
      <c r="I545" s="184"/>
      <c r="J545" s="184"/>
      <c r="K545" s="184"/>
      <c r="L545" s="184"/>
      <c r="M545" s="184"/>
      <c r="N545" s="98"/>
      <c r="O545" s="133"/>
      <c r="P545" s="133"/>
      <c r="Q545" s="184"/>
      <c r="R545" s="184"/>
      <c r="S545" s="184"/>
      <c r="T545" s="184"/>
      <c r="U545" s="184"/>
      <c r="V545" s="184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84"/>
      <c r="C546" s="184"/>
      <c r="D546" s="184"/>
      <c r="E546" s="184"/>
      <c r="F546" s="184"/>
      <c r="G546" s="184"/>
      <c r="H546" s="184"/>
      <c r="I546" s="184"/>
      <c r="J546" s="184"/>
      <c r="K546" s="184"/>
      <c r="L546" s="184"/>
      <c r="M546" s="184"/>
      <c r="N546" s="98"/>
      <c r="O546" s="133"/>
      <c r="P546" s="133"/>
      <c r="Q546" s="184"/>
      <c r="R546" s="184"/>
      <c r="S546" s="184"/>
      <c r="T546" s="184"/>
      <c r="U546" s="184"/>
      <c r="V546" s="184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84"/>
      <c r="C547" s="184"/>
      <c r="D547" s="184"/>
      <c r="E547" s="184"/>
      <c r="F547" s="184"/>
      <c r="G547" s="184"/>
      <c r="H547" s="184"/>
      <c r="I547" s="184"/>
      <c r="J547" s="184"/>
      <c r="K547" s="184"/>
      <c r="L547" s="184"/>
      <c r="M547" s="184"/>
      <c r="N547" s="98"/>
      <c r="O547" s="133"/>
      <c r="P547" s="133"/>
      <c r="Q547" s="184"/>
      <c r="R547" s="184"/>
      <c r="S547" s="184"/>
      <c r="T547" s="184"/>
      <c r="U547" s="184"/>
      <c r="V547" s="184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84"/>
      <c r="C548" s="184"/>
      <c r="D548" s="184"/>
      <c r="E548" s="184"/>
      <c r="F548" s="184"/>
      <c r="G548" s="184"/>
      <c r="H548" s="184"/>
      <c r="I548" s="184"/>
      <c r="J548" s="184"/>
      <c r="K548" s="184"/>
      <c r="L548" s="184"/>
      <c r="M548" s="184"/>
      <c r="N548" s="98"/>
      <c r="O548" s="133"/>
      <c r="P548" s="133"/>
      <c r="Q548" s="184"/>
      <c r="R548" s="184"/>
      <c r="S548" s="184"/>
      <c r="T548" s="184"/>
      <c r="U548" s="184"/>
      <c r="V548" s="184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84"/>
      <c r="C549" s="184"/>
      <c r="D549" s="184"/>
      <c r="E549" s="184"/>
      <c r="F549" s="184"/>
      <c r="G549" s="184"/>
      <c r="H549" s="184"/>
      <c r="I549" s="184"/>
      <c r="J549" s="184"/>
      <c r="K549" s="184"/>
      <c r="L549" s="184"/>
      <c r="M549" s="184"/>
      <c r="N549" s="98"/>
      <c r="O549" s="133"/>
      <c r="P549" s="133"/>
      <c r="Q549" s="184"/>
      <c r="R549" s="184"/>
      <c r="S549" s="184"/>
      <c r="T549" s="184"/>
      <c r="U549" s="184"/>
      <c r="V549" s="184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84"/>
      <c r="C550" s="184"/>
      <c r="D550" s="184"/>
      <c r="E550" s="184"/>
      <c r="F550" s="184"/>
      <c r="G550" s="184"/>
      <c r="H550" s="184"/>
      <c r="I550" s="184"/>
      <c r="J550" s="184"/>
      <c r="K550" s="184"/>
      <c r="L550" s="184"/>
      <c r="M550" s="184"/>
      <c r="N550" s="98"/>
      <c r="O550" s="133"/>
      <c r="P550" s="133"/>
      <c r="Q550" s="184"/>
      <c r="R550" s="184"/>
      <c r="S550" s="184"/>
      <c r="T550" s="184"/>
      <c r="U550" s="184"/>
      <c r="V550" s="184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84"/>
      <c r="C551" s="184"/>
      <c r="D551" s="184"/>
      <c r="E551" s="184"/>
      <c r="F551" s="184"/>
      <c r="G551" s="184"/>
      <c r="H551" s="184"/>
      <c r="I551" s="184"/>
      <c r="J551" s="184"/>
      <c r="K551" s="184"/>
      <c r="L551" s="184"/>
      <c r="M551" s="184"/>
      <c r="N551" s="98"/>
      <c r="O551" s="133"/>
      <c r="P551" s="133"/>
      <c r="Q551" s="184"/>
      <c r="R551" s="184"/>
      <c r="S551" s="184"/>
      <c r="T551" s="184"/>
      <c r="U551" s="184"/>
      <c r="V551" s="184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84"/>
      <c r="C552" s="184"/>
      <c r="D552" s="184"/>
      <c r="E552" s="184"/>
      <c r="F552" s="184"/>
      <c r="G552" s="184"/>
      <c r="H552" s="184"/>
      <c r="I552" s="184"/>
      <c r="J552" s="184"/>
      <c r="K552" s="184"/>
      <c r="L552" s="184"/>
      <c r="M552" s="184"/>
      <c r="N552" s="98"/>
      <c r="O552" s="133"/>
      <c r="P552" s="133"/>
      <c r="Q552" s="184"/>
      <c r="R552" s="184"/>
      <c r="S552" s="184"/>
      <c r="T552" s="184"/>
      <c r="U552" s="184"/>
      <c r="V552" s="184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84"/>
      <c r="C553" s="184"/>
      <c r="D553" s="184"/>
      <c r="E553" s="184"/>
      <c r="F553" s="184"/>
      <c r="G553" s="184"/>
      <c r="H553" s="184"/>
      <c r="I553" s="184"/>
      <c r="J553" s="184"/>
      <c r="K553" s="184"/>
      <c r="L553" s="184"/>
      <c r="M553" s="184"/>
      <c r="N553" s="98"/>
      <c r="O553" s="133"/>
      <c r="P553" s="133"/>
      <c r="Q553" s="184"/>
      <c r="R553" s="184"/>
      <c r="S553" s="184"/>
      <c r="T553" s="184"/>
      <c r="U553" s="184"/>
      <c r="V553" s="184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84"/>
      <c r="C554" s="184"/>
      <c r="D554" s="184"/>
      <c r="E554" s="184"/>
      <c r="F554" s="184"/>
      <c r="G554" s="184"/>
      <c r="H554" s="184"/>
      <c r="I554" s="184"/>
      <c r="J554" s="184"/>
      <c r="K554" s="184"/>
      <c r="L554" s="184"/>
      <c r="M554" s="184"/>
      <c r="N554" s="98"/>
      <c r="O554" s="133"/>
      <c r="P554" s="133"/>
      <c r="Q554" s="184"/>
      <c r="R554" s="184"/>
      <c r="S554" s="184"/>
      <c r="T554" s="184"/>
      <c r="U554" s="184"/>
      <c r="V554" s="184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84"/>
      <c r="C555" s="184"/>
      <c r="D555" s="184"/>
      <c r="E555" s="184"/>
      <c r="F555" s="184"/>
      <c r="G555" s="184"/>
      <c r="H555" s="184"/>
      <c r="I555" s="184"/>
      <c r="J555" s="184"/>
      <c r="K555" s="184"/>
      <c r="L555" s="184"/>
      <c r="M555" s="184"/>
      <c r="N555" s="98"/>
      <c r="O555" s="133"/>
      <c r="P555" s="133"/>
      <c r="Q555" s="184"/>
      <c r="R555" s="184"/>
      <c r="S555" s="184"/>
      <c r="T555" s="184"/>
      <c r="U555" s="184"/>
      <c r="V555" s="184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84"/>
      <c r="C556" s="184"/>
      <c r="D556" s="184"/>
      <c r="E556" s="184"/>
      <c r="F556" s="184"/>
      <c r="G556" s="184"/>
      <c r="H556" s="184"/>
      <c r="I556" s="184"/>
      <c r="J556" s="184"/>
      <c r="K556" s="184"/>
      <c r="L556" s="184"/>
      <c r="M556" s="184"/>
      <c r="N556" s="98"/>
      <c r="O556" s="133"/>
      <c r="P556" s="133"/>
      <c r="Q556" s="184"/>
      <c r="R556" s="184"/>
      <c r="S556" s="184"/>
      <c r="T556" s="184"/>
      <c r="U556" s="184"/>
      <c r="V556" s="184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84"/>
      <c r="C557" s="184"/>
      <c r="D557" s="184"/>
      <c r="E557" s="184"/>
      <c r="F557" s="184"/>
      <c r="G557" s="184"/>
      <c r="H557" s="184"/>
      <c r="I557" s="184"/>
      <c r="J557" s="184"/>
      <c r="K557" s="184"/>
      <c r="L557" s="184"/>
      <c r="M557" s="184"/>
      <c r="N557" s="98"/>
      <c r="O557" s="133"/>
      <c r="P557" s="133"/>
      <c r="Q557" s="184"/>
      <c r="R557" s="184"/>
      <c r="S557" s="184"/>
      <c r="T557" s="184"/>
      <c r="U557" s="184"/>
      <c r="V557" s="184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84"/>
      <c r="C558" s="184"/>
      <c r="D558" s="184"/>
      <c r="E558" s="184"/>
      <c r="F558" s="184"/>
      <c r="G558" s="184"/>
      <c r="H558" s="184"/>
      <c r="I558" s="184"/>
      <c r="J558" s="184"/>
      <c r="K558" s="184"/>
      <c r="L558" s="184"/>
      <c r="M558" s="184"/>
      <c r="N558" s="98"/>
      <c r="O558" s="133"/>
      <c r="P558" s="133"/>
      <c r="Q558" s="184"/>
      <c r="R558" s="184"/>
      <c r="S558" s="184"/>
      <c r="T558" s="184"/>
      <c r="U558" s="184"/>
      <c r="V558" s="184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84"/>
      <c r="C559" s="184"/>
      <c r="D559" s="184"/>
      <c r="E559" s="184"/>
      <c r="F559" s="184"/>
      <c r="G559" s="184"/>
      <c r="H559" s="184"/>
      <c r="I559" s="184"/>
      <c r="J559" s="184"/>
      <c r="K559" s="184"/>
      <c r="L559" s="184"/>
      <c r="M559" s="184"/>
      <c r="N559" s="98"/>
      <c r="O559" s="133"/>
      <c r="P559" s="133"/>
      <c r="Q559" s="184"/>
      <c r="R559" s="184"/>
      <c r="S559" s="184"/>
      <c r="T559" s="184"/>
      <c r="U559" s="184"/>
      <c r="V559" s="184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84"/>
      <c r="C560" s="184"/>
      <c r="D560" s="184"/>
      <c r="E560" s="184"/>
      <c r="F560" s="184"/>
      <c r="G560" s="184"/>
      <c r="H560" s="184"/>
      <c r="I560" s="184"/>
      <c r="J560" s="184"/>
      <c r="K560" s="184"/>
      <c r="L560" s="184"/>
      <c r="M560" s="184"/>
      <c r="N560" s="98"/>
      <c r="O560" s="133"/>
      <c r="P560" s="133"/>
      <c r="Q560" s="184"/>
      <c r="R560" s="184"/>
      <c r="S560" s="184"/>
      <c r="T560" s="184"/>
      <c r="U560" s="184"/>
      <c r="V560" s="184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84"/>
      <c r="C561" s="184"/>
      <c r="D561" s="184"/>
      <c r="E561" s="184"/>
      <c r="F561" s="184"/>
      <c r="G561" s="184"/>
      <c r="H561" s="184"/>
      <c r="I561" s="184"/>
      <c r="J561" s="184"/>
      <c r="K561" s="184"/>
      <c r="L561" s="184"/>
      <c r="M561" s="184"/>
      <c r="N561" s="98"/>
      <c r="O561" s="133"/>
      <c r="P561" s="133"/>
      <c r="Q561" s="184"/>
      <c r="R561" s="184"/>
      <c r="S561" s="184"/>
      <c r="T561" s="184"/>
      <c r="U561" s="184"/>
      <c r="V561" s="184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84"/>
      <c r="C562" s="184"/>
      <c r="D562" s="184"/>
      <c r="E562" s="184"/>
      <c r="F562" s="184"/>
      <c r="G562" s="184"/>
      <c r="H562" s="184"/>
      <c r="I562" s="184"/>
      <c r="J562" s="184"/>
      <c r="K562" s="184"/>
      <c r="L562" s="184"/>
      <c r="M562" s="184"/>
      <c r="N562" s="98"/>
      <c r="O562" s="133"/>
      <c r="P562" s="133"/>
      <c r="Q562" s="184"/>
      <c r="R562" s="184"/>
      <c r="S562" s="184"/>
      <c r="T562" s="184"/>
      <c r="U562" s="184"/>
      <c r="V562" s="184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84"/>
      <c r="C563" s="184"/>
      <c r="D563" s="184"/>
      <c r="E563" s="184"/>
      <c r="F563" s="184"/>
      <c r="G563" s="184"/>
      <c r="H563" s="184"/>
      <c r="I563" s="184"/>
      <c r="J563" s="184"/>
      <c r="K563" s="184"/>
      <c r="L563" s="184"/>
      <c r="M563" s="184"/>
      <c r="N563" s="98"/>
      <c r="O563" s="133"/>
      <c r="P563" s="133"/>
      <c r="Q563" s="184"/>
      <c r="R563" s="184"/>
      <c r="S563" s="184"/>
      <c r="T563" s="184"/>
      <c r="U563" s="184"/>
      <c r="V563" s="184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5"/>
      <c r="C568" s="186"/>
      <c r="D568" s="186"/>
      <c r="E568" s="134"/>
      <c r="F568" s="134"/>
      <c r="G568" s="134"/>
      <c r="H568" s="185"/>
      <c r="I568" s="185"/>
      <c r="J568" s="185"/>
      <c r="K568" s="185"/>
      <c r="L568" s="185"/>
      <c r="M568" s="185"/>
      <c r="N568" s="185"/>
      <c r="O568" s="185"/>
      <c r="P568" s="185"/>
      <c r="Q568" s="134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8"/>
      <c r="C569" s="188"/>
      <c r="D569" s="188"/>
      <c r="E569" s="102"/>
      <c r="F569" s="102"/>
      <c r="G569" s="102"/>
      <c r="H569" s="189"/>
      <c r="I569" s="189"/>
      <c r="J569" s="189"/>
      <c r="K569" s="189"/>
      <c r="L569" s="190"/>
      <c r="M569" s="190"/>
      <c r="N569" s="190"/>
      <c r="O569" s="190"/>
      <c r="P569" s="190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8"/>
      <c r="C570" s="188"/>
      <c r="D570" s="188"/>
      <c r="E570" s="102"/>
      <c r="F570" s="102"/>
      <c r="G570" s="102"/>
      <c r="H570" s="189"/>
      <c r="I570" s="189"/>
      <c r="J570" s="189"/>
      <c r="K570" s="189"/>
      <c r="L570" s="190"/>
      <c r="M570" s="190"/>
      <c r="N570" s="190"/>
      <c r="O570" s="190"/>
      <c r="P570" s="190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8"/>
      <c r="C571" s="188"/>
      <c r="D571" s="188"/>
      <c r="E571" s="102"/>
      <c r="F571" s="102"/>
      <c r="G571" s="102"/>
      <c r="H571" s="189"/>
      <c r="I571" s="189"/>
      <c r="J571" s="189"/>
      <c r="K571" s="189"/>
      <c r="L571" s="190"/>
      <c r="M571" s="190"/>
      <c r="N571" s="190"/>
      <c r="O571" s="190"/>
      <c r="P571" s="190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8"/>
      <c r="C572" s="188"/>
      <c r="D572" s="188"/>
      <c r="E572" s="102"/>
      <c r="F572" s="102"/>
      <c r="G572" s="102"/>
      <c r="H572" s="189"/>
      <c r="I572" s="189"/>
      <c r="J572" s="189"/>
      <c r="K572" s="189"/>
      <c r="L572" s="190"/>
      <c r="M572" s="190"/>
      <c r="N572" s="190"/>
      <c r="O572" s="190"/>
      <c r="P572" s="190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8"/>
      <c r="C573" s="188"/>
      <c r="D573" s="188"/>
      <c r="E573" s="102"/>
      <c r="F573" s="102"/>
      <c r="G573" s="102"/>
      <c r="H573" s="189"/>
      <c r="I573" s="189"/>
      <c r="J573" s="189"/>
      <c r="K573" s="189"/>
      <c r="L573" s="190"/>
      <c r="M573" s="190"/>
      <c r="N573" s="190"/>
      <c r="O573" s="190"/>
      <c r="P573" s="190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8"/>
      <c r="C574" s="188"/>
      <c r="D574" s="188"/>
      <c r="E574" s="102"/>
      <c r="F574" s="102"/>
      <c r="G574" s="102"/>
      <c r="H574" s="189"/>
      <c r="I574" s="189"/>
      <c r="J574" s="189"/>
      <c r="K574" s="189"/>
      <c r="L574" s="190"/>
      <c r="M574" s="190"/>
      <c r="N574" s="190"/>
      <c r="O574" s="190"/>
      <c r="P574" s="190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8"/>
      <c r="C575" s="188"/>
      <c r="D575" s="188"/>
      <c r="E575" s="102"/>
      <c r="F575" s="102"/>
      <c r="G575" s="102"/>
      <c r="H575" s="189"/>
      <c r="I575" s="189"/>
      <c r="J575" s="189"/>
      <c r="K575" s="189"/>
      <c r="L575" s="190"/>
      <c r="M575" s="190"/>
      <c r="N575" s="190"/>
      <c r="O575" s="190"/>
      <c r="P575" s="190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8"/>
      <c r="C576" s="188"/>
      <c r="D576" s="188"/>
      <c r="E576" s="102"/>
      <c r="F576" s="102"/>
      <c r="G576" s="102"/>
      <c r="H576" s="189"/>
      <c r="I576" s="189"/>
      <c r="J576" s="189"/>
      <c r="K576" s="189"/>
      <c r="L576" s="190"/>
      <c r="M576" s="190"/>
      <c r="N576" s="190"/>
      <c r="O576" s="190"/>
      <c r="P576" s="190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8"/>
      <c r="C577" s="188"/>
      <c r="D577" s="188"/>
      <c r="E577" s="102"/>
      <c r="F577" s="102"/>
      <c r="G577" s="102"/>
      <c r="H577" s="189"/>
      <c r="I577" s="189"/>
      <c r="J577" s="189"/>
      <c r="K577" s="189"/>
      <c r="L577" s="190"/>
      <c r="M577" s="190"/>
      <c r="N577" s="190"/>
      <c r="O577" s="190"/>
      <c r="P577" s="190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8"/>
      <c r="C578" s="188"/>
      <c r="D578" s="188"/>
      <c r="E578" s="102"/>
      <c r="F578" s="102"/>
      <c r="G578" s="102"/>
      <c r="H578" s="189"/>
      <c r="I578" s="189"/>
      <c r="J578" s="189"/>
      <c r="K578" s="189"/>
      <c r="L578" s="190"/>
      <c r="M578" s="190"/>
      <c r="N578" s="190"/>
      <c r="O578" s="190"/>
      <c r="P578" s="190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8"/>
      <c r="C579" s="188"/>
      <c r="D579" s="188"/>
      <c r="E579" s="102"/>
      <c r="F579" s="102"/>
      <c r="G579" s="102"/>
      <c r="H579" s="189"/>
      <c r="I579" s="189"/>
      <c r="J579" s="189"/>
      <c r="K579" s="189"/>
      <c r="L579" s="190"/>
      <c r="M579" s="190"/>
      <c r="N579" s="190"/>
      <c r="O579" s="190"/>
      <c r="P579" s="190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8"/>
      <c r="C580" s="188"/>
      <c r="D580" s="188"/>
      <c r="E580" s="102"/>
      <c r="F580" s="102"/>
      <c r="G580" s="102"/>
      <c r="H580" s="189"/>
      <c r="I580" s="189"/>
      <c r="J580" s="189"/>
      <c r="K580" s="189"/>
      <c r="L580" s="190"/>
      <c r="M580" s="190"/>
      <c r="N580" s="190"/>
      <c r="O580" s="190"/>
      <c r="P580" s="190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8"/>
      <c r="C581" s="188"/>
      <c r="D581" s="188"/>
      <c r="E581" s="102"/>
      <c r="F581" s="102"/>
      <c r="G581" s="102"/>
      <c r="H581" s="189"/>
      <c r="I581" s="189"/>
      <c r="J581" s="189"/>
      <c r="K581" s="189"/>
      <c r="L581" s="190"/>
      <c r="M581" s="190"/>
      <c r="N581" s="190"/>
      <c r="O581" s="190"/>
      <c r="P581" s="190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8"/>
      <c r="C582" s="188"/>
      <c r="D582" s="188"/>
      <c r="E582" s="102"/>
      <c r="F582" s="102"/>
      <c r="G582" s="102"/>
      <c r="H582" s="189"/>
      <c r="I582" s="189"/>
      <c r="J582" s="189"/>
      <c r="K582" s="189"/>
      <c r="L582" s="190"/>
      <c r="M582" s="190"/>
      <c r="N582" s="190"/>
      <c r="O582" s="190"/>
      <c r="P582" s="190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8"/>
      <c r="C583" s="188"/>
      <c r="D583" s="188"/>
      <c r="E583" s="102"/>
      <c r="F583" s="102"/>
      <c r="G583" s="102"/>
      <c r="H583" s="189"/>
      <c r="I583" s="189"/>
      <c r="J583" s="189"/>
      <c r="K583" s="189"/>
      <c r="L583" s="190"/>
      <c r="M583" s="190"/>
      <c r="N583" s="190"/>
      <c r="O583" s="190"/>
      <c r="P583" s="190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8"/>
      <c r="C584" s="188"/>
      <c r="D584" s="188"/>
      <c r="E584" s="102"/>
      <c r="F584" s="102"/>
      <c r="G584" s="102"/>
      <c r="H584" s="189"/>
      <c r="I584" s="189"/>
      <c r="J584" s="189"/>
      <c r="K584" s="189"/>
      <c r="L584" s="190"/>
      <c r="M584" s="190"/>
      <c r="N584" s="190"/>
      <c r="O584" s="190"/>
      <c r="P584" s="190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8"/>
      <c r="C585" s="188"/>
      <c r="D585" s="188"/>
      <c r="E585" s="102"/>
      <c r="F585" s="102"/>
      <c r="G585" s="102"/>
      <c r="H585" s="189"/>
      <c r="I585" s="189"/>
      <c r="J585" s="189"/>
      <c r="K585" s="189"/>
      <c r="L585" s="190"/>
      <c r="M585" s="190"/>
      <c r="N585" s="190"/>
      <c r="O585" s="190"/>
      <c r="P585" s="190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8"/>
      <c r="C586" s="188"/>
      <c r="D586" s="188"/>
      <c r="E586" s="102"/>
      <c r="F586" s="102"/>
      <c r="G586" s="102"/>
      <c r="H586" s="189"/>
      <c r="I586" s="189"/>
      <c r="J586" s="189"/>
      <c r="K586" s="189"/>
      <c r="L586" s="190"/>
      <c r="M586" s="190"/>
      <c r="N586" s="190"/>
      <c r="O586" s="190"/>
      <c r="P586" s="190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8"/>
      <c r="C587" s="188"/>
      <c r="D587" s="188"/>
      <c r="E587" s="102"/>
      <c r="F587" s="102"/>
      <c r="G587" s="102"/>
      <c r="H587" s="189"/>
      <c r="I587" s="189"/>
      <c r="J587" s="189"/>
      <c r="K587" s="189"/>
      <c r="L587" s="190"/>
      <c r="M587" s="190"/>
      <c r="N587" s="190"/>
      <c r="O587" s="190"/>
      <c r="P587" s="190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5"/>
      <c r="C590" s="186"/>
      <c r="D590" s="186"/>
      <c r="E590" s="187"/>
      <c r="F590" s="187"/>
      <c r="G590" s="187"/>
      <c r="H590" s="187"/>
      <c r="I590" s="187"/>
      <c r="J590" s="187"/>
      <c r="K590" s="187"/>
      <c r="L590" s="187"/>
      <c r="M590" s="187"/>
      <c r="N590" s="134"/>
      <c r="O590" s="134"/>
      <c r="P590" s="185"/>
      <c r="Q590" s="185"/>
      <c r="R590" s="185"/>
      <c r="S590" s="185"/>
      <c r="T590" s="185"/>
      <c r="U590" s="185"/>
      <c r="V590" s="134"/>
      <c r="W590" s="134"/>
      <c r="X590" s="134"/>
      <c r="Y590" s="134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84"/>
      <c r="C591" s="184"/>
      <c r="D591" s="184"/>
      <c r="E591" s="184"/>
      <c r="F591" s="184"/>
      <c r="G591" s="184"/>
      <c r="H591" s="184"/>
      <c r="I591" s="184"/>
      <c r="J591" s="184"/>
      <c r="K591" s="184"/>
      <c r="L591" s="184"/>
      <c r="M591" s="184"/>
      <c r="N591" s="98"/>
      <c r="O591" s="133"/>
      <c r="P591" s="184"/>
      <c r="Q591" s="184"/>
      <c r="R591" s="184"/>
      <c r="S591" s="184"/>
      <c r="T591" s="184"/>
      <c r="U591" s="184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84"/>
      <c r="C592" s="184"/>
      <c r="D592" s="184"/>
      <c r="E592" s="184"/>
      <c r="F592" s="184"/>
      <c r="G592" s="184"/>
      <c r="H592" s="184"/>
      <c r="I592" s="184"/>
      <c r="J592" s="184"/>
      <c r="K592" s="184"/>
      <c r="L592" s="184"/>
      <c r="M592" s="184"/>
      <c r="N592" s="98"/>
      <c r="O592" s="133"/>
      <c r="P592" s="184"/>
      <c r="Q592" s="184"/>
      <c r="R592" s="184"/>
      <c r="S592" s="184"/>
      <c r="T592" s="184"/>
      <c r="U592" s="184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84"/>
      <c r="C593" s="184"/>
      <c r="D593" s="184"/>
      <c r="E593" s="184"/>
      <c r="F593" s="184"/>
      <c r="G593" s="184"/>
      <c r="H593" s="184"/>
      <c r="I593" s="184"/>
      <c r="J593" s="184"/>
      <c r="K593" s="184"/>
      <c r="L593" s="184"/>
      <c r="M593" s="184"/>
      <c r="N593" s="98"/>
      <c r="O593" s="133"/>
      <c r="P593" s="184"/>
      <c r="Q593" s="184"/>
      <c r="R593" s="184"/>
      <c r="S593" s="184"/>
      <c r="T593" s="184"/>
      <c r="U593" s="184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84"/>
      <c r="C594" s="184"/>
      <c r="D594" s="184"/>
      <c r="E594" s="184"/>
      <c r="F594" s="184"/>
      <c r="G594" s="184"/>
      <c r="H594" s="184"/>
      <c r="I594" s="184"/>
      <c r="J594" s="184"/>
      <c r="K594" s="184"/>
      <c r="L594" s="184"/>
      <c r="M594" s="184"/>
      <c r="N594" s="98"/>
      <c r="O594" s="133"/>
      <c r="P594" s="184"/>
      <c r="Q594" s="184"/>
      <c r="R594" s="184"/>
      <c r="S594" s="184"/>
      <c r="T594" s="184"/>
      <c r="U594" s="184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84"/>
      <c r="C595" s="184"/>
      <c r="D595" s="184"/>
      <c r="E595" s="184"/>
      <c r="F595" s="184"/>
      <c r="G595" s="184"/>
      <c r="H595" s="184"/>
      <c r="I595" s="184"/>
      <c r="J595" s="184"/>
      <c r="K595" s="184"/>
      <c r="L595" s="184"/>
      <c r="M595" s="184"/>
      <c r="N595" s="98"/>
      <c r="O595" s="133"/>
      <c r="P595" s="184"/>
      <c r="Q595" s="184"/>
      <c r="R595" s="184"/>
      <c r="S595" s="184"/>
      <c r="T595" s="184"/>
      <c r="U595" s="184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84"/>
      <c r="C596" s="184"/>
      <c r="D596" s="184"/>
      <c r="E596" s="184"/>
      <c r="F596" s="184"/>
      <c r="G596" s="184"/>
      <c r="H596" s="184"/>
      <c r="I596" s="184"/>
      <c r="J596" s="184"/>
      <c r="K596" s="184"/>
      <c r="L596" s="184"/>
      <c r="M596" s="184"/>
      <c r="N596" s="98"/>
      <c r="O596" s="133"/>
      <c r="P596" s="184"/>
      <c r="Q596" s="184"/>
      <c r="R596" s="184"/>
      <c r="S596" s="184"/>
      <c r="T596" s="184"/>
      <c r="U596" s="184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84"/>
      <c r="C597" s="184"/>
      <c r="D597" s="184"/>
      <c r="E597" s="184"/>
      <c r="F597" s="184"/>
      <c r="G597" s="184"/>
      <c r="H597" s="184"/>
      <c r="I597" s="184"/>
      <c r="J597" s="184"/>
      <c r="K597" s="184"/>
      <c r="L597" s="184"/>
      <c r="M597" s="184"/>
      <c r="N597" s="98"/>
      <c r="O597" s="133"/>
      <c r="P597" s="184"/>
      <c r="Q597" s="184"/>
      <c r="R597" s="184"/>
      <c r="S597" s="184"/>
      <c r="T597" s="184"/>
      <c r="U597" s="184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84"/>
      <c r="C598" s="184"/>
      <c r="D598" s="184"/>
      <c r="E598" s="184"/>
      <c r="F598" s="184"/>
      <c r="G598" s="184"/>
      <c r="H598" s="184"/>
      <c r="I598" s="184"/>
      <c r="J598" s="184"/>
      <c r="K598" s="184"/>
      <c r="L598" s="184"/>
      <c r="M598" s="184"/>
      <c r="N598" s="98"/>
      <c r="O598" s="133"/>
      <c r="P598" s="184"/>
      <c r="Q598" s="184"/>
      <c r="R598" s="184"/>
      <c r="S598" s="184"/>
      <c r="T598" s="184"/>
      <c r="U598" s="184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84"/>
      <c r="C599" s="184"/>
      <c r="D599" s="184"/>
      <c r="E599" s="184"/>
      <c r="F599" s="184"/>
      <c r="G599" s="184"/>
      <c r="H599" s="184"/>
      <c r="I599" s="184"/>
      <c r="J599" s="184"/>
      <c r="K599" s="184"/>
      <c r="L599" s="184"/>
      <c r="M599" s="184"/>
      <c r="N599" s="98"/>
      <c r="O599" s="133"/>
      <c r="P599" s="184"/>
      <c r="Q599" s="184"/>
      <c r="R599" s="184"/>
      <c r="S599" s="184"/>
      <c r="T599" s="184"/>
      <c r="U599" s="184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84"/>
      <c r="C600" s="184"/>
      <c r="D600" s="184"/>
      <c r="E600" s="184"/>
      <c r="F600" s="184"/>
      <c r="G600" s="184"/>
      <c r="H600" s="184"/>
      <c r="I600" s="184"/>
      <c r="J600" s="184"/>
      <c r="K600" s="184"/>
      <c r="L600" s="184"/>
      <c r="M600" s="184"/>
      <c r="N600" s="98"/>
      <c r="O600" s="133"/>
      <c r="P600" s="184"/>
      <c r="Q600" s="184"/>
      <c r="R600" s="184"/>
      <c r="S600" s="184"/>
      <c r="T600" s="184"/>
      <c r="U600" s="184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84"/>
      <c r="C601" s="184"/>
      <c r="D601" s="184"/>
      <c r="E601" s="184"/>
      <c r="F601" s="184"/>
      <c r="G601" s="184"/>
      <c r="H601" s="184"/>
      <c r="I601" s="184"/>
      <c r="J601" s="184"/>
      <c r="K601" s="184"/>
      <c r="L601" s="184"/>
      <c r="M601" s="184"/>
      <c r="N601" s="98"/>
      <c r="O601" s="133"/>
      <c r="P601" s="184"/>
      <c r="Q601" s="184"/>
      <c r="R601" s="184"/>
      <c r="S601" s="184"/>
      <c r="T601" s="184"/>
      <c r="U601" s="184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84"/>
      <c r="C602" s="184"/>
      <c r="D602" s="184"/>
      <c r="E602" s="184"/>
      <c r="F602" s="184"/>
      <c r="G602" s="184"/>
      <c r="H602" s="184"/>
      <c r="I602" s="184"/>
      <c r="J602" s="184"/>
      <c r="K602" s="184"/>
      <c r="L602" s="184"/>
      <c r="M602" s="184"/>
      <c r="N602" s="98"/>
      <c r="O602" s="133"/>
      <c r="P602" s="184"/>
      <c r="Q602" s="184"/>
      <c r="R602" s="184"/>
      <c r="S602" s="184"/>
      <c r="T602" s="184"/>
      <c r="U602" s="184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84"/>
      <c r="C603" s="184"/>
      <c r="D603" s="184"/>
      <c r="E603" s="184"/>
      <c r="F603" s="184"/>
      <c r="G603" s="184"/>
      <c r="H603" s="184"/>
      <c r="I603" s="184"/>
      <c r="J603" s="184"/>
      <c r="K603" s="184"/>
      <c r="L603" s="184"/>
      <c r="M603" s="184"/>
      <c r="N603" s="98"/>
      <c r="O603" s="133"/>
      <c r="P603" s="184"/>
      <c r="Q603" s="184"/>
      <c r="R603" s="184"/>
      <c r="S603" s="184"/>
      <c r="T603" s="184"/>
      <c r="U603" s="184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84"/>
      <c r="C604" s="184"/>
      <c r="D604" s="184"/>
      <c r="E604" s="184"/>
      <c r="F604" s="184"/>
      <c r="G604" s="184"/>
      <c r="H604" s="184"/>
      <c r="I604" s="184"/>
      <c r="J604" s="184"/>
      <c r="K604" s="184"/>
      <c r="L604" s="184"/>
      <c r="M604" s="184"/>
      <c r="N604" s="98"/>
      <c r="O604" s="133"/>
      <c r="P604" s="184"/>
      <c r="Q604" s="184"/>
      <c r="R604" s="184"/>
      <c r="S604" s="184"/>
      <c r="T604" s="184"/>
      <c r="U604" s="184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84"/>
      <c r="C605" s="184"/>
      <c r="D605" s="184"/>
      <c r="E605" s="184"/>
      <c r="F605" s="184"/>
      <c r="G605" s="184"/>
      <c r="H605" s="184"/>
      <c r="I605" s="184"/>
      <c r="J605" s="184"/>
      <c r="K605" s="184"/>
      <c r="L605" s="184"/>
      <c r="M605" s="184"/>
      <c r="N605" s="98"/>
      <c r="O605" s="133"/>
      <c r="P605" s="184"/>
      <c r="Q605" s="184"/>
      <c r="R605" s="184"/>
      <c r="S605" s="184"/>
      <c r="T605" s="184"/>
      <c r="U605" s="184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84"/>
      <c r="C606" s="184"/>
      <c r="D606" s="184"/>
      <c r="E606" s="184"/>
      <c r="F606" s="184"/>
      <c r="G606" s="184"/>
      <c r="H606" s="184"/>
      <c r="I606" s="184"/>
      <c r="J606" s="184"/>
      <c r="K606" s="184"/>
      <c r="L606" s="184"/>
      <c r="M606" s="184"/>
      <c r="N606" s="98"/>
      <c r="O606" s="133"/>
      <c r="P606" s="184"/>
      <c r="Q606" s="184"/>
      <c r="R606" s="184"/>
      <c r="S606" s="184"/>
      <c r="T606" s="184"/>
      <c r="U606" s="184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84"/>
      <c r="C607" s="184"/>
      <c r="D607" s="184"/>
      <c r="E607" s="184"/>
      <c r="F607" s="184"/>
      <c r="G607" s="184"/>
      <c r="H607" s="184"/>
      <c r="I607" s="184"/>
      <c r="J607" s="184"/>
      <c r="K607" s="184"/>
      <c r="L607" s="184"/>
      <c r="M607" s="184"/>
      <c r="N607" s="98"/>
      <c r="O607" s="133"/>
      <c r="P607" s="184"/>
      <c r="Q607" s="184"/>
      <c r="R607" s="184"/>
      <c r="S607" s="184"/>
      <c r="T607" s="184"/>
      <c r="U607" s="184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84"/>
      <c r="C608" s="184"/>
      <c r="D608" s="184"/>
      <c r="E608" s="184"/>
      <c r="F608" s="184"/>
      <c r="G608" s="184"/>
      <c r="H608" s="184"/>
      <c r="I608" s="184"/>
      <c r="J608" s="184"/>
      <c r="K608" s="184"/>
      <c r="L608" s="184"/>
      <c r="M608" s="184"/>
      <c r="N608" s="98"/>
      <c r="O608" s="133"/>
      <c r="P608" s="184"/>
      <c r="Q608" s="184"/>
      <c r="R608" s="184"/>
      <c r="S608" s="184"/>
      <c r="T608" s="184"/>
      <c r="U608" s="184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84"/>
      <c r="C609" s="184"/>
      <c r="D609" s="184"/>
      <c r="E609" s="184"/>
      <c r="F609" s="184"/>
      <c r="G609" s="184"/>
      <c r="H609" s="184"/>
      <c r="I609" s="184"/>
      <c r="J609" s="184"/>
      <c r="K609" s="184"/>
      <c r="L609" s="184"/>
      <c r="M609" s="184"/>
      <c r="N609" s="98"/>
      <c r="O609" s="133"/>
      <c r="P609" s="184"/>
      <c r="Q609" s="184"/>
      <c r="R609" s="184"/>
      <c r="S609" s="184"/>
      <c r="T609" s="184"/>
      <c r="U609" s="184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84"/>
      <c r="C610" s="184"/>
      <c r="D610" s="184"/>
      <c r="E610" s="184"/>
      <c r="F610" s="184"/>
      <c r="G610" s="184"/>
      <c r="H610" s="184"/>
      <c r="I610" s="184"/>
      <c r="J610" s="184"/>
      <c r="K610" s="184"/>
      <c r="L610" s="184"/>
      <c r="M610" s="184"/>
      <c r="N610" s="98"/>
      <c r="O610" s="133"/>
      <c r="P610" s="184"/>
      <c r="Q610" s="184"/>
      <c r="R610" s="184"/>
      <c r="S610" s="184"/>
      <c r="T610" s="184"/>
      <c r="U610" s="184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84"/>
      <c r="C611" s="184"/>
      <c r="D611" s="184"/>
      <c r="E611" s="184"/>
      <c r="F611" s="184"/>
      <c r="G611" s="184"/>
      <c r="H611" s="184"/>
      <c r="I611" s="184"/>
      <c r="J611" s="184"/>
      <c r="K611" s="184"/>
      <c r="L611" s="184"/>
      <c r="M611" s="184"/>
      <c r="N611" s="98"/>
      <c r="O611" s="133"/>
      <c r="P611" s="184"/>
      <c r="Q611" s="184"/>
      <c r="R611" s="184"/>
      <c r="S611" s="184"/>
      <c r="T611" s="184"/>
      <c r="U611" s="184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84"/>
      <c r="C612" s="184"/>
      <c r="D612" s="184"/>
      <c r="E612" s="184"/>
      <c r="F612" s="184"/>
      <c r="G612" s="184"/>
      <c r="H612" s="184"/>
      <c r="I612" s="184"/>
      <c r="J612" s="184"/>
      <c r="K612" s="184"/>
      <c r="L612" s="184"/>
      <c r="M612" s="184"/>
      <c r="N612" s="98"/>
      <c r="O612" s="133"/>
      <c r="P612" s="184"/>
      <c r="Q612" s="184"/>
      <c r="R612" s="184"/>
      <c r="S612" s="184"/>
      <c r="T612" s="184"/>
      <c r="U612" s="184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84"/>
      <c r="C613" s="184"/>
      <c r="D613" s="184"/>
      <c r="E613" s="184"/>
      <c r="F613" s="184"/>
      <c r="G613" s="184"/>
      <c r="H613" s="184"/>
      <c r="I613" s="184"/>
      <c r="J613" s="184"/>
      <c r="K613" s="184"/>
      <c r="L613" s="184"/>
      <c r="M613" s="184"/>
      <c r="N613" s="98"/>
      <c r="O613" s="133"/>
      <c r="P613" s="184"/>
      <c r="Q613" s="184"/>
      <c r="R613" s="184"/>
      <c r="S613" s="184"/>
      <c r="T613" s="184"/>
      <c r="U613" s="184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84"/>
      <c r="C614" s="184"/>
      <c r="D614" s="184"/>
      <c r="E614" s="184"/>
      <c r="F614" s="184"/>
      <c r="G614" s="184"/>
      <c r="H614" s="184"/>
      <c r="I614" s="184"/>
      <c r="J614" s="184"/>
      <c r="K614" s="184"/>
      <c r="L614" s="184"/>
      <c r="M614" s="184"/>
      <c r="N614" s="98"/>
      <c r="O614" s="133"/>
      <c r="P614" s="184"/>
      <c r="Q614" s="184"/>
      <c r="R614" s="184"/>
      <c r="S614" s="184"/>
      <c r="T614" s="184"/>
      <c r="U614" s="184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84"/>
      <c r="C615" s="184"/>
      <c r="D615" s="184"/>
      <c r="E615" s="184"/>
      <c r="F615" s="184"/>
      <c r="G615" s="184"/>
      <c r="H615" s="184"/>
      <c r="I615" s="184"/>
      <c r="J615" s="184"/>
      <c r="K615" s="184"/>
      <c r="L615" s="184"/>
      <c r="M615" s="184"/>
      <c r="N615" s="98"/>
      <c r="O615" s="133"/>
      <c r="P615" s="184"/>
      <c r="Q615" s="184"/>
      <c r="R615" s="184"/>
      <c r="S615" s="184"/>
      <c r="T615" s="184"/>
      <c r="U615" s="184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84"/>
      <c r="C616" s="184"/>
      <c r="D616" s="184"/>
      <c r="E616" s="184"/>
      <c r="F616" s="184"/>
      <c r="G616" s="184"/>
      <c r="H616" s="184"/>
      <c r="I616" s="184"/>
      <c r="J616" s="184"/>
      <c r="K616" s="184"/>
      <c r="L616" s="184"/>
      <c r="M616" s="184"/>
      <c r="N616" s="98"/>
      <c r="O616" s="133"/>
      <c r="P616" s="184"/>
      <c r="Q616" s="184"/>
      <c r="R616" s="184"/>
      <c r="S616" s="184"/>
      <c r="T616" s="184"/>
      <c r="U616" s="184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84"/>
      <c r="C617" s="184"/>
      <c r="D617" s="184"/>
      <c r="E617" s="184"/>
      <c r="F617" s="184"/>
      <c r="G617" s="184"/>
      <c r="H617" s="184"/>
      <c r="I617" s="184"/>
      <c r="J617" s="184"/>
      <c r="K617" s="184"/>
      <c r="L617" s="184"/>
      <c r="M617" s="184"/>
      <c r="N617" s="98"/>
      <c r="O617" s="133"/>
      <c r="P617" s="184"/>
      <c r="Q617" s="184"/>
      <c r="R617" s="184"/>
      <c r="S617" s="184"/>
      <c r="T617" s="184"/>
      <c r="U617" s="184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84"/>
      <c r="C618" s="184"/>
      <c r="D618" s="184"/>
      <c r="E618" s="184"/>
      <c r="F618" s="184"/>
      <c r="G618" s="184"/>
      <c r="H618" s="184"/>
      <c r="I618" s="184"/>
      <c r="J618" s="184"/>
      <c r="K618" s="184"/>
      <c r="L618" s="184"/>
      <c r="M618" s="184"/>
      <c r="N618" s="98"/>
      <c r="O618" s="133"/>
      <c r="P618" s="184"/>
      <c r="Q618" s="184"/>
      <c r="R618" s="184"/>
      <c r="S618" s="184"/>
      <c r="T618" s="184"/>
      <c r="U618" s="184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84"/>
      <c r="C619" s="184"/>
      <c r="D619" s="184"/>
      <c r="E619" s="184"/>
      <c r="F619" s="184"/>
      <c r="G619" s="184"/>
      <c r="H619" s="184"/>
      <c r="I619" s="184"/>
      <c r="J619" s="184"/>
      <c r="K619" s="184"/>
      <c r="L619" s="184"/>
      <c r="M619" s="184"/>
      <c r="N619" s="98"/>
      <c r="O619" s="133"/>
      <c r="P619" s="184"/>
      <c r="Q619" s="184"/>
      <c r="R619" s="184"/>
      <c r="S619" s="184"/>
      <c r="T619" s="184"/>
      <c r="U619" s="184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84"/>
      <c r="C620" s="184"/>
      <c r="D620" s="184"/>
      <c r="E620" s="184"/>
      <c r="F620" s="184"/>
      <c r="G620" s="184"/>
      <c r="H620" s="184"/>
      <c r="I620" s="184"/>
      <c r="J620" s="184"/>
      <c r="K620" s="184"/>
      <c r="L620" s="184"/>
      <c r="M620" s="184"/>
      <c r="N620" s="98"/>
      <c r="O620" s="133"/>
      <c r="P620" s="184"/>
      <c r="Q620" s="184"/>
      <c r="R620" s="184"/>
      <c r="S620" s="184"/>
      <c r="T620" s="184"/>
      <c r="U620" s="184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84"/>
      <c r="C621" s="184"/>
      <c r="D621" s="184"/>
      <c r="E621" s="184"/>
      <c r="F621" s="184"/>
      <c r="G621" s="184"/>
      <c r="H621" s="184"/>
      <c r="I621" s="184"/>
      <c r="J621" s="184"/>
      <c r="K621" s="184"/>
      <c r="L621" s="184"/>
      <c r="M621" s="184"/>
      <c r="N621" s="98"/>
      <c r="O621" s="133"/>
      <c r="P621" s="184"/>
      <c r="Q621" s="184"/>
      <c r="R621" s="184"/>
      <c r="S621" s="184"/>
      <c r="T621" s="184"/>
      <c r="U621" s="184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84"/>
      <c r="C622" s="184"/>
      <c r="D622" s="184"/>
      <c r="E622" s="184"/>
      <c r="F622" s="184"/>
      <c r="G622" s="184"/>
      <c r="H622" s="184"/>
      <c r="I622" s="184"/>
      <c r="J622" s="184"/>
      <c r="K622" s="184"/>
      <c r="L622" s="184"/>
      <c r="M622" s="184"/>
      <c r="N622" s="98"/>
      <c r="O622" s="133"/>
      <c r="P622" s="184"/>
      <c r="Q622" s="184"/>
      <c r="R622" s="184"/>
      <c r="S622" s="184"/>
      <c r="T622" s="184"/>
      <c r="U622" s="184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84"/>
      <c r="C623" s="184"/>
      <c r="D623" s="184"/>
      <c r="E623" s="184"/>
      <c r="F623" s="184"/>
      <c r="G623" s="184"/>
      <c r="H623" s="184"/>
      <c r="I623" s="184"/>
      <c r="J623" s="184"/>
      <c r="K623" s="184"/>
      <c r="L623" s="184"/>
      <c r="M623" s="184"/>
      <c r="N623" s="98"/>
      <c r="O623" s="133"/>
      <c r="P623" s="184"/>
      <c r="Q623" s="184"/>
      <c r="R623" s="184"/>
      <c r="S623" s="184"/>
      <c r="T623" s="184"/>
      <c r="U623" s="184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84"/>
      <c r="C624" s="184"/>
      <c r="D624" s="184"/>
      <c r="E624" s="184"/>
      <c r="F624" s="184"/>
      <c r="G624" s="184"/>
      <c r="H624" s="184"/>
      <c r="I624" s="184"/>
      <c r="J624" s="184"/>
      <c r="K624" s="184"/>
      <c r="L624" s="184"/>
      <c r="M624" s="184"/>
      <c r="N624" s="98"/>
      <c r="O624" s="133"/>
      <c r="P624" s="184"/>
      <c r="Q624" s="184"/>
      <c r="R624" s="184"/>
      <c r="S624" s="184"/>
      <c r="T624" s="184"/>
      <c r="U624" s="184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84"/>
      <c r="C625" s="184"/>
      <c r="D625" s="184"/>
      <c r="E625" s="184"/>
      <c r="F625" s="184"/>
      <c r="G625" s="184"/>
      <c r="H625" s="184"/>
      <c r="I625" s="184"/>
      <c r="J625" s="184"/>
      <c r="K625" s="184"/>
      <c r="L625" s="184"/>
      <c r="M625" s="184"/>
      <c r="N625" s="98"/>
      <c r="O625" s="133"/>
      <c r="P625" s="184"/>
      <c r="Q625" s="184"/>
      <c r="R625" s="184"/>
      <c r="S625" s="184"/>
      <c r="T625" s="184"/>
      <c r="U625" s="184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84"/>
      <c r="C626" s="184"/>
      <c r="D626" s="184"/>
      <c r="E626" s="184"/>
      <c r="F626" s="184"/>
      <c r="G626" s="184"/>
      <c r="H626" s="184"/>
      <c r="I626" s="184"/>
      <c r="J626" s="184"/>
      <c r="K626" s="184"/>
      <c r="L626" s="184"/>
      <c r="M626" s="184"/>
      <c r="N626" s="98"/>
      <c r="O626" s="133"/>
      <c r="P626" s="184"/>
      <c r="Q626" s="184"/>
      <c r="R626" s="184"/>
      <c r="S626" s="184"/>
      <c r="T626" s="184"/>
      <c r="U626" s="184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84"/>
      <c r="C627" s="184"/>
      <c r="D627" s="184"/>
      <c r="E627" s="184"/>
      <c r="F627" s="184"/>
      <c r="G627" s="184"/>
      <c r="H627" s="184"/>
      <c r="I627" s="184"/>
      <c r="J627" s="184"/>
      <c r="K627" s="184"/>
      <c r="L627" s="184"/>
      <c r="M627" s="184"/>
      <c r="N627" s="98"/>
      <c r="O627" s="133"/>
      <c r="P627" s="184"/>
      <c r="Q627" s="184"/>
      <c r="R627" s="184"/>
      <c r="S627" s="184"/>
      <c r="T627" s="184"/>
      <c r="U627" s="184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84"/>
      <c r="C628" s="184"/>
      <c r="D628" s="184"/>
      <c r="E628" s="184"/>
      <c r="F628" s="184"/>
      <c r="G628" s="184"/>
      <c r="H628" s="184"/>
      <c r="I628" s="184"/>
      <c r="J628" s="184"/>
      <c r="K628" s="184"/>
      <c r="L628" s="184"/>
      <c r="M628" s="184"/>
      <c r="N628" s="98"/>
      <c r="O628" s="133"/>
      <c r="P628" s="184"/>
      <c r="Q628" s="184"/>
      <c r="R628" s="184"/>
      <c r="S628" s="184"/>
      <c r="T628" s="184"/>
      <c r="U628" s="184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84"/>
      <c r="C629" s="184"/>
      <c r="D629" s="184"/>
      <c r="E629" s="184"/>
      <c r="F629" s="184"/>
      <c r="G629" s="184"/>
      <c r="H629" s="184"/>
      <c r="I629" s="184"/>
      <c r="J629" s="184"/>
      <c r="K629" s="184"/>
      <c r="L629" s="184"/>
      <c r="M629" s="184"/>
      <c r="N629" s="98"/>
      <c r="O629" s="133"/>
      <c r="P629" s="184"/>
      <c r="Q629" s="184"/>
      <c r="R629" s="184"/>
      <c r="S629" s="184"/>
      <c r="T629" s="184"/>
      <c r="U629" s="184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84"/>
      <c r="C630" s="184"/>
      <c r="D630" s="184"/>
      <c r="E630" s="184"/>
      <c r="F630" s="184"/>
      <c r="G630" s="184"/>
      <c r="H630" s="184"/>
      <c r="I630" s="184"/>
      <c r="J630" s="184"/>
      <c r="K630" s="184"/>
      <c r="L630" s="184"/>
      <c r="M630" s="184"/>
      <c r="N630" s="98"/>
      <c r="O630" s="133"/>
      <c r="P630" s="184"/>
      <c r="Q630" s="184"/>
      <c r="R630" s="184"/>
      <c r="S630" s="184"/>
      <c r="T630" s="184"/>
      <c r="U630" s="184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84"/>
      <c r="C631" s="184"/>
      <c r="D631" s="184"/>
      <c r="E631" s="184"/>
      <c r="F631" s="184"/>
      <c r="G631" s="184"/>
      <c r="H631" s="184"/>
      <c r="I631" s="184"/>
      <c r="J631" s="184"/>
      <c r="K631" s="184"/>
      <c r="L631" s="184"/>
      <c r="M631" s="184"/>
      <c r="N631" s="98"/>
      <c r="O631" s="133"/>
      <c r="P631" s="184"/>
      <c r="Q631" s="184"/>
      <c r="R631" s="184"/>
      <c r="S631" s="184"/>
      <c r="T631" s="184"/>
      <c r="U631" s="184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84"/>
      <c r="C632" s="184"/>
      <c r="D632" s="184"/>
      <c r="E632" s="184"/>
      <c r="F632" s="184"/>
      <c r="G632" s="184"/>
      <c r="H632" s="184"/>
      <c r="I632" s="184"/>
      <c r="J632" s="184"/>
      <c r="K632" s="184"/>
      <c r="L632" s="184"/>
      <c r="M632" s="184"/>
      <c r="N632" s="98"/>
      <c r="O632" s="133"/>
      <c r="P632" s="184"/>
      <c r="Q632" s="184"/>
      <c r="R632" s="184"/>
      <c r="S632" s="184"/>
      <c r="T632" s="184"/>
      <c r="U632" s="184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84"/>
      <c r="C633" s="184"/>
      <c r="D633" s="184"/>
      <c r="E633" s="184"/>
      <c r="F633" s="184"/>
      <c r="G633" s="184"/>
      <c r="H633" s="184"/>
      <c r="I633" s="184"/>
      <c r="J633" s="184"/>
      <c r="K633" s="184"/>
      <c r="L633" s="184"/>
      <c r="M633" s="184"/>
      <c r="N633" s="98"/>
      <c r="O633" s="133"/>
      <c r="P633" s="184"/>
      <c r="Q633" s="184"/>
      <c r="R633" s="184"/>
      <c r="S633" s="184"/>
      <c r="T633" s="184"/>
      <c r="U633" s="184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84"/>
      <c r="C634" s="184"/>
      <c r="D634" s="184"/>
      <c r="E634" s="184"/>
      <c r="F634" s="184"/>
      <c r="G634" s="184"/>
      <c r="H634" s="184"/>
      <c r="I634" s="184"/>
      <c r="J634" s="184"/>
      <c r="K634" s="184"/>
      <c r="L634" s="184"/>
      <c r="M634" s="184"/>
      <c r="N634" s="98"/>
      <c r="O634" s="133"/>
      <c r="P634" s="184"/>
      <c r="Q634" s="184"/>
      <c r="R634" s="184"/>
      <c r="S634" s="184"/>
      <c r="T634" s="184"/>
      <c r="U634" s="184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84"/>
      <c r="C635" s="184"/>
      <c r="D635" s="184"/>
      <c r="E635" s="184"/>
      <c r="F635" s="184"/>
      <c r="G635" s="184"/>
      <c r="H635" s="184"/>
      <c r="I635" s="184"/>
      <c r="J635" s="184"/>
      <c r="K635" s="184"/>
      <c r="L635" s="184"/>
      <c r="M635" s="184"/>
      <c r="N635" s="98"/>
      <c r="O635" s="133"/>
      <c r="P635" s="184"/>
      <c r="Q635" s="184"/>
      <c r="R635" s="184"/>
      <c r="S635" s="184"/>
      <c r="T635" s="184"/>
      <c r="U635" s="184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84"/>
      <c r="C636" s="184"/>
      <c r="D636" s="184"/>
      <c r="E636" s="184"/>
      <c r="F636" s="184"/>
      <c r="G636" s="184"/>
      <c r="H636" s="184"/>
      <c r="I636" s="184"/>
      <c r="J636" s="184"/>
      <c r="K636" s="184"/>
      <c r="L636" s="184"/>
      <c r="M636" s="184"/>
      <c r="N636" s="98"/>
      <c r="O636" s="133"/>
      <c r="P636" s="184"/>
      <c r="Q636" s="184"/>
      <c r="R636" s="184"/>
      <c r="S636" s="184"/>
      <c r="T636" s="184"/>
      <c r="U636" s="184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84"/>
      <c r="C637" s="184"/>
      <c r="D637" s="184"/>
      <c r="E637" s="184"/>
      <c r="F637" s="184"/>
      <c r="G637" s="184"/>
      <c r="H637" s="184"/>
      <c r="I637" s="184"/>
      <c r="J637" s="184"/>
      <c r="K637" s="184"/>
      <c r="L637" s="184"/>
      <c r="M637" s="184"/>
      <c r="N637" s="98"/>
      <c r="O637" s="133"/>
      <c r="P637" s="184"/>
      <c r="Q637" s="184"/>
      <c r="R637" s="184"/>
      <c r="S637" s="184"/>
      <c r="T637" s="184"/>
      <c r="U637" s="184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84"/>
      <c r="C638" s="184"/>
      <c r="D638" s="184"/>
      <c r="E638" s="184"/>
      <c r="F638" s="184"/>
      <c r="G638" s="184"/>
      <c r="H638" s="184"/>
      <c r="I638" s="184"/>
      <c r="J638" s="184"/>
      <c r="K638" s="184"/>
      <c r="L638" s="184"/>
      <c r="M638" s="184"/>
      <c r="N638" s="98"/>
      <c r="O638" s="133"/>
      <c r="P638" s="184"/>
      <c r="Q638" s="184"/>
      <c r="R638" s="184"/>
      <c r="S638" s="184"/>
      <c r="T638" s="184"/>
      <c r="U638" s="184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84"/>
      <c r="C639" s="184"/>
      <c r="D639" s="184"/>
      <c r="E639" s="184"/>
      <c r="F639" s="184"/>
      <c r="G639" s="184"/>
      <c r="H639" s="184"/>
      <c r="I639" s="184"/>
      <c r="J639" s="184"/>
      <c r="K639" s="184"/>
      <c r="L639" s="184"/>
      <c r="M639" s="184"/>
      <c r="N639" s="98"/>
      <c r="O639" s="133"/>
      <c r="P639" s="184"/>
      <c r="Q639" s="184"/>
      <c r="R639" s="184"/>
      <c r="S639" s="184"/>
      <c r="T639" s="184"/>
      <c r="U639" s="184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84"/>
      <c r="C640" s="184"/>
      <c r="D640" s="184"/>
      <c r="E640" s="184"/>
      <c r="F640" s="184"/>
      <c r="G640" s="184"/>
      <c r="H640" s="184"/>
      <c r="I640" s="184"/>
      <c r="J640" s="184"/>
      <c r="K640" s="184"/>
      <c r="L640" s="184"/>
      <c r="M640" s="184"/>
      <c r="N640" s="98"/>
      <c r="O640" s="133"/>
      <c r="P640" s="184"/>
      <c r="Q640" s="184"/>
      <c r="R640" s="184"/>
      <c r="S640" s="184"/>
      <c r="T640" s="184"/>
      <c r="U640" s="184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84"/>
      <c r="C641" s="184"/>
      <c r="D641" s="184"/>
      <c r="E641" s="184"/>
      <c r="F641" s="184"/>
      <c r="G641" s="184"/>
      <c r="H641" s="184"/>
      <c r="I641" s="184"/>
      <c r="J641" s="184"/>
      <c r="K641" s="184"/>
      <c r="L641" s="184"/>
      <c r="M641" s="184"/>
      <c r="N641" s="98"/>
      <c r="O641" s="133"/>
      <c r="P641" s="184"/>
      <c r="Q641" s="184"/>
      <c r="R641" s="184"/>
      <c r="S641" s="184"/>
      <c r="T641" s="184"/>
      <c r="U641" s="184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84"/>
      <c r="C642" s="184"/>
      <c r="D642" s="184"/>
      <c r="E642" s="184"/>
      <c r="F642" s="184"/>
      <c r="G642" s="184"/>
      <c r="H642" s="184"/>
      <c r="I642" s="184"/>
      <c r="J642" s="184"/>
      <c r="K642" s="184"/>
      <c r="L642" s="184"/>
      <c r="M642" s="184"/>
      <c r="N642" s="98"/>
      <c r="O642" s="133"/>
      <c r="P642" s="184"/>
      <c r="Q642" s="184"/>
      <c r="R642" s="184"/>
      <c r="S642" s="184"/>
      <c r="T642" s="184"/>
      <c r="U642" s="184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84"/>
      <c r="C643" s="184"/>
      <c r="D643" s="184"/>
      <c r="E643" s="184"/>
      <c r="F643" s="184"/>
      <c r="G643" s="184"/>
      <c r="H643" s="184"/>
      <c r="I643" s="184"/>
      <c r="J643" s="184"/>
      <c r="K643" s="184"/>
      <c r="L643" s="184"/>
      <c r="M643" s="184"/>
      <c r="N643" s="98"/>
      <c r="O643" s="133"/>
      <c r="P643" s="184"/>
      <c r="Q643" s="184"/>
      <c r="R643" s="184"/>
      <c r="S643" s="184"/>
      <c r="T643" s="184"/>
      <c r="U643" s="184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84"/>
      <c r="C644" s="184"/>
      <c r="D644" s="184"/>
      <c r="E644" s="184"/>
      <c r="F644" s="184"/>
      <c r="G644" s="184"/>
      <c r="H644" s="184"/>
      <c r="I644" s="184"/>
      <c r="J644" s="184"/>
      <c r="K644" s="184"/>
      <c r="L644" s="184"/>
      <c r="M644" s="184"/>
      <c r="N644" s="98"/>
      <c r="O644" s="133"/>
      <c r="P644" s="184"/>
      <c r="Q644" s="184"/>
      <c r="R644" s="184"/>
      <c r="S644" s="184"/>
      <c r="T644" s="184"/>
      <c r="U644" s="184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84"/>
      <c r="C645" s="184"/>
      <c r="D645" s="184"/>
      <c r="E645" s="184"/>
      <c r="F645" s="184"/>
      <c r="G645" s="184"/>
      <c r="H645" s="184"/>
      <c r="I645" s="184"/>
      <c r="J645" s="184"/>
      <c r="K645" s="184"/>
      <c r="L645" s="184"/>
      <c r="M645" s="184"/>
      <c r="N645" s="98"/>
      <c r="O645" s="133"/>
      <c r="P645" s="184"/>
      <c r="Q645" s="184"/>
      <c r="R645" s="184"/>
      <c r="S645" s="184"/>
      <c r="T645" s="184"/>
      <c r="U645" s="184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84"/>
      <c r="C646" s="184"/>
      <c r="D646" s="184"/>
      <c r="E646" s="184"/>
      <c r="F646" s="184"/>
      <c r="G646" s="184"/>
      <c r="H646" s="184"/>
      <c r="I646" s="184"/>
      <c r="J646" s="184"/>
      <c r="K646" s="184"/>
      <c r="L646" s="184"/>
      <c r="M646" s="184"/>
      <c r="N646" s="98"/>
      <c r="O646" s="133"/>
      <c r="P646" s="184"/>
      <c r="Q646" s="184"/>
      <c r="R646" s="184"/>
      <c r="S646" s="184"/>
      <c r="T646" s="184"/>
      <c r="U646" s="184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84"/>
      <c r="C647" s="184"/>
      <c r="D647" s="184"/>
      <c r="E647" s="184"/>
      <c r="F647" s="184"/>
      <c r="G647" s="184"/>
      <c r="H647" s="184"/>
      <c r="I647" s="184"/>
      <c r="J647" s="184"/>
      <c r="K647" s="184"/>
      <c r="L647" s="184"/>
      <c r="M647" s="184"/>
      <c r="N647" s="98"/>
      <c r="O647" s="133"/>
      <c r="P647" s="184"/>
      <c r="Q647" s="184"/>
      <c r="R647" s="184"/>
      <c r="S647" s="184"/>
      <c r="T647" s="184"/>
      <c r="U647" s="184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84"/>
      <c r="C648" s="184"/>
      <c r="D648" s="184"/>
      <c r="E648" s="184"/>
      <c r="F648" s="184"/>
      <c r="G648" s="184"/>
      <c r="H648" s="184"/>
      <c r="I648" s="184"/>
      <c r="J648" s="184"/>
      <c r="K648" s="184"/>
      <c r="L648" s="184"/>
      <c r="M648" s="184"/>
      <c r="N648" s="98"/>
      <c r="O648" s="133"/>
      <c r="P648" s="184"/>
      <c r="Q648" s="184"/>
      <c r="R648" s="184"/>
      <c r="S648" s="184"/>
      <c r="T648" s="184"/>
      <c r="U648" s="184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84"/>
      <c r="C649" s="184"/>
      <c r="D649" s="184"/>
      <c r="E649" s="184"/>
      <c r="F649" s="184"/>
      <c r="G649" s="184"/>
      <c r="H649" s="184"/>
      <c r="I649" s="184"/>
      <c r="J649" s="184"/>
      <c r="K649" s="184"/>
      <c r="L649" s="184"/>
      <c r="M649" s="184"/>
      <c r="N649" s="98"/>
      <c r="O649" s="133"/>
      <c r="P649" s="184"/>
      <c r="Q649" s="184"/>
      <c r="R649" s="184"/>
      <c r="S649" s="184"/>
      <c r="T649" s="184"/>
      <c r="U649" s="184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84"/>
      <c r="C650" s="184"/>
      <c r="D650" s="184"/>
      <c r="E650" s="184"/>
      <c r="F650" s="184"/>
      <c r="G650" s="184"/>
      <c r="H650" s="184"/>
      <c r="I650" s="184"/>
      <c r="J650" s="184"/>
      <c r="K650" s="184"/>
      <c r="L650" s="184"/>
      <c r="M650" s="184"/>
      <c r="N650" s="98"/>
      <c r="O650" s="133"/>
      <c r="P650" s="184"/>
      <c r="Q650" s="184"/>
      <c r="R650" s="184"/>
      <c r="S650" s="184"/>
      <c r="T650" s="184"/>
      <c r="U650" s="184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84"/>
      <c r="C651" s="184"/>
      <c r="D651" s="184"/>
      <c r="E651" s="184"/>
      <c r="F651" s="184"/>
      <c r="G651" s="184"/>
      <c r="H651" s="184"/>
      <c r="I651" s="184"/>
      <c r="J651" s="184"/>
      <c r="K651" s="184"/>
      <c r="L651" s="184"/>
      <c r="M651" s="184"/>
      <c r="N651" s="98"/>
      <c r="O651" s="133"/>
      <c r="P651" s="184"/>
      <c r="Q651" s="184"/>
      <c r="R651" s="184"/>
      <c r="S651" s="184"/>
      <c r="T651" s="184"/>
      <c r="U651" s="184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84"/>
      <c r="C652" s="184"/>
      <c r="D652" s="184"/>
      <c r="E652" s="184"/>
      <c r="F652" s="184"/>
      <c r="G652" s="184"/>
      <c r="H652" s="184"/>
      <c r="I652" s="184"/>
      <c r="J652" s="184"/>
      <c r="K652" s="184"/>
      <c r="L652" s="184"/>
      <c r="M652" s="184"/>
      <c r="N652" s="98"/>
      <c r="O652" s="133"/>
      <c r="P652" s="184"/>
      <c r="Q652" s="184"/>
      <c r="R652" s="184"/>
      <c r="S652" s="184"/>
      <c r="T652" s="184"/>
      <c r="U652" s="184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84"/>
      <c r="C653" s="184"/>
      <c r="D653" s="184"/>
      <c r="E653" s="184"/>
      <c r="F653" s="184"/>
      <c r="G653" s="184"/>
      <c r="H653" s="184"/>
      <c r="I653" s="184"/>
      <c r="J653" s="184"/>
      <c r="K653" s="184"/>
      <c r="L653" s="184"/>
      <c r="M653" s="184"/>
      <c r="N653" s="98"/>
      <c r="O653" s="133"/>
      <c r="P653" s="184"/>
      <c r="Q653" s="184"/>
      <c r="R653" s="184"/>
      <c r="S653" s="184"/>
      <c r="T653" s="184"/>
      <c r="U653" s="184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84"/>
      <c r="C654" s="184"/>
      <c r="D654" s="184"/>
      <c r="E654" s="184"/>
      <c r="F654" s="184"/>
      <c r="G654" s="184"/>
      <c r="H654" s="184"/>
      <c r="I654" s="184"/>
      <c r="J654" s="184"/>
      <c r="K654" s="184"/>
      <c r="L654" s="184"/>
      <c r="M654" s="184"/>
      <c r="N654" s="98"/>
      <c r="O654" s="133"/>
      <c r="P654" s="184"/>
      <c r="Q654" s="184"/>
      <c r="R654" s="184"/>
      <c r="S654" s="184"/>
      <c r="T654" s="184"/>
      <c r="U654" s="184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84"/>
      <c r="C655" s="184"/>
      <c r="D655" s="184"/>
      <c r="E655" s="184"/>
      <c r="F655" s="184"/>
      <c r="G655" s="184"/>
      <c r="H655" s="184"/>
      <c r="I655" s="184"/>
      <c r="J655" s="184"/>
      <c r="K655" s="184"/>
      <c r="L655" s="184"/>
      <c r="M655" s="184"/>
      <c r="N655" s="98"/>
      <c r="O655" s="133"/>
      <c r="P655" s="184"/>
      <c r="Q655" s="184"/>
      <c r="R655" s="184"/>
      <c r="S655" s="184"/>
      <c r="T655" s="184"/>
      <c r="U655" s="184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84"/>
      <c r="C656" s="184"/>
      <c r="D656" s="184"/>
      <c r="E656" s="184"/>
      <c r="F656" s="184"/>
      <c r="G656" s="184"/>
      <c r="H656" s="184"/>
      <c r="I656" s="184"/>
      <c r="J656" s="184"/>
      <c r="K656" s="184"/>
      <c r="L656" s="184"/>
      <c r="M656" s="184"/>
      <c r="N656" s="98"/>
      <c r="O656" s="133"/>
      <c r="P656" s="184"/>
      <c r="Q656" s="184"/>
      <c r="R656" s="184"/>
      <c r="S656" s="184"/>
      <c r="T656" s="184"/>
      <c r="U656" s="184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84"/>
      <c r="C657" s="184"/>
      <c r="D657" s="184"/>
      <c r="E657" s="184"/>
      <c r="F657" s="184"/>
      <c r="G657" s="184"/>
      <c r="H657" s="184"/>
      <c r="I657" s="184"/>
      <c r="J657" s="184"/>
      <c r="K657" s="184"/>
      <c r="L657" s="184"/>
      <c r="M657" s="184"/>
      <c r="N657" s="98"/>
      <c r="O657" s="133"/>
      <c r="P657" s="184"/>
      <c r="Q657" s="184"/>
      <c r="R657" s="184"/>
      <c r="S657" s="184"/>
      <c r="T657" s="184"/>
      <c r="U657" s="184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84"/>
      <c r="C658" s="184"/>
      <c r="D658" s="184"/>
      <c r="E658" s="184"/>
      <c r="F658" s="184"/>
      <c r="G658" s="184"/>
      <c r="H658" s="184"/>
      <c r="I658" s="184"/>
      <c r="J658" s="184"/>
      <c r="K658" s="184"/>
      <c r="L658" s="184"/>
      <c r="M658" s="184"/>
      <c r="N658" s="98"/>
      <c r="O658" s="133"/>
      <c r="P658" s="184"/>
      <c r="Q658" s="184"/>
      <c r="R658" s="184"/>
      <c r="S658" s="184"/>
      <c r="T658" s="184"/>
      <c r="U658" s="184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84"/>
      <c r="C659" s="184"/>
      <c r="D659" s="184"/>
      <c r="E659" s="184"/>
      <c r="F659" s="184"/>
      <c r="G659" s="184"/>
      <c r="H659" s="184"/>
      <c r="I659" s="184"/>
      <c r="J659" s="184"/>
      <c r="K659" s="184"/>
      <c r="L659" s="184"/>
      <c r="M659" s="184"/>
      <c r="N659" s="98"/>
      <c r="O659" s="133"/>
      <c r="P659" s="184"/>
      <c r="Q659" s="184"/>
      <c r="R659" s="184"/>
      <c r="S659" s="184"/>
      <c r="T659" s="184"/>
      <c r="U659" s="184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84"/>
      <c r="C660" s="184"/>
      <c r="D660" s="184"/>
      <c r="E660" s="184"/>
      <c r="F660" s="184"/>
      <c r="G660" s="184"/>
      <c r="H660" s="184"/>
      <c r="I660" s="184"/>
      <c r="J660" s="184"/>
      <c r="K660" s="184"/>
      <c r="L660" s="184"/>
      <c r="M660" s="184"/>
      <c r="N660" s="98"/>
      <c r="O660" s="133"/>
      <c r="P660" s="184"/>
      <c r="Q660" s="184"/>
      <c r="R660" s="184"/>
      <c r="S660" s="184"/>
      <c r="T660" s="184"/>
      <c r="U660" s="184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84"/>
      <c r="C661" s="184"/>
      <c r="D661" s="184"/>
      <c r="E661" s="184"/>
      <c r="F661" s="184"/>
      <c r="G661" s="184"/>
      <c r="H661" s="184"/>
      <c r="I661" s="184"/>
      <c r="J661" s="184"/>
      <c r="K661" s="184"/>
      <c r="L661" s="184"/>
      <c r="M661" s="184"/>
      <c r="N661" s="98"/>
      <c r="O661" s="133"/>
      <c r="P661" s="184"/>
      <c r="Q661" s="184"/>
      <c r="R661" s="184"/>
      <c r="S661" s="184"/>
      <c r="T661" s="184"/>
      <c r="U661" s="184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84"/>
      <c r="C662" s="184"/>
      <c r="D662" s="184"/>
      <c r="E662" s="184"/>
      <c r="F662" s="184"/>
      <c r="G662" s="184"/>
      <c r="H662" s="184"/>
      <c r="I662" s="184"/>
      <c r="J662" s="184"/>
      <c r="K662" s="184"/>
      <c r="L662" s="184"/>
      <c r="M662" s="184"/>
      <c r="N662" s="98"/>
      <c r="O662" s="133"/>
      <c r="P662" s="184"/>
      <c r="Q662" s="184"/>
      <c r="R662" s="184"/>
      <c r="S662" s="184"/>
      <c r="T662" s="184"/>
      <c r="U662" s="184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84"/>
      <c r="C663" s="184"/>
      <c r="D663" s="184"/>
      <c r="E663" s="184"/>
      <c r="F663" s="184"/>
      <c r="G663" s="184"/>
      <c r="H663" s="184"/>
      <c r="I663" s="184"/>
      <c r="J663" s="184"/>
      <c r="K663" s="184"/>
      <c r="L663" s="184"/>
      <c r="M663" s="184"/>
      <c r="N663" s="98"/>
      <c r="O663" s="133"/>
      <c r="P663" s="184"/>
      <c r="Q663" s="184"/>
      <c r="R663" s="184"/>
      <c r="S663" s="184"/>
      <c r="T663" s="184"/>
      <c r="U663" s="184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84"/>
      <c r="C664" s="184"/>
      <c r="D664" s="184"/>
      <c r="E664" s="184"/>
      <c r="F664" s="184"/>
      <c r="G664" s="184"/>
      <c r="H664" s="184"/>
      <c r="I664" s="184"/>
      <c r="J664" s="184"/>
      <c r="K664" s="184"/>
      <c r="L664" s="184"/>
      <c r="M664" s="184"/>
      <c r="N664" s="98"/>
      <c r="O664" s="133"/>
      <c r="P664" s="184"/>
      <c r="Q664" s="184"/>
      <c r="R664" s="184"/>
      <c r="S664" s="184"/>
      <c r="T664" s="184"/>
      <c r="U664" s="184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84"/>
      <c r="C665" s="184"/>
      <c r="D665" s="184"/>
      <c r="E665" s="184"/>
      <c r="F665" s="184"/>
      <c r="G665" s="184"/>
      <c r="H665" s="184"/>
      <c r="I665" s="184"/>
      <c r="J665" s="184"/>
      <c r="K665" s="184"/>
      <c r="L665" s="184"/>
      <c r="M665" s="184"/>
      <c r="N665" s="98"/>
      <c r="O665" s="133"/>
      <c r="P665" s="184"/>
      <c r="Q665" s="184"/>
      <c r="R665" s="184"/>
      <c r="S665" s="184"/>
      <c r="T665" s="184"/>
      <c r="U665" s="184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84"/>
      <c r="C666" s="184"/>
      <c r="D666" s="184"/>
      <c r="E666" s="184"/>
      <c r="F666" s="184"/>
      <c r="G666" s="184"/>
      <c r="H666" s="184"/>
      <c r="I666" s="184"/>
      <c r="J666" s="184"/>
      <c r="K666" s="184"/>
      <c r="L666" s="184"/>
      <c r="M666" s="184"/>
      <c r="N666" s="98"/>
      <c r="O666" s="133"/>
      <c r="P666" s="184"/>
      <c r="Q666" s="184"/>
      <c r="R666" s="184"/>
      <c r="S666" s="184"/>
      <c r="T666" s="184"/>
      <c r="U666" s="184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84"/>
      <c r="C667" s="184"/>
      <c r="D667" s="184"/>
      <c r="E667" s="184"/>
      <c r="F667" s="184"/>
      <c r="G667" s="184"/>
      <c r="H667" s="184"/>
      <c r="I667" s="184"/>
      <c r="J667" s="184"/>
      <c r="K667" s="184"/>
      <c r="L667" s="184"/>
      <c r="M667" s="184"/>
      <c r="N667" s="98"/>
      <c r="O667" s="133"/>
      <c r="P667" s="184"/>
      <c r="Q667" s="184"/>
      <c r="R667" s="184"/>
      <c r="S667" s="184"/>
      <c r="T667" s="184"/>
      <c r="U667" s="184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84"/>
      <c r="C668" s="184"/>
      <c r="D668" s="184"/>
      <c r="E668" s="184"/>
      <c r="F668" s="184"/>
      <c r="G668" s="184"/>
      <c r="H668" s="184"/>
      <c r="I668" s="184"/>
      <c r="J668" s="184"/>
      <c r="K668" s="184"/>
      <c r="L668" s="184"/>
      <c r="M668" s="184"/>
      <c r="N668" s="98"/>
      <c r="O668" s="133"/>
      <c r="P668" s="184"/>
      <c r="Q668" s="184"/>
      <c r="R668" s="184"/>
      <c r="S668" s="184"/>
      <c r="T668" s="184"/>
      <c r="U668" s="184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84"/>
      <c r="C669" s="184"/>
      <c r="D669" s="184"/>
      <c r="E669" s="184"/>
      <c r="F669" s="184"/>
      <c r="G669" s="184"/>
      <c r="H669" s="184"/>
      <c r="I669" s="184"/>
      <c r="J669" s="184"/>
      <c r="K669" s="184"/>
      <c r="L669" s="184"/>
      <c r="M669" s="184"/>
      <c r="N669" s="98"/>
      <c r="O669" s="133"/>
      <c r="P669" s="184"/>
      <c r="Q669" s="184"/>
      <c r="R669" s="184"/>
      <c r="S669" s="184"/>
      <c r="T669" s="184"/>
      <c r="U669" s="184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84"/>
      <c r="C670" s="184"/>
      <c r="D670" s="184"/>
      <c r="E670" s="184"/>
      <c r="F670" s="184"/>
      <c r="G670" s="184"/>
      <c r="H670" s="184"/>
      <c r="I670" s="184"/>
      <c r="J670" s="184"/>
      <c r="K670" s="184"/>
      <c r="L670" s="184"/>
      <c r="M670" s="184"/>
      <c r="N670" s="98"/>
      <c r="O670" s="133"/>
      <c r="P670" s="184"/>
      <c r="Q670" s="184"/>
      <c r="R670" s="184"/>
      <c r="S670" s="184"/>
      <c r="T670" s="184"/>
      <c r="U670" s="184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84"/>
      <c r="C671" s="184"/>
      <c r="D671" s="184"/>
      <c r="E671" s="184"/>
      <c r="F671" s="184"/>
      <c r="G671" s="184"/>
      <c r="H671" s="184"/>
      <c r="I671" s="184"/>
      <c r="J671" s="184"/>
      <c r="K671" s="184"/>
      <c r="L671" s="184"/>
      <c r="M671" s="184"/>
      <c r="N671" s="98"/>
      <c r="O671" s="133"/>
      <c r="P671" s="184"/>
      <c r="Q671" s="184"/>
      <c r="R671" s="184"/>
      <c r="S671" s="184"/>
      <c r="T671" s="184"/>
      <c r="U671" s="184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84"/>
      <c r="C672" s="184"/>
      <c r="D672" s="184"/>
      <c r="E672" s="184"/>
      <c r="F672" s="184"/>
      <c r="G672" s="184"/>
      <c r="H672" s="184"/>
      <c r="I672" s="184"/>
      <c r="J672" s="184"/>
      <c r="K672" s="184"/>
      <c r="L672" s="184"/>
      <c r="M672" s="184"/>
      <c r="N672" s="98"/>
      <c r="O672" s="133"/>
      <c r="P672" s="184"/>
      <c r="Q672" s="184"/>
      <c r="R672" s="184"/>
      <c r="S672" s="184"/>
      <c r="T672" s="184"/>
      <c r="U672" s="184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84"/>
      <c r="C673" s="184"/>
      <c r="D673" s="184"/>
      <c r="E673" s="184"/>
      <c r="F673" s="184"/>
      <c r="G673" s="184"/>
      <c r="H673" s="184"/>
      <c r="I673" s="184"/>
      <c r="J673" s="184"/>
      <c r="K673" s="184"/>
      <c r="L673" s="184"/>
      <c r="M673" s="184"/>
      <c r="N673" s="98"/>
      <c r="O673" s="133"/>
      <c r="P673" s="184"/>
      <c r="Q673" s="184"/>
      <c r="R673" s="184"/>
      <c r="S673" s="184"/>
      <c r="T673" s="184"/>
      <c r="U673" s="184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84"/>
      <c r="C674" s="184"/>
      <c r="D674" s="184"/>
      <c r="E674" s="184"/>
      <c r="F674" s="184"/>
      <c r="G674" s="184"/>
      <c r="H674" s="184"/>
      <c r="I674" s="184"/>
      <c r="J674" s="184"/>
      <c r="K674" s="184"/>
      <c r="L674" s="184"/>
      <c r="M674" s="184"/>
      <c r="N674" s="98"/>
      <c r="O674" s="133"/>
      <c r="P674" s="184"/>
      <c r="Q674" s="184"/>
      <c r="R674" s="184"/>
      <c r="S674" s="184"/>
      <c r="T674" s="184"/>
      <c r="U674" s="184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84"/>
      <c r="C675" s="184"/>
      <c r="D675" s="184"/>
      <c r="E675" s="184"/>
      <c r="F675" s="184"/>
      <c r="G675" s="184"/>
      <c r="H675" s="184"/>
      <c r="I675" s="184"/>
      <c r="J675" s="184"/>
      <c r="K675" s="184"/>
      <c r="L675" s="184"/>
      <c r="M675" s="184"/>
      <c r="N675" s="98"/>
      <c r="O675" s="133"/>
      <c r="P675" s="184"/>
      <c r="Q675" s="184"/>
      <c r="R675" s="184"/>
      <c r="S675" s="184"/>
      <c r="T675" s="184"/>
      <c r="U675" s="184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84"/>
      <c r="C676" s="184"/>
      <c r="D676" s="184"/>
      <c r="E676" s="184"/>
      <c r="F676" s="184"/>
      <c r="G676" s="184"/>
      <c r="H676" s="184"/>
      <c r="I676" s="184"/>
      <c r="J676" s="184"/>
      <c r="K676" s="184"/>
      <c r="L676" s="184"/>
      <c r="M676" s="184"/>
      <c r="N676" s="98"/>
      <c r="O676" s="133"/>
      <c r="P676" s="184"/>
      <c r="Q676" s="184"/>
      <c r="R676" s="184"/>
      <c r="S676" s="184"/>
      <c r="T676" s="184"/>
      <c r="U676" s="184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84"/>
      <c r="C677" s="184"/>
      <c r="D677" s="184"/>
      <c r="E677" s="184"/>
      <c r="F677" s="184"/>
      <c r="G677" s="184"/>
      <c r="H677" s="184"/>
      <c r="I677" s="184"/>
      <c r="J677" s="184"/>
      <c r="K677" s="184"/>
      <c r="L677" s="184"/>
      <c r="M677" s="184"/>
      <c r="N677" s="98"/>
      <c r="O677" s="133"/>
      <c r="P677" s="184"/>
      <c r="Q677" s="184"/>
      <c r="R677" s="184"/>
      <c r="S677" s="184"/>
      <c r="T677" s="184"/>
      <c r="U677" s="184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84"/>
      <c r="C678" s="184"/>
      <c r="D678" s="184"/>
      <c r="E678" s="184"/>
      <c r="F678" s="184"/>
      <c r="G678" s="184"/>
      <c r="H678" s="184"/>
      <c r="I678" s="184"/>
      <c r="J678" s="184"/>
      <c r="K678" s="184"/>
      <c r="L678" s="184"/>
      <c r="M678" s="184"/>
      <c r="N678" s="98"/>
      <c r="O678" s="133"/>
      <c r="P678" s="184"/>
      <c r="Q678" s="184"/>
      <c r="R678" s="184"/>
      <c r="S678" s="184"/>
      <c r="T678" s="184"/>
      <c r="U678" s="184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84"/>
      <c r="C679" s="184"/>
      <c r="D679" s="184"/>
      <c r="E679" s="184"/>
      <c r="F679" s="184"/>
      <c r="G679" s="184"/>
      <c r="H679" s="184"/>
      <c r="I679" s="184"/>
      <c r="J679" s="184"/>
      <c r="K679" s="184"/>
      <c r="L679" s="184"/>
      <c r="M679" s="184"/>
      <c r="N679" s="98"/>
      <c r="O679" s="133"/>
      <c r="P679" s="184"/>
      <c r="Q679" s="184"/>
      <c r="R679" s="184"/>
      <c r="S679" s="184"/>
      <c r="T679" s="184"/>
      <c r="U679" s="184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84"/>
      <c r="C680" s="184"/>
      <c r="D680" s="184"/>
      <c r="E680" s="184"/>
      <c r="F680" s="184"/>
      <c r="G680" s="184"/>
      <c r="H680" s="184"/>
      <c r="I680" s="184"/>
      <c r="J680" s="184"/>
      <c r="K680" s="184"/>
      <c r="L680" s="184"/>
      <c r="M680" s="184"/>
      <c r="N680" s="98"/>
      <c r="O680" s="133"/>
      <c r="P680" s="184"/>
      <c r="Q680" s="184"/>
      <c r="R680" s="184"/>
      <c r="S680" s="184"/>
      <c r="T680" s="184"/>
      <c r="U680" s="184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84"/>
      <c r="C681" s="184"/>
      <c r="D681" s="184"/>
      <c r="E681" s="184"/>
      <c r="F681" s="184"/>
      <c r="G681" s="184"/>
      <c r="H681" s="184"/>
      <c r="I681" s="184"/>
      <c r="J681" s="184"/>
      <c r="K681" s="184"/>
      <c r="L681" s="184"/>
      <c r="M681" s="184"/>
      <c r="N681" s="98"/>
      <c r="O681" s="133"/>
      <c r="P681" s="184"/>
      <c r="Q681" s="184"/>
      <c r="R681" s="184"/>
      <c r="S681" s="184"/>
      <c r="T681" s="184"/>
      <c r="U681" s="184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84"/>
      <c r="C682" s="184"/>
      <c r="D682" s="184"/>
      <c r="E682" s="184"/>
      <c r="F682" s="184"/>
      <c r="G682" s="184"/>
      <c r="H682" s="184"/>
      <c r="I682" s="184"/>
      <c r="J682" s="184"/>
      <c r="K682" s="184"/>
      <c r="L682" s="184"/>
      <c r="M682" s="184"/>
      <c r="N682" s="98"/>
      <c r="O682" s="133"/>
      <c r="P682" s="184"/>
      <c r="Q682" s="184"/>
      <c r="R682" s="184"/>
      <c r="S682" s="184"/>
      <c r="T682" s="184"/>
      <c r="U682" s="184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84"/>
      <c r="C683" s="184"/>
      <c r="D683" s="184"/>
      <c r="E683" s="184"/>
      <c r="F683" s="184"/>
      <c r="G683" s="184"/>
      <c r="H683" s="184"/>
      <c r="I683" s="184"/>
      <c r="J683" s="184"/>
      <c r="K683" s="184"/>
      <c r="L683" s="184"/>
      <c r="M683" s="184"/>
      <c r="N683" s="98"/>
      <c r="O683" s="133"/>
      <c r="P683" s="184"/>
      <c r="Q683" s="184"/>
      <c r="R683" s="184"/>
      <c r="S683" s="184"/>
      <c r="T683" s="184"/>
      <c r="U683" s="184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84"/>
      <c r="C684" s="184"/>
      <c r="D684" s="184"/>
      <c r="E684" s="184"/>
      <c r="F684" s="184"/>
      <c r="G684" s="184"/>
      <c r="H684" s="184"/>
      <c r="I684" s="184"/>
      <c r="J684" s="184"/>
      <c r="K684" s="184"/>
      <c r="L684" s="184"/>
      <c r="M684" s="184"/>
      <c r="N684" s="98"/>
      <c r="O684" s="133"/>
      <c r="P684" s="184"/>
      <c r="Q684" s="184"/>
      <c r="R684" s="184"/>
      <c r="S684" s="184"/>
      <c r="T684" s="184"/>
      <c r="U684" s="184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84"/>
      <c r="C685" s="184"/>
      <c r="D685" s="184"/>
      <c r="E685" s="184"/>
      <c r="F685" s="184"/>
      <c r="G685" s="184"/>
      <c r="H685" s="184"/>
      <c r="I685" s="184"/>
      <c r="J685" s="184"/>
      <c r="K685" s="184"/>
      <c r="L685" s="184"/>
      <c r="M685" s="184"/>
      <c r="N685" s="98"/>
      <c r="O685" s="133"/>
      <c r="P685" s="184"/>
      <c r="Q685" s="184"/>
      <c r="R685" s="184"/>
      <c r="S685" s="184"/>
      <c r="T685" s="184"/>
      <c r="U685" s="184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84"/>
      <c r="C686" s="184"/>
      <c r="D686" s="184"/>
      <c r="E686" s="184"/>
      <c r="F686" s="184"/>
      <c r="G686" s="184"/>
      <c r="H686" s="184"/>
      <c r="I686" s="184"/>
      <c r="J686" s="184"/>
      <c r="K686" s="184"/>
      <c r="L686" s="184"/>
      <c r="M686" s="184"/>
      <c r="N686" s="98"/>
      <c r="O686" s="133"/>
      <c r="P686" s="184"/>
      <c r="Q686" s="184"/>
      <c r="R686" s="184"/>
      <c r="S686" s="184"/>
      <c r="T686" s="184"/>
      <c r="U686" s="184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84"/>
      <c r="C687" s="184"/>
      <c r="D687" s="184"/>
      <c r="E687" s="184"/>
      <c r="F687" s="184"/>
      <c r="G687" s="184"/>
      <c r="H687" s="184"/>
      <c r="I687" s="184"/>
      <c r="J687" s="184"/>
      <c r="K687" s="184"/>
      <c r="L687" s="184"/>
      <c r="M687" s="184"/>
      <c r="N687" s="98"/>
      <c r="O687" s="133"/>
      <c r="P687" s="184"/>
      <c r="Q687" s="184"/>
      <c r="R687" s="184"/>
      <c r="S687" s="184"/>
      <c r="T687" s="184"/>
      <c r="U687" s="184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84"/>
      <c r="C688" s="184"/>
      <c r="D688" s="184"/>
      <c r="E688" s="184"/>
      <c r="F688" s="184"/>
      <c r="G688" s="184"/>
      <c r="H688" s="184"/>
      <c r="I688" s="184"/>
      <c r="J688" s="184"/>
      <c r="K688" s="184"/>
      <c r="L688" s="184"/>
      <c r="M688" s="184"/>
      <c r="N688" s="98"/>
      <c r="O688" s="133"/>
      <c r="P688" s="184"/>
      <c r="Q688" s="184"/>
      <c r="R688" s="184"/>
      <c r="S688" s="184"/>
      <c r="T688" s="184"/>
      <c r="U688" s="184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84"/>
      <c r="C689" s="184"/>
      <c r="D689" s="184"/>
      <c r="E689" s="184"/>
      <c r="F689" s="184"/>
      <c r="G689" s="184"/>
      <c r="H689" s="184"/>
      <c r="I689" s="184"/>
      <c r="J689" s="184"/>
      <c r="K689" s="184"/>
      <c r="L689" s="184"/>
      <c r="M689" s="184"/>
      <c r="N689" s="98"/>
      <c r="O689" s="133"/>
      <c r="P689" s="184"/>
      <c r="Q689" s="184"/>
      <c r="R689" s="184"/>
      <c r="S689" s="184"/>
      <c r="T689" s="184"/>
      <c r="U689" s="184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84"/>
      <c r="C690" s="184"/>
      <c r="D690" s="184"/>
      <c r="E690" s="184"/>
      <c r="F690" s="184"/>
      <c r="G690" s="184"/>
      <c r="H690" s="184"/>
      <c r="I690" s="184"/>
      <c r="J690" s="184"/>
      <c r="K690" s="184"/>
      <c r="L690" s="184"/>
      <c r="M690" s="184"/>
      <c r="N690" s="98"/>
      <c r="O690" s="133"/>
      <c r="P690" s="184"/>
      <c r="Q690" s="184"/>
      <c r="R690" s="184"/>
      <c r="S690" s="184"/>
      <c r="T690" s="184"/>
      <c r="U690" s="184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84"/>
      <c r="C691" s="184"/>
      <c r="D691" s="184"/>
      <c r="E691" s="184"/>
      <c r="F691" s="184"/>
      <c r="G691" s="184"/>
      <c r="H691" s="184"/>
      <c r="I691" s="184"/>
      <c r="J691" s="184"/>
      <c r="K691" s="184"/>
      <c r="L691" s="184"/>
      <c r="M691" s="184"/>
      <c r="N691" s="98"/>
      <c r="O691" s="133"/>
      <c r="P691" s="184"/>
      <c r="Q691" s="184"/>
      <c r="R691" s="184"/>
      <c r="S691" s="184"/>
      <c r="T691" s="184"/>
      <c r="U691" s="184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84"/>
      <c r="C692" s="184"/>
      <c r="D692" s="184"/>
      <c r="E692" s="184"/>
      <c r="F692" s="184"/>
      <c r="G692" s="184"/>
      <c r="H692" s="184"/>
      <c r="I692" s="184"/>
      <c r="J692" s="184"/>
      <c r="K692" s="184"/>
      <c r="L692" s="184"/>
      <c r="M692" s="184"/>
      <c r="N692" s="98"/>
      <c r="O692" s="133"/>
      <c r="P692" s="184"/>
      <c r="Q692" s="184"/>
      <c r="R692" s="184"/>
      <c r="S692" s="184"/>
      <c r="T692" s="184"/>
      <c r="U692" s="184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84"/>
      <c r="C693" s="184"/>
      <c r="D693" s="184"/>
      <c r="E693" s="184"/>
      <c r="F693" s="184"/>
      <c r="G693" s="184"/>
      <c r="H693" s="184"/>
      <c r="I693" s="184"/>
      <c r="J693" s="184"/>
      <c r="K693" s="184"/>
      <c r="L693" s="184"/>
      <c r="M693" s="184"/>
      <c r="N693" s="98"/>
      <c r="O693" s="133"/>
      <c r="P693" s="184"/>
      <c r="Q693" s="184"/>
      <c r="R693" s="184"/>
      <c r="S693" s="184"/>
      <c r="T693" s="184"/>
      <c r="U693" s="184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84"/>
      <c r="C694" s="184"/>
      <c r="D694" s="184"/>
      <c r="E694" s="184"/>
      <c r="F694" s="184"/>
      <c r="G694" s="184"/>
      <c r="H694" s="184"/>
      <c r="I694" s="184"/>
      <c r="J694" s="184"/>
      <c r="K694" s="184"/>
      <c r="L694" s="184"/>
      <c r="M694" s="184"/>
      <c r="N694" s="98"/>
      <c r="O694" s="133"/>
      <c r="P694" s="184"/>
      <c r="Q694" s="184"/>
      <c r="R694" s="184"/>
      <c r="S694" s="184"/>
      <c r="T694" s="184"/>
      <c r="U694" s="184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84"/>
      <c r="C695" s="184"/>
      <c r="D695" s="184"/>
      <c r="E695" s="184"/>
      <c r="F695" s="184"/>
      <c r="G695" s="184"/>
      <c r="H695" s="184"/>
      <c r="I695" s="184"/>
      <c r="J695" s="184"/>
      <c r="K695" s="184"/>
      <c r="L695" s="184"/>
      <c r="M695" s="184"/>
      <c r="N695" s="98"/>
      <c r="O695" s="133"/>
      <c r="P695" s="184"/>
      <c r="Q695" s="184"/>
      <c r="R695" s="184"/>
      <c r="S695" s="184"/>
      <c r="T695" s="184"/>
      <c r="U695" s="184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84"/>
      <c r="C696" s="184"/>
      <c r="D696" s="184"/>
      <c r="E696" s="184"/>
      <c r="F696" s="184"/>
      <c r="G696" s="184"/>
      <c r="H696" s="184"/>
      <c r="I696" s="184"/>
      <c r="J696" s="184"/>
      <c r="K696" s="184"/>
      <c r="L696" s="184"/>
      <c r="M696" s="184"/>
      <c r="N696" s="98"/>
      <c r="O696" s="133"/>
      <c r="P696" s="184"/>
      <c r="Q696" s="184"/>
      <c r="R696" s="184"/>
      <c r="S696" s="184"/>
      <c r="T696" s="184"/>
      <c r="U696" s="184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84"/>
      <c r="C697" s="184"/>
      <c r="D697" s="184"/>
      <c r="E697" s="184"/>
      <c r="F697" s="184"/>
      <c r="G697" s="184"/>
      <c r="H697" s="184"/>
      <c r="I697" s="184"/>
      <c r="J697" s="184"/>
      <c r="K697" s="184"/>
      <c r="L697" s="184"/>
      <c r="M697" s="184"/>
      <c r="N697" s="98"/>
      <c r="O697" s="133"/>
      <c r="P697" s="184"/>
      <c r="Q697" s="184"/>
      <c r="R697" s="184"/>
      <c r="S697" s="184"/>
      <c r="T697" s="184"/>
      <c r="U697" s="184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84"/>
      <c r="C698" s="184"/>
      <c r="D698" s="184"/>
      <c r="E698" s="184"/>
      <c r="F698" s="184"/>
      <c r="G698" s="184"/>
      <c r="H698" s="184"/>
      <c r="I698" s="184"/>
      <c r="J698" s="184"/>
      <c r="K698" s="184"/>
      <c r="L698" s="184"/>
      <c r="M698" s="184"/>
      <c r="N698" s="98"/>
      <c r="O698" s="133"/>
      <c r="P698" s="184"/>
      <c r="Q698" s="184"/>
      <c r="R698" s="184"/>
      <c r="S698" s="184"/>
      <c r="T698" s="184"/>
      <c r="U698" s="184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84"/>
      <c r="C699" s="184"/>
      <c r="D699" s="184"/>
      <c r="E699" s="184"/>
      <c r="F699" s="184"/>
      <c r="G699" s="184"/>
      <c r="H699" s="184"/>
      <c r="I699" s="184"/>
      <c r="J699" s="184"/>
      <c r="K699" s="184"/>
      <c r="L699" s="184"/>
      <c r="M699" s="184"/>
      <c r="N699" s="98"/>
      <c r="O699" s="133"/>
      <c r="P699" s="184"/>
      <c r="Q699" s="184"/>
      <c r="R699" s="184"/>
      <c r="S699" s="184"/>
      <c r="T699" s="184"/>
      <c r="U699" s="184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84"/>
      <c r="C700" s="184"/>
      <c r="D700" s="184"/>
      <c r="E700" s="184"/>
      <c r="F700" s="184"/>
      <c r="G700" s="184"/>
      <c r="H700" s="184"/>
      <c r="I700" s="184"/>
      <c r="J700" s="184"/>
      <c r="K700" s="184"/>
      <c r="L700" s="184"/>
      <c r="M700" s="184"/>
      <c r="N700" s="98"/>
      <c r="O700" s="133"/>
      <c r="P700" s="184"/>
      <c r="Q700" s="184"/>
      <c r="R700" s="184"/>
      <c r="S700" s="184"/>
      <c r="T700" s="184"/>
      <c r="U700" s="184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84"/>
      <c r="C701" s="184"/>
      <c r="D701" s="184"/>
      <c r="E701" s="184"/>
      <c r="F701" s="184"/>
      <c r="G701" s="184"/>
      <c r="H701" s="184"/>
      <c r="I701" s="184"/>
      <c r="J701" s="184"/>
      <c r="K701" s="184"/>
      <c r="L701" s="184"/>
      <c r="M701" s="184"/>
      <c r="N701" s="98"/>
      <c r="O701" s="133"/>
      <c r="P701" s="184"/>
      <c r="Q701" s="184"/>
      <c r="R701" s="184"/>
      <c r="S701" s="184"/>
      <c r="T701" s="184"/>
      <c r="U701" s="184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84"/>
      <c r="C702" s="184"/>
      <c r="D702" s="184"/>
      <c r="E702" s="184"/>
      <c r="F702" s="184"/>
      <c r="G702" s="184"/>
      <c r="H702" s="184"/>
      <c r="I702" s="184"/>
      <c r="J702" s="184"/>
      <c r="K702" s="184"/>
      <c r="L702" s="184"/>
      <c r="M702" s="184"/>
      <c r="N702" s="98"/>
      <c r="O702" s="133"/>
      <c r="P702" s="184"/>
      <c r="Q702" s="184"/>
      <c r="R702" s="184"/>
      <c r="S702" s="184"/>
      <c r="T702" s="184"/>
      <c r="U702" s="184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84"/>
      <c r="C703" s="184"/>
      <c r="D703" s="184"/>
      <c r="E703" s="184"/>
      <c r="F703" s="184"/>
      <c r="G703" s="184"/>
      <c r="H703" s="184"/>
      <c r="I703" s="184"/>
      <c r="J703" s="184"/>
      <c r="K703" s="184"/>
      <c r="L703" s="184"/>
      <c r="M703" s="184"/>
      <c r="N703" s="98"/>
      <c r="O703" s="133"/>
      <c r="P703" s="184"/>
      <c r="Q703" s="184"/>
      <c r="R703" s="184"/>
      <c r="S703" s="184"/>
      <c r="T703" s="184"/>
      <c r="U703" s="184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84"/>
      <c r="C704" s="184"/>
      <c r="D704" s="184"/>
      <c r="E704" s="184"/>
      <c r="F704" s="184"/>
      <c r="G704" s="184"/>
      <c r="H704" s="184"/>
      <c r="I704" s="184"/>
      <c r="J704" s="184"/>
      <c r="K704" s="184"/>
      <c r="L704" s="184"/>
      <c r="M704" s="184"/>
      <c r="N704" s="98"/>
      <c r="O704" s="133"/>
      <c r="P704" s="184"/>
      <c r="Q704" s="184"/>
      <c r="R704" s="184"/>
      <c r="S704" s="184"/>
      <c r="T704" s="184"/>
      <c r="U704" s="184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84"/>
      <c r="C705" s="184"/>
      <c r="D705" s="184"/>
      <c r="E705" s="184"/>
      <c r="F705" s="184"/>
      <c r="G705" s="184"/>
      <c r="H705" s="184"/>
      <c r="I705" s="184"/>
      <c r="J705" s="184"/>
      <c r="K705" s="184"/>
      <c r="L705" s="184"/>
      <c r="M705" s="184"/>
      <c r="N705" s="98"/>
      <c r="O705" s="133"/>
      <c r="P705" s="184"/>
      <c r="Q705" s="184"/>
      <c r="R705" s="184"/>
      <c r="S705" s="184"/>
      <c r="T705" s="184"/>
      <c r="U705" s="184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84"/>
      <c r="C706" s="184"/>
      <c r="D706" s="184"/>
      <c r="E706" s="184"/>
      <c r="F706" s="184"/>
      <c r="G706" s="184"/>
      <c r="H706" s="184"/>
      <c r="I706" s="184"/>
      <c r="J706" s="184"/>
      <c r="K706" s="184"/>
      <c r="L706" s="184"/>
      <c r="M706" s="184"/>
      <c r="N706" s="98"/>
      <c r="O706" s="133"/>
      <c r="P706" s="184"/>
      <c r="Q706" s="184"/>
      <c r="R706" s="184"/>
      <c r="S706" s="184"/>
      <c r="T706" s="184"/>
      <c r="U706" s="184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84"/>
      <c r="C707" s="184"/>
      <c r="D707" s="184"/>
      <c r="E707" s="184"/>
      <c r="F707" s="184"/>
      <c r="G707" s="184"/>
      <c r="H707" s="184"/>
      <c r="I707" s="184"/>
      <c r="J707" s="184"/>
      <c r="K707" s="184"/>
      <c r="L707" s="184"/>
      <c r="M707" s="184"/>
      <c r="N707" s="98"/>
      <c r="O707" s="133"/>
      <c r="P707" s="184"/>
      <c r="Q707" s="184"/>
      <c r="R707" s="184"/>
      <c r="S707" s="184"/>
      <c r="T707" s="184"/>
      <c r="U707" s="184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84"/>
      <c r="C708" s="184"/>
      <c r="D708" s="184"/>
      <c r="E708" s="184"/>
      <c r="F708" s="184"/>
      <c r="G708" s="184"/>
      <c r="H708" s="184"/>
      <c r="I708" s="184"/>
      <c r="J708" s="184"/>
      <c r="K708" s="184"/>
      <c r="L708" s="184"/>
      <c r="M708" s="184"/>
      <c r="N708" s="98"/>
      <c r="O708" s="133"/>
      <c r="P708" s="184"/>
      <c r="Q708" s="184"/>
      <c r="R708" s="184"/>
      <c r="S708" s="184"/>
      <c r="T708" s="184"/>
      <c r="U708" s="184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84"/>
      <c r="C709" s="184"/>
      <c r="D709" s="184"/>
      <c r="E709" s="184"/>
      <c r="F709" s="184"/>
      <c r="G709" s="184"/>
      <c r="H709" s="184"/>
      <c r="I709" s="184"/>
      <c r="J709" s="184"/>
      <c r="K709" s="184"/>
      <c r="L709" s="184"/>
      <c r="M709" s="184"/>
      <c r="N709" s="98"/>
      <c r="O709" s="133"/>
      <c r="P709" s="184"/>
      <c r="Q709" s="184"/>
      <c r="R709" s="184"/>
      <c r="S709" s="184"/>
      <c r="T709" s="184"/>
      <c r="U709" s="184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84"/>
      <c r="C710" s="184"/>
      <c r="D710" s="184"/>
      <c r="E710" s="184"/>
      <c r="F710" s="184"/>
      <c r="G710" s="184"/>
      <c r="H710" s="184"/>
      <c r="I710" s="184"/>
      <c r="J710" s="184"/>
      <c r="K710" s="184"/>
      <c r="L710" s="184"/>
      <c r="M710" s="184"/>
      <c r="N710" s="98"/>
      <c r="O710" s="133"/>
      <c r="P710" s="184"/>
      <c r="Q710" s="184"/>
      <c r="R710" s="184"/>
      <c r="S710" s="184"/>
      <c r="T710" s="184"/>
      <c r="U710" s="184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84"/>
      <c r="C711" s="184"/>
      <c r="D711" s="184"/>
      <c r="E711" s="184"/>
      <c r="F711" s="184"/>
      <c r="G711" s="184"/>
      <c r="H711" s="184"/>
      <c r="I711" s="184"/>
      <c r="J711" s="184"/>
      <c r="K711" s="184"/>
      <c r="L711" s="184"/>
      <c r="M711" s="184"/>
      <c r="N711" s="98"/>
      <c r="O711" s="133"/>
      <c r="P711" s="184"/>
      <c r="Q711" s="184"/>
      <c r="R711" s="184"/>
      <c r="S711" s="184"/>
      <c r="T711" s="184"/>
      <c r="U711" s="184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84"/>
      <c r="C712" s="184"/>
      <c r="D712" s="184"/>
      <c r="E712" s="184"/>
      <c r="F712" s="184"/>
      <c r="G712" s="184"/>
      <c r="H712" s="184"/>
      <c r="I712" s="184"/>
      <c r="J712" s="184"/>
      <c r="K712" s="184"/>
      <c r="L712" s="184"/>
      <c r="M712" s="184"/>
      <c r="N712" s="98"/>
      <c r="O712" s="133"/>
      <c r="P712" s="184"/>
      <c r="Q712" s="184"/>
      <c r="R712" s="184"/>
      <c r="S712" s="184"/>
      <c r="T712" s="184"/>
      <c r="U712" s="184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84"/>
      <c r="C713" s="184"/>
      <c r="D713" s="184"/>
      <c r="E713" s="184"/>
      <c r="F713" s="184"/>
      <c r="G713" s="184"/>
      <c r="H713" s="184"/>
      <c r="I713" s="184"/>
      <c r="J713" s="184"/>
      <c r="K713" s="184"/>
      <c r="L713" s="184"/>
      <c r="M713" s="184"/>
      <c r="N713" s="98"/>
      <c r="O713" s="133"/>
      <c r="P713" s="184"/>
      <c r="Q713" s="184"/>
      <c r="R713" s="184"/>
      <c r="S713" s="184"/>
      <c r="T713" s="184"/>
      <c r="U713" s="184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84"/>
      <c r="C714" s="184"/>
      <c r="D714" s="184"/>
      <c r="E714" s="184"/>
      <c r="F714" s="184"/>
      <c r="G714" s="184"/>
      <c r="H714" s="184"/>
      <c r="I714" s="184"/>
      <c r="J714" s="184"/>
      <c r="K714" s="184"/>
      <c r="L714" s="184"/>
      <c r="M714" s="184"/>
      <c r="N714" s="98"/>
      <c r="O714" s="133"/>
      <c r="P714" s="184"/>
      <c r="Q714" s="184"/>
      <c r="R714" s="184"/>
      <c r="S714" s="184"/>
      <c r="T714" s="184"/>
      <c r="U714" s="184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84"/>
      <c r="C715" s="184"/>
      <c r="D715" s="184"/>
      <c r="E715" s="184"/>
      <c r="F715" s="184"/>
      <c r="G715" s="184"/>
      <c r="H715" s="184"/>
      <c r="I715" s="184"/>
      <c r="J715" s="184"/>
      <c r="K715" s="184"/>
      <c r="L715" s="184"/>
      <c r="M715" s="184"/>
      <c r="N715" s="98"/>
      <c r="O715" s="133"/>
      <c r="P715" s="184"/>
      <c r="Q715" s="184"/>
      <c r="R715" s="184"/>
      <c r="S715" s="184"/>
      <c r="T715" s="184"/>
      <c r="U715" s="184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84"/>
      <c r="C716" s="184"/>
      <c r="D716" s="184"/>
      <c r="E716" s="184"/>
      <c r="F716" s="184"/>
      <c r="G716" s="184"/>
      <c r="H716" s="184"/>
      <c r="I716" s="184"/>
      <c r="J716" s="184"/>
      <c r="K716" s="184"/>
      <c r="L716" s="184"/>
      <c r="M716" s="184"/>
      <c r="N716" s="98"/>
      <c r="O716" s="133"/>
      <c r="P716" s="184"/>
      <c r="Q716" s="184"/>
      <c r="R716" s="184"/>
      <c r="S716" s="184"/>
      <c r="T716" s="184"/>
      <c r="U716" s="184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84"/>
      <c r="C717" s="184"/>
      <c r="D717" s="184"/>
      <c r="E717" s="184"/>
      <c r="F717" s="184"/>
      <c r="G717" s="184"/>
      <c r="H717" s="184"/>
      <c r="I717" s="184"/>
      <c r="J717" s="184"/>
      <c r="K717" s="184"/>
      <c r="L717" s="184"/>
      <c r="M717" s="184"/>
      <c r="N717" s="98"/>
      <c r="O717" s="133"/>
      <c r="P717" s="184"/>
      <c r="Q717" s="184"/>
      <c r="R717" s="184"/>
      <c r="S717" s="184"/>
      <c r="T717" s="184"/>
      <c r="U717" s="184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84"/>
      <c r="C718" s="184"/>
      <c r="D718" s="184"/>
      <c r="E718" s="184"/>
      <c r="F718" s="184"/>
      <c r="G718" s="184"/>
      <c r="H718" s="184"/>
      <c r="I718" s="184"/>
      <c r="J718" s="184"/>
      <c r="K718" s="184"/>
      <c r="L718" s="184"/>
      <c r="M718" s="184"/>
      <c r="N718" s="98"/>
      <c r="O718" s="133"/>
      <c r="P718" s="184"/>
      <c r="Q718" s="184"/>
      <c r="R718" s="184"/>
      <c r="S718" s="184"/>
      <c r="T718" s="184"/>
      <c r="U718" s="184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84"/>
      <c r="C719" s="184"/>
      <c r="D719" s="184"/>
      <c r="E719" s="184"/>
      <c r="F719" s="184"/>
      <c r="G719" s="184"/>
      <c r="H719" s="184"/>
      <c r="I719" s="184"/>
      <c r="J719" s="184"/>
      <c r="K719" s="184"/>
      <c r="L719" s="184"/>
      <c r="M719" s="184"/>
      <c r="N719" s="98"/>
      <c r="O719" s="133"/>
      <c r="P719" s="184"/>
      <c r="Q719" s="184"/>
      <c r="R719" s="184"/>
      <c r="S719" s="184"/>
      <c r="T719" s="184"/>
      <c r="U719" s="184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84"/>
      <c r="C720" s="184"/>
      <c r="D720" s="184"/>
      <c r="E720" s="184"/>
      <c r="F720" s="184"/>
      <c r="G720" s="184"/>
      <c r="H720" s="184"/>
      <c r="I720" s="184"/>
      <c r="J720" s="184"/>
      <c r="K720" s="184"/>
      <c r="L720" s="184"/>
      <c r="M720" s="184"/>
      <c r="N720" s="98"/>
      <c r="O720" s="133"/>
      <c r="P720" s="184"/>
      <c r="Q720" s="184"/>
      <c r="R720" s="184"/>
      <c r="S720" s="184"/>
      <c r="T720" s="184"/>
      <c r="U720" s="184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84"/>
      <c r="C721" s="184"/>
      <c r="D721" s="184"/>
      <c r="E721" s="184"/>
      <c r="F721" s="184"/>
      <c r="G721" s="184"/>
      <c r="H721" s="184"/>
      <c r="I721" s="184"/>
      <c r="J721" s="184"/>
      <c r="K721" s="184"/>
      <c r="L721" s="184"/>
      <c r="M721" s="184"/>
      <c r="N721" s="98"/>
      <c r="O721" s="133"/>
      <c r="P721" s="184"/>
      <c r="Q721" s="184"/>
      <c r="R721" s="184"/>
      <c r="S721" s="184"/>
      <c r="T721" s="184"/>
      <c r="U721" s="184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84"/>
      <c r="C722" s="184"/>
      <c r="D722" s="184"/>
      <c r="E722" s="184"/>
      <c r="F722" s="184"/>
      <c r="G722" s="184"/>
      <c r="H722" s="184"/>
      <c r="I722" s="184"/>
      <c r="J722" s="184"/>
      <c r="K722" s="184"/>
      <c r="L722" s="184"/>
      <c r="M722" s="184"/>
      <c r="N722" s="98"/>
      <c r="O722" s="133"/>
      <c r="P722" s="184"/>
      <c r="Q722" s="184"/>
      <c r="R722" s="184"/>
      <c r="S722" s="184"/>
      <c r="T722" s="184"/>
      <c r="U722" s="184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84"/>
      <c r="C723" s="184"/>
      <c r="D723" s="184"/>
      <c r="E723" s="184"/>
      <c r="F723" s="184"/>
      <c r="G723" s="184"/>
      <c r="H723" s="184"/>
      <c r="I723" s="184"/>
      <c r="J723" s="184"/>
      <c r="K723" s="184"/>
      <c r="L723" s="184"/>
      <c r="M723" s="184"/>
      <c r="N723" s="98"/>
      <c r="O723" s="133"/>
      <c r="P723" s="184"/>
      <c r="Q723" s="184"/>
      <c r="R723" s="184"/>
      <c r="S723" s="184"/>
      <c r="T723" s="184"/>
      <c r="U723" s="184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84"/>
      <c r="C724" s="184"/>
      <c r="D724" s="184"/>
      <c r="E724" s="184"/>
      <c r="F724" s="184"/>
      <c r="G724" s="184"/>
      <c r="H724" s="184"/>
      <c r="I724" s="184"/>
      <c r="J724" s="184"/>
      <c r="K724" s="184"/>
      <c r="L724" s="184"/>
      <c r="M724" s="184"/>
      <c r="N724" s="98"/>
      <c r="O724" s="133"/>
      <c r="P724" s="184"/>
      <c r="Q724" s="184"/>
      <c r="R724" s="184"/>
      <c r="S724" s="184"/>
      <c r="T724" s="184"/>
      <c r="U724" s="184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84"/>
      <c r="C725" s="184"/>
      <c r="D725" s="184"/>
      <c r="E725" s="184"/>
      <c r="F725" s="184"/>
      <c r="G725" s="184"/>
      <c r="H725" s="184"/>
      <c r="I725" s="184"/>
      <c r="J725" s="184"/>
      <c r="K725" s="184"/>
      <c r="L725" s="184"/>
      <c r="M725" s="184"/>
      <c r="N725" s="98"/>
      <c r="O725" s="133"/>
      <c r="P725" s="184"/>
      <c r="Q725" s="184"/>
      <c r="R725" s="184"/>
      <c r="S725" s="184"/>
      <c r="T725" s="184"/>
      <c r="U725" s="184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84"/>
      <c r="C726" s="184"/>
      <c r="D726" s="184"/>
      <c r="E726" s="184"/>
      <c r="F726" s="184"/>
      <c r="G726" s="184"/>
      <c r="H726" s="184"/>
      <c r="I726" s="184"/>
      <c r="J726" s="184"/>
      <c r="K726" s="184"/>
      <c r="L726" s="184"/>
      <c r="M726" s="184"/>
      <c r="N726" s="98"/>
      <c r="O726" s="133"/>
      <c r="P726" s="184"/>
      <c r="Q726" s="184"/>
      <c r="R726" s="184"/>
      <c r="S726" s="184"/>
      <c r="T726" s="184"/>
      <c r="U726" s="184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84"/>
      <c r="C727" s="184"/>
      <c r="D727" s="184"/>
      <c r="E727" s="184"/>
      <c r="F727" s="184"/>
      <c r="G727" s="184"/>
      <c r="H727" s="184"/>
      <c r="I727" s="184"/>
      <c r="J727" s="184"/>
      <c r="K727" s="184"/>
      <c r="L727" s="184"/>
      <c r="M727" s="184"/>
      <c r="N727" s="98"/>
      <c r="O727" s="133"/>
      <c r="P727" s="184"/>
      <c r="Q727" s="184"/>
      <c r="R727" s="184"/>
      <c r="S727" s="184"/>
      <c r="T727" s="184"/>
      <c r="U727" s="184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84"/>
      <c r="C728" s="184"/>
      <c r="D728" s="184"/>
      <c r="E728" s="184"/>
      <c r="F728" s="184"/>
      <c r="G728" s="184"/>
      <c r="H728" s="184"/>
      <c r="I728" s="184"/>
      <c r="J728" s="184"/>
      <c r="K728" s="184"/>
      <c r="L728" s="184"/>
      <c r="M728" s="184"/>
      <c r="N728" s="98"/>
      <c r="O728" s="133"/>
      <c r="P728" s="184"/>
      <c r="Q728" s="184"/>
      <c r="R728" s="184"/>
      <c r="S728" s="184"/>
      <c r="T728" s="184"/>
      <c r="U728" s="184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84"/>
      <c r="C729" s="184"/>
      <c r="D729" s="184"/>
      <c r="E729" s="184"/>
      <c r="F729" s="184"/>
      <c r="G729" s="184"/>
      <c r="H729" s="184"/>
      <c r="I729" s="184"/>
      <c r="J729" s="184"/>
      <c r="K729" s="184"/>
      <c r="L729" s="184"/>
      <c r="M729" s="184"/>
      <c r="N729" s="98"/>
      <c r="O729" s="133"/>
      <c r="P729" s="184"/>
      <c r="Q729" s="184"/>
      <c r="R729" s="184"/>
      <c r="S729" s="184"/>
      <c r="T729" s="184"/>
      <c r="U729" s="184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84"/>
      <c r="C730" s="184"/>
      <c r="D730" s="184"/>
      <c r="E730" s="184"/>
      <c r="F730" s="184"/>
      <c r="G730" s="184"/>
      <c r="H730" s="184"/>
      <c r="I730" s="184"/>
      <c r="J730" s="184"/>
      <c r="K730" s="184"/>
      <c r="L730" s="184"/>
      <c r="M730" s="184"/>
      <c r="N730" s="98"/>
      <c r="O730" s="133"/>
      <c r="P730" s="184"/>
      <c r="Q730" s="184"/>
      <c r="R730" s="184"/>
      <c r="S730" s="184"/>
      <c r="T730" s="184"/>
      <c r="U730" s="184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84"/>
      <c r="C731" s="184"/>
      <c r="D731" s="184"/>
      <c r="E731" s="184"/>
      <c r="F731" s="184"/>
      <c r="G731" s="184"/>
      <c r="H731" s="184"/>
      <c r="I731" s="184"/>
      <c r="J731" s="184"/>
      <c r="K731" s="184"/>
      <c r="L731" s="184"/>
      <c r="M731" s="184"/>
      <c r="N731" s="98"/>
      <c r="O731" s="133"/>
      <c r="P731" s="184"/>
      <c r="Q731" s="184"/>
      <c r="R731" s="184"/>
      <c r="S731" s="184"/>
      <c r="T731" s="184"/>
      <c r="U731" s="184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84"/>
      <c r="C732" s="184"/>
      <c r="D732" s="184"/>
      <c r="E732" s="184"/>
      <c r="F732" s="184"/>
      <c r="G732" s="184"/>
      <c r="H732" s="184"/>
      <c r="I732" s="184"/>
      <c r="J732" s="184"/>
      <c r="K732" s="184"/>
      <c r="L732" s="184"/>
      <c r="M732" s="184"/>
      <c r="N732" s="98"/>
      <c r="O732" s="133"/>
      <c r="P732" s="184"/>
      <c r="Q732" s="184"/>
      <c r="R732" s="184"/>
      <c r="S732" s="184"/>
      <c r="T732" s="184"/>
      <c r="U732" s="184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84"/>
      <c r="C733" s="184"/>
      <c r="D733" s="184"/>
      <c r="E733" s="184"/>
      <c r="F733" s="184"/>
      <c r="G733" s="184"/>
      <c r="H733" s="184"/>
      <c r="I733" s="184"/>
      <c r="J733" s="184"/>
      <c r="K733" s="184"/>
      <c r="L733" s="184"/>
      <c r="M733" s="184"/>
      <c r="N733" s="98"/>
      <c r="O733" s="133"/>
      <c r="P733" s="184"/>
      <c r="Q733" s="184"/>
      <c r="R733" s="184"/>
      <c r="S733" s="184"/>
      <c r="T733" s="184"/>
      <c r="U733" s="184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84"/>
      <c r="C734" s="184"/>
      <c r="D734" s="184"/>
      <c r="E734" s="184"/>
      <c r="F734" s="184"/>
      <c r="G734" s="184"/>
      <c r="H734" s="184"/>
      <c r="I734" s="184"/>
      <c r="J734" s="184"/>
      <c r="K734" s="184"/>
      <c r="L734" s="184"/>
      <c r="M734" s="184"/>
      <c r="N734" s="98"/>
      <c r="O734" s="133"/>
      <c r="P734" s="184"/>
      <c r="Q734" s="184"/>
      <c r="R734" s="184"/>
      <c r="S734" s="184"/>
      <c r="T734" s="184"/>
      <c r="U734" s="184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84"/>
      <c r="C735" s="184"/>
      <c r="D735" s="184"/>
      <c r="E735" s="184"/>
      <c r="F735" s="184"/>
      <c r="G735" s="184"/>
      <c r="H735" s="184"/>
      <c r="I735" s="184"/>
      <c r="J735" s="184"/>
      <c r="K735" s="184"/>
      <c r="L735" s="184"/>
      <c r="M735" s="184"/>
      <c r="N735" s="98"/>
      <c r="O735" s="133"/>
      <c r="P735" s="184"/>
      <c r="Q735" s="184"/>
      <c r="R735" s="184"/>
      <c r="S735" s="184"/>
      <c r="T735" s="184"/>
      <c r="U735" s="184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84"/>
      <c r="C736" s="184"/>
      <c r="D736" s="184"/>
      <c r="E736" s="184"/>
      <c r="F736" s="184"/>
      <c r="G736" s="184"/>
      <c r="H736" s="184"/>
      <c r="I736" s="184"/>
      <c r="J736" s="184"/>
      <c r="K736" s="184"/>
      <c r="L736" s="184"/>
      <c r="M736" s="184"/>
      <c r="N736" s="98"/>
      <c r="O736" s="133"/>
      <c r="P736" s="184"/>
      <c r="Q736" s="184"/>
      <c r="R736" s="184"/>
      <c r="S736" s="184"/>
      <c r="T736" s="184"/>
      <c r="U736" s="184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84"/>
      <c r="C737" s="184"/>
      <c r="D737" s="184"/>
      <c r="E737" s="184"/>
      <c r="F737" s="184"/>
      <c r="G737" s="184"/>
      <c r="H737" s="184"/>
      <c r="I737" s="184"/>
      <c r="J737" s="184"/>
      <c r="K737" s="184"/>
      <c r="L737" s="184"/>
      <c r="M737" s="184"/>
      <c r="N737" s="98"/>
      <c r="O737" s="133"/>
      <c r="P737" s="184"/>
      <c r="Q737" s="184"/>
      <c r="R737" s="184"/>
      <c r="S737" s="184"/>
      <c r="T737" s="184"/>
      <c r="U737" s="184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84"/>
      <c r="C738" s="184"/>
      <c r="D738" s="184"/>
      <c r="E738" s="184"/>
      <c r="F738" s="184"/>
      <c r="G738" s="184"/>
      <c r="H738" s="184"/>
      <c r="I738" s="184"/>
      <c r="J738" s="184"/>
      <c r="K738" s="184"/>
      <c r="L738" s="184"/>
      <c r="M738" s="184"/>
      <c r="N738" s="98"/>
      <c r="O738" s="133"/>
      <c r="P738" s="184"/>
      <c r="Q738" s="184"/>
      <c r="R738" s="184"/>
      <c r="S738" s="184"/>
      <c r="T738" s="184"/>
      <c r="U738" s="184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84"/>
      <c r="C739" s="184"/>
      <c r="D739" s="184"/>
      <c r="E739" s="184"/>
      <c r="F739" s="184"/>
      <c r="G739" s="184"/>
      <c r="H739" s="184"/>
      <c r="I739" s="184"/>
      <c r="J739" s="184"/>
      <c r="K739" s="184"/>
      <c r="L739" s="184"/>
      <c r="M739" s="184"/>
      <c r="N739" s="98"/>
      <c r="O739" s="133"/>
      <c r="P739" s="184"/>
      <c r="Q739" s="184"/>
      <c r="R739" s="184"/>
      <c r="S739" s="184"/>
      <c r="T739" s="184"/>
      <c r="U739" s="184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84"/>
      <c r="C740" s="184"/>
      <c r="D740" s="184"/>
      <c r="E740" s="184"/>
      <c r="F740" s="184"/>
      <c r="G740" s="184"/>
      <c r="H740" s="184"/>
      <c r="I740" s="184"/>
      <c r="J740" s="184"/>
      <c r="K740" s="184"/>
      <c r="L740" s="184"/>
      <c r="M740" s="184"/>
      <c r="N740" s="98"/>
      <c r="O740" s="133"/>
      <c r="P740" s="184"/>
      <c r="Q740" s="184"/>
      <c r="R740" s="184"/>
      <c r="S740" s="184"/>
      <c r="T740" s="184"/>
      <c r="U740" s="184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84"/>
      <c r="C741" s="184"/>
      <c r="D741" s="184"/>
      <c r="E741" s="184"/>
      <c r="F741" s="184"/>
      <c r="G741" s="184"/>
      <c r="H741" s="184"/>
      <c r="I741" s="184"/>
      <c r="J741" s="184"/>
      <c r="K741" s="184"/>
      <c r="L741" s="184"/>
      <c r="M741" s="184"/>
      <c r="N741" s="98"/>
      <c r="O741" s="133"/>
      <c r="P741" s="184"/>
      <c r="Q741" s="184"/>
      <c r="R741" s="184"/>
      <c r="S741" s="184"/>
      <c r="T741" s="184"/>
      <c r="U741" s="184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84"/>
      <c r="C742" s="184"/>
      <c r="D742" s="184"/>
      <c r="E742" s="184"/>
      <c r="F742" s="184"/>
      <c r="G742" s="184"/>
      <c r="H742" s="184"/>
      <c r="I742" s="184"/>
      <c r="J742" s="184"/>
      <c r="K742" s="184"/>
      <c r="L742" s="184"/>
      <c r="M742" s="184"/>
      <c r="N742" s="98"/>
      <c r="O742" s="133"/>
      <c r="P742" s="184"/>
      <c r="Q742" s="184"/>
      <c r="R742" s="184"/>
      <c r="S742" s="184"/>
      <c r="T742" s="184"/>
      <c r="U742" s="184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84"/>
      <c r="C743" s="184"/>
      <c r="D743" s="184"/>
      <c r="E743" s="184"/>
      <c r="F743" s="184"/>
      <c r="G743" s="184"/>
      <c r="H743" s="184"/>
      <c r="I743" s="184"/>
      <c r="J743" s="184"/>
      <c r="K743" s="184"/>
      <c r="L743" s="184"/>
      <c r="M743" s="184"/>
      <c r="N743" s="98"/>
      <c r="O743" s="133"/>
      <c r="P743" s="184"/>
      <c r="Q743" s="184"/>
      <c r="R743" s="184"/>
      <c r="S743" s="184"/>
      <c r="T743" s="184"/>
      <c r="U743" s="184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84"/>
      <c r="C744" s="184"/>
      <c r="D744" s="184"/>
      <c r="E744" s="184"/>
      <c r="F744" s="184"/>
      <c r="G744" s="184"/>
      <c r="H744" s="184"/>
      <c r="I744" s="184"/>
      <c r="J744" s="184"/>
      <c r="K744" s="184"/>
      <c r="L744" s="184"/>
      <c r="M744" s="184"/>
      <c r="N744" s="98"/>
      <c r="O744" s="133"/>
      <c r="P744" s="184"/>
      <c r="Q744" s="184"/>
      <c r="R744" s="184"/>
      <c r="S744" s="184"/>
      <c r="T744" s="184"/>
      <c r="U744" s="184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84"/>
      <c r="C745" s="184"/>
      <c r="D745" s="184"/>
      <c r="E745" s="184"/>
      <c r="F745" s="184"/>
      <c r="G745" s="184"/>
      <c r="H745" s="184"/>
      <c r="I745" s="184"/>
      <c r="J745" s="184"/>
      <c r="K745" s="184"/>
      <c r="L745" s="184"/>
      <c r="M745" s="184"/>
      <c r="N745" s="98"/>
      <c r="O745" s="133"/>
      <c r="P745" s="184"/>
      <c r="Q745" s="184"/>
      <c r="R745" s="184"/>
      <c r="S745" s="184"/>
      <c r="T745" s="184"/>
      <c r="U745" s="184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84"/>
      <c r="C746" s="184"/>
      <c r="D746" s="184"/>
      <c r="E746" s="184"/>
      <c r="F746" s="184"/>
      <c r="G746" s="184"/>
      <c r="H746" s="184"/>
      <c r="I746" s="184"/>
      <c r="J746" s="184"/>
      <c r="K746" s="184"/>
      <c r="L746" s="184"/>
      <c r="M746" s="184"/>
      <c r="N746" s="98"/>
      <c r="O746" s="133"/>
      <c r="P746" s="184"/>
      <c r="Q746" s="184"/>
      <c r="R746" s="184"/>
      <c r="S746" s="184"/>
      <c r="T746" s="184"/>
      <c r="U746" s="184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84"/>
      <c r="C747" s="184"/>
      <c r="D747" s="184"/>
      <c r="E747" s="184"/>
      <c r="F747" s="184"/>
      <c r="G747" s="184"/>
      <c r="H747" s="184"/>
      <c r="I747" s="184"/>
      <c r="J747" s="184"/>
      <c r="K747" s="184"/>
      <c r="L747" s="184"/>
      <c r="M747" s="184"/>
      <c r="N747" s="98"/>
      <c r="O747" s="133"/>
      <c r="P747" s="184"/>
      <c r="Q747" s="184"/>
      <c r="R747" s="184"/>
      <c r="S747" s="184"/>
      <c r="T747" s="184"/>
      <c r="U747" s="184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84"/>
      <c r="C748" s="184"/>
      <c r="D748" s="184"/>
      <c r="E748" s="184"/>
      <c r="F748" s="184"/>
      <c r="G748" s="184"/>
      <c r="H748" s="184"/>
      <c r="I748" s="184"/>
      <c r="J748" s="184"/>
      <c r="K748" s="184"/>
      <c r="L748" s="184"/>
      <c r="M748" s="184"/>
      <c r="N748" s="98"/>
      <c r="O748" s="133"/>
      <c r="P748" s="184"/>
      <c r="Q748" s="184"/>
      <c r="R748" s="184"/>
      <c r="S748" s="184"/>
      <c r="T748" s="184"/>
      <c r="U748" s="184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84"/>
      <c r="C749" s="184"/>
      <c r="D749" s="184"/>
      <c r="E749" s="184"/>
      <c r="F749" s="184"/>
      <c r="G749" s="184"/>
      <c r="H749" s="184"/>
      <c r="I749" s="184"/>
      <c r="J749" s="184"/>
      <c r="K749" s="184"/>
      <c r="L749" s="184"/>
      <c r="M749" s="184"/>
      <c r="N749" s="98"/>
      <c r="O749" s="133"/>
      <c r="P749" s="184"/>
      <c r="Q749" s="184"/>
      <c r="R749" s="184"/>
      <c r="S749" s="184"/>
      <c r="T749" s="184"/>
      <c r="U749" s="184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84"/>
      <c r="C750" s="184"/>
      <c r="D750" s="184"/>
      <c r="E750" s="184"/>
      <c r="F750" s="184"/>
      <c r="G750" s="184"/>
      <c r="H750" s="184"/>
      <c r="I750" s="184"/>
      <c r="J750" s="184"/>
      <c r="K750" s="184"/>
      <c r="L750" s="184"/>
      <c r="M750" s="184"/>
      <c r="N750" s="98"/>
      <c r="O750" s="133"/>
      <c r="P750" s="184"/>
      <c r="Q750" s="184"/>
      <c r="R750" s="184"/>
      <c r="S750" s="184"/>
      <c r="T750" s="184"/>
      <c r="U750" s="184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84"/>
      <c r="C751" s="184"/>
      <c r="D751" s="184"/>
      <c r="E751" s="184"/>
      <c r="F751" s="184"/>
      <c r="G751" s="184"/>
      <c r="H751" s="184"/>
      <c r="I751" s="184"/>
      <c r="J751" s="184"/>
      <c r="K751" s="184"/>
      <c r="L751" s="184"/>
      <c r="M751" s="184"/>
      <c r="N751" s="98"/>
      <c r="O751" s="133"/>
      <c r="P751" s="184"/>
      <c r="Q751" s="184"/>
      <c r="R751" s="184"/>
      <c r="S751" s="184"/>
      <c r="T751" s="184"/>
      <c r="U751" s="184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84"/>
      <c r="C752" s="184"/>
      <c r="D752" s="184"/>
      <c r="E752" s="184"/>
      <c r="F752" s="184"/>
      <c r="G752" s="184"/>
      <c r="H752" s="184"/>
      <c r="I752" s="184"/>
      <c r="J752" s="184"/>
      <c r="K752" s="184"/>
      <c r="L752" s="184"/>
      <c r="M752" s="184"/>
      <c r="N752" s="98"/>
      <c r="O752" s="133"/>
      <c r="P752" s="184"/>
      <c r="Q752" s="184"/>
      <c r="R752" s="184"/>
      <c r="S752" s="184"/>
      <c r="T752" s="184"/>
      <c r="U752" s="184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84"/>
      <c r="C753" s="184"/>
      <c r="D753" s="184"/>
      <c r="E753" s="184"/>
      <c r="F753" s="184"/>
      <c r="G753" s="184"/>
      <c r="H753" s="184"/>
      <c r="I753" s="184"/>
      <c r="J753" s="184"/>
      <c r="K753" s="184"/>
      <c r="L753" s="184"/>
      <c r="M753" s="184"/>
      <c r="N753" s="98"/>
      <c r="O753" s="133"/>
      <c r="P753" s="184"/>
      <c r="Q753" s="184"/>
      <c r="R753" s="184"/>
      <c r="S753" s="184"/>
      <c r="T753" s="184"/>
      <c r="U753" s="184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84"/>
      <c r="C754" s="184"/>
      <c r="D754" s="184"/>
      <c r="E754" s="184"/>
      <c r="F754" s="184"/>
      <c r="G754" s="184"/>
      <c r="H754" s="184"/>
      <c r="I754" s="184"/>
      <c r="J754" s="184"/>
      <c r="K754" s="184"/>
      <c r="L754" s="184"/>
      <c r="M754" s="184"/>
      <c r="N754" s="98"/>
      <c r="O754" s="133"/>
      <c r="P754" s="184"/>
      <c r="Q754" s="184"/>
      <c r="R754" s="184"/>
      <c r="S754" s="184"/>
      <c r="T754" s="184"/>
      <c r="U754" s="184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84"/>
      <c r="C755" s="184"/>
      <c r="D755" s="184"/>
      <c r="E755" s="184"/>
      <c r="F755" s="184"/>
      <c r="G755" s="184"/>
      <c r="H755" s="184"/>
      <c r="I755" s="184"/>
      <c r="J755" s="184"/>
      <c r="K755" s="184"/>
      <c r="L755" s="184"/>
      <c r="M755" s="184"/>
      <c r="N755" s="98"/>
      <c r="O755" s="133"/>
      <c r="P755" s="184"/>
      <c r="Q755" s="184"/>
      <c r="R755" s="184"/>
      <c r="S755" s="184"/>
      <c r="T755" s="184"/>
      <c r="U755" s="184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84"/>
      <c r="C756" s="184"/>
      <c r="D756" s="184"/>
      <c r="E756" s="184"/>
      <c r="F756" s="184"/>
      <c r="G756" s="184"/>
      <c r="H756" s="184"/>
      <c r="I756" s="184"/>
      <c r="J756" s="184"/>
      <c r="K756" s="184"/>
      <c r="L756" s="184"/>
      <c r="M756" s="184"/>
      <c r="N756" s="98"/>
      <c r="O756" s="133"/>
      <c r="P756" s="184"/>
      <c r="Q756" s="184"/>
      <c r="R756" s="184"/>
      <c r="S756" s="184"/>
      <c r="T756" s="184"/>
      <c r="U756" s="184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84"/>
      <c r="C757" s="184"/>
      <c r="D757" s="184"/>
      <c r="E757" s="184"/>
      <c r="F757" s="184"/>
      <c r="G757" s="184"/>
      <c r="H757" s="184"/>
      <c r="I757" s="184"/>
      <c r="J757" s="184"/>
      <c r="K757" s="184"/>
      <c r="L757" s="184"/>
      <c r="M757" s="184"/>
      <c r="N757" s="98"/>
      <c r="O757" s="133"/>
      <c r="P757" s="184"/>
      <c r="Q757" s="184"/>
      <c r="R757" s="184"/>
      <c r="S757" s="184"/>
      <c r="T757" s="184"/>
      <c r="U757" s="184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319" priority="39" operator="equal">
      <formula>"KO"</formula>
    </cfRule>
    <cfRule type="cellIs" dxfId="318" priority="40" operator="equal">
      <formula>"OK"</formula>
    </cfRule>
  </conditionalFormatting>
  <conditionalFormatting sqref="Z199">
    <cfRule type="cellIs" dxfId="317" priority="37" operator="equal">
      <formula>"KO"</formula>
    </cfRule>
    <cfRule type="cellIs" dxfId="316" priority="38" operator="equal">
      <formula>"OK"</formula>
    </cfRule>
  </conditionalFormatting>
  <conditionalFormatting sqref="Z146">
    <cfRule type="cellIs" dxfId="315" priority="35" operator="equal">
      <formula>"KO"</formula>
    </cfRule>
    <cfRule type="cellIs" dxfId="314" priority="36" operator="equal">
      <formula>"OK"</formula>
    </cfRule>
  </conditionalFormatting>
  <conditionalFormatting sqref="Z318">
    <cfRule type="cellIs" dxfId="313" priority="33" operator="equal">
      <formula>"KO"</formula>
    </cfRule>
    <cfRule type="cellIs" dxfId="312" priority="34" operator="equal">
      <formula>"OK"</formula>
    </cfRule>
  </conditionalFormatting>
  <conditionalFormatting sqref="Z394">
    <cfRule type="cellIs" dxfId="311" priority="31" operator="equal">
      <formula>"KO"</formula>
    </cfRule>
    <cfRule type="cellIs" dxfId="310" priority="32" operator="equal">
      <formula>"OK"</formula>
    </cfRule>
  </conditionalFormatting>
  <conditionalFormatting sqref="AD15:AD34">
    <cfRule type="cellIs" dxfId="309" priority="29" operator="equal">
      <formula>"KO"</formula>
    </cfRule>
    <cfRule type="cellIs" dxfId="308" priority="30" operator="equal">
      <formula>"OK"</formula>
    </cfRule>
  </conditionalFormatting>
  <conditionalFormatting sqref="Q569:Q587">
    <cfRule type="cellIs" dxfId="307" priority="5" operator="equal">
      <formula>"KO"</formula>
    </cfRule>
    <cfRule type="cellIs" dxfId="306" priority="6" operator="equal">
      <formula>"OK"</formula>
    </cfRule>
  </conditionalFormatting>
  <conditionalFormatting sqref="R137:R145">
    <cfRule type="cellIs" dxfId="305" priority="27" operator="equal">
      <formula>"KO"</formula>
    </cfRule>
    <cfRule type="cellIs" dxfId="304" priority="28" operator="equal">
      <formula>"OK"</formula>
    </cfRule>
  </conditionalFormatting>
  <conditionalFormatting sqref="V194:V198">
    <cfRule type="cellIs" dxfId="303" priority="25" operator="equal">
      <formula>"KO"</formula>
    </cfRule>
    <cfRule type="cellIs" dxfId="302" priority="26" operator="equal">
      <formula>"OK"</formula>
    </cfRule>
  </conditionalFormatting>
  <conditionalFormatting sqref="Q247">
    <cfRule type="cellIs" dxfId="301" priority="23" operator="equal">
      <formula>"KO"</formula>
    </cfRule>
    <cfRule type="cellIs" dxfId="300" priority="24" operator="equal">
      <formula>"OK"</formula>
    </cfRule>
  </conditionalFormatting>
  <conditionalFormatting sqref="Q248">
    <cfRule type="cellIs" dxfId="299" priority="21" operator="equal">
      <formula>"KO"</formula>
    </cfRule>
    <cfRule type="cellIs" dxfId="298" priority="22" operator="equal">
      <formula>"OK"</formula>
    </cfRule>
  </conditionalFormatting>
  <conditionalFormatting sqref="Q249">
    <cfRule type="cellIs" dxfId="297" priority="19" operator="equal">
      <formula>"KO"</formula>
    </cfRule>
    <cfRule type="cellIs" dxfId="296" priority="20" operator="equal">
      <formula>"OK"</formula>
    </cfRule>
  </conditionalFormatting>
  <conditionalFormatting sqref="Q250">
    <cfRule type="cellIs" dxfId="295" priority="17" operator="equal">
      <formula>"KO"</formula>
    </cfRule>
    <cfRule type="cellIs" dxfId="294" priority="18" operator="equal">
      <formula>"OK"</formula>
    </cfRule>
  </conditionalFormatting>
  <conditionalFormatting sqref="Q251">
    <cfRule type="cellIs" dxfId="293" priority="15" operator="equal">
      <formula>"KO"</formula>
    </cfRule>
    <cfRule type="cellIs" dxfId="292" priority="16" operator="equal">
      <formula>"OK"</formula>
    </cfRule>
  </conditionalFormatting>
  <conditionalFormatting sqref="Q252">
    <cfRule type="cellIs" dxfId="291" priority="13" operator="equal">
      <formula>"KO"</formula>
    </cfRule>
    <cfRule type="cellIs" dxfId="290" priority="14" operator="equal">
      <formula>"OK"</formula>
    </cfRule>
  </conditionalFormatting>
  <conditionalFormatting sqref="Q253">
    <cfRule type="cellIs" dxfId="289" priority="11" operator="equal">
      <formula>"KO"</formula>
    </cfRule>
    <cfRule type="cellIs" dxfId="288" priority="12" operator="equal">
      <formula>"OK"</formula>
    </cfRule>
  </conditionalFormatting>
  <conditionalFormatting sqref="R312:R317">
    <cfRule type="cellIs" dxfId="287" priority="9" operator="equal">
      <formula>"KO"</formula>
    </cfRule>
    <cfRule type="cellIs" dxfId="286" priority="10" operator="equal">
      <formula>"OK"</formula>
    </cfRule>
  </conditionalFormatting>
  <conditionalFormatting sqref="V376:V393">
    <cfRule type="cellIs" dxfId="285" priority="7" operator="equal">
      <formula>"KO"</formula>
    </cfRule>
    <cfRule type="cellIs" dxfId="284" priority="8" operator="equal">
      <formula>"OK"</formula>
    </cfRule>
  </conditionalFormatting>
  <conditionalFormatting sqref="T146">
    <cfRule type="cellIs" dxfId="283" priority="3" operator="equal">
      <formula>"KO"</formula>
    </cfRule>
    <cfRule type="cellIs" dxfId="282" priority="4" operator="equal">
      <formula>"OK"</formula>
    </cfRule>
  </conditionalFormatting>
  <conditionalFormatting sqref="Z587">
    <cfRule type="cellIs" dxfId="281" priority="1" operator="equal">
      <formula>"KO"</formula>
    </cfRule>
    <cfRule type="cellIs" dxfId="28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0" sqref="A10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AK1" s="49"/>
    </row>
    <row r="2" spans="1:37" s="47" customFormat="1" ht="30.75" customHeight="1" x14ac:dyDescent="0.25">
      <c r="B2" s="50"/>
      <c r="D2" s="208" t="s">
        <v>26</v>
      </c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9" t="s">
        <v>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AK7" s="49"/>
    </row>
    <row r="8" spans="1:37" s="47" customFormat="1" x14ac:dyDescent="0.25">
      <c r="A8" s="63" t="s">
        <v>39</v>
      </c>
      <c r="B8" s="170"/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10</v>
      </c>
      <c r="B10" s="67" t="str">
        <f>VLOOKUP(A10,EXPERIENCIA_REQUERIDA_PERFIL!A:B,2,FALSE)</f>
        <v>Analista programador/a GIS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68</v>
      </c>
      <c r="AE11" s="71">
        <f>VLOOKUP($A$10,EXPERIENCIA_REQUERIDA_PERFIL!A:BD,10,FALSE)</f>
        <v>2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69</v>
      </c>
      <c r="AE12" s="71">
        <f>VLOOKUP($A$10,EXPERIENCIA_REQUERIDA_PERFIL!A:BD,11,FALSE)</f>
        <v>2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2" t="s">
        <v>66</v>
      </c>
      <c r="AC13" s="145">
        <f>VLOOKUP($A$10,EXPERIENCIA_REQUERIDA_PERFIL!A:BD,31,FALSE)</f>
        <v>0</v>
      </c>
      <c r="AD13" s="125" t="s">
        <v>47</v>
      </c>
      <c r="AE13" s="71">
        <f>VLOOKUP($A$10,EXPERIENCIA_REQUERIDA_PERFIL!A:BD,9,FALSE)</f>
        <v>4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9" t="s">
        <v>15</v>
      </c>
      <c r="C14" s="200"/>
      <c r="D14" s="200"/>
      <c r="E14" s="20" t="s">
        <v>14</v>
      </c>
      <c r="F14" s="20" t="s">
        <v>29</v>
      </c>
      <c r="G14" s="20" t="s">
        <v>25</v>
      </c>
      <c r="H14" s="210" t="s">
        <v>18</v>
      </c>
      <c r="I14" s="211"/>
      <c r="J14" s="211"/>
      <c r="K14" s="211"/>
      <c r="L14" s="20" t="str">
        <f>IF(VLOOKUP($A$10,EXPERIENCIA_REQUERIDA_PERFIL!A:C,3,FALSE)="","",VLOOKUP($A$10,EXPERIENCIA_REQUERIDA_PERFIL!A:C,3,FALSE))</f>
        <v/>
      </c>
      <c r="M14" s="212" t="str">
        <f>IF(VLOOKUP($A$10,EXPERIENCIA_REQUERIDA_PERFIL!A:BD,6,FALSE)="","",VLOOKUP($A$10,EXPERIENCIA_REQUERIDA_PERFIL!A:BD,6,FALSE))</f>
        <v>Analista programador/a en les tecnologies GIS.</v>
      </c>
      <c r="N14" s="213"/>
      <c r="O14" s="213"/>
      <c r="P14" s="214"/>
      <c r="Q14" s="215" t="str">
        <f>IF(VLOOKUP($A$10,EXPERIENCIA_REQUERIDA_PERFIL!A:BD,12,FALSE)="","",VLOOKUP($A$10,EXPERIENCIA_REQUERIDA_PERFIL!A:BD,12,FALSE))</f>
        <v/>
      </c>
      <c r="R14" s="215"/>
      <c r="S14" s="215"/>
      <c r="T14" s="215"/>
      <c r="U14" s="215"/>
      <c r="V14" s="215"/>
      <c r="W14" s="215"/>
      <c r="X14" s="182" t="str">
        <f>IF(VLOOKUP($A$10,EXPERIENCIA_REQUERIDA_PERFIL!A:BD,18,FALSE)="","",VLOOKUP($A$10,EXPERIENCIA_REQUERIDA_PERFIL!A:BD,18,FALSE))</f>
        <v/>
      </c>
      <c r="Y14" s="183"/>
      <c r="Z14" s="182" t="str">
        <f>IF(VLOOKUP($A$10,EXPERIENCIA_REQUERIDA_PERFIL!A:BD,24,FALSE)="","",VLOOKUP($A$10,EXPERIENCIA_REQUERIDA_PERFIL!A:BD,24,FALSE))</f>
        <v/>
      </c>
      <c r="AA14" s="183"/>
      <c r="AB14" s="182" t="str">
        <f>IF(VLOOKUP($A$10,EXPERIENCIA_REQUERIDA_PERFIL!A:BD,30,FALSE)="","",VLOOKUP($A$10,EXPERIENCIA_REQUERIDA_PERFIL!A:BD,30,FALSE))</f>
        <v/>
      </c>
      <c r="AC14" s="183"/>
      <c r="AD14" s="20" t="s">
        <v>54</v>
      </c>
      <c r="AE14" s="24" t="str">
        <f>IF(AE13=0,"",CONCATENATE("Millora aportada en ",M14))</f>
        <v>Millora aportada en Analista programador/a en les tecnologies GIS.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203" t="str">
        <f t="shared" ref="B15:B34" si="0">$B$10</f>
        <v>Analista programador/a GIS</v>
      </c>
      <c r="C15" s="203"/>
      <c r="D15" s="203"/>
      <c r="E15" s="81" t="s">
        <v>53</v>
      </c>
      <c r="F15" s="81" t="s">
        <v>67</v>
      </c>
      <c r="G15" s="81">
        <v>100</v>
      </c>
      <c r="H15" s="204">
        <v>5</v>
      </c>
      <c r="I15" s="205"/>
      <c r="J15" s="205"/>
      <c r="K15" s="205"/>
      <c r="L15" s="167" t="s">
        <v>3</v>
      </c>
      <c r="M15" s="180">
        <f>IF($M$14="","",ROUND(SUMIF($AE$39:$AE$103,CONCATENATE(E15,"SI"),$AD$39:$AD$103)/12,2))</f>
        <v>3</v>
      </c>
      <c r="N15" s="206"/>
      <c r="O15" s="206"/>
      <c r="P15" s="181"/>
      <c r="Q15" s="207" t="str">
        <f>IF($Q$14="","",ROUND(SUMIF($AF$39:$AF$78,CONCATENATE(E15,"SI"),$AD$39:$AD$78)/12,2))</f>
        <v/>
      </c>
      <c r="R15" s="207"/>
      <c r="S15" s="207"/>
      <c r="T15" s="207"/>
      <c r="U15" s="207"/>
      <c r="V15" s="207"/>
      <c r="W15" s="207"/>
      <c r="X15" s="180" t="str">
        <f>IF($X$14="","",ROUND(SUMIF($AG$39:$AG$78,CONCATENATE(E15,"SI"),$AD$39:$AD$78)/12,2))</f>
        <v/>
      </c>
      <c r="Y15" s="181"/>
      <c r="Z15" s="180" t="str">
        <f>IF($Z$14="","",ROUND(SUMIF($AH$39:$AH$78,CONCATENATE(E15,"SI"),$AD$39:$AD$78)/12,2))</f>
        <v/>
      </c>
      <c r="AA15" s="181"/>
      <c r="AB15" s="180" t="str">
        <f>IF($AB$14="","",ROUND(SUMIF($AI$39:$AI$78,CONCATENATE(E15,"SI"),$AD$39:$AD$78)/12,2))</f>
        <v/>
      </c>
      <c r="AC15" s="181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0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203" t="str">
        <f t="shared" si="0"/>
        <v>Analista programador/a GIS</v>
      </c>
      <c r="C16" s="203"/>
      <c r="D16" s="203"/>
      <c r="E16" s="81"/>
      <c r="F16" s="81"/>
      <c r="G16" s="81"/>
      <c r="H16" s="204"/>
      <c r="I16" s="205"/>
      <c r="J16" s="205"/>
      <c r="K16" s="205"/>
      <c r="L16" s="167" t="s">
        <v>51</v>
      </c>
      <c r="M16" s="180">
        <f t="shared" ref="M16:M34" si="2">IF($M$14="","",ROUND(SUMIF($AE$39:$AE$103,CONCATENATE(E16,"SI"),$AD$39:$AD$103)/12,2))</f>
        <v>0</v>
      </c>
      <c r="N16" s="206"/>
      <c r="O16" s="206"/>
      <c r="P16" s="181"/>
      <c r="Q16" s="207" t="str">
        <f t="shared" ref="Q16:Q34" si="3">IF($Q$14="","",ROUND(SUMIF($AF$39:$AF$78,CONCATENATE(E16,"SI"),$AD$39:$AD$78)/12,2))</f>
        <v/>
      </c>
      <c r="R16" s="207"/>
      <c r="S16" s="207"/>
      <c r="T16" s="207"/>
      <c r="U16" s="207"/>
      <c r="V16" s="207"/>
      <c r="W16" s="207"/>
      <c r="X16" s="180" t="str">
        <f t="shared" ref="X16:X34" si="4">IF($X$14="","",ROUND(SUMIF($AG$39:$AG$78,CONCATENATE(E16,"SI"),$AD$39:$AD$78)/12,2))</f>
        <v/>
      </c>
      <c r="Y16" s="181"/>
      <c r="Z16" s="180" t="str">
        <f t="shared" ref="Z16:Z34" si="5">IF($Z$14="","",ROUND(SUMIF($AH$39:$AH$78,CONCATENATE(E16,"SI"),$AD$39:$AD$78)/12,2))</f>
        <v/>
      </c>
      <c r="AA16" s="181"/>
      <c r="AB16" s="180" t="str">
        <f t="shared" ref="AB16:AB34" si="6">IF($AB$14="","",ROUND(SUMIF($AI$39:$AI$78,CONCATENATE(E16,"SI"),$AD$39:$AD$78)/12,2))</f>
        <v/>
      </c>
      <c r="AC16" s="181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203" t="str">
        <f t="shared" si="0"/>
        <v>Analista programador/a GIS</v>
      </c>
      <c r="C17" s="203"/>
      <c r="D17" s="203"/>
      <c r="E17" s="81"/>
      <c r="F17" s="81"/>
      <c r="G17" s="81"/>
      <c r="H17" s="204"/>
      <c r="I17" s="205"/>
      <c r="J17" s="205"/>
      <c r="K17" s="205"/>
      <c r="L17" s="167" t="s">
        <v>51</v>
      </c>
      <c r="M17" s="180">
        <f t="shared" si="2"/>
        <v>0</v>
      </c>
      <c r="N17" s="206"/>
      <c r="O17" s="206"/>
      <c r="P17" s="181"/>
      <c r="Q17" s="207" t="str">
        <f t="shared" si="3"/>
        <v/>
      </c>
      <c r="R17" s="207"/>
      <c r="S17" s="207"/>
      <c r="T17" s="207"/>
      <c r="U17" s="207"/>
      <c r="V17" s="207"/>
      <c r="W17" s="207"/>
      <c r="X17" s="180" t="str">
        <f t="shared" si="4"/>
        <v/>
      </c>
      <c r="Y17" s="181"/>
      <c r="Z17" s="180" t="str">
        <f t="shared" si="5"/>
        <v/>
      </c>
      <c r="AA17" s="181"/>
      <c r="AB17" s="180" t="str">
        <f t="shared" si="6"/>
        <v/>
      </c>
      <c r="AC17" s="181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203" t="str">
        <f t="shared" si="0"/>
        <v>Analista programador/a GIS</v>
      </c>
      <c r="C18" s="203"/>
      <c r="D18" s="203"/>
      <c r="E18" s="81"/>
      <c r="F18" s="81"/>
      <c r="G18" s="81"/>
      <c r="H18" s="204"/>
      <c r="I18" s="205"/>
      <c r="J18" s="205"/>
      <c r="K18" s="205"/>
      <c r="L18" s="167" t="s">
        <v>51</v>
      </c>
      <c r="M18" s="180">
        <f t="shared" si="2"/>
        <v>0</v>
      </c>
      <c r="N18" s="206"/>
      <c r="O18" s="206"/>
      <c r="P18" s="181"/>
      <c r="Q18" s="207" t="str">
        <f t="shared" si="3"/>
        <v/>
      </c>
      <c r="R18" s="207"/>
      <c r="S18" s="207"/>
      <c r="T18" s="207"/>
      <c r="U18" s="207"/>
      <c r="V18" s="207"/>
      <c r="W18" s="207"/>
      <c r="X18" s="180" t="str">
        <f t="shared" si="4"/>
        <v/>
      </c>
      <c r="Y18" s="181"/>
      <c r="Z18" s="180" t="str">
        <f t="shared" si="5"/>
        <v/>
      </c>
      <c r="AA18" s="181"/>
      <c r="AB18" s="180" t="str">
        <f t="shared" si="6"/>
        <v/>
      </c>
      <c r="AC18" s="181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203" t="str">
        <f t="shared" si="0"/>
        <v>Analista programador/a GIS</v>
      </c>
      <c r="C19" s="203"/>
      <c r="D19" s="203"/>
      <c r="E19" s="81"/>
      <c r="F19" s="81"/>
      <c r="G19" s="81"/>
      <c r="H19" s="204"/>
      <c r="I19" s="205"/>
      <c r="J19" s="205"/>
      <c r="K19" s="205"/>
      <c r="L19" s="167" t="s">
        <v>51</v>
      </c>
      <c r="M19" s="180">
        <f t="shared" si="2"/>
        <v>0</v>
      </c>
      <c r="N19" s="206"/>
      <c r="O19" s="206"/>
      <c r="P19" s="181"/>
      <c r="Q19" s="207" t="str">
        <f t="shared" si="3"/>
        <v/>
      </c>
      <c r="R19" s="207"/>
      <c r="S19" s="207"/>
      <c r="T19" s="207"/>
      <c r="U19" s="207"/>
      <c r="V19" s="207"/>
      <c r="W19" s="207"/>
      <c r="X19" s="180" t="str">
        <f t="shared" si="4"/>
        <v/>
      </c>
      <c r="Y19" s="181"/>
      <c r="Z19" s="180" t="str">
        <f t="shared" si="5"/>
        <v/>
      </c>
      <c r="AA19" s="181"/>
      <c r="AB19" s="180" t="str">
        <f t="shared" si="6"/>
        <v/>
      </c>
      <c r="AC19" s="181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203" t="str">
        <f t="shared" si="0"/>
        <v>Analista programador/a GIS</v>
      </c>
      <c r="C20" s="203"/>
      <c r="D20" s="203"/>
      <c r="E20" s="81"/>
      <c r="F20" s="81"/>
      <c r="G20" s="81"/>
      <c r="H20" s="204"/>
      <c r="I20" s="205"/>
      <c r="J20" s="205"/>
      <c r="K20" s="205"/>
      <c r="L20" s="167" t="s">
        <v>51</v>
      </c>
      <c r="M20" s="180">
        <f t="shared" si="2"/>
        <v>0</v>
      </c>
      <c r="N20" s="206"/>
      <c r="O20" s="206"/>
      <c r="P20" s="181"/>
      <c r="Q20" s="207" t="str">
        <f t="shared" si="3"/>
        <v/>
      </c>
      <c r="R20" s="207"/>
      <c r="S20" s="207"/>
      <c r="T20" s="207"/>
      <c r="U20" s="207"/>
      <c r="V20" s="207"/>
      <c r="W20" s="207"/>
      <c r="X20" s="180" t="str">
        <f t="shared" si="4"/>
        <v/>
      </c>
      <c r="Y20" s="181"/>
      <c r="Z20" s="180" t="str">
        <f t="shared" si="5"/>
        <v/>
      </c>
      <c r="AA20" s="181"/>
      <c r="AB20" s="180" t="str">
        <f t="shared" si="6"/>
        <v/>
      </c>
      <c r="AC20" s="181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203" t="str">
        <f t="shared" si="0"/>
        <v>Analista programador/a GIS</v>
      </c>
      <c r="C21" s="203"/>
      <c r="D21" s="203"/>
      <c r="E21" s="81"/>
      <c r="F21" s="81"/>
      <c r="G21" s="81"/>
      <c r="H21" s="204"/>
      <c r="I21" s="205"/>
      <c r="J21" s="205"/>
      <c r="K21" s="205"/>
      <c r="L21" s="167" t="s">
        <v>51</v>
      </c>
      <c r="M21" s="180">
        <f t="shared" si="2"/>
        <v>0</v>
      </c>
      <c r="N21" s="206"/>
      <c r="O21" s="206"/>
      <c r="P21" s="181"/>
      <c r="Q21" s="207" t="str">
        <f t="shared" si="3"/>
        <v/>
      </c>
      <c r="R21" s="207"/>
      <c r="S21" s="207"/>
      <c r="T21" s="207"/>
      <c r="U21" s="207"/>
      <c r="V21" s="207"/>
      <c r="W21" s="207"/>
      <c r="X21" s="180" t="str">
        <f t="shared" si="4"/>
        <v/>
      </c>
      <c r="Y21" s="181"/>
      <c r="Z21" s="180" t="str">
        <f t="shared" si="5"/>
        <v/>
      </c>
      <c r="AA21" s="181"/>
      <c r="AB21" s="180" t="str">
        <f t="shared" si="6"/>
        <v/>
      </c>
      <c r="AC21" s="181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203" t="str">
        <f t="shared" si="0"/>
        <v>Analista programador/a GIS</v>
      </c>
      <c r="C22" s="203"/>
      <c r="D22" s="203"/>
      <c r="E22" s="81"/>
      <c r="F22" s="81"/>
      <c r="G22" s="81"/>
      <c r="H22" s="204"/>
      <c r="I22" s="205"/>
      <c r="J22" s="205"/>
      <c r="K22" s="205"/>
      <c r="L22" s="167" t="s">
        <v>51</v>
      </c>
      <c r="M22" s="180">
        <f t="shared" si="2"/>
        <v>0</v>
      </c>
      <c r="N22" s="206"/>
      <c r="O22" s="206"/>
      <c r="P22" s="181"/>
      <c r="Q22" s="207" t="str">
        <f t="shared" si="3"/>
        <v/>
      </c>
      <c r="R22" s="207"/>
      <c r="S22" s="207"/>
      <c r="T22" s="207"/>
      <c r="U22" s="207"/>
      <c r="V22" s="207"/>
      <c r="W22" s="207"/>
      <c r="X22" s="180" t="str">
        <f t="shared" si="4"/>
        <v/>
      </c>
      <c r="Y22" s="181"/>
      <c r="Z22" s="180" t="str">
        <f t="shared" si="5"/>
        <v/>
      </c>
      <c r="AA22" s="181"/>
      <c r="AB22" s="180" t="str">
        <f t="shared" si="6"/>
        <v/>
      </c>
      <c r="AC22" s="181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203" t="str">
        <f t="shared" si="0"/>
        <v>Analista programador/a GIS</v>
      </c>
      <c r="C23" s="203"/>
      <c r="D23" s="203"/>
      <c r="E23" s="81"/>
      <c r="F23" s="81"/>
      <c r="G23" s="81"/>
      <c r="H23" s="204"/>
      <c r="I23" s="205"/>
      <c r="J23" s="205"/>
      <c r="K23" s="205"/>
      <c r="L23" s="167" t="s">
        <v>51</v>
      </c>
      <c r="M23" s="180">
        <f t="shared" si="2"/>
        <v>0</v>
      </c>
      <c r="N23" s="206"/>
      <c r="O23" s="206"/>
      <c r="P23" s="181"/>
      <c r="Q23" s="207" t="str">
        <f t="shared" si="3"/>
        <v/>
      </c>
      <c r="R23" s="207"/>
      <c r="S23" s="207"/>
      <c r="T23" s="207"/>
      <c r="U23" s="207"/>
      <c r="V23" s="207"/>
      <c r="W23" s="207"/>
      <c r="X23" s="180" t="str">
        <f t="shared" si="4"/>
        <v/>
      </c>
      <c r="Y23" s="181"/>
      <c r="Z23" s="180" t="str">
        <f t="shared" si="5"/>
        <v/>
      </c>
      <c r="AA23" s="181"/>
      <c r="AB23" s="180" t="str">
        <f t="shared" si="6"/>
        <v/>
      </c>
      <c r="AC23" s="181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203" t="str">
        <f t="shared" si="0"/>
        <v>Analista programador/a GIS</v>
      </c>
      <c r="C24" s="203"/>
      <c r="D24" s="203"/>
      <c r="E24" s="81"/>
      <c r="F24" s="81"/>
      <c r="G24" s="81"/>
      <c r="H24" s="204"/>
      <c r="I24" s="205"/>
      <c r="J24" s="205"/>
      <c r="K24" s="205"/>
      <c r="L24" s="167" t="s">
        <v>51</v>
      </c>
      <c r="M24" s="180">
        <f t="shared" si="2"/>
        <v>0</v>
      </c>
      <c r="N24" s="206"/>
      <c r="O24" s="206"/>
      <c r="P24" s="181"/>
      <c r="Q24" s="207" t="str">
        <f t="shared" si="3"/>
        <v/>
      </c>
      <c r="R24" s="207"/>
      <c r="S24" s="207"/>
      <c r="T24" s="207"/>
      <c r="U24" s="207"/>
      <c r="V24" s="207"/>
      <c r="W24" s="207"/>
      <c r="X24" s="180" t="str">
        <f t="shared" si="4"/>
        <v/>
      </c>
      <c r="Y24" s="181"/>
      <c r="Z24" s="180" t="str">
        <f t="shared" si="5"/>
        <v/>
      </c>
      <c r="AA24" s="181"/>
      <c r="AB24" s="180" t="str">
        <f t="shared" si="6"/>
        <v/>
      </c>
      <c r="AC24" s="181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203" t="str">
        <f t="shared" si="0"/>
        <v>Analista programador/a GIS</v>
      </c>
      <c r="C25" s="203"/>
      <c r="D25" s="203"/>
      <c r="E25" s="81"/>
      <c r="F25" s="81"/>
      <c r="G25" s="81"/>
      <c r="H25" s="204"/>
      <c r="I25" s="205"/>
      <c r="J25" s="205"/>
      <c r="K25" s="205"/>
      <c r="L25" s="167" t="s">
        <v>51</v>
      </c>
      <c r="M25" s="180">
        <f t="shared" si="2"/>
        <v>0</v>
      </c>
      <c r="N25" s="206"/>
      <c r="O25" s="206"/>
      <c r="P25" s="181"/>
      <c r="Q25" s="207" t="str">
        <f t="shared" si="3"/>
        <v/>
      </c>
      <c r="R25" s="207"/>
      <c r="S25" s="207"/>
      <c r="T25" s="207"/>
      <c r="U25" s="207"/>
      <c r="V25" s="207"/>
      <c r="W25" s="207"/>
      <c r="X25" s="180" t="str">
        <f t="shared" si="4"/>
        <v/>
      </c>
      <c r="Y25" s="181"/>
      <c r="Z25" s="180" t="str">
        <f t="shared" si="5"/>
        <v/>
      </c>
      <c r="AA25" s="181"/>
      <c r="AB25" s="180" t="str">
        <f t="shared" si="6"/>
        <v/>
      </c>
      <c r="AC25" s="181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203" t="str">
        <f t="shared" si="0"/>
        <v>Analista programador/a GIS</v>
      </c>
      <c r="C26" s="203"/>
      <c r="D26" s="203"/>
      <c r="E26" s="81"/>
      <c r="F26" s="81"/>
      <c r="G26" s="81"/>
      <c r="H26" s="204"/>
      <c r="I26" s="205"/>
      <c r="J26" s="205"/>
      <c r="K26" s="205"/>
      <c r="L26" s="167" t="s">
        <v>51</v>
      </c>
      <c r="M26" s="180">
        <f t="shared" si="2"/>
        <v>0</v>
      </c>
      <c r="N26" s="206"/>
      <c r="O26" s="206"/>
      <c r="P26" s="181"/>
      <c r="Q26" s="207" t="str">
        <f t="shared" si="3"/>
        <v/>
      </c>
      <c r="R26" s="207"/>
      <c r="S26" s="207"/>
      <c r="T26" s="207"/>
      <c r="U26" s="207"/>
      <c r="V26" s="207"/>
      <c r="W26" s="207"/>
      <c r="X26" s="180" t="str">
        <f t="shared" si="4"/>
        <v/>
      </c>
      <c r="Y26" s="181"/>
      <c r="Z26" s="180" t="str">
        <f t="shared" si="5"/>
        <v/>
      </c>
      <c r="AA26" s="181"/>
      <c r="AB26" s="180" t="str">
        <f t="shared" si="6"/>
        <v/>
      </c>
      <c r="AC26" s="181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203" t="str">
        <f t="shared" si="0"/>
        <v>Analista programador/a GIS</v>
      </c>
      <c r="C27" s="203"/>
      <c r="D27" s="203"/>
      <c r="E27" s="81"/>
      <c r="F27" s="81"/>
      <c r="G27" s="81"/>
      <c r="H27" s="204"/>
      <c r="I27" s="205"/>
      <c r="J27" s="205"/>
      <c r="K27" s="205"/>
      <c r="L27" s="167" t="s">
        <v>51</v>
      </c>
      <c r="M27" s="180">
        <f t="shared" si="2"/>
        <v>0</v>
      </c>
      <c r="N27" s="206"/>
      <c r="O27" s="206"/>
      <c r="P27" s="181"/>
      <c r="Q27" s="207" t="str">
        <f t="shared" si="3"/>
        <v/>
      </c>
      <c r="R27" s="207"/>
      <c r="S27" s="207"/>
      <c r="T27" s="207"/>
      <c r="U27" s="207"/>
      <c r="V27" s="207"/>
      <c r="W27" s="207"/>
      <c r="X27" s="180" t="str">
        <f t="shared" si="4"/>
        <v/>
      </c>
      <c r="Y27" s="181"/>
      <c r="Z27" s="180" t="str">
        <f t="shared" si="5"/>
        <v/>
      </c>
      <c r="AA27" s="181"/>
      <c r="AB27" s="180" t="str">
        <f t="shared" si="6"/>
        <v/>
      </c>
      <c r="AC27" s="181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203" t="str">
        <f t="shared" si="0"/>
        <v>Analista programador/a GIS</v>
      </c>
      <c r="C28" s="203"/>
      <c r="D28" s="203"/>
      <c r="E28" s="81"/>
      <c r="F28" s="81"/>
      <c r="G28" s="81"/>
      <c r="H28" s="204"/>
      <c r="I28" s="205"/>
      <c r="J28" s="205"/>
      <c r="K28" s="205"/>
      <c r="L28" s="167" t="s">
        <v>51</v>
      </c>
      <c r="M28" s="180">
        <f t="shared" si="2"/>
        <v>0</v>
      </c>
      <c r="N28" s="206"/>
      <c r="O28" s="206"/>
      <c r="P28" s="181"/>
      <c r="Q28" s="207" t="str">
        <f t="shared" si="3"/>
        <v/>
      </c>
      <c r="R28" s="207"/>
      <c r="S28" s="207"/>
      <c r="T28" s="207"/>
      <c r="U28" s="207"/>
      <c r="V28" s="207"/>
      <c r="W28" s="207"/>
      <c r="X28" s="180" t="str">
        <f t="shared" si="4"/>
        <v/>
      </c>
      <c r="Y28" s="181"/>
      <c r="Z28" s="180" t="str">
        <f t="shared" si="5"/>
        <v/>
      </c>
      <c r="AA28" s="181"/>
      <c r="AB28" s="180" t="str">
        <f t="shared" si="6"/>
        <v/>
      </c>
      <c r="AC28" s="181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203" t="str">
        <f t="shared" si="0"/>
        <v>Analista programador/a GIS</v>
      </c>
      <c r="C29" s="203"/>
      <c r="D29" s="203"/>
      <c r="E29" s="81"/>
      <c r="F29" s="81"/>
      <c r="G29" s="81"/>
      <c r="H29" s="204"/>
      <c r="I29" s="205"/>
      <c r="J29" s="205"/>
      <c r="K29" s="205"/>
      <c r="L29" s="167" t="s">
        <v>51</v>
      </c>
      <c r="M29" s="180">
        <f t="shared" si="2"/>
        <v>0</v>
      </c>
      <c r="N29" s="206"/>
      <c r="O29" s="206"/>
      <c r="P29" s="181"/>
      <c r="Q29" s="207" t="str">
        <f t="shared" si="3"/>
        <v/>
      </c>
      <c r="R29" s="207"/>
      <c r="S29" s="207"/>
      <c r="T29" s="207"/>
      <c r="U29" s="207"/>
      <c r="V29" s="207"/>
      <c r="W29" s="207"/>
      <c r="X29" s="180" t="str">
        <f t="shared" si="4"/>
        <v/>
      </c>
      <c r="Y29" s="181"/>
      <c r="Z29" s="180" t="str">
        <f t="shared" si="5"/>
        <v/>
      </c>
      <c r="AA29" s="181"/>
      <c r="AB29" s="180" t="str">
        <f t="shared" si="6"/>
        <v/>
      </c>
      <c r="AC29" s="181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203" t="str">
        <f t="shared" si="0"/>
        <v>Analista programador/a GIS</v>
      </c>
      <c r="C30" s="203"/>
      <c r="D30" s="203"/>
      <c r="E30" s="81"/>
      <c r="F30" s="81"/>
      <c r="G30" s="81"/>
      <c r="H30" s="204"/>
      <c r="I30" s="205"/>
      <c r="J30" s="205"/>
      <c r="K30" s="205"/>
      <c r="L30" s="167" t="s">
        <v>51</v>
      </c>
      <c r="M30" s="180">
        <f t="shared" si="2"/>
        <v>0</v>
      </c>
      <c r="N30" s="206"/>
      <c r="O30" s="206"/>
      <c r="P30" s="181"/>
      <c r="Q30" s="207" t="str">
        <f t="shared" si="3"/>
        <v/>
      </c>
      <c r="R30" s="207"/>
      <c r="S30" s="207"/>
      <c r="T30" s="207"/>
      <c r="U30" s="207"/>
      <c r="V30" s="207"/>
      <c r="W30" s="207"/>
      <c r="X30" s="180" t="str">
        <f t="shared" si="4"/>
        <v/>
      </c>
      <c r="Y30" s="181"/>
      <c r="Z30" s="180" t="str">
        <f t="shared" si="5"/>
        <v/>
      </c>
      <c r="AA30" s="181"/>
      <c r="AB30" s="180" t="str">
        <f t="shared" si="6"/>
        <v/>
      </c>
      <c r="AC30" s="181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203" t="str">
        <f t="shared" si="0"/>
        <v>Analista programador/a GIS</v>
      </c>
      <c r="C31" s="203"/>
      <c r="D31" s="203"/>
      <c r="E31" s="81"/>
      <c r="F31" s="81"/>
      <c r="G31" s="81"/>
      <c r="H31" s="204"/>
      <c r="I31" s="205"/>
      <c r="J31" s="205"/>
      <c r="K31" s="205"/>
      <c r="L31" s="167" t="s">
        <v>51</v>
      </c>
      <c r="M31" s="180">
        <f t="shared" si="2"/>
        <v>0</v>
      </c>
      <c r="N31" s="206"/>
      <c r="O31" s="206"/>
      <c r="P31" s="181"/>
      <c r="Q31" s="207" t="str">
        <f t="shared" si="3"/>
        <v/>
      </c>
      <c r="R31" s="207"/>
      <c r="S31" s="207"/>
      <c r="T31" s="207"/>
      <c r="U31" s="207"/>
      <c r="V31" s="207"/>
      <c r="W31" s="207"/>
      <c r="X31" s="180" t="str">
        <f t="shared" si="4"/>
        <v/>
      </c>
      <c r="Y31" s="181"/>
      <c r="Z31" s="180" t="str">
        <f t="shared" si="5"/>
        <v/>
      </c>
      <c r="AA31" s="181"/>
      <c r="AB31" s="180" t="str">
        <f t="shared" si="6"/>
        <v/>
      </c>
      <c r="AC31" s="181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203" t="str">
        <f t="shared" si="0"/>
        <v>Analista programador/a GIS</v>
      </c>
      <c r="C32" s="203"/>
      <c r="D32" s="203"/>
      <c r="E32" s="81"/>
      <c r="F32" s="81"/>
      <c r="G32" s="81"/>
      <c r="H32" s="204"/>
      <c r="I32" s="205"/>
      <c r="J32" s="205"/>
      <c r="K32" s="205"/>
      <c r="L32" s="167" t="s">
        <v>51</v>
      </c>
      <c r="M32" s="180">
        <f t="shared" si="2"/>
        <v>0</v>
      </c>
      <c r="N32" s="206"/>
      <c r="O32" s="206"/>
      <c r="P32" s="181"/>
      <c r="Q32" s="207" t="str">
        <f t="shared" si="3"/>
        <v/>
      </c>
      <c r="R32" s="207"/>
      <c r="S32" s="207"/>
      <c r="T32" s="207"/>
      <c r="U32" s="207"/>
      <c r="V32" s="207"/>
      <c r="W32" s="207"/>
      <c r="X32" s="180" t="str">
        <f t="shared" si="4"/>
        <v/>
      </c>
      <c r="Y32" s="181"/>
      <c r="Z32" s="180" t="str">
        <f t="shared" si="5"/>
        <v/>
      </c>
      <c r="AA32" s="181"/>
      <c r="AB32" s="180" t="str">
        <f t="shared" si="6"/>
        <v/>
      </c>
      <c r="AC32" s="181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203" t="str">
        <f t="shared" si="0"/>
        <v>Analista programador/a GIS</v>
      </c>
      <c r="C33" s="203"/>
      <c r="D33" s="203"/>
      <c r="E33" s="81"/>
      <c r="F33" s="81"/>
      <c r="G33" s="81"/>
      <c r="H33" s="204"/>
      <c r="I33" s="205"/>
      <c r="J33" s="205"/>
      <c r="K33" s="205"/>
      <c r="L33" s="167" t="s">
        <v>51</v>
      </c>
      <c r="M33" s="180">
        <f t="shared" si="2"/>
        <v>0</v>
      </c>
      <c r="N33" s="206"/>
      <c r="O33" s="206"/>
      <c r="P33" s="181"/>
      <c r="Q33" s="207" t="str">
        <f t="shared" si="3"/>
        <v/>
      </c>
      <c r="R33" s="207"/>
      <c r="S33" s="207"/>
      <c r="T33" s="207"/>
      <c r="U33" s="207"/>
      <c r="V33" s="207"/>
      <c r="W33" s="207"/>
      <c r="X33" s="180" t="str">
        <f t="shared" si="4"/>
        <v/>
      </c>
      <c r="Y33" s="181"/>
      <c r="Z33" s="180" t="str">
        <f t="shared" si="5"/>
        <v/>
      </c>
      <c r="AA33" s="181"/>
      <c r="AB33" s="180" t="str">
        <f t="shared" si="6"/>
        <v/>
      </c>
      <c r="AC33" s="181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203" t="str">
        <f t="shared" si="0"/>
        <v>Analista programador/a GIS</v>
      </c>
      <c r="C34" s="203"/>
      <c r="D34" s="203"/>
      <c r="E34" s="81"/>
      <c r="F34" s="81"/>
      <c r="G34" s="81"/>
      <c r="H34" s="204"/>
      <c r="I34" s="205"/>
      <c r="J34" s="205"/>
      <c r="K34" s="205"/>
      <c r="L34" s="167" t="s">
        <v>51</v>
      </c>
      <c r="M34" s="180">
        <f t="shared" si="2"/>
        <v>0</v>
      </c>
      <c r="N34" s="206"/>
      <c r="O34" s="206"/>
      <c r="P34" s="181"/>
      <c r="Q34" s="207" t="str">
        <f t="shared" si="3"/>
        <v/>
      </c>
      <c r="R34" s="207"/>
      <c r="S34" s="207"/>
      <c r="T34" s="207"/>
      <c r="U34" s="207"/>
      <c r="V34" s="207"/>
      <c r="W34" s="207"/>
      <c r="X34" s="180" t="str">
        <f t="shared" si="4"/>
        <v/>
      </c>
      <c r="Y34" s="181"/>
      <c r="Z34" s="180" t="str">
        <f t="shared" si="5"/>
        <v/>
      </c>
      <c r="AA34" s="181"/>
      <c r="AB34" s="180" t="str">
        <f t="shared" si="6"/>
        <v/>
      </c>
      <c r="AC34" s="181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6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6" t="s">
        <v>72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9" t="s">
        <v>16</v>
      </c>
      <c r="C38" s="200"/>
      <c r="D38" s="200"/>
      <c r="E38" s="201" t="s">
        <v>17</v>
      </c>
      <c r="F38" s="201"/>
      <c r="G38" s="201"/>
      <c r="H38" s="201"/>
      <c r="I38" s="201"/>
      <c r="J38" s="201"/>
      <c r="K38" s="201"/>
      <c r="L38" s="201"/>
      <c r="M38" s="201"/>
      <c r="N38" s="20" t="s">
        <v>19</v>
      </c>
      <c r="O38" s="20" t="s">
        <v>14</v>
      </c>
      <c r="P38" s="20" t="str">
        <f>M14</f>
        <v>Analista programador/a en les tecnologies GIS.</v>
      </c>
      <c r="Q38" s="202" t="str">
        <f>Q14</f>
        <v/>
      </c>
      <c r="R38" s="202"/>
      <c r="S38" s="202"/>
      <c r="T38" s="202"/>
      <c r="U38" s="202"/>
      <c r="V38" s="202"/>
      <c r="W38" s="168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1" t="s">
        <v>55</v>
      </c>
      <c r="C39" s="191"/>
      <c r="D39" s="191"/>
      <c r="E39" s="196" t="s">
        <v>56</v>
      </c>
      <c r="F39" s="197"/>
      <c r="G39" s="197"/>
      <c r="H39" s="197"/>
      <c r="I39" s="197"/>
      <c r="J39" s="197"/>
      <c r="K39" s="197"/>
      <c r="L39" s="197"/>
      <c r="M39" s="198"/>
      <c r="N39" s="87"/>
      <c r="O39" s="87" t="s">
        <v>53</v>
      </c>
      <c r="P39" s="167" t="s">
        <v>3</v>
      </c>
      <c r="Q39" s="191" t="s">
        <v>4</v>
      </c>
      <c r="R39" s="191"/>
      <c r="S39" s="191"/>
      <c r="T39" s="191"/>
      <c r="U39" s="191"/>
      <c r="V39" s="191"/>
      <c r="W39" s="167" t="s">
        <v>4</v>
      </c>
      <c r="X39" s="167" t="s">
        <v>4</v>
      </c>
      <c r="Y39" s="167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91"/>
      <c r="C40" s="191"/>
      <c r="D40" s="191"/>
      <c r="E40" s="196"/>
      <c r="F40" s="197"/>
      <c r="G40" s="197"/>
      <c r="H40" s="197"/>
      <c r="I40" s="197"/>
      <c r="J40" s="197"/>
      <c r="K40" s="197"/>
      <c r="L40" s="197"/>
      <c r="M40" s="198"/>
      <c r="N40" s="87"/>
      <c r="O40" s="87"/>
      <c r="P40" s="167" t="s">
        <v>51</v>
      </c>
      <c r="Q40" s="191" t="s">
        <v>51</v>
      </c>
      <c r="R40" s="191"/>
      <c r="S40" s="191"/>
      <c r="T40" s="191"/>
      <c r="U40" s="191"/>
      <c r="V40" s="191"/>
      <c r="W40" s="167" t="s">
        <v>51</v>
      </c>
      <c r="X40" s="167" t="s">
        <v>51</v>
      </c>
      <c r="Y40" s="167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91"/>
      <c r="C41" s="191"/>
      <c r="D41" s="191"/>
      <c r="E41" s="196"/>
      <c r="F41" s="197"/>
      <c r="G41" s="197"/>
      <c r="H41" s="197"/>
      <c r="I41" s="197"/>
      <c r="J41" s="197"/>
      <c r="K41" s="197"/>
      <c r="L41" s="197"/>
      <c r="M41" s="198"/>
      <c r="N41" s="87"/>
      <c r="O41" s="87"/>
      <c r="P41" s="167" t="s">
        <v>51</v>
      </c>
      <c r="Q41" s="191" t="s">
        <v>51</v>
      </c>
      <c r="R41" s="191"/>
      <c r="S41" s="191"/>
      <c r="T41" s="191"/>
      <c r="U41" s="191"/>
      <c r="V41" s="191"/>
      <c r="W41" s="167" t="s">
        <v>51</v>
      </c>
      <c r="X41" s="167" t="s">
        <v>51</v>
      </c>
      <c r="Y41" s="167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91"/>
      <c r="C42" s="191"/>
      <c r="D42" s="191"/>
      <c r="E42" s="196"/>
      <c r="F42" s="197"/>
      <c r="G42" s="197"/>
      <c r="H42" s="197"/>
      <c r="I42" s="197"/>
      <c r="J42" s="197"/>
      <c r="K42" s="197"/>
      <c r="L42" s="197"/>
      <c r="M42" s="198"/>
      <c r="N42" s="87"/>
      <c r="O42" s="87"/>
      <c r="P42" s="167" t="s">
        <v>51</v>
      </c>
      <c r="Q42" s="191" t="s">
        <v>51</v>
      </c>
      <c r="R42" s="191"/>
      <c r="S42" s="191"/>
      <c r="T42" s="191"/>
      <c r="U42" s="191"/>
      <c r="V42" s="191"/>
      <c r="W42" s="167" t="s">
        <v>51</v>
      </c>
      <c r="X42" s="167" t="s">
        <v>51</v>
      </c>
      <c r="Y42" s="167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91"/>
      <c r="C43" s="191"/>
      <c r="D43" s="191"/>
      <c r="E43" s="196"/>
      <c r="F43" s="197"/>
      <c r="G43" s="197"/>
      <c r="H43" s="197"/>
      <c r="I43" s="197"/>
      <c r="J43" s="197"/>
      <c r="K43" s="197"/>
      <c r="L43" s="197"/>
      <c r="M43" s="198"/>
      <c r="N43" s="87"/>
      <c r="O43" s="87"/>
      <c r="P43" s="167" t="s">
        <v>51</v>
      </c>
      <c r="Q43" s="191" t="s">
        <v>51</v>
      </c>
      <c r="R43" s="191"/>
      <c r="S43" s="191"/>
      <c r="T43" s="191"/>
      <c r="U43" s="191"/>
      <c r="V43" s="191"/>
      <c r="W43" s="167" t="s">
        <v>51</v>
      </c>
      <c r="X43" s="167" t="s">
        <v>51</v>
      </c>
      <c r="Y43" s="167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91"/>
      <c r="C44" s="191"/>
      <c r="D44" s="191"/>
      <c r="E44" s="196"/>
      <c r="F44" s="197"/>
      <c r="G44" s="197"/>
      <c r="H44" s="197"/>
      <c r="I44" s="197"/>
      <c r="J44" s="197"/>
      <c r="K44" s="197"/>
      <c r="L44" s="197"/>
      <c r="M44" s="198"/>
      <c r="N44" s="87"/>
      <c r="O44" s="87"/>
      <c r="P44" s="167" t="s">
        <v>51</v>
      </c>
      <c r="Q44" s="191" t="s">
        <v>51</v>
      </c>
      <c r="R44" s="191"/>
      <c r="S44" s="191"/>
      <c r="T44" s="191"/>
      <c r="U44" s="191"/>
      <c r="V44" s="191"/>
      <c r="W44" s="167" t="s">
        <v>51</v>
      </c>
      <c r="X44" s="167" t="s">
        <v>51</v>
      </c>
      <c r="Y44" s="167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91"/>
      <c r="C45" s="191"/>
      <c r="D45" s="191"/>
      <c r="E45" s="196"/>
      <c r="F45" s="197"/>
      <c r="G45" s="197"/>
      <c r="H45" s="197"/>
      <c r="I45" s="197"/>
      <c r="J45" s="197"/>
      <c r="K45" s="197"/>
      <c r="L45" s="197"/>
      <c r="M45" s="198"/>
      <c r="N45" s="87"/>
      <c r="O45" s="87"/>
      <c r="P45" s="167" t="s">
        <v>51</v>
      </c>
      <c r="Q45" s="191" t="s">
        <v>51</v>
      </c>
      <c r="R45" s="191"/>
      <c r="S45" s="191"/>
      <c r="T45" s="191"/>
      <c r="U45" s="191"/>
      <c r="V45" s="191"/>
      <c r="W45" s="167" t="s">
        <v>51</v>
      </c>
      <c r="X45" s="167" t="s">
        <v>51</v>
      </c>
      <c r="Y45" s="167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91"/>
      <c r="C46" s="191"/>
      <c r="D46" s="191"/>
      <c r="E46" s="196"/>
      <c r="F46" s="197"/>
      <c r="G46" s="197"/>
      <c r="H46" s="197"/>
      <c r="I46" s="197"/>
      <c r="J46" s="197"/>
      <c r="K46" s="197"/>
      <c r="L46" s="197"/>
      <c r="M46" s="198"/>
      <c r="N46" s="87"/>
      <c r="O46" s="87"/>
      <c r="P46" s="167" t="s">
        <v>51</v>
      </c>
      <c r="Q46" s="191" t="s">
        <v>51</v>
      </c>
      <c r="R46" s="191"/>
      <c r="S46" s="191"/>
      <c r="T46" s="191"/>
      <c r="U46" s="191"/>
      <c r="V46" s="191"/>
      <c r="W46" s="167" t="s">
        <v>51</v>
      </c>
      <c r="X46" s="167" t="s">
        <v>51</v>
      </c>
      <c r="Y46" s="167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91"/>
      <c r="C47" s="191"/>
      <c r="D47" s="191"/>
      <c r="E47" s="196"/>
      <c r="F47" s="197"/>
      <c r="G47" s="197"/>
      <c r="H47" s="197"/>
      <c r="I47" s="197"/>
      <c r="J47" s="197"/>
      <c r="K47" s="197"/>
      <c r="L47" s="197"/>
      <c r="M47" s="198"/>
      <c r="N47" s="87"/>
      <c r="O47" s="87"/>
      <c r="P47" s="167" t="s">
        <v>51</v>
      </c>
      <c r="Q47" s="191" t="s">
        <v>51</v>
      </c>
      <c r="R47" s="191"/>
      <c r="S47" s="191"/>
      <c r="T47" s="191"/>
      <c r="U47" s="191"/>
      <c r="V47" s="191"/>
      <c r="W47" s="167" t="s">
        <v>51</v>
      </c>
      <c r="X47" s="167" t="s">
        <v>51</v>
      </c>
      <c r="Y47" s="167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91"/>
      <c r="C48" s="191"/>
      <c r="D48" s="191"/>
      <c r="E48" s="196"/>
      <c r="F48" s="197"/>
      <c r="G48" s="197"/>
      <c r="H48" s="197"/>
      <c r="I48" s="197"/>
      <c r="J48" s="197"/>
      <c r="K48" s="197"/>
      <c r="L48" s="197"/>
      <c r="M48" s="198"/>
      <c r="N48" s="87"/>
      <c r="O48" s="87"/>
      <c r="P48" s="167" t="s">
        <v>51</v>
      </c>
      <c r="Q48" s="191" t="s">
        <v>51</v>
      </c>
      <c r="R48" s="191"/>
      <c r="S48" s="191"/>
      <c r="T48" s="191"/>
      <c r="U48" s="191"/>
      <c r="V48" s="191"/>
      <c r="W48" s="167" t="s">
        <v>51</v>
      </c>
      <c r="X48" s="167" t="s">
        <v>51</v>
      </c>
      <c r="Y48" s="167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91"/>
      <c r="C49" s="191"/>
      <c r="D49" s="191"/>
      <c r="E49" s="196"/>
      <c r="F49" s="197"/>
      <c r="G49" s="197"/>
      <c r="H49" s="197"/>
      <c r="I49" s="197"/>
      <c r="J49" s="197"/>
      <c r="K49" s="197"/>
      <c r="L49" s="197"/>
      <c r="M49" s="198"/>
      <c r="N49" s="87"/>
      <c r="O49" s="87"/>
      <c r="P49" s="167" t="s">
        <v>51</v>
      </c>
      <c r="Q49" s="191" t="s">
        <v>51</v>
      </c>
      <c r="R49" s="191"/>
      <c r="S49" s="191"/>
      <c r="T49" s="191"/>
      <c r="U49" s="191"/>
      <c r="V49" s="191"/>
      <c r="W49" s="167" t="s">
        <v>51</v>
      </c>
      <c r="X49" s="167" t="s">
        <v>51</v>
      </c>
      <c r="Y49" s="167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91"/>
      <c r="C50" s="191"/>
      <c r="D50" s="191"/>
      <c r="E50" s="196"/>
      <c r="F50" s="197"/>
      <c r="G50" s="197"/>
      <c r="H50" s="197"/>
      <c r="I50" s="197"/>
      <c r="J50" s="197"/>
      <c r="K50" s="197"/>
      <c r="L50" s="197"/>
      <c r="M50" s="198"/>
      <c r="N50" s="87"/>
      <c r="O50" s="87"/>
      <c r="P50" s="167" t="s">
        <v>51</v>
      </c>
      <c r="Q50" s="191" t="s">
        <v>51</v>
      </c>
      <c r="R50" s="191"/>
      <c r="S50" s="191"/>
      <c r="T50" s="191"/>
      <c r="U50" s="191"/>
      <c r="V50" s="191"/>
      <c r="W50" s="167" t="s">
        <v>51</v>
      </c>
      <c r="X50" s="167" t="s">
        <v>51</v>
      </c>
      <c r="Y50" s="167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91"/>
      <c r="C51" s="191"/>
      <c r="D51" s="191"/>
      <c r="E51" s="196"/>
      <c r="F51" s="197"/>
      <c r="G51" s="197"/>
      <c r="H51" s="197"/>
      <c r="I51" s="197"/>
      <c r="J51" s="197"/>
      <c r="K51" s="197"/>
      <c r="L51" s="197"/>
      <c r="M51" s="198"/>
      <c r="N51" s="87"/>
      <c r="O51" s="87"/>
      <c r="P51" s="167" t="s">
        <v>51</v>
      </c>
      <c r="Q51" s="191" t="s">
        <v>51</v>
      </c>
      <c r="R51" s="191"/>
      <c r="S51" s="191"/>
      <c r="T51" s="191"/>
      <c r="U51" s="191"/>
      <c r="V51" s="191"/>
      <c r="W51" s="167" t="s">
        <v>51</v>
      </c>
      <c r="X51" s="167" t="s">
        <v>51</v>
      </c>
      <c r="Y51" s="167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91"/>
      <c r="C52" s="191"/>
      <c r="D52" s="191"/>
      <c r="E52" s="196"/>
      <c r="F52" s="197"/>
      <c r="G52" s="197"/>
      <c r="H52" s="197"/>
      <c r="I52" s="197"/>
      <c r="J52" s="197"/>
      <c r="K52" s="197"/>
      <c r="L52" s="197"/>
      <c r="M52" s="198"/>
      <c r="N52" s="87"/>
      <c r="O52" s="87"/>
      <c r="P52" s="167" t="s">
        <v>51</v>
      </c>
      <c r="Q52" s="191" t="s">
        <v>51</v>
      </c>
      <c r="R52" s="191"/>
      <c r="S52" s="191"/>
      <c r="T52" s="191"/>
      <c r="U52" s="191"/>
      <c r="V52" s="191"/>
      <c r="W52" s="167" t="s">
        <v>51</v>
      </c>
      <c r="X52" s="167" t="s">
        <v>51</v>
      </c>
      <c r="Y52" s="167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91"/>
      <c r="C53" s="191"/>
      <c r="D53" s="191"/>
      <c r="E53" s="196"/>
      <c r="F53" s="197"/>
      <c r="G53" s="197"/>
      <c r="H53" s="197"/>
      <c r="I53" s="197"/>
      <c r="J53" s="197"/>
      <c r="K53" s="197"/>
      <c r="L53" s="197"/>
      <c r="M53" s="198"/>
      <c r="N53" s="87"/>
      <c r="O53" s="87"/>
      <c r="P53" s="167" t="s">
        <v>51</v>
      </c>
      <c r="Q53" s="191" t="s">
        <v>51</v>
      </c>
      <c r="R53" s="191"/>
      <c r="S53" s="191"/>
      <c r="T53" s="191"/>
      <c r="U53" s="191"/>
      <c r="V53" s="191"/>
      <c r="W53" s="167" t="s">
        <v>51</v>
      </c>
      <c r="X53" s="167" t="s">
        <v>51</v>
      </c>
      <c r="Y53" s="167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91"/>
      <c r="C54" s="191"/>
      <c r="D54" s="191"/>
      <c r="E54" s="196"/>
      <c r="F54" s="197"/>
      <c r="G54" s="197"/>
      <c r="H54" s="197"/>
      <c r="I54" s="197"/>
      <c r="J54" s="197"/>
      <c r="K54" s="197"/>
      <c r="L54" s="197"/>
      <c r="M54" s="198"/>
      <c r="N54" s="87"/>
      <c r="O54" s="87"/>
      <c r="P54" s="167" t="s">
        <v>51</v>
      </c>
      <c r="Q54" s="191" t="s">
        <v>51</v>
      </c>
      <c r="R54" s="191"/>
      <c r="S54" s="191"/>
      <c r="T54" s="191"/>
      <c r="U54" s="191"/>
      <c r="V54" s="191"/>
      <c r="W54" s="167" t="s">
        <v>51</v>
      </c>
      <c r="X54" s="167" t="s">
        <v>51</v>
      </c>
      <c r="Y54" s="167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91"/>
      <c r="C55" s="191"/>
      <c r="D55" s="191"/>
      <c r="E55" s="196"/>
      <c r="F55" s="197"/>
      <c r="G55" s="197"/>
      <c r="H55" s="197"/>
      <c r="I55" s="197"/>
      <c r="J55" s="197"/>
      <c r="K55" s="197"/>
      <c r="L55" s="197"/>
      <c r="M55" s="198"/>
      <c r="N55" s="87"/>
      <c r="O55" s="87"/>
      <c r="P55" s="167" t="s">
        <v>51</v>
      </c>
      <c r="Q55" s="191" t="s">
        <v>51</v>
      </c>
      <c r="R55" s="191"/>
      <c r="S55" s="191"/>
      <c r="T55" s="191"/>
      <c r="U55" s="191"/>
      <c r="V55" s="191"/>
      <c r="W55" s="167" t="s">
        <v>51</v>
      </c>
      <c r="X55" s="167" t="s">
        <v>51</v>
      </c>
      <c r="Y55" s="167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91"/>
      <c r="C56" s="191"/>
      <c r="D56" s="191"/>
      <c r="E56" s="196"/>
      <c r="F56" s="197"/>
      <c r="G56" s="197"/>
      <c r="H56" s="197"/>
      <c r="I56" s="197"/>
      <c r="J56" s="197"/>
      <c r="K56" s="197"/>
      <c r="L56" s="197"/>
      <c r="M56" s="198"/>
      <c r="N56" s="87"/>
      <c r="O56" s="87"/>
      <c r="P56" s="167" t="s">
        <v>51</v>
      </c>
      <c r="Q56" s="191" t="s">
        <v>51</v>
      </c>
      <c r="R56" s="191"/>
      <c r="S56" s="191"/>
      <c r="T56" s="191"/>
      <c r="U56" s="191"/>
      <c r="V56" s="191"/>
      <c r="W56" s="167" t="s">
        <v>51</v>
      </c>
      <c r="X56" s="167" t="s">
        <v>51</v>
      </c>
      <c r="Y56" s="167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91"/>
      <c r="C57" s="191"/>
      <c r="D57" s="191"/>
      <c r="E57" s="196"/>
      <c r="F57" s="197"/>
      <c r="G57" s="197"/>
      <c r="H57" s="197"/>
      <c r="I57" s="197"/>
      <c r="J57" s="197"/>
      <c r="K57" s="197"/>
      <c r="L57" s="197"/>
      <c r="M57" s="198"/>
      <c r="N57" s="87"/>
      <c r="O57" s="87"/>
      <c r="P57" s="167" t="s">
        <v>51</v>
      </c>
      <c r="Q57" s="191" t="s">
        <v>51</v>
      </c>
      <c r="R57" s="191"/>
      <c r="S57" s="191"/>
      <c r="T57" s="191"/>
      <c r="U57" s="191"/>
      <c r="V57" s="191"/>
      <c r="W57" s="167" t="s">
        <v>51</v>
      </c>
      <c r="X57" s="167" t="s">
        <v>51</v>
      </c>
      <c r="Y57" s="167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91"/>
      <c r="C58" s="191"/>
      <c r="D58" s="191"/>
      <c r="E58" s="196"/>
      <c r="F58" s="197"/>
      <c r="G58" s="197"/>
      <c r="H58" s="197"/>
      <c r="I58" s="197"/>
      <c r="J58" s="197"/>
      <c r="K58" s="197"/>
      <c r="L58" s="197"/>
      <c r="M58" s="198"/>
      <c r="N58" s="87"/>
      <c r="O58" s="87"/>
      <c r="P58" s="167" t="s">
        <v>51</v>
      </c>
      <c r="Q58" s="191" t="s">
        <v>51</v>
      </c>
      <c r="R58" s="191"/>
      <c r="S58" s="191"/>
      <c r="T58" s="191"/>
      <c r="U58" s="191"/>
      <c r="V58" s="191"/>
      <c r="W58" s="167" t="s">
        <v>51</v>
      </c>
      <c r="X58" s="167" t="s">
        <v>51</v>
      </c>
      <c r="Y58" s="167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91"/>
      <c r="C59" s="191"/>
      <c r="D59" s="191"/>
      <c r="E59" s="196"/>
      <c r="F59" s="197"/>
      <c r="G59" s="197"/>
      <c r="H59" s="197"/>
      <c r="I59" s="197"/>
      <c r="J59" s="197"/>
      <c r="K59" s="197"/>
      <c r="L59" s="197"/>
      <c r="M59" s="198"/>
      <c r="N59" s="87"/>
      <c r="O59" s="87"/>
      <c r="P59" s="167" t="s">
        <v>51</v>
      </c>
      <c r="Q59" s="191" t="s">
        <v>51</v>
      </c>
      <c r="R59" s="191"/>
      <c r="S59" s="191"/>
      <c r="T59" s="191"/>
      <c r="U59" s="191"/>
      <c r="V59" s="191"/>
      <c r="W59" s="167" t="s">
        <v>51</v>
      </c>
      <c r="X59" s="167" t="s">
        <v>51</v>
      </c>
      <c r="Y59" s="167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91"/>
      <c r="C60" s="191"/>
      <c r="D60" s="191"/>
      <c r="E60" s="196"/>
      <c r="F60" s="197"/>
      <c r="G60" s="197"/>
      <c r="H60" s="197"/>
      <c r="I60" s="197"/>
      <c r="J60" s="197"/>
      <c r="K60" s="197"/>
      <c r="L60" s="197"/>
      <c r="M60" s="198"/>
      <c r="N60" s="87"/>
      <c r="O60" s="87"/>
      <c r="P60" s="167" t="s">
        <v>51</v>
      </c>
      <c r="Q60" s="191" t="s">
        <v>51</v>
      </c>
      <c r="R60" s="191"/>
      <c r="S60" s="191"/>
      <c r="T60" s="191"/>
      <c r="U60" s="191"/>
      <c r="V60" s="191"/>
      <c r="W60" s="167" t="s">
        <v>51</v>
      </c>
      <c r="X60" s="167" t="s">
        <v>51</v>
      </c>
      <c r="Y60" s="167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91"/>
      <c r="C61" s="191"/>
      <c r="D61" s="191"/>
      <c r="E61" s="196"/>
      <c r="F61" s="197"/>
      <c r="G61" s="197"/>
      <c r="H61" s="197"/>
      <c r="I61" s="197"/>
      <c r="J61" s="197"/>
      <c r="K61" s="197"/>
      <c r="L61" s="197"/>
      <c r="M61" s="198"/>
      <c r="N61" s="87"/>
      <c r="O61" s="87"/>
      <c r="P61" s="167" t="s">
        <v>51</v>
      </c>
      <c r="Q61" s="191" t="s">
        <v>51</v>
      </c>
      <c r="R61" s="191"/>
      <c r="S61" s="191"/>
      <c r="T61" s="191"/>
      <c r="U61" s="191"/>
      <c r="V61" s="191"/>
      <c r="W61" s="167" t="s">
        <v>51</v>
      </c>
      <c r="X61" s="167" t="s">
        <v>51</v>
      </c>
      <c r="Y61" s="167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91"/>
      <c r="C62" s="191"/>
      <c r="D62" s="191"/>
      <c r="E62" s="196"/>
      <c r="F62" s="197"/>
      <c r="G62" s="197"/>
      <c r="H62" s="197"/>
      <c r="I62" s="197"/>
      <c r="J62" s="197"/>
      <c r="K62" s="197"/>
      <c r="L62" s="197"/>
      <c r="M62" s="198"/>
      <c r="N62" s="87"/>
      <c r="O62" s="87"/>
      <c r="P62" s="167" t="s">
        <v>51</v>
      </c>
      <c r="Q62" s="191" t="s">
        <v>51</v>
      </c>
      <c r="R62" s="191"/>
      <c r="S62" s="191"/>
      <c r="T62" s="191"/>
      <c r="U62" s="191"/>
      <c r="V62" s="191"/>
      <c r="W62" s="167" t="s">
        <v>51</v>
      </c>
      <c r="X62" s="167" t="s">
        <v>51</v>
      </c>
      <c r="Y62" s="167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91"/>
      <c r="C63" s="191"/>
      <c r="D63" s="191"/>
      <c r="E63" s="196"/>
      <c r="F63" s="197"/>
      <c r="G63" s="197"/>
      <c r="H63" s="197"/>
      <c r="I63" s="197"/>
      <c r="J63" s="197"/>
      <c r="K63" s="197"/>
      <c r="L63" s="197"/>
      <c r="M63" s="198"/>
      <c r="N63" s="87"/>
      <c r="O63" s="87"/>
      <c r="P63" s="167" t="s">
        <v>51</v>
      </c>
      <c r="Q63" s="191" t="s">
        <v>51</v>
      </c>
      <c r="R63" s="191"/>
      <c r="S63" s="191"/>
      <c r="T63" s="191"/>
      <c r="U63" s="191"/>
      <c r="V63" s="191"/>
      <c r="W63" s="167" t="s">
        <v>51</v>
      </c>
      <c r="X63" s="167" t="s">
        <v>51</v>
      </c>
      <c r="Y63" s="167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91"/>
      <c r="C64" s="191"/>
      <c r="D64" s="191"/>
      <c r="E64" s="196"/>
      <c r="F64" s="197"/>
      <c r="G64" s="197"/>
      <c r="H64" s="197"/>
      <c r="I64" s="197"/>
      <c r="J64" s="197"/>
      <c r="K64" s="197"/>
      <c r="L64" s="197"/>
      <c r="M64" s="198"/>
      <c r="N64" s="87"/>
      <c r="O64" s="87"/>
      <c r="P64" s="167" t="s">
        <v>51</v>
      </c>
      <c r="Q64" s="191" t="s">
        <v>51</v>
      </c>
      <c r="R64" s="191"/>
      <c r="S64" s="191"/>
      <c r="T64" s="191"/>
      <c r="U64" s="191"/>
      <c r="V64" s="191"/>
      <c r="W64" s="167" t="s">
        <v>51</v>
      </c>
      <c r="X64" s="167" t="s">
        <v>51</v>
      </c>
      <c r="Y64" s="167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91"/>
      <c r="C65" s="191"/>
      <c r="D65" s="191"/>
      <c r="E65" s="196"/>
      <c r="F65" s="197"/>
      <c r="G65" s="197"/>
      <c r="H65" s="197"/>
      <c r="I65" s="197"/>
      <c r="J65" s="197"/>
      <c r="K65" s="197"/>
      <c r="L65" s="197"/>
      <c r="M65" s="198"/>
      <c r="N65" s="87"/>
      <c r="O65" s="87"/>
      <c r="P65" s="167" t="s">
        <v>51</v>
      </c>
      <c r="Q65" s="191" t="s">
        <v>51</v>
      </c>
      <c r="R65" s="191"/>
      <c r="S65" s="191"/>
      <c r="T65" s="191"/>
      <c r="U65" s="191"/>
      <c r="V65" s="191"/>
      <c r="W65" s="167" t="s">
        <v>51</v>
      </c>
      <c r="X65" s="167" t="s">
        <v>51</v>
      </c>
      <c r="Y65" s="167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91"/>
      <c r="C66" s="191"/>
      <c r="D66" s="191"/>
      <c r="E66" s="196"/>
      <c r="F66" s="197"/>
      <c r="G66" s="197"/>
      <c r="H66" s="197"/>
      <c r="I66" s="197"/>
      <c r="J66" s="197"/>
      <c r="K66" s="197"/>
      <c r="L66" s="197"/>
      <c r="M66" s="198"/>
      <c r="N66" s="87"/>
      <c r="O66" s="87"/>
      <c r="P66" s="167" t="s">
        <v>51</v>
      </c>
      <c r="Q66" s="191" t="s">
        <v>51</v>
      </c>
      <c r="R66" s="191"/>
      <c r="S66" s="191"/>
      <c r="T66" s="191"/>
      <c r="U66" s="191"/>
      <c r="V66" s="191"/>
      <c r="W66" s="167" t="s">
        <v>51</v>
      </c>
      <c r="X66" s="167" t="s">
        <v>51</v>
      </c>
      <c r="Y66" s="167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91"/>
      <c r="C67" s="191"/>
      <c r="D67" s="191"/>
      <c r="E67" s="196"/>
      <c r="F67" s="197"/>
      <c r="G67" s="197"/>
      <c r="H67" s="197"/>
      <c r="I67" s="197"/>
      <c r="J67" s="197"/>
      <c r="K67" s="197"/>
      <c r="L67" s="197"/>
      <c r="M67" s="198"/>
      <c r="N67" s="87"/>
      <c r="O67" s="87"/>
      <c r="P67" s="167" t="s">
        <v>51</v>
      </c>
      <c r="Q67" s="191" t="s">
        <v>51</v>
      </c>
      <c r="R67" s="191"/>
      <c r="S67" s="191"/>
      <c r="T67" s="191"/>
      <c r="U67" s="191"/>
      <c r="V67" s="191"/>
      <c r="W67" s="167" t="s">
        <v>51</v>
      </c>
      <c r="X67" s="167" t="s">
        <v>51</v>
      </c>
      <c r="Y67" s="167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91"/>
      <c r="C68" s="191"/>
      <c r="D68" s="191"/>
      <c r="E68" s="196"/>
      <c r="F68" s="197"/>
      <c r="G68" s="197"/>
      <c r="H68" s="197"/>
      <c r="I68" s="197"/>
      <c r="J68" s="197"/>
      <c r="K68" s="197"/>
      <c r="L68" s="197"/>
      <c r="M68" s="198"/>
      <c r="N68" s="87"/>
      <c r="O68" s="87"/>
      <c r="P68" s="167" t="s">
        <v>51</v>
      </c>
      <c r="Q68" s="191" t="s">
        <v>51</v>
      </c>
      <c r="R68" s="191"/>
      <c r="S68" s="191"/>
      <c r="T68" s="191"/>
      <c r="U68" s="191"/>
      <c r="V68" s="191"/>
      <c r="W68" s="167" t="s">
        <v>51</v>
      </c>
      <c r="X68" s="167" t="s">
        <v>51</v>
      </c>
      <c r="Y68" s="167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91"/>
      <c r="C69" s="191"/>
      <c r="D69" s="191"/>
      <c r="E69" s="196"/>
      <c r="F69" s="197"/>
      <c r="G69" s="197"/>
      <c r="H69" s="197"/>
      <c r="I69" s="197"/>
      <c r="J69" s="197"/>
      <c r="K69" s="197"/>
      <c r="L69" s="197"/>
      <c r="M69" s="198"/>
      <c r="N69" s="87"/>
      <c r="O69" s="87"/>
      <c r="P69" s="167" t="s">
        <v>51</v>
      </c>
      <c r="Q69" s="191" t="s">
        <v>51</v>
      </c>
      <c r="R69" s="191"/>
      <c r="S69" s="191"/>
      <c r="T69" s="191"/>
      <c r="U69" s="191"/>
      <c r="V69" s="191"/>
      <c r="W69" s="167" t="s">
        <v>51</v>
      </c>
      <c r="X69" s="167" t="s">
        <v>51</v>
      </c>
      <c r="Y69" s="167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91"/>
      <c r="C70" s="191"/>
      <c r="D70" s="191"/>
      <c r="E70" s="196"/>
      <c r="F70" s="197"/>
      <c r="G70" s="197"/>
      <c r="H70" s="197"/>
      <c r="I70" s="197"/>
      <c r="J70" s="197"/>
      <c r="K70" s="197"/>
      <c r="L70" s="197"/>
      <c r="M70" s="198"/>
      <c r="N70" s="87"/>
      <c r="O70" s="87"/>
      <c r="P70" s="167" t="s">
        <v>51</v>
      </c>
      <c r="Q70" s="191" t="s">
        <v>51</v>
      </c>
      <c r="R70" s="191"/>
      <c r="S70" s="191"/>
      <c r="T70" s="191"/>
      <c r="U70" s="191"/>
      <c r="V70" s="191"/>
      <c r="W70" s="167" t="s">
        <v>51</v>
      </c>
      <c r="X70" s="167" t="s">
        <v>51</v>
      </c>
      <c r="Y70" s="167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91"/>
      <c r="C71" s="191"/>
      <c r="D71" s="191"/>
      <c r="E71" s="196"/>
      <c r="F71" s="197"/>
      <c r="G71" s="197"/>
      <c r="H71" s="197"/>
      <c r="I71" s="197"/>
      <c r="J71" s="197"/>
      <c r="K71" s="197"/>
      <c r="L71" s="197"/>
      <c r="M71" s="198"/>
      <c r="N71" s="87"/>
      <c r="O71" s="87"/>
      <c r="P71" s="167" t="s">
        <v>51</v>
      </c>
      <c r="Q71" s="191" t="s">
        <v>51</v>
      </c>
      <c r="R71" s="191"/>
      <c r="S71" s="191"/>
      <c r="T71" s="191"/>
      <c r="U71" s="191"/>
      <c r="V71" s="191"/>
      <c r="W71" s="167" t="s">
        <v>51</v>
      </c>
      <c r="X71" s="167" t="s">
        <v>51</v>
      </c>
      <c r="Y71" s="167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91"/>
      <c r="C72" s="191"/>
      <c r="D72" s="191"/>
      <c r="E72" s="196"/>
      <c r="F72" s="197"/>
      <c r="G72" s="197"/>
      <c r="H72" s="197"/>
      <c r="I72" s="197"/>
      <c r="J72" s="197"/>
      <c r="K72" s="197"/>
      <c r="L72" s="197"/>
      <c r="M72" s="198"/>
      <c r="N72" s="87"/>
      <c r="O72" s="87"/>
      <c r="P72" s="167" t="s">
        <v>51</v>
      </c>
      <c r="Q72" s="191" t="s">
        <v>51</v>
      </c>
      <c r="R72" s="191"/>
      <c r="S72" s="191"/>
      <c r="T72" s="191"/>
      <c r="U72" s="191"/>
      <c r="V72" s="191"/>
      <c r="W72" s="167" t="s">
        <v>51</v>
      </c>
      <c r="X72" s="167" t="s">
        <v>51</v>
      </c>
      <c r="Y72" s="167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91"/>
      <c r="C73" s="191"/>
      <c r="D73" s="191"/>
      <c r="E73" s="196"/>
      <c r="F73" s="197"/>
      <c r="G73" s="197"/>
      <c r="H73" s="197"/>
      <c r="I73" s="197"/>
      <c r="J73" s="197"/>
      <c r="K73" s="197"/>
      <c r="L73" s="197"/>
      <c r="M73" s="198"/>
      <c r="N73" s="87"/>
      <c r="O73" s="87"/>
      <c r="P73" s="167" t="s">
        <v>51</v>
      </c>
      <c r="Q73" s="191" t="s">
        <v>51</v>
      </c>
      <c r="R73" s="191"/>
      <c r="S73" s="191"/>
      <c r="T73" s="191"/>
      <c r="U73" s="191"/>
      <c r="V73" s="191"/>
      <c r="W73" s="167" t="s">
        <v>51</v>
      </c>
      <c r="X73" s="167" t="s">
        <v>51</v>
      </c>
      <c r="Y73" s="167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91"/>
      <c r="C74" s="191"/>
      <c r="D74" s="191"/>
      <c r="E74" s="196"/>
      <c r="F74" s="197"/>
      <c r="G74" s="197"/>
      <c r="H74" s="197"/>
      <c r="I74" s="197"/>
      <c r="J74" s="197"/>
      <c r="K74" s="197"/>
      <c r="L74" s="197"/>
      <c r="M74" s="198"/>
      <c r="N74" s="87"/>
      <c r="O74" s="87"/>
      <c r="P74" s="167" t="s">
        <v>51</v>
      </c>
      <c r="Q74" s="191" t="s">
        <v>51</v>
      </c>
      <c r="R74" s="191"/>
      <c r="S74" s="191"/>
      <c r="T74" s="191"/>
      <c r="U74" s="191"/>
      <c r="V74" s="191"/>
      <c r="W74" s="167" t="s">
        <v>51</v>
      </c>
      <c r="X74" s="167" t="s">
        <v>51</v>
      </c>
      <c r="Y74" s="167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91"/>
      <c r="C75" s="191"/>
      <c r="D75" s="191"/>
      <c r="E75" s="196"/>
      <c r="F75" s="197"/>
      <c r="G75" s="197"/>
      <c r="H75" s="197"/>
      <c r="I75" s="197"/>
      <c r="J75" s="197"/>
      <c r="K75" s="197"/>
      <c r="L75" s="197"/>
      <c r="M75" s="198"/>
      <c r="N75" s="87"/>
      <c r="O75" s="87"/>
      <c r="P75" s="167" t="s">
        <v>51</v>
      </c>
      <c r="Q75" s="191" t="s">
        <v>51</v>
      </c>
      <c r="R75" s="191"/>
      <c r="S75" s="191"/>
      <c r="T75" s="191"/>
      <c r="U75" s="191"/>
      <c r="V75" s="191"/>
      <c r="W75" s="167" t="s">
        <v>51</v>
      </c>
      <c r="X75" s="167" t="s">
        <v>51</v>
      </c>
      <c r="Y75" s="167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91"/>
      <c r="C76" s="191"/>
      <c r="D76" s="191"/>
      <c r="E76" s="196"/>
      <c r="F76" s="197"/>
      <c r="G76" s="197"/>
      <c r="H76" s="197"/>
      <c r="I76" s="197"/>
      <c r="J76" s="197"/>
      <c r="K76" s="197"/>
      <c r="L76" s="197"/>
      <c r="M76" s="198"/>
      <c r="N76" s="87"/>
      <c r="O76" s="87"/>
      <c r="P76" s="167" t="s">
        <v>51</v>
      </c>
      <c r="Q76" s="191" t="s">
        <v>51</v>
      </c>
      <c r="R76" s="191"/>
      <c r="S76" s="191"/>
      <c r="T76" s="191"/>
      <c r="U76" s="191"/>
      <c r="V76" s="191"/>
      <c r="W76" s="167" t="s">
        <v>51</v>
      </c>
      <c r="X76" s="167" t="s">
        <v>51</v>
      </c>
      <c r="Y76" s="167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91"/>
      <c r="C77" s="191"/>
      <c r="D77" s="191"/>
      <c r="E77" s="196"/>
      <c r="F77" s="197"/>
      <c r="G77" s="197"/>
      <c r="H77" s="197"/>
      <c r="I77" s="197"/>
      <c r="J77" s="197"/>
      <c r="K77" s="197"/>
      <c r="L77" s="197"/>
      <c r="M77" s="198"/>
      <c r="N77" s="87"/>
      <c r="O77" s="87"/>
      <c r="P77" s="167" t="s">
        <v>51</v>
      </c>
      <c r="Q77" s="191" t="s">
        <v>51</v>
      </c>
      <c r="R77" s="191"/>
      <c r="S77" s="191"/>
      <c r="T77" s="191"/>
      <c r="U77" s="191"/>
      <c r="V77" s="191"/>
      <c r="W77" s="167" t="s">
        <v>51</v>
      </c>
      <c r="X77" s="167" t="s">
        <v>51</v>
      </c>
      <c r="Y77" s="167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92"/>
      <c r="C78" s="192"/>
      <c r="D78" s="192"/>
      <c r="E78" s="193"/>
      <c r="F78" s="194"/>
      <c r="G78" s="194"/>
      <c r="H78" s="194"/>
      <c r="I78" s="194"/>
      <c r="J78" s="194"/>
      <c r="K78" s="194"/>
      <c r="L78" s="194"/>
      <c r="M78" s="195"/>
      <c r="N78" s="91"/>
      <c r="O78" s="91"/>
      <c r="P78" s="167" t="s">
        <v>51</v>
      </c>
      <c r="Q78" s="191" t="s">
        <v>51</v>
      </c>
      <c r="R78" s="191"/>
      <c r="S78" s="191"/>
      <c r="T78" s="191"/>
      <c r="U78" s="191"/>
      <c r="V78" s="191"/>
      <c r="W78" s="167" t="s">
        <v>51</v>
      </c>
      <c r="X78" s="167" t="s">
        <v>51</v>
      </c>
      <c r="Y78" s="167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92"/>
      <c r="C79" s="192"/>
      <c r="D79" s="192"/>
      <c r="E79" s="193"/>
      <c r="F79" s="194"/>
      <c r="G79" s="194"/>
      <c r="H79" s="194"/>
      <c r="I79" s="194"/>
      <c r="J79" s="194"/>
      <c r="K79" s="194"/>
      <c r="L79" s="194"/>
      <c r="M79" s="195"/>
      <c r="N79" s="91"/>
      <c r="O79" s="91"/>
      <c r="P79" s="167" t="s">
        <v>51</v>
      </c>
      <c r="Q79" s="191" t="s">
        <v>51</v>
      </c>
      <c r="R79" s="191"/>
      <c r="S79" s="191"/>
      <c r="T79" s="191"/>
      <c r="U79" s="191"/>
      <c r="V79" s="191"/>
      <c r="W79" s="167" t="s">
        <v>51</v>
      </c>
      <c r="X79" s="167" t="s">
        <v>51</v>
      </c>
      <c r="Y79" s="167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92"/>
      <c r="C80" s="192"/>
      <c r="D80" s="192"/>
      <c r="E80" s="193"/>
      <c r="F80" s="194"/>
      <c r="G80" s="194"/>
      <c r="H80" s="194"/>
      <c r="I80" s="194"/>
      <c r="J80" s="194"/>
      <c r="K80" s="194"/>
      <c r="L80" s="194"/>
      <c r="M80" s="195"/>
      <c r="N80" s="91"/>
      <c r="O80" s="91"/>
      <c r="P80" s="167" t="s">
        <v>51</v>
      </c>
      <c r="Q80" s="191" t="s">
        <v>51</v>
      </c>
      <c r="R80" s="191"/>
      <c r="S80" s="191"/>
      <c r="T80" s="191"/>
      <c r="U80" s="191"/>
      <c r="V80" s="191"/>
      <c r="W80" s="167" t="s">
        <v>51</v>
      </c>
      <c r="X80" s="167" t="s">
        <v>51</v>
      </c>
      <c r="Y80" s="167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92"/>
      <c r="C81" s="192"/>
      <c r="D81" s="192"/>
      <c r="E81" s="193"/>
      <c r="F81" s="194"/>
      <c r="G81" s="194"/>
      <c r="H81" s="194"/>
      <c r="I81" s="194"/>
      <c r="J81" s="194"/>
      <c r="K81" s="194"/>
      <c r="L81" s="194"/>
      <c r="M81" s="195"/>
      <c r="N81" s="91"/>
      <c r="O81" s="91"/>
      <c r="P81" s="167" t="s">
        <v>51</v>
      </c>
      <c r="Q81" s="191" t="s">
        <v>51</v>
      </c>
      <c r="R81" s="191"/>
      <c r="S81" s="191"/>
      <c r="T81" s="191"/>
      <c r="U81" s="191"/>
      <c r="V81" s="191"/>
      <c r="W81" s="167" t="s">
        <v>51</v>
      </c>
      <c r="X81" s="167" t="s">
        <v>51</v>
      </c>
      <c r="Y81" s="167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92"/>
      <c r="C82" s="192"/>
      <c r="D82" s="192"/>
      <c r="E82" s="193"/>
      <c r="F82" s="194"/>
      <c r="G82" s="194"/>
      <c r="H82" s="194"/>
      <c r="I82" s="194"/>
      <c r="J82" s="194"/>
      <c r="K82" s="194"/>
      <c r="L82" s="194"/>
      <c r="M82" s="195"/>
      <c r="N82" s="91"/>
      <c r="O82" s="91"/>
      <c r="P82" s="167" t="s">
        <v>51</v>
      </c>
      <c r="Q82" s="191" t="s">
        <v>51</v>
      </c>
      <c r="R82" s="191"/>
      <c r="S82" s="191"/>
      <c r="T82" s="191"/>
      <c r="U82" s="191"/>
      <c r="V82" s="191"/>
      <c r="W82" s="167" t="s">
        <v>51</v>
      </c>
      <c r="X82" s="167" t="s">
        <v>51</v>
      </c>
      <c r="Y82" s="167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92"/>
      <c r="C83" s="192"/>
      <c r="D83" s="192"/>
      <c r="E83" s="193"/>
      <c r="F83" s="194"/>
      <c r="G83" s="194"/>
      <c r="H83" s="194"/>
      <c r="I83" s="194"/>
      <c r="J83" s="194"/>
      <c r="K83" s="194"/>
      <c r="L83" s="194"/>
      <c r="M83" s="195"/>
      <c r="N83" s="91"/>
      <c r="O83" s="91"/>
      <c r="P83" s="167" t="s">
        <v>51</v>
      </c>
      <c r="Q83" s="191" t="s">
        <v>51</v>
      </c>
      <c r="R83" s="191"/>
      <c r="S83" s="191"/>
      <c r="T83" s="191"/>
      <c r="U83" s="191"/>
      <c r="V83" s="191"/>
      <c r="W83" s="167" t="s">
        <v>51</v>
      </c>
      <c r="X83" s="167" t="s">
        <v>51</v>
      </c>
      <c r="Y83" s="167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92"/>
      <c r="C84" s="192"/>
      <c r="D84" s="192"/>
      <c r="E84" s="193"/>
      <c r="F84" s="194"/>
      <c r="G84" s="194"/>
      <c r="H84" s="194"/>
      <c r="I84" s="194"/>
      <c r="J84" s="194"/>
      <c r="K84" s="194"/>
      <c r="L84" s="194"/>
      <c r="M84" s="195"/>
      <c r="N84" s="91"/>
      <c r="O84" s="91"/>
      <c r="P84" s="167" t="s">
        <v>51</v>
      </c>
      <c r="Q84" s="191" t="s">
        <v>51</v>
      </c>
      <c r="R84" s="191"/>
      <c r="S84" s="191"/>
      <c r="T84" s="191"/>
      <c r="U84" s="191"/>
      <c r="V84" s="191"/>
      <c r="W84" s="167" t="s">
        <v>51</v>
      </c>
      <c r="X84" s="167" t="s">
        <v>51</v>
      </c>
      <c r="Y84" s="167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92"/>
      <c r="C85" s="192"/>
      <c r="D85" s="192"/>
      <c r="E85" s="193"/>
      <c r="F85" s="194"/>
      <c r="G85" s="194"/>
      <c r="H85" s="194"/>
      <c r="I85" s="194"/>
      <c r="J85" s="194"/>
      <c r="K85" s="194"/>
      <c r="L85" s="194"/>
      <c r="M85" s="195"/>
      <c r="N85" s="91"/>
      <c r="O85" s="91"/>
      <c r="P85" s="167" t="s">
        <v>51</v>
      </c>
      <c r="Q85" s="191" t="s">
        <v>51</v>
      </c>
      <c r="R85" s="191"/>
      <c r="S85" s="191"/>
      <c r="T85" s="191"/>
      <c r="U85" s="191"/>
      <c r="V85" s="191"/>
      <c r="W85" s="167" t="s">
        <v>51</v>
      </c>
      <c r="X85" s="167" t="s">
        <v>51</v>
      </c>
      <c r="Y85" s="167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92"/>
      <c r="C86" s="192"/>
      <c r="D86" s="192"/>
      <c r="E86" s="193"/>
      <c r="F86" s="194"/>
      <c r="G86" s="194"/>
      <c r="H86" s="194"/>
      <c r="I86" s="194"/>
      <c r="J86" s="194"/>
      <c r="K86" s="194"/>
      <c r="L86" s="194"/>
      <c r="M86" s="195"/>
      <c r="N86" s="91"/>
      <c r="O86" s="91"/>
      <c r="P86" s="167" t="s">
        <v>51</v>
      </c>
      <c r="Q86" s="191" t="s">
        <v>51</v>
      </c>
      <c r="R86" s="191"/>
      <c r="S86" s="191"/>
      <c r="T86" s="191"/>
      <c r="U86" s="191"/>
      <c r="V86" s="191"/>
      <c r="W86" s="167" t="s">
        <v>51</v>
      </c>
      <c r="X86" s="167" t="s">
        <v>51</v>
      </c>
      <c r="Y86" s="167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92"/>
      <c r="C87" s="192"/>
      <c r="D87" s="192"/>
      <c r="E87" s="193"/>
      <c r="F87" s="194"/>
      <c r="G87" s="194"/>
      <c r="H87" s="194"/>
      <c r="I87" s="194"/>
      <c r="J87" s="194"/>
      <c r="K87" s="194"/>
      <c r="L87" s="194"/>
      <c r="M87" s="195"/>
      <c r="N87" s="91"/>
      <c r="O87" s="91"/>
      <c r="P87" s="167" t="s">
        <v>51</v>
      </c>
      <c r="Q87" s="191" t="s">
        <v>51</v>
      </c>
      <c r="R87" s="191"/>
      <c r="S87" s="191"/>
      <c r="T87" s="191"/>
      <c r="U87" s="191"/>
      <c r="V87" s="191"/>
      <c r="W87" s="167" t="s">
        <v>51</v>
      </c>
      <c r="X87" s="167" t="s">
        <v>51</v>
      </c>
      <c r="Y87" s="167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92"/>
      <c r="C88" s="192"/>
      <c r="D88" s="192"/>
      <c r="E88" s="193"/>
      <c r="F88" s="194"/>
      <c r="G88" s="194"/>
      <c r="H88" s="194"/>
      <c r="I88" s="194"/>
      <c r="J88" s="194"/>
      <c r="K88" s="194"/>
      <c r="L88" s="194"/>
      <c r="M88" s="195"/>
      <c r="N88" s="91"/>
      <c r="O88" s="91"/>
      <c r="P88" s="167" t="s">
        <v>51</v>
      </c>
      <c r="Q88" s="191" t="s">
        <v>51</v>
      </c>
      <c r="R88" s="191"/>
      <c r="S88" s="191"/>
      <c r="T88" s="191"/>
      <c r="U88" s="191"/>
      <c r="V88" s="191"/>
      <c r="W88" s="167" t="s">
        <v>51</v>
      </c>
      <c r="X88" s="167" t="s">
        <v>51</v>
      </c>
      <c r="Y88" s="167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92"/>
      <c r="C89" s="192"/>
      <c r="D89" s="192"/>
      <c r="E89" s="193"/>
      <c r="F89" s="194"/>
      <c r="G89" s="194"/>
      <c r="H89" s="194"/>
      <c r="I89" s="194"/>
      <c r="J89" s="194"/>
      <c r="K89" s="194"/>
      <c r="L89" s="194"/>
      <c r="M89" s="195"/>
      <c r="N89" s="91"/>
      <c r="O89" s="91"/>
      <c r="P89" s="167" t="s">
        <v>51</v>
      </c>
      <c r="Q89" s="191" t="s">
        <v>51</v>
      </c>
      <c r="R89" s="191"/>
      <c r="S89" s="191"/>
      <c r="T89" s="191"/>
      <c r="U89" s="191"/>
      <c r="V89" s="191"/>
      <c r="W89" s="167" t="s">
        <v>51</v>
      </c>
      <c r="X89" s="167" t="s">
        <v>51</v>
      </c>
      <c r="Y89" s="167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92"/>
      <c r="C90" s="192"/>
      <c r="D90" s="192"/>
      <c r="E90" s="193"/>
      <c r="F90" s="194"/>
      <c r="G90" s="194"/>
      <c r="H90" s="194"/>
      <c r="I90" s="194"/>
      <c r="J90" s="194"/>
      <c r="K90" s="194"/>
      <c r="L90" s="194"/>
      <c r="M90" s="195"/>
      <c r="N90" s="91"/>
      <c r="O90" s="91"/>
      <c r="P90" s="167" t="s">
        <v>51</v>
      </c>
      <c r="Q90" s="191" t="s">
        <v>51</v>
      </c>
      <c r="R90" s="191"/>
      <c r="S90" s="191"/>
      <c r="T90" s="191"/>
      <c r="U90" s="191"/>
      <c r="V90" s="191"/>
      <c r="W90" s="167" t="s">
        <v>51</v>
      </c>
      <c r="X90" s="167" t="s">
        <v>51</v>
      </c>
      <c r="Y90" s="167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92"/>
      <c r="C91" s="192"/>
      <c r="D91" s="192"/>
      <c r="E91" s="193"/>
      <c r="F91" s="194"/>
      <c r="G91" s="194"/>
      <c r="H91" s="194"/>
      <c r="I91" s="194"/>
      <c r="J91" s="194"/>
      <c r="K91" s="194"/>
      <c r="L91" s="194"/>
      <c r="M91" s="195"/>
      <c r="N91" s="91"/>
      <c r="O91" s="91"/>
      <c r="P91" s="167" t="s">
        <v>51</v>
      </c>
      <c r="Q91" s="191" t="s">
        <v>51</v>
      </c>
      <c r="R91" s="191"/>
      <c r="S91" s="191"/>
      <c r="T91" s="191"/>
      <c r="U91" s="191"/>
      <c r="V91" s="191"/>
      <c r="W91" s="167" t="s">
        <v>51</v>
      </c>
      <c r="X91" s="167" t="s">
        <v>51</v>
      </c>
      <c r="Y91" s="167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92"/>
      <c r="C92" s="192"/>
      <c r="D92" s="192"/>
      <c r="E92" s="193"/>
      <c r="F92" s="194"/>
      <c r="G92" s="194"/>
      <c r="H92" s="194"/>
      <c r="I92" s="194"/>
      <c r="J92" s="194"/>
      <c r="K92" s="194"/>
      <c r="L92" s="194"/>
      <c r="M92" s="195"/>
      <c r="N92" s="91"/>
      <c r="O92" s="91"/>
      <c r="P92" s="167" t="s">
        <v>51</v>
      </c>
      <c r="Q92" s="191" t="s">
        <v>51</v>
      </c>
      <c r="R92" s="191"/>
      <c r="S92" s="191"/>
      <c r="T92" s="191"/>
      <c r="U92" s="191"/>
      <c r="V92" s="191"/>
      <c r="W92" s="167" t="s">
        <v>51</v>
      </c>
      <c r="X92" s="167" t="s">
        <v>51</v>
      </c>
      <c r="Y92" s="167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92"/>
      <c r="C93" s="192"/>
      <c r="D93" s="192"/>
      <c r="E93" s="193"/>
      <c r="F93" s="194"/>
      <c r="G93" s="194"/>
      <c r="H93" s="194"/>
      <c r="I93" s="194"/>
      <c r="J93" s="194"/>
      <c r="K93" s="194"/>
      <c r="L93" s="194"/>
      <c r="M93" s="195"/>
      <c r="N93" s="91"/>
      <c r="O93" s="91"/>
      <c r="P93" s="167" t="s">
        <v>51</v>
      </c>
      <c r="Q93" s="191" t="s">
        <v>51</v>
      </c>
      <c r="R93" s="191"/>
      <c r="S93" s="191"/>
      <c r="T93" s="191"/>
      <c r="U93" s="191"/>
      <c r="V93" s="191"/>
      <c r="W93" s="167" t="s">
        <v>51</v>
      </c>
      <c r="X93" s="167" t="s">
        <v>51</v>
      </c>
      <c r="Y93" s="167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1"/>
      <c r="C94" s="191"/>
      <c r="D94" s="191"/>
      <c r="E94" s="191"/>
      <c r="F94" s="191"/>
      <c r="G94" s="191"/>
      <c r="H94" s="191"/>
      <c r="I94" s="191"/>
      <c r="J94" s="191"/>
      <c r="K94" s="191"/>
      <c r="L94" s="191"/>
      <c r="M94" s="191"/>
      <c r="N94" s="87"/>
      <c r="O94" s="87"/>
      <c r="P94" s="167" t="s">
        <v>51</v>
      </c>
      <c r="Q94" s="191" t="s">
        <v>51</v>
      </c>
      <c r="R94" s="191"/>
      <c r="S94" s="191"/>
      <c r="T94" s="191"/>
      <c r="U94" s="191"/>
      <c r="V94" s="191"/>
      <c r="W94" s="167" t="s">
        <v>51</v>
      </c>
      <c r="X94" s="167" t="s">
        <v>51</v>
      </c>
      <c r="Y94" s="167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92"/>
      <c r="C95" s="192"/>
      <c r="D95" s="192"/>
      <c r="E95" s="193"/>
      <c r="F95" s="194"/>
      <c r="G95" s="194"/>
      <c r="H95" s="194"/>
      <c r="I95" s="194"/>
      <c r="J95" s="194"/>
      <c r="K95" s="194"/>
      <c r="L95" s="194"/>
      <c r="M95" s="195"/>
      <c r="N95" s="91"/>
      <c r="O95" s="91"/>
      <c r="P95" s="167" t="s">
        <v>51</v>
      </c>
      <c r="Q95" s="191" t="s">
        <v>51</v>
      </c>
      <c r="R95" s="191"/>
      <c r="S95" s="191"/>
      <c r="T95" s="191"/>
      <c r="U95" s="191"/>
      <c r="V95" s="191"/>
      <c r="W95" s="167" t="s">
        <v>51</v>
      </c>
      <c r="X95" s="167" t="s">
        <v>51</v>
      </c>
      <c r="Y95" s="167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1"/>
      <c r="C96" s="191"/>
      <c r="D96" s="191"/>
      <c r="E96" s="191"/>
      <c r="F96" s="191"/>
      <c r="G96" s="191"/>
      <c r="H96" s="191"/>
      <c r="I96" s="191"/>
      <c r="J96" s="191"/>
      <c r="K96" s="191"/>
      <c r="L96" s="191"/>
      <c r="M96" s="191"/>
      <c r="N96" s="87"/>
      <c r="O96" s="87"/>
      <c r="P96" s="167" t="s">
        <v>51</v>
      </c>
      <c r="Q96" s="191" t="s">
        <v>51</v>
      </c>
      <c r="R96" s="191"/>
      <c r="S96" s="191"/>
      <c r="T96" s="191"/>
      <c r="U96" s="191"/>
      <c r="V96" s="191"/>
      <c r="W96" s="167" t="s">
        <v>51</v>
      </c>
      <c r="X96" s="167" t="s">
        <v>51</v>
      </c>
      <c r="Y96" s="167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92"/>
      <c r="C97" s="192"/>
      <c r="D97" s="192"/>
      <c r="E97" s="193"/>
      <c r="F97" s="194"/>
      <c r="G97" s="194"/>
      <c r="H97" s="194"/>
      <c r="I97" s="194"/>
      <c r="J97" s="194"/>
      <c r="K97" s="194"/>
      <c r="L97" s="194"/>
      <c r="M97" s="195"/>
      <c r="N97" s="91"/>
      <c r="O97" s="91"/>
      <c r="P97" s="167" t="s">
        <v>51</v>
      </c>
      <c r="Q97" s="191" t="s">
        <v>51</v>
      </c>
      <c r="R97" s="191"/>
      <c r="S97" s="191"/>
      <c r="T97" s="191"/>
      <c r="U97" s="191"/>
      <c r="V97" s="191"/>
      <c r="W97" s="167" t="s">
        <v>51</v>
      </c>
      <c r="X97" s="167" t="s">
        <v>51</v>
      </c>
      <c r="Y97" s="167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1"/>
      <c r="C98" s="191"/>
      <c r="D98" s="191"/>
      <c r="E98" s="191"/>
      <c r="F98" s="191"/>
      <c r="G98" s="191"/>
      <c r="H98" s="191"/>
      <c r="I98" s="191"/>
      <c r="J98" s="191"/>
      <c r="K98" s="191"/>
      <c r="L98" s="191"/>
      <c r="M98" s="191"/>
      <c r="N98" s="87"/>
      <c r="O98" s="87"/>
      <c r="P98" s="167" t="s">
        <v>51</v>
      </c>
      <c r="Q98" s="191" t="s">
        <v>51</v>
      </c>
      <c r="R98" s="191"/>
      <c r="S98" s="191"/>
      <c r="T98" s="191"/>
      <c r="U98" s="191"/>
      <c r="V98" s="191"/>
      <c r="W98" s="167" t="s">
        <v>51</v>
      </c>
      <c r="X98" s="167" t="s">
        <v>51</v>
      </c>
      <c r="Y98" s="167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92"/>
      <c r="C99" s="192"/>
      <c r="D99" s="192"/>
      <c r="E99" s="193"/>
      <c r="F99" s="194"/>
      <c r="G99" s="194"/>
      <c r="H99" s="194"/>
      <c r="I99" s="194"/>
      <c r="J99" s="194"/>
      <c r="K99" s="194"/>
      <c r="L99" s="194"/>
      <c r="M99" s="195"/>
      <c r="N99" s="91"/>
      <c r="O99" s="91"/>
      <c r="P99" s="167" t="s">
        <v>51</v>
      </c>
      <c r="Q99" s="191" t="s">
        <v>51</v>
      </c>
      <c r="R99" s="191"/>
      <c r="S99" s="191"/>
      <c r="T99" s="191"/>
      <c r="U99" s="191"/>
      <c r="V99" s="191"/>
      <c r="W99" s="167" t="s">
        <v>51</v>
      </c>
      <c r="X99" s="167" t="s">
        <v>51</v>
      </c>
      <c r="Y99" s="167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1"/>
      <c r="C100" s="191"/>
      <c r="D100" s="191"/>
      <c r="E100" s="191"/>
      <c r="F100" s="191"/>
      <c r="G100" s="191"/>
      <c r="H100" s="191"/>
      <c r="I100" s="191"/>
      <c r="J100" s="191"/>
      <c r="K100" s="191"/>
      <c r="L100" s="191"/>
      <c r="M100" s="191"/>
      <c r="N100" s="87"/>
      <c r="O100" s="87"/>
      <c r="P100" s="167" t="s">
        <v>51</v>
      </c>
      <c r="Q100" s="191" t="s">
        <v>51</v>
      </c>
      <c r="R100" s="191"/>
      <c r="S100" s="191"/>
      <c r="T100" s="191"/>
      <c r="U100" s="191"/>
      <c r="V100" s="191"/>
      <c r="W100" s="167" t="s">
        <v>51</v>
      </c>
      <c r="X100" s="167" t="s">
        <v>51</v>
      </c>
      <c r="Y100" s="167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92"/>
      <c r="C101" s="192"/>
      <c r="D101" s="192"/>
      <c r="E101" s="193"/>
      <c r="F101" s="194"/>
      <c r="G101" s="194"/>
      <c r="H101" s="194"/>
      <c r="I101" s="194"/>
      <c r="J101" s="194"/>
      <c r="K101" s="194"/>
      <c r="L101" s="194"/>
      <c r="M101" s="195"/>
      <c r="N101" s="91"/>
      <c r="O101" s="91"/>
      <c r="P101" s="167" t="s">
        <v>51</v>
      </c>
      <c r="Q101" s="191" t="s">
        <v>51</v>
      </c>
      <c r="R101" s="191"/>
      <c r="S101" s="191"/>
      <c r="T101" s="191"/>
      <c r="U101" s="191"/>
      <c r="V101" s="191"/>
      <c r="W101" s="167" t="s">
        <v>51</v>
      </c>
      <c r="X101" s="167" t="s">
        <v>51</v>
      </c>
      <c r="Y101" s="167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1"/>
      <c r="C102" s="191"/>
      <c r="D102" s="191"/>
      <c r="E102" s="191"/>
      <c r="F102" s="191"/>
      <c r="G102" s="191"/>
      <c r="H102" s="191"/>
      <c r="I102" s="191"/>
      <c r="J102" s="191"/>
      <c r="K102" s="191"/>
      <c r="L102" s="191"/>
      <c r="M102" s="191"/>
      <c r="N102" s="87"/>
      <c r="O102" s="87"/>
      <c r="P102" s="167" t="s">
        <v>51</v>
      </c>
      <c r="Q102" s="191" t="s">
        <v>51</v>
      </c>
      <c r="R102" s="191"/>
      <c r="S102" s="191"/>
      <c r="T102" s="191"/>
      <c r="U102" s="191"/>
      <c r="V102" s="191"/>
      <c r="W102" s="167" t="s">
        <v>51</v>
      </c>
      <c r="X102" s="167" t="s">
        <v>51</v>
      </c>
      <c r="Y102" s="167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1"/>
      <c r="C103" s="191"/>
      <c r="D103" s="191"/>
      <c r="E103" s="191"/>
      <c r="F103" s="191"/>
      <c r="G103" s="191"/>
      <c r="H103" s="191"/>
      <c r="I103" s="191"/>
      <c r="J103" s="191"/>
      <c r="K103" s="191"/>
      <c r="L103" s="191"/>
      <c r="M103" s="191"/>
      <c r="N103" s="87"/>
      <c r="O103" s="87"/>
      <c r="P103" s="167" t="s">
        <v>51</v>
      </c>
      <c r="Q103" s="191" t="s">
        <v>51</v>
      </c>
      <c r="R103" s="191"/>
      <c r="S103" s="191"/>
      <c r="T103" s="191"/>
      <c r="U103" s="191"/>
      <c r="V103" s="191"/>
      <c r="W103" s="167" t="s">
        <v>51</v>
      </c>
      <c r="X103" s="167" t="s">
        <v>51</v>
      </c>
      <c r="Y103" s="167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84"/>
      <c r="C104" s="184"/>
      <c r="D104" s="184"/>
      <c r="E104" s="184"/>
      <c r="F104" s="184"/>
      <c r="G104" s="184"/>
      <c r="H104" s="184"/>
      <c r="I104" s="184"/>
      <c r="J104" s="184"/>
      <c r="K104" s="184"/>
      <c r="L104" s="184"/>
      <c r="M104" s="184"/>
      <c r="N104" s="98"/>
      <c r="O104" s="98"/>
      <c r="P104" s="184"/>
      <c r="Q104" s="184"/>
      <c r="R104" s="184"/>
      <c r="S104" s="184"/>
      <c r="T104" s="184"/>
      <c r="U104" s="184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84"/>
      <c r="C105" s="184"/>
      <c r="D105" s="184"/>
      <c r="E105" s="184"/>
      <c r="F105" s="184"/>
      <c r="G105" s="184"/>
      <c r="H105" s="184"/>
      <c r="I105" s="184"/>
      <c r="J105" s="184"/>
      <c r="K105" s="184"/>
      <c r="L105" s="184"/>
      <c r="M105" s="184"/>
      <c r="N105" s="98"/>
      <c r="O105" s="98"/>
      <c r="P105" s="184"/>
      <c r="Q105" s="184"/>
      <c r="R105" s="184"/>
      <c r="S105" s="184"/>
      <c r="T105" s="184"/>
      <c r="U105" s="184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84"/>
      <c r="C106" s="184"/>
      <c r="D106" s="184"/>
      <c r="E106" s="184"/>
      <c r="F106" s="184"/>
      <c r="G106" s="184"/>
      <c r="H106" s="184"/>
      <c r="I106" s="184"/>
      <c r="J106" s="184"/>
      <c r="K106" s="184"/>
      <c r="L106" s="184"/>
      <c r="M106" s="184"/>
      <c r="N106" s="98"/>
      <c r="O106" s="98"/>
      <c r="P106" s="184"/>
      <c r="Q106" s="184"/>
      <c r="R106" s="184"/>
      <c r="S106" s="184"/>
      <c r="T106" s="184"/>
      <c r="U106" s="184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84"/>
      <c r="C107" s="184"/>
      <c r="D107" s="184"/>
      <c r="E107" s="184"/>
      <c r="F107" s="184"/>
      <c r="G107" s="184"/>
      <c r="H107" s="184"/>
      <c r="I107" s="184"/>
      <c r="J107" s="184"/>
      <c r="K107" s="184"/>
      <c r="L107" s="184"/>
      <c r="M107" s="184"/>
      <c r="N107" s="98"/>
      <c r="O107" s="98"/>
      <c r="P107" s="184"/>
      <c r="Q107" s="184"/>
      <c r="R107" s="184"/>
      <c r="S107" s="184"/>
      <c r="T107" s="184"/>
      <c r="U107" s="184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84"/>
      <c r="C108" s="184"/>
      <c r="D108" s="184"/>
      <c r="E108" s="184"/>
      <c r="F108" s="184"/>
      <c r="G108" s="184"/>
      <c r="H108" s="184"/>
      <c r="I108" s="184"/>
      <c r="J108" s="184"/>
      <c r="K108" s="184"/>
      <c r="L108" s="184"/>
      <c r="M108" s="184"/>
      <c r="N108" s="98"/>
      <c r="O108" s="98"/>
      <c r="P108" s="184"/>
      <c r="Q108" s="184"/>
      <c r="R108" s="184"/>
      <c r="S108" s="184"/>
      <c r="T108" s="184"/>
      <c r="U108" s="184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84"/>
      <c r="C109" s="184"/>
      <c r="D109" s="184"/>
      <c r="E109" s="184"/>
      <c r="F109" s="184"/>
      <c r="G109" s="184"/>
      <c r="H109" s="184"/>
      <c r="I109" s="184"/>
      <c r="J109" s="184"/>
      <c r="K109" s="184"/>
      <c r="L109" s="184"/>
      <c r="M109" s="184"/>
      <c r="N109" s="98"/>
      <c r="O109" s="98"/>
      <c r="P109" s="184"/>
      <c r="Q109" s="184"/>
      <c r="R109" s="184"/>
      <c r="S109" s="184"/>
      <c r="T109" s="184"/>
      <c r="U109" s="184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84"/>
      <c r="C110" s="184"/>
      <c r="D110" s="184"/>
      <c r="E110" s="184"/>
      <c r="F110" s="184"/>
      <c r="G110" s="184"/>
      <c r="H110" s="184"/>
      <c r="I110" s="184"/>
      <c r="J110" s="184"/>
      <c r="K110" s="184"/>
      <c r="L110" s="184"/>
      <c r="M110" s="184"/>
      <c r="N110" s="98"/>
      <c r="O110" s="98"/>
      <c r="P110" s="184"/>
      <c r="Q110" s="184"/>
      <c r="R110" s="184"/>
      <c r="S110" s="184"/>
      <c r="T110" s="184"/>
      <c r="U110" s="184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84"/>
      <c r="C111" s="184"/>
      <c r="D111" s="184"/>
      <c r="E111" s="184"/>
      <c r="F111" s="184"/>
      <c r="G111" s="184"/>
      <c r="H111" s="184"/>
      <c r="I111" s="184"/>
      <c r="J111" s="184"/>
      <c r="K111" s="184"/>
      <c r="L111" s="184"/>
      <c r="M111" s="184"/>
      <c r="N111" s="98"/>
      <c r="O111" s="98"/>
      <c r="P111" s="184"/>
      <c r="Q111" s="184"/>
      <c r="R111" s="184"/>
      <c r="S111" s="184"/>
      <c r="T111" s="184"/>
      <c r="U111" s="184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84"/>
      <c r="C112" s="184"/>
      <c r="D112" s="184"/>
      <c r="E112" s="184"/>
      <c r="F112" s="184"/>
      <c r="G112" s="184"/>
      <c r="H112" s="184"/>
      <c r="I112" s="184"/>
      <c r="J112" s="184"/>
      <c r="K112" s="184"/>
      <c r="L112" s="184"/>
      <c r="M112" s="184"/>
      <c r="N112" s="98"/>
      <c r="O112" s="98"/>
      <c r="P112" s="184"/>
      <c r="Q112" s="184"/>
      <c r="R112" s="184"/>
      <c r="S112" s="184"/>
      <c r="T112" s="184"/>
      <c r="U112" s="184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  <c r="N113" s="98"/>
      <c r="O113" s="98"/>
      <c r="P113" s="184"/>
      <c r="Q113" s="184"/>
      <c r="R113" s="184"/>
      <c r="S113" s="184"/>
      <c r="T113" s="184"/>
      <c r="U113" s="184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84"/>
      <c r="C114" s="184"/>
      <c r="D114" s="184"/>
      <c r="E114" s="184"/>
      <c r="F114" s="184"/>
      <c r="G114" s="184"/>
      <c r="H114" s="184"/>
      <c r="I114" s="184"/>
      <c r="J114" s="184"/>
      <c r="K114" s="184"/>
      <c r="L114" s="184"/>
      <c r="M114" s="184"/>
      <c r="N114" s="98"/>
      <c r="O114" s="98"/>
      <c r="P114" s="184"/>
      <c r="Q114" s="184"/>
      <c r="R114" s="184"/>
      <c r="S114" s="184"/>
      <c r="T114" s="184"/>
      <c r="U114" s="184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84"/>
      <c r="C115" s="184"/>
      <c r="D115" s="184"/>
      <c r="E115" s="184"/>
      <c r="F115" s="184"/>
      <c r="G115" s="184"/>
      <c r="H115" s="184"/>
      <c r="I115" s="184"/>
      <c r="J115" s="184"/>
      <c r="K115" s="184"/>
      <c r="L115" s="184"/>
      <c r="M115" s="184"/>
      <c r="N115" s="98"/>
      <c r="O115" s="98"/>
      <c r="P115" s="184"/>
      <c r="Q115" s="184"/>
      <c r="R115" s="184"/>
      <c r="S115" s="184"/>
      <c r="T115" s="184"/>
      <c r="U115" s="184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84"/>
      <c r="C116" s="184"/>
      <c r="D116" s="184"/>
      <c r="E116" s="184"/>
      <c r="F116" s="184"/>
      <c r="G116" s="184"/>
      <c r="H116" s="184"/>
      <c r="I116" s="184"/>
      <c r="J116" s="184"/>
      <c r="K116" s="184"/>
      <c r="L116" s="184"/>
      <c r="M116" s="184"/>
      <c r="N116" s="98"/>
      <c r="O116" s="98"/>
      <c r="P116" s="184"/>
      <c r="Q116" s="184"/>
      <c r="R116" s="184"/>
      <c r="S116" s="184"/>
      <c r="T116" s="184"/>
      <c r="U116" s="184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84"/>
      <c r="C117" s="184"/>
      <c r="D117" s="184"/>
      <c r="E117" s="184"/>
      <c r="F117" s="184"/>
      <c r="G117" s="184"/>
      <c r="H117" s="184"/>
      <c r="I117" s="184"/>
      <c r="J117" s="184"/>
      <c r="K117" s="184"/>
      <c r="L117" s="184"/>
      <c r="M117" s="184"/>
      <c r="N117" s="98"/>
      <c r="O117" s="98"/>
      <c r="P117" s="184"/>
      <c r="Q117" s="184"/>
      <c r="R117" s="184"/>
      <c r="S117" s="184"/>
      <c r="T117" s="184"/>
      <c r="U117" s="184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84"/>
      <c r="C118" s="184"/>
      <c r="D118" s="184"/>
      <c r="E118" s="184"/>
      <c r="F118" s="184"/>
      <c r="G118" s="184"/>
      <c r="H118" s="184"/>
      <c r="I118" s="184"/>
      <c r="J118" s="184"/>
      <c r="K118" s="184"/>
      <c r="L118" s="184"/>
      <c r="M118" s="184"/>
      <c r="N118" s="98"/>
      <c r="O118" s="98"/>
      <c r="P118" s="184"/>
      <c r="Q118" s="184"/>
      <c r="R118" s="184"/>
      <c r="S118" s="184"/>
      <c r="T118" s="184"/>
      <c r="U118" s="184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84"/>
      <c r="C119" s="184"/>
      <c r="D119" s="184"/>
      <c r="E119" s="184"/>
      <c r="F119" s="184"/>
      <c r="G119" s="184"/>
      <c r="H119" s="184"/>
      <c r="I119" s="184"/>
      <c r="J119" s="184"/>
      <c r="K119" s="184"/>
      <c r="L119" s="184"/>
      <c r="M119" s="184"/>
      <c r="N119" s="98"/>
      <c r="O119" s="98"/>
      <c r="P119" s="184"/>
      <c r="Q119" s="184"/>
      <c r="R119" s="184"/>
      <c r="S119" s="184"/>
      <c r="T119" s="184"/>
      <c r="U119" s="184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  <c r="N120" s="98"/>
      <c r="O120" s="98"/>
      <c r="P120" s="184"/>
      <c r="Q120" s="184"/>
      <c r="R120" s="184"/>
      <c r="S120" s="184"/>
      <c r="T120" s="184"/>
      <c r="U120" s="184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84"/>
      <c r="C121" s="184"/>
      <c r="D121" s="184"/>
      <c r="E121" s="184"/>
      <c r="F121" s="184"/>
      <c r="G121" s="184"/>
      <c r="H121" s="184"/>
      <c r="I121" s="184"/>
      <c r="J121" s="184"/>
      <c r="K121" s="184"/>
      <c r="L121" s="184"/>
      <c r="M121" s="184"/>
      <c r="N121" s="98"/>
      <c r="O121" s="98"/>
      <c r="P121" s="184"/>
      <c r="Q121" s="184"/>
      <c r="R121" s="184"/>
      <c r="S121" s="184"/>
      <c r="T121" s="184"/>
      <c r="U121" s="184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84"/>
      <c r="C122" s="184"/>
      <c r="D122" s="184"/>
      <c r="E122" s="184"/>
      <c r="F122" s="184"/>
      <c r="G122" s="184"/>
      <c r="H122" s="184"/>
      <c r="I122" s="184"/>
      <c r="J122" s="184"/>
      <c r="K122" s="184"/>
      <c r="L122" s="184"/>
      <c r="M122" s="184"/>
      <c r="N122" s="98"/>
      <c r="O122" s="98"/>
      <c r="P122" s="184"/>
      <c r="Q122" s="184"/>
      <c r="R122" s="184"/>
      <c r="S122" s="184"/>
      <c r="T122" s="184"/>
      <c r="U122" s="184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84"/>
      <c r="C123" s="184"/>
      <c r="D123" s="184"/>
      <c r="E123" s="184"/>
      <c r="F123" s="184"/>
      <c r="G123" s="184"/>
      <c r="H123" s="184"/>
      <c r="I123" s="184"/>
      <c r="J123" s="184"/>
      <c r="K123" s="184"/>
      <c r="L123" s="184"/>
      <c r="M123" s="184"/>
      <c r="N123" s="98"/>
      <c r="O123" s="98"/>
      <c r="P123" s="184"/>
      <c r="Q123" s="184"/>
      <c r="R123" s="184"/>
      <c r="S123" s="184"/>
      <c r="T123" s="184"/>
      <c r="U123" s="184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84"/>
      <c r="C124" s="184"/>
      <c r="D124" s="184"/>
      <c r="E124" s="184"/>
      <c r="F124" s="184"/>
      <c r="G124" s="184"/>
      <c r="H124" s="184"/>
      <c r="I124" s="184"/>
      <c r="J124" s="184"/>
      <c r="K124" s="184"/>
      <c r="L124" s="184"/>
      <c r="M124" s="184"/>
      <c r="N124" s="98"/>
      <c r="O124" s="98"/>
      <c r="P124" s="184"/>
      <c r="Q124" s="184"/>
      <c r="R124" s="184"/>
      <c r="S124" s="184"/>
      <c r="T124" s="184"/>
      <c r="U124" s="184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84"/>
      <c r="C125" s="184"/>
      <c r="D125" s="184"/>
      <c r="E125" s="184"/>
      <c r="F125" s="184"/>
      <c r="G125" s="184"/>
      <c r="H125" s="184"/>
      <c r="I125" s="184"/>
      <c r="J125" s="184"/>
      <c r="K125" s="184"/>
      <c r="L125" s="184"/>
      <c r="M125" s="184"/>
      <c r="N125" s="98"/>
      <c r="O125" s="98"/>
      <c r="P125" s="184"/>
      <c r="Q125" s="184"/>
      <c r="R125" s="184"/>
      <c r="S125" s="184"/>
      <c r="T125" s="184"/>
      <c r="U125" s="184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84"/>
      <c r="C126" s="184"/>
      <c r="D126" s="184"/>
      <c r="E126" s="184"/>
      <c r="F126" s="184"/>
      <c r="G126" s="184"/>
      <c r="H126" s="184"/>
      <c r="I126" s="184"/>
      <c r="J126" s="184"/>
      <c r="K126" s="184"/>
      <c r="L126" s="184"/>
      <c r="M126" s="184"/>
      <c r="N126" s="98"/>
      <c r="O126" s="98"/>
      <c r="P126" s="184"/>
      <c r="Q126" s="184"/>
      <c r="R126" s="184"/>
      <c r="S126" s="184"/>
      <c r="T126" s="184"/>
      <c r="U126" s="184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84"/>
      <c r="C127" s="184"/>
      <c r="D127" s="184"/>
      <c r="E127" s="184"/>
      <c r="F127" s="184"/>
      <c r="G127" s="184"/>
      <c r="H127" s="184"/>
      <c r="I127" s="184"/>
      <c r="J127" s="184"/>
      <c r="K127" s="184"/>
      <c r="L127" s="184"/>
      <c r="M127" s="184"/>
      <c r="N127" s="98"/>
      <c r="O127" s="98"/>
      <c r="P127" s="184"/>
      <c r="Q127" s="184"/>
      <c r="R127" s="184"/>
      <c r="S127" s="184"/>
      <c r="T127" s="184"/>
      <c r="U127" s="184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84"/>
      <c r="C128" s="184"/>
      <c r="D128" s="184"/>
      <c r="E128" s="184"/>
      <c r="F128" s="184"/>
      <c r="G128" s="184"/>
      <c r="H128" s="184"/>
      <c r="I128" s="184"/>
      <c r="J128" s="184"/>
      <c r="K128" s="184"/>
      <c r="L128" s="184"/>
      <c r="M128" s="184"/>
      <c r="N128" s="98"/>
      <c r="O128" s="98"/>
      <c r="P128" s="184"/>
      <c r="Q128" s="184"/>
      <c r="R128" s="184"/>
      <c r="S128" s="184"/>
      <c r="T128" s="184"/>
      <c r="U128" s="184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84"/>
      <c r="C129" s="184"/>
      <c r="D129" s="184"/>
      <c r="E129" s="184"/>
      <c r="F129" s="184"/>
      <c r="G129" s="184"/>
      <c r="H129" s="184"/>
      <c r="I129" s="184"/>
      <c r="J129" s="184"/>
      <c r="K129" s="184"/>
      <c r="L129" s="184"/>
      <c r="M129" s="184"/>
      <c r="N129" s="98"/>
      <c r="O129" s="98"/>
      <c r="P129" s="184"/>
      <c r="Q129" s="184"/>
      <c r="R129" s="184"/>
      <c r="S129" s="184"/>
      <c r="T129" s="184"/>
      <c r="U129" s="184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84"/>
      <c r="C130" s="184"/>
      <c r="D130" s="184"/>
      <c r="E130" s="184"/>
      <c r="F130" s="184"/>
      <c r="G130" s="184"/>
      <c r="H130" s="184"/>
      <c r="I130" s="184"/>
      <c r="J130" s="184"/>
      <c r="K130" s="184"/>
      <c r="L130" s="184"/>
      <c r="M130" s="184"/>
      <c r="N130" s="98"/>
      <c r="O130" s="98"/>
      <c r="P130" s="184"/>
      <c r="Q130" s="184"/>
      <c r="R130" s="184"/>
      <c r="S130" s="184"/>
      <c r="T130" s="184"/>
      <c r="U130" s="184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84"/>
      <c r="C131" s="184"/>
      <c r="D131" s="184"/>
      <c r="E131" s="184"/>
      <c r="F131" s="184"/>
      <c r="G131" s="184"/>
      <c r="H131" s="184"/>
      <c r="I131" s="184"/>
      <c r="J131" s="184"/>
      <c r="K131" s="184"/>
      <c r="L131" s="184"/>
      <c r="M131" s="184"/>
      <c r="N131" s="98"/>
      <c r="O131" s="98"/>
      <c r="P131" s="184"/>
      <c r="Q131" s="184"/>
      <c r="R131" s="184"/>
      <c r="S131" s="184"/>
      <c r="T131" s="184"/>
      <c r="U131" s="184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5"/>
      <c r="C136" s="186"/>
      <c r="D136" s="186"/>
      <c r="E136" s="165"/>
      <c r="F136" s="165"/>
      <c r="G136" s="165"/>
      <c r="H136" s="185"/>
      <c r="I136" s="185"/>
      <c r="J136" s="185"/>
      <c r="K136" s="185"/>
      <c r="L136" s="165"/>
      <c r="M136" s="185"/>
      <c r="N136" s="185"/>
      <c r="O136" s="185"/>
      <c r="P136" s="185"/>
      <c r="Q136" s="185"/>
      <c r="R136" s="165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8"/>
      <c r="C137" s="188"/>
      <c r="D137" s="188"/>
      <c r="E137" s="102"/>
      <c r="F137" s="102"/>
      <c r="G137" s="102"/>
      <c r="H137" s="189"/>
      <c r="I137" s="189"/>
      <c r="J137" s="189"/>
      <c r="K137" s="189"/>
      <c r="L137" s="164"/>
      <c r="M137" s="190"/>
      <c r="N137" s="190"/>
      <c r="O137" s="190"/>
      <c r="P137" s="190"/>
      <c r="Q137" s="190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8"/>
      <c r="C138" s="188"/>
      <c r="D138" s="188"/>
      <c r="E138" s="102"/>
      <c r="F138" s="102"/>
      <c r="G138" s="102"/>
      <c r="H138" s="189"/>
      <c r="I138" s="189"/>
      <c r="J138" s="189"/>
      <c r="K138" s="189"/>
      <c r="L138" s="164"/>
      <c r="M138" s="190"/>
      <c r="N138" s="190"/>
      <c r="O138" s="190"/>
      <c r="P138" s="190"/>
      <c r="Q138" s="190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8"/>
      <c r="C139" s="188"/>
      <c r="D139" s="188"/>
      <c r="E139" s="102"/>
      <c r="F139" s="102"/>
      <c r="G139" s="102"/>
      <c r="H139" s="189"/>
      <c r="I139" s="189"/>
      <c r="J139" s="189"/>
      <c r="K139" s="189"/>
      <c r="L139" s="164"/>
      <c r="M139" s="190"/>
      <c r="N139" s="190"/>
      <c r="O139" s="190"/>
      <c r="P139" s="190"/>
      <c r="Q139" s="190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8"/>
      <c r="C140" s="188"/>
      <c r="D140" s="188"/>
      <c r="E140" s="102"/>
      <c r="F140" s="102"/>
      <c r="G140" s="102"/>
      <c r="H140" s="189"/>
      <c r="I140" s="189"/>
      <c r="J140" s="189"/>
      <c r="K140" s="189"/>
      <c r="L140" s="164"/>
      <c r="M140" s="190"/>
      <c r="N140" s="190"/>
      <c r="O140" s="190"/>
      <c r="P140" s="190"/>
      <c r="Q140" s="190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8"/>
      <c r="C141" s="188"/>
      <c r="D141" s="188"/>
      <c r="E141" s="102"/>
      <c r="F141" s="102"/>
      <c r="G141" s="102"/>
      <c r="H141" s="189"/>
      <c r="I141" s="189"/>
      <c r="J141" s="189"/>
      <c r="K141" s="189"/>
      <c r="L141" s="164"/>
      <c r="M141" s="190"/>
      <c r="N141" s="190"/>
      <c r="O141" s="190"/>
      <c r="P141" s="190"/>
      <c r="Q141" s="190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8"/>
      <c r="C142" s="188"/>
      <c r="D142" s="188"/>
      <c r="E142" s="102"/>
      <c r="F142" s="102"/>
      <c r="G142" s="102"/>
      <c r="H142" s="189"/>
      <c r="I142" s="189"/>
      <c r="J142" s="189"/>
      <c r="K142" s="189"/>
      <c r="L142" s="164"/>
      <c r="M142" s="190"/>
      <c r="N142" s="190"/>
      <c r="O142" s="190"/>
      <c r="P142" s="190"/>
      <c r="Q142" s="190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8"/>
      <c r="C143" s="188"/>
      <c r="D143" s="188"/>
      <c r="E143" s="102"/>
      <c r="F143" s="102"/>
      <c r="G143" s="102"/>
      <c r="H143" s="189"/>
      <c r="I143" s="189"/>
      <c r="J143" s="189"/>
      <c r="K143" s="189"/>
      <c r="L143" s="164"/>
      <c r="M143" s="190"/>
      <c r="N143" s="190"/>
      <c r="O143" s="190"/>
      <c r="P143" s="190"/>
      <c r="Q143" s="190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8"/>
      <c r="C144" s="188"/>
      <c r="D144" s="188"/>
      <c r="E144" s="102"/>
      <c r="F144" s="102"/>
      <c r="G144" s="102"/>
      <c r="H144" s="189"/>
      <c r="I144" s="189"/>
      <c r="J144" s="189"/>
      <c r="K144" s="189"/>
      <c r="L144" s="164"/>
      <c r="M144" s="190"/>
      <c r="N144" s="190"/>
      <c r="O144" s="190"/>
      <c r="P144" s="190"/>
      <c r="Q144" s="190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8"/>
      <c r="C145" s="188"/>
      <c r="D145" s="188"/>
      <c r="E145" s="102"/>
      <c r="F145" s="102"/>
      <c r="G145" s="102"/>
      <c r="H145" s="189"/>
      <c r="I145" s="189"/>
      <c r="J145" s="189"/>
      <c r="K145" s="189"/>
      <c r="L145" s="164"/>
      <c r="M145" s="190"/>
      <c r="N145" s="190"/>
      <c r="O145" s="190"/>
      <c r="P145" s="190"/>
      <c r="Q145" s="190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6"/>
      <c r="C146" s="166"/>
      <c r="D146" s="166"/>
      <c r="E146" s="166"/>
      <c r="F146" s="166"/>
      <c r="G146" s="166"/>
      <c r="H146" s="166"/>
      <c r="I146" s="166"/>
      <c r="J146" s="166"/>
      <c r="K146" s="166"/>
      <c r="L146" s="166"/>
      <c r="M146" s="166"/>
      <c r="N146" s="166"/>
      <c r="O146" s="166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5"/>
      <c r="C148" s="186"/>
      <c r="D148" s="186"/>
      <c r="E148" s="187"/>
      <c r="F148" s="187"/>
      <c r="G148" s="187"/>
      <c r="H148" s="187"/>
      <c r="I148" s="187"/>
      <c r="J148" s="187"/>
      <c r="K148" s="187"/>
      <c r="L148" s="187"/>
      <c r="M148" s="187"/>
      <c r="N148" s="165"/>
      <c r="O148" s="165"/>
      <c r="P148" s="185"/>
      <c r="Q148" s="185"/>
      <c r="R148" s="185"/>
      <c r="S148" s="185"/>
      <c r="T148" s="185"/>
      <c r="U148" s="185"/>
      <c r="V148" s="165"/>
      <c r="W148" s="165"/>
      <c r="X148" s="165"/>
      <c r="Y148" s="165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84"/>
      <c r="C149" s="184"/>
      <c r="D149" s="184"/>
      <c r="E149" s="184"/>
      <c r="F149" s="184"/>
      <c r="G149" s="184"/>
      <c r="H149" s="184"/>
      <c r="I149" s="184"/>
      <c r="J149" s="184"/>
      <c r="K149" s="184"/>
      <c r="L149" s="184"/>
      <c r="M149" s="184"/>
      <c r="N149" s="98"/>
      <c r="O149" s="164"/>
      <c r="P149" s="184"/>
      <c r="Q149" s="184"/>
      <c r="R149" s="184"/>
      <c r="S149" s="184"/>
      <c r="T149" s="184"/>
      <c r="U149" s="184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84"/>
      <c r="C150" s="184"/>
      <c r="D150" s="184"/>
      <c r="E150" s="184"/>
      <c r="F150" s="184"/>
      <c r="G150" s="184"/>
      <c r="H150" s="184"/>
      <c r="I150" s="184"/>
      <c r="J150" s="184"/>
      <c r="K150" s="184"/>
      <c r="L150" s="184"/>
      <c r="M150" s="184"/>
      <c r="N150" s="98"/>
      <c r="O150" s="164"/>
      <c r="P150" s="184"/>
      <c r="Q150" s="184"/>
      <c r="R150" s="184"/>
      <c r="S150" s="184"/>
      <c r="T150" s="184"/>
      <c r="U150" s="184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84"/>
      <c r="C151" s="184"/>
      <c r="D151" s="184"/>
      <c r="E151" s="184"/>
      <c r="F151" s="184"/>
      <c r="G151" s="184"/>
      <c r="H151" s="184"/>
      <c r="I151" s="184"/>
      <c r="J151" s="184"/>
      <c r="K151" s="184"/>
      <c r="L151" s="184"/>
      <c r="M151" s="184"/>
      <c r="N151" s="98"/>
      <c r="O151" s="164"/>
      <c r="P151" s="184"/>
      <c r="Q151" s="184"/>
      <c r="R151" s="184"/>
      <c r="S151" s="184"/>
      <c r="T151" s="184"/>
      <c r="U151" s="184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84"/>
      <c r="C152" s="184"/>
      <c r="D152" s="184"/>
      <c r="E152" s="184"/>
      <c r="F152" s="184"/>
      <c r="G152" s="184"/>
      <c r="H152" s="184"/>
      <c r="I152" s="184"/>
      <c r="J152" s="184"/>
      <c r="K152" s="184"/>
      <c r="L152" s="184"/>
      <c r="M152" s="184"/>
      <c r="N152" s="98"/>
      <c r="O152" s="164"/>
      <c r="P152" s="184"/>
      <c r="Q152" s="184"/>
      <c r="R152" s="184"/>
      <c r="S152" s="184"/>
      <c r="T152" s="184"/>
      <c r="U152" s="184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84"/>
      <c r="C153" s="184"/>
      <c r="D153" s="184"/>
      <c r="E153" s="184"/>
      <c r="F153" s="184"/>
      <c r="G153" s="184"/>
      <c r="H153" s="184"/>
      <c r="I153" s="184"/>
      <c r="J153" s="184"/>
      <c r="K153" s="184"/>
      <c r="L153" s="184"/>
      <c r="M153" s="184"/>
      <c r="N153" s="98"/>
      <c r="O153" s="164"/>
      <c r="P153" s="184"/>
      <c r="Q153" s="184"/>
      <c r="R153" s="184"/>
      <c r="S153" s="184"/>
      <c r="T153" s="184"/>
      <c r="U153" s="184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84"/>
      <c r="C154" s="184"/>
      <c r="D154" s="184"/>
      <c r="E154" s="184"/>
      <c r="F154" s="184"/>
      <c r="G154" s="184"/>
      <c r="H154" s="184"/>
      <c r="I154" s="184"/>
      <c r="J154" s="184"/>
      <c r="K154" s="184"/>
      <c r="L154" s="184"/>
      <c r="M154" s="184"/>
      <c r="N154" s="98"/>
      <c r="O154" s="164"/>
      <c r="P154" s="184"/>
      <c r="Q154" s="184"/>
      <c r="R154" s="184"/>
      <c r="S154" s="184"/>
      <c r="T154" s="184"/>
      <c r="U154" s="184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84"/>
      <c r="C155" s="184"/>
      <c r="D155" s="184"/>
      <c r="E155" s="184"/>
      <c r="F155" s="184"/>
      <c r="G155" s="184"/>
      <c r="H155" s="184"/>
      <c r="I155" s="184"/>
      <c r="J155" s="184"/>
      <c r="K155" s="184"/>
      <c r="L155" s="184"/>
      <c r="M155" s="184"/>
      <c r="N155" s="98"/>
      <c r="O155" s="164"/>
      <c r="P155" s="184"/>
      <c r="Q155" s="184"/>
      <c r="R155" s="184"/>
      <c r="S155" s="184"/>
      <c r="T155" s="184"/>
      <c r="U155" s="184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84"/>
      <c r="C156" s="184"/>
      <c r="D156" s="184"/>
      <c r="E156" s="184"/>
      <c r="F156" s="184"/>
      <c r="G156" s="184"/>
      <c r="H156" s="184"/>
      <c r="I156" s="184"/>
      <c r="J156" s="184"/>
      <c r="K156" s="184"/>
      <c r="L156" s="184"/>
      <c r="M156" s="184"/>
      <c r="N156" s="98"/>
      <c r="O156" s="164"/>
      <c r="P156" s="184"/>
      <c r="Q156" s="184"/>
      <c r="R156" s="184"/>
      <c r="S156" s="184"/>
      <c r="T156" s="184"/>
      <c r="U156" s="184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84"/>
      <c r="C157" s="184"/>
      <c r="D157" s="184"/>
      <c r="E157" s="184"/>
      <c r="F157" s="184"/>
      <c r="G157" s="184"/>
      <c r="H157" s="184"/>
      <c r="I157" s="184"/>
      <c r="J157" s="184"/>
      <c r="K157" s="184"/>
      <c r="L157" s="184"/>
      <c r="M157" s="184"/>
      <c r="N157" s="98"/>
      <c r="O157" s="164"/>
      <c r="P157" s="184"/>
      <c r="Q157" s="184"/>
      <c r="R157" s="184"/>
      <c r="S157" s="184"/>
      <c r="T157" s="184"/>
      <c r="U157" s="184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84"/>
      <c r="C158" s="184"/>
      <c r="D158" s="184"/>
      <c r="E158" s="184"/>
      <c r="F158" s="184"/>
      <c r="G158" s="184"/>
      <c r="H158" s="184"/>
      <c r="I158" s="184"/>
      <c r="J158" s="184"/>
      <c r="K158" s="184"/>
      <c r="L158" s="184"/>
      <c r="M158" s="184"/>
      <c r="N158" s="98"/>
      <c r="O158" s="164"/>
      <c r="P158" s="184"/>
      <c r="Q158" s="184"/>
      <c r="R158" s="184"/>
      <c r="S158" s="184"/>
      <c r="T158" s="184"/>
      <c r="U158" s="184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84"/>
      <c r="C159" s="184"/>
      <c r="D159" s="184"/>
      <c r="E159" s="184"/>
      <c r="F159" s="184"/>
      <c r="G159" s="184"/>
      <c r="H159" s="184"/>
      <c r="I159" s="184"/>
      <c r="J159" s="184"/>
      <c r="K159" s="184"/>
      <c r="L159" s="184"/>
      <c r="M159" s="184"/>
      <c r="N159" s="98"/>
      <c r="O159" s="164"/>
      <c r="P159" s="184"/>
      <c r="Q159" s="184"/>
      <c r="R159" s="184"/>
      <c r="S159" s="184"/>
      <c r="T159" s="184"/>
      <c r="U159" s="184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84"/>
      <c r="C160" s="184"/>
      <c r="D160" s="184"/>
      <c r="E160" s="184"/>
      <c r="F160" s="184"/>
      <c r="G160" s="184"/>
      <c r="H160" s="184"/>
      <c r="I160" s="184"/>
      <c r="J160" s="184"/>
      <c r="K160" s="184"/>
      <c r="L160" s="184"/>
      <c r="M160" s="184"/>
      <c r="N160" s="98"/>
      <c r="O160" s="164"/>
      <c r="P160" s="184"/>
      <c r="Q160" s="184"/>
      <c r="R160" s="184"/>
      <c r="S160" s="184"/>
      <c r="T160" s="184"/>
      <c r="U160" s="184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84"/>
      <c r="C161" s="184"/>
      <c r="D161" s="184"/>
      <c r="E161" s="184"/>
      <c r="F161" s="184"/>
      <c r="G161" s="184"/>
      <c r="H161" s="184"/>
      <c r="I161" s="184"/>
      <c r="J161" s="184"/>
      <c r="K161" s="184"/>
      <c r="L161" s="184"/>
      <c r="M161" s="184"/>
      <c r="N161" s="98"/>
      <c r="O161" s="164"/>
      <c r="P161" s="184"/>
      <c r="Q161" s="184"/>
      <c r="R161" s="184"/>
      <c r="S161" s="184"/>
      <c r="T161" s="184"/>
      <c r="U161" s="184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84"/>
      <c r="C162" s="184"/>
      <c r="D162" s="184"/>
      <c r="E162" s="184"/>
      <c r="F162" s="184"/>
      <c r="G162" s="184"/>
      <c r="H162" s="184"/>
      <c r="I162" s="184"/>
      <c r="J162" s="184"/>
      <c r="K162" s="184"/>
      <c r="L162" s="184"/>
      <c r="M162" s="184"/>
      <c r="N162" s="98"/>
      <c r="O162" s="164"/>
      <c r="P162" s="184"/>
      <c r="Q162" s="184"/>
      <c r="R162" s="184"/>
      <c r="S162" s="184"/>
      <c r="T162" s="184"/>
      <c r="U162" s="184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84"/>
      <c r="C163" s="184"/>
      <c r="D163" s="184"/>
      <c r="E163" s="184"/>
      <c r="F163" s="184"/>
      <c r="G163" s="184"/>
      <c r="H163" s="184"/>
      <c r="I163" s="184"/>
      <c r="J163" s="184"/>
      <c r="K163" s="184"/>
      <c r="L163" s="184"/>
      <c r="M163" s="184"/>
      <c r="N163" s="98"/>
      <c r="O163" s="164"/>
      <c r="P163" s="184"/>
      <c r="Q163" s="184"/>
      <c r="R163" s="184"/>
      <c r="S163" s="184"/>
      <c r="T163" s="184"/>
      <c r="U163" s="184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84"/>
      <c r="C164" s="184"/>
      <c r="D164" s="184"/>
      <c r="E164" s="184"/>
      <c r="F164" s="184"/>
      <c r="G164" s="184"/>
      <c r="H164" s="184"/>
      <c r="I164" s="184"/>
      <c r="J164" s="184"/>
      <c r="K164" s="184"/>
      <c r="L164" s="184"/>
      <c r="M164" s="184"/>
      <c r="N164" s="98"/>
      <c r="O164" s="164"/>
      <c r="P164" s="184"/>
      <c r="Q164" s="184"/>
      <c r="R164" s="184"/>
      <c r="S164" s="184"/>
      <c r="T164" s="184"/>
      <c r="U164" s="184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84"/>
      <c r="C165" s="184"/>
      <c r="D165" s="184"/>
      <c r="E165" s="184"/>
      <c r="F165" s="184"/>
      <c r="G165" s="184"/>
      <c r="H165" s="184"/>
      <c r="I165" s="184"/>
      <c r="J165" s="184"/>
      <c r="K165" s="184"/>
      <c r="L165" s="184"/>
      <c r="M165" s="184"/>
      <c r="N165" s="98"/>
      <c r="O165" s="164"/>
      <c r="P165" s="184"/>
      <c r="Q165" s="184"/>
      <c r="R165" s="184"/>
      <c r="S165" s="184"/>
      <c r="T165" s="184"/>
      <c r="U165" s="184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84"/>
      <c r="C166" s="184"/>
      <c r="D166" s="184"/>
      <c r="E166" s="184"/>
      <c r="F166" s="184"/>
      <c r="G166" s="184"/>
      <c r="H166" s="184"/>
      <c r="I166" s="184"/>
      <c r="J166" s="184"/>
      <c r="K166" s="184"/>
      <c r="L166" s="184"/>
      <c r="M166" s="184"/>
      <c r="N166" s="98"/>
      <c r="O166" s="164"/>
      <c r="P166" s="184"/>
      <c r="Q166" s="184"/>
      <c r="R166" s="184"/>
      <c r="S166" s="184"/>
      <c r="T166" s="184"/>
      <c r="U166" s="184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84"/>
      <c r="C167" s="184"/>
      <c r="D167" s="184"/>
      <c r="E167" s="184"/>
      <c r="F167" s="184"/>
      <c r="G167" s="184"/>
      <c r="H167" s="184"/>
      <c r="I167" s="184"/>
      <c r="J167" s="184"/>
      <c r="K167" s="184"/>
      <c r="L167" s="184"/>
      <c r="M167" s="184"/>
      <c r="N167" s="98"/>
      <c r="O167" s="164"/>
      <c r="P167" s="184"/>
      <c r="Q167" s="184"/>
      <c r="R167" s="184"/>
      <c r="S167" s="184"/>
      <c r="T167" s="184"/>
      <c r="U167" s="184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84"/>
      <c r="C168" s="184"/>
      <c r="D168" s="184"/>
      <c r="E168" s="184"/>
      <c r="F168" s="184"/>
      <c r="G168" s="184"/>
      <c r="H168" s="184"/>
      <c r="I168" s="184"/>
      <c r="J168" s="184"/>
      <c r="K168" s="184"/>
      <c r="L168" s="184"/>
      <c r="M168" s="184"/>
      <c r="N168" s="98"/>
      <c r="O168" s="164"/>
      <c r="P168" s="184"/>
      <c r="Q168" s="184"/>
      <c r="R168" s="184"/>
      <c r="S168" s="184"/>
      <c r="T168" s="184"/>
      <c r="U168" s="184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84"/>
      <c r="C169" s="184"/>
      <c r="D169" s="184"/>
      <c r="E169" s="184"/>
      <c r="F169" s="184"/>
      <c r="G169" s="184"/>
      <c r="H169" s="184"/>
      <c r="I169" s="184"/>
      <c r="J169" s="184"/>
      <c r="K169" s="184"/>
      <c r="L169" s="184"/>
      <c r="M169" s="184"/>
      <c r="N169" s="98"/>
      <c r="O169" s="164"/>
      <c r="P169" s="184"/>
      <c r="Q169" s="184"/>
      <c r="R169" s="184"/>
      <c r="S169" s="184"/>
      <c r="T169" s="184"/>
      <c r="U169" s="184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84"/>
      <c r="C170" s="184"/>
      <c r="D170" s="184"/>
      <c r="E170" s="184"/>
      <c r="F170" s="184"/>
      <c r="G170" s="184"/>
      <c r="H170" s="184"/>
      <c r="I170" s="184"/>
      <c r="J170" s="184"/>
      <c r="K170" s="184"/>
      <c r="L170" s="184"/>
      <c r="M170" s="184"/>
      <c r="N170" s="98"/>
      <c r="O170" s="164"/>
      <c r="P170" s="184"/>
      <c r="Q170" s="184"/>
      <c r="R170" s="184"/>
      <c r="S170" s="184"/>
      <c r="T170" s="184"/>
      <c r="U170" s="184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84"/>
      <c r="C171" s="184"/>
      <c r="D171" s="184"/>
      <c r="E171" s="184"/>
      <c r="F171" s="184"/>
      <c r="G171" s="184"/>
      <c r="H171" s="184"/>
      <c r="I171" s="184"/>
      <c r="J171" s="184"/>
      <c r="K171" s="184"/>
      <c r="L171" s="184"/>
      <c r="M171" s="184"/>
      <c r="N171" s="98"/>
      <c r="O171" s="164"/>
      <c r="P171" s="184"/>
      <c r="Q171" s="184"/>
      <c r="R171" s="184"/>
      <c r="S171" s="184"/>
      <c r="T171" s="184"/>
      <c r="U171" s="184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84"/>
      <c r="C172" s="184"/>
      <c r="D172" s="184"/>
      <c r="E172" s="184"/>
      <c r="F172" s="184"/>
      <c r="G172" s="184"/>
      <c r="H172" s="184"/>
      <c r="I172" s="184"/>
      <c r="J172" s="184"/>
      <c r="K172" s="184"/>
      <c r="L172" s="184"/>
      <c r="M172" s="184"/>
      <c r="N172" s="98"/>
      <c r="O172" s="164"/>
      <c r="P172" s="184"/>
      <c r="Q172" s="184"/>
      <c r="R172" s="184"/>
      <c r="S172" s="184"/>
      <c r="T172" s="184"/>
      <c r="U172" s="184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84"/>
      <c r="C173" s="184"/>
      <c r="D173" s="184"/>
      <c r="E173" s="184"/>
      <c r="F173" s="184"/>
      <c r="G173" s="184"/>
      <c r="H173" s="184"/>
      <c r="I173" s="184"/>
      <c r="J173" s="184"/>
      <c r="K173" s="184"/>
      <c r="L173" s="184"/>
      <c r="M173" s="184"/>
      <c r="N173" s="98"/>
      <c r="O173" s="164"/>
      <c r="P173" s="184"/>
      <c r="Q173" s="184"/>
      <c r="R173" s="184"/>
      <c r="S173" s="184"/>
      <c r="T173" s="184"/>
      <c r="U173" s="184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84"/>
      <c r="C174" s="184"/>
      <c r="D174" s="184"/>
      <c r="E174" s="184"/>
      <c r="F174" s="184"/>
      <c r="G174" s="184"/>
      <c r="H174" s="184"/>
      <c r="I174" s="184"/>
      <c r="J174" s="184"/>
      <c r="K174" s="184"/>
      <c r="L174" s="184"/>
      <c r="M174" s="184"/>
      <c r="N174" s="98"/>
      <c r="O174" s="164"/>
      <c r="P174" s="184"/>
      <c r="Q174" s="184"/>
      <c r="R174" s="184"/>
      <c r="S174" s="184"/>
      <c r="T174" s="184"/>
      <c r="U174" s="184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84"/>
      <c r="C175" s="184"/>
      <c r="D175" s="184"/>
      <c r="E175" s="184"/>
      <c r="F175" s="184"/>
      <c r="G175" s="184"/>
      <c r="H175" s="184"/>
      <c r="I175" s="184"/>
      <c r="J175" s="184"/>
      <c r="K175" s="184"/>
      <c r="L175" s="184"/>
      <c r="M175" s="184"/>
      <c r="N175" s="98"/>
      <c r="O175" s="164"/>
      <c r="P175" s="184"/>
      <c r="Q175" s="184"/>
      <c r="R175" s="184"/>
      <c r="S175" s="184"/>
      <c r="T175" s="184"/>
      <c r="U175" s="184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84"/>
      <c r="C176" s="184"/>
      <c r="D176" s="184"/>
      <c r="E176" s="184"/>
      <c r="F176" s="184"/>
      <c r="G176" s="184"/>
      <c r="H176" s="184"/>
      <c r="I176" s="184"/>
      <c r="J176" s="184"/>
      <c r="K176" s="184"/>
      <c r="L176" s="184"/>
      <c r="M176" s="184"/>
      <c r="N176" s="98"/>
      <c r="O176" s="164"/>
      <c r="P176" s="184"/>
      <c r="Q176" s="184"/>
      <c r="R176" s="184"/>
      <c r="S176" s="184"/>
      <c r="T176" s="184"/>
      <c r="U176" s="184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84"/>
      <c r="C177" s="184"/>
      <c r="D177" s="184"/>
      <c r="E177" s="184"/>
      <c r="F177" s="184"/>
      <c r="G177" s="184"/>
      <c r="H177" s="184"/>
      <c r="I177" s="184"/>
      <c r="J177" s="184"/>
      <c r="K177" s="184"/>
      <c r="L177" s="184"/>
      <c r="M177" s="184"/>
      <c r="N177" s="98"/>
      <c r="O177" s="164"/>
      <c r="P177" s="184"/>
      <c r="Q177" s="184"/>
      <c r="R177" s="184"/>
      <c r="S177" s="184"/>
      <c r="T177" s="184"/>
      <c r="U177" s="184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84"/>
      <c r="C178" s="184"/>
      <c r="D178" s="184"/>
      <c r="E178" s="184"/>
      <c r="F178" s="184"/>
      <c r="G178" s="184"/>
      <c r="H178" s="184"/>
      <c r="I178" s="184"/>
      <c r="J178" s="184"/>
      <c r="K178" s="184"/>
      <c r="L178" s="184"/>
      <c r="M178" s="184"/>
      <c r="N178" s="98"/>
      <c r="O178" s="164"/>
      <c r="P178" s="184"/>
      <c r="Q178" s="184"/>
      <c r="R178" s="184"/>
      <c r="S178" s="184"/>
      <c r="T178" s="184"/>
      <c r="U178" s="184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84"/>
      <c r="C179" s="184"/>
      <c r="D179" s="184"/>
      <c r="E179" s="184"/>
      <c r="F179" s="184"/>
      <c r="G179" s="184"/>
      <c r="H179" s="184"/>
      <c r="I179" s="184"/>
      <c r="J179" s="184"/>
      <c r="K179" s="184"/>
      <c r="L179" s="184"/>
      <c r="M179" s="184"/>
      <c r="N179" s="98"/>
      <c r="O179" s="164"/>
      <c r="P179" s="184"/>
      <c r="Q179" s="184"/>
      <c r="R179" s="184"/>
      <c r="S179" s="184"/>
      <c r="T179" s="184"/>
      <c r="U179" s="184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84"/>
      <c r="C180" s="184"/>
      <c r="D180" s="184"/>
      <c r="E180" s="184"/>
      <c r="F180" s="184"/>
      <c r="G180" s="184"/>
      <c r="H180" s="184"/>
      <c r="I180" s="184"/>
      <c r="J180" s="184"/>
      <c r="K180" s="184"/>
      <c r="L180" s="184"/>
      <c r="M180" s="184"/>
      <c r="N180" s="98"/>
      <c r="O180" s="164"/>
      <c r="P180" s="184"/>
      <c r="Q180" s="184"/>
      <c r="R180" s="184"/>
      <c r="S180" s="184"/>
      <c r="T180" s="184"/>
      <c r="U180" s="184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84"/>
      <c r="C181" s="184"/>
      <c r="D181" s="184"/>
      <c r="E181" s="184"/>
      <c r="F181" s="184"/>
      <c r="G181" s="184"/>
      <c r="H181" s="184"/>
      <c r="I181" s="184"/>
      <c r="J181" s="184"/>
      <c r="K181" s="184"/>
      <c r="L181" s="184"/>
      <c r="M181" s="184"/>
      <c r="N181" s="98"/>
      <c r="O181" s="164"/>
      <c r="P181" s="184"/>
      <c r="Q181" s="184"/>
      <c r="R181" s="184"/>
      <c r="S181" s="184"/>
      <c r="T181" s="184"/>
      <c r="U181" s="184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84"/>
      <c r="C182" s="184"/>
      <c r="D182" s="184"/>
      <c r="E182" s="184"/>
      <c r="F182" s="184"/>
      <c r="G182" s="184"/>
      <c r="H182" s="184"/>
      <c r="I182" s="184"/>
      <c r="J182" s="184"/>
      <c r="K182" s="184"/>
      <c r="L182" s="184"/>
      <c r="M182" s="184"/>
      <c r="N182" s="98"/>
      <c r="O182" s="164"/>
      <c r="P182" s="184"/>
      <c r="Q182" s="184"/>
      <c r="R182" s="184"/>
      <c r="S182" s="184"/>
      <c r="T182" s="184"/>
      <c r="U182" s="184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84"/>
      <c r="C183" s="184"/>
      <c r="D183" s="184"/>
      <c r="E183" s="184"/>
      <c r="F183" s="184"/>
      <c r="G183" s="184"/>
      <c r="H183" s="184"/>
      <c r="I183" s="184"/>
      <c r="J183" s="184"/>
      <c r="K183" s="184"/>
      <c r="L183" s="184"/>
      <c r="M183" s="184"/>
      <c r="N183" s="98"/>
      <c r="O183" s="164"/>
      <c r="P183" s="184"/>
      <c r="Q183" s="184"/>
      <c r="R183" s="184"/>
      <c r="S183" s="184"/>
      <c r="T183" s="184"/>
      <c r="U183" s="184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84"/>
      <c r="C184" s="184"/>
      <c r="D184" s="184"/>
      <c r="E184" s="184"/>
      <c r="F184" s="184"/>
      <c r="G184" s="184"/>
      <c r="H184" s="184"/>
      <c r="I184" s="184"/>
      <c r="J184" s="184"/>
      <c r="K184" s="184"/>
      <c r="L184" s="184"/>
      <c r="M184" s="184"/>
      <c r="N184" s="98"/>
      <c r="O184" s="164"/>
      <c r="P184" s="184"/>
      <c r="Q184" s="184"/>
      <c r="R184" s="184"/>
      <c r="S184" s="184"/>
      <c r="T184" s="184"/>
      <c r="U184" s="184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84"/>
      <c r="C185" s="184"/>
      <c r="D185" s="184"/>
      <c r="E185" s="184"/>
      <c r="F185" s="184"/>
      <c r="G185" s="184"/>
      <c r="H185" s="184"/>
      <c r="I185" s="184"/>
      <c r="J185" s="184"/>
      <c r="K185" s="184"/>
      <c r="L185" s="184"/>
      <c r="M185" s="184"/>
      <c r="N185" s="98"/>
      <c r="O185" s="164"/>
      <c r="P185" s="184"/>
      <c r="Q185" s="184"/>
      <c r="R185" s="184"/>
      <c r="S185" s="184"/>
      <c r="T185" s="184"/>
      <c r="U185" s="184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84"/>
      <c r="C186" s="184"/>
      <c r="D186" s="184"/>
      <c r="E186" s="184"/>
      <c r="F186" s="184"/>
      <c r="G186" s="184"/>
      <c r="H186" s="184"/>
      <c r="I186" s="184"/>
      <c r="J186" s="184"/>
      <c r="K186" s="184"/>
      <c r="L186" s="184"/>
      <c r="M186" s="184"/>
      <c r="N186" s="98"/>
      <c r="O186" s="164"/>
      <c r="P186" s="184"/>
      <c r="Q186" s="184"/>
      <c r="R186" s="184"/>
      <c r="S186" s="184"/>
      <c r="T186" s="184"/>
      <c r="U186" s="184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84"/>
      <c r="C187" s="184"/>
      <c r="D187" s="184"/>
      <c r="E187" s="184"/>
      <c r="F187" s="184"/>
      <c r="G187" s="184"/>
      <c r="H187" s="184"/>
      <c r="I187" s="184"/>
      <c r="J187" s="184"/>
      <c r="K187" s="184"/>
      <c r="L187" s="184"/>
      <c r="M187" s="184"/>
      <c r="N187" s="98"/>
      <c r="O187" s="164"/>
      <c r="P187" s="184"/>
      <c r="Q187" s="184"/>
      <c r="R187" s="184"/>
      <c r="S187" s="184"/>
      <c r="T187" s="184"/>
      <c r="U187" s="184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84"/>
      <c r="C188" s="184"/>
      <c r="D188" s="184"/>
      <c r="E188" s="184"/>
      <c r="F188" s="184"/>
      <c r="G188" s="184"/>
      <c r="H188" s="184"/>
      <c r="I188" s="184"/>
      <c r="J188" s="184"/>
      <c r="K188" s="184"/>
      <c r="L188" s="184"/>
      <c r="M188" s="184"/>
      <c r="N188" s="98"/>
      <c r="O188" s="164"/>
      <c r="P188" s="184"/>
      <c r="Q188" s="184"/>
      <c r="R188" s="184"/>
      <c r="S188" s="184"/>
      <c r="T188" s="184"/>
      <c r="U188" s="184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5"/>
      <c r="C193" s="186"/>
      <c r="D193" s="186"/>
      <c r="E193" s="165"/>
      <c r="F193" s="165"/>
      <c r="G193" s="165"/>
      <c r="H193" s="185"/>
      <c r="I193" s="185"/>
      <c r="J193" s="185"/>
      <c r="K193" s="185"/>
      <c r="L193" s="185"/>
      <c r="M193" s="185"/>
      <c r="N193" s="185"/>
      <c r="O193" s="185"/>
      <c r="P193" s="185"/>
      <c r="Q193" s="185"/>
      <c r="R193" s="185"/>
      <c r="S193" s="185"/>
      <c r="T193" s="185"/>
      <c r="U193" s="185"/>
      <c r="V193" s="165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8"/>
      <c r="C194" s="188"/>
      <c r="D194" s="188"/>
      <c r="E194" s="102"/>
      <c r="F194" s="102"/>
      <c r="G194" s="102"/>
      <c r="H194" s="189"/>
      <c r="I194" s="189"/>
      <c r="J194" s="189"/>
      <c r="K194" s="189"/>
      <c r="L194" s="190"/>
      <c r="M194" s="190"/>
      <c r="N194" s="190"/>
      <c r="O194" s="190"/>
      <c r="P194" s="190"/>
      <c r="Q194" s="190"/>
      <c r="R194" s="190"/>
      <c r="S194" s="190"/>
      <c r="T194" s="190"/>
      <c r="U194" s="190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8"/>
      <c r="C195" s="188"/>
      <c r="D195" s="188"/>
      <c r="E195" s="102"/>
      <c r="F195" s="102"/>
      <c r="G195" s="102"/>
      <c r="H195" s="189"/>
      <c r="I195" s="189"/>
      <c r="J195" s="189"/>
      <c r="K195" s="189"/>
      <c r="L195" s="190"/>
      <c r="M195" s="190"/>
      <c r="N195" s="190"/>
      <c r="O195" s="190"/>
      <c r="P195" s="190"/>
      <c r="Q195" s="190"/>
      <c r="R195" s="190"/>
      <c r="S195" s="190"/>
      <c r="T195" s="190"/>
      <c r="U195" s="190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8"/>
      <c r="C196" s="188"/>
      <c r="D196" s="188"/>
      <c r="E196" s="102"/>
      <c r="F196" s="102"/>
      <c r="G196" s="102"/>
      <c r="H196" s="189"/>
      <c r="I196" s="189"/>
      <c r="J196" s="189"/>
      <c r="K196" s="189"/>
      <c r="L196" s="190"/>
      <c r="M196" s="190"/>
      <c r="N196" s="190"/>
      <c r="O196" s="190"/>
      <c r="P196" s="190"/>
      <c r="Q196" s="190"/>
      <c r="R196" s="190"/>
      <c r="S196" s="190"/>
      <c r="T196" s="190"/>
      <c r="U196" s="190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8"/>
      <c r="C197" s="188"/>
      <c r="D197" s="188"/>
      <c r="E197" s="102"/>
      <c r="F197" s="102"/>
      <c r="G197" s="102"/>
      <c r="H197" s="189"/>
      <c r="I197" s="189"/>
      <c r="J197" s="189"/>
      <c r="K197" s="189"/>
      <c r="L197" s="190"/>
      <c r="M197" s="190"/>
      <c r="N197" s="190"/>
      <c r="O197" s="190"/>
      <c r="P197" s="190"/>
      <c r="Q197" s="190"/>
      <c r="R197" s="190"/>
      <c r="S197" s="190"/>
      <c r="T197" s="190"/>
      <c r="U197" s="190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8"/>
      <c r="C198" s="188"/>
      <c r="D198" s="188"/>
      <c r="E198" s="102"/>
      <c r="F198" s="102"/>
      <c r="G198" s="102"/>
      <c r="H198" s="189"/>
      <c r="I198" s="189"/>
      <c r="J198" s="189"/>
      <c r="K198" s="189"/>
      <c r="L198" s="190"/>
      <c r="M198" s="190"/>
      <c r="N198" s="190"/>
      <c r="O198" s="190"/>
      <c r="P198" s="190"/>
      <c r="Q198" s="190"/>
      <c r="R198" s="190"/>
      <c r="S198" s="190"/>
      <c r="T198" s="190"/>
      <c r="U198" s="190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5"/>
      <c r="C201" s="186"/>
      <c r="D201" s="186"/>
      <c r="E201" s="187"/>
      <c r="F201" s="187"/>
      <c r="G201" s="187"/>
      <c r="H201" s="187"/>
      <c r="I201" s="187"/>
      <c r="J201" s="187"/>
      <c r="K201" s="187"/>
      <c r="L201" s="187"/>
      <c r="M201" s="187"/>
      <c r="N201" s="165"/>
      <c r="O201" s="165"/>
      <c r="P201" s="165"/>
      <c r="Q201" s="185"/>
      <c r="R201" s="185"/>
      <c r="S201" s="185"/>
      <c r="T201" s="185"/>
      <c r="U201" s="41"/>
      <c r="V201" s="165"/>
      <c r="W201" s="165"/>
      <c r="X201" s="165"/>
      <c r="Y201" s="165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84"/>
      <c r="C202" s="184"/>
      <c r="D202" s="184"/>
      <c r="E202" s="184"/>
      <c r="F202" s="184"/>
      <c r="G202" s="184"/>
      <c r="H202" s="184"/>
      <c r="I202" s="184"/>
      <c r="J202" s="184"/>
      <c r="K202" s="184"/>
      <c r="L202" s="184"/>
      <c r="M202" s="184"/>
      <c r="N202" s="98"/>
      <c r="O202" s="164"/>
      <c r="P202" s="164"/>
      <c r="Q202" s="184"/>
      <c r="R202" s="184"/>
      <c r="S202" s="184"/>
      <c r="T202" s="184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84"/>
      <c r="C203" s="184"/>
      <c r="D203" s="184"/>
      <c r="E203" s="184"/>
      <c r="F203" s="184"/>
      <c r="G203" s="184"/>
      <c r="H203" s="184"/>
      <c r="I203" s="184"/>
      <c r="J203" s="184"/>
      <c r="K203" s="184"/>
      <c r="L203" s="184"/>
      <c r="M203" s="184"/>
      <c r="N203" s="98"/>
      <c r="O203" s="164"/>
      <c r="P203" s="164"/>
      <c r="Q203" s="184"/>
      <c r="R203" s="184"/>
      <c r="S203" s="184"/>
      <c r="T203" s="184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84"/>
      <c r="C204" s="184"/>
      <c r="D204" s="184"/>
      <c r="E204" s="184"/>
      <c r="F204" s="184"/>
      <c r="G204" s="184"/>
      <c r="H204" s="184"/>
      <c r="I204" s="184"/>
      <c r="J204" s="184"/>
      <c r="K204" s="184"/>
      <c r="L204" s="184"/>
      <c r="M204" s="184"/>
      <c r="N204" s="98"/>
      <c r="O204" s="164"/>
      <c r="P204" s="164"/>
      <c r="Q204" s="184"/>
      <c r="R204" s="184"/>
      <c r="S204" s="184"/>
      <c r="T204" s="184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84"/>
      <c r="C205" s="184"/>
      <c r="D205" s="184"/>
      <c r="E205" s="184"/>
      <c r="F205" s="184"/>
      <c r="G205" s="184"/>
      <c r="H205" s="184"/>
      <c r="I205" s="184"/>
      <c r="J205" s="184"/>
      <c r="K205" s="184"/>
      <c r="L205" s="184"/>
      <c r="M205" s="184"/>
      <c r="N205" s="98"/>
      <c r="O205" s="164"/>
      <c r="P205" s="164"/>
      <c r="Q205" s="184"/>
      <c r="R205" s="184"/>
      <c r="S205" s="184"/>
      <c r="T205" s="184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84"/>
      <c r="C206" s="184"/>
      <c r="D206" s="184"/>
      <c r="E206" s="184"/>
      <c r="F206" s="184"/>
      <c r="G206" s="184"/>
      <c r="H206" s="184"/>
      <c r="I206" s="184"/>
      <c r="J206" s="184"/>
      <c r="K206" s="184"/>
      <c r="L206" s="184"/>
      <c r="M206" s="184"/>
      <c r="N206" s="98"/>
      <c r="O206" s="164"/>
      <c r="P206" s="164"/>
      <c r="Q206" s="184"/>
      <c r="R206" s="184"/>
      <c r="S206" s="184"/>
      <c r="T206" s="184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84"/>
      <c r="C207" s="184"/>
      <c r="D207" s="184"/>
      <c r="E207" s="184"/>
      <c r="F207" s="184"/>
      <c r="G207" s="184"/>
      <c r="H207" s="184"/>
      <c r="I207" s="184"/>
      <c r="J207" s="184"/>
      <c r="K207" s="184"/>
      <c r="L207" s="184"/>
      <c r="M207" s="184"/>
      <c r="N207" s="98"/>
      <c r="O207" s="164"/>
      <c r="P207" s="164"/>
      <c r="Q207" s="184"/>
      <c r="R207" s="184"/>
      <c r="S207" s="184"/>
      <c r="T207" s="184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84"/>
      <c r="C208" s="184"/>
      <c r="D208" s="184"/>
      <c r="E208" s="184"/>
      <c r="F208" s="184"/>
      <c r="G208" s="184"/>
      <c r="H208" s="184"/>
      <c r="I208" s="184"/>
      <c r="J208" s="184"/>
      <c r="K208" s="184"/>
      <c r="L208" s="184"/>
      <c r="M208" s="184"/>
      <c r="N208" s="98"/>
      <c r="O208" s="164"/>
      <c r="P208" s="164"/>
      <c r="Q208" s="184"/>
      <c r="R208" s="184"/>
      <c r="S208" s="184"/>
      <c r="T208" s="184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84"/>
      <c r="C209" s="184"/>
      <c r="D209" s="184"/>
      <c r="E209" s="184"/>
      <c r="F209" s="184"/>
      <c r="G209" s="184"/>
      <c r="H209" s="184"/>
      <c r="I209" s="184"/>
      <c r="J209" s="184"/>
      <c r="K209" s="184"/>
      <c r="L209" s="184"/>
      <c r="M209" s="184"/>
      <c r="N209" s="98"/>
      <c r="O209" s="164"/>
      <c r="P209" s="164"/>
      <c r="Q209" s="184"/>
      <c r="R209" s="184"/>
      <c r="S209" s="184"/>
      <c r="T209" s="184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84"/>
      <c r="C210" s="184"/>
      <c r="D210" s="184"/>
      <c r="E210" s="184"/>
      <c r="F210" s="184"/>
      <c r="G210" s="184"/>
      <c r="H210" s="184"/>
      <c r="I210" s="184"/>
      <c r="J210" s="184"/>
      <c r="K210" s="184"/>
      <c r="L210" s="184"/>
      <c r="M210" s="184"/>
      <c r="N210" s="98"/>
      <c r="O210" s="164"/>
      <c r="P210" s="164"/>
      <c r="Q210" s="184"/>
      <c r="R210" s="184"/>
      <c r="S210" s="184"/>
      <c r="T210" s="184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84"/>
      <c r="C211" s="184"/>
      <c r="D211" s="184"/>
      <c r="E211" s="184"/>
      <c r="F211" s="184"/>
      <c r="G211" s="184"/>
      <c r="H211" s="184"/>
      <c r="I211" s="184"/>
      <c r="J211" s="184"/>
      <c r="K211" s="184"/>
      <c r="L211" s="184"/>
      <c r="M211" s="184"/>
      <c r="N211" s="98"/>
      <c r="O211" s="164"/>
      <c r="P211" s="164"/>
      <c r="Q211" s="184"/>
      <c r="R211" s="184"/>
      <c r="S211" s="184"/>
      <c r="T211" s="184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84"/>
      <c r="C212" s="184"/>
      <c r="D212" s="184"/>
      <c r="E212" s="184"/>
      <c r="F212" s="184"/>
      <c r="G212" s="184"/>
      <c r="H212" s="184"/>
      <c r="I212" s="184"/>
      <c r="J212" s="184"/>
      <c r="K212" s="184"/>
      <c r="L212" s="184"/>
      <c r="M212" s="184"/>
      <c r="N212" s="98"/>
      <c r="O212" s="164"/>
      <c r="P212" s="164"/>
      <c r="Q212" s="184"/>
      <c r="R212" s="184"/>
      <c r="S212" s="184"/>
      <c r="T212" s="184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84"/>
      <c r="C213" s="184"/>
      <c r="D213" s="184"/>
      <c r="E213" s="184"/>
      <c r="F213" s="184"/>
      <c r="G213" s="184"/>
      <c r="H213" s="184"/>
      <c r="I213" s="184"/>
      <c r="J213" s="184"/>
      <c r="K213" s="184"/>
      <c r="L213" s="184"/>
      <c r="M213" s="184"/>
      <c r="N213" s="98"/>
      <c r="O213" s="164"/>
      <c r="P213" s="164"/>
      <c r="Q213" s="184"/>
      <c r="R213" s="184"/>
      <c r="S213" s="184"/>
      <c r="T213" s="184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84"/>
      <c r="C214" s="184"/>
      <c r="D214" s="184"/>
      <c r="E214" s="184"/>
      <c r="F214" s="184"/>
      <c r="G214" s="184"/>
      <c r="H214" s="184"/>
      <c r="I214" s="184"/>
      <c r="J214" s="184"/>
      <c r="K214" s="184"/>
      <c r="L214" s="184"/>
      <c r="M214" s="184"/>
      <c r="N214" s="98"/>
      <c r="O214" s="164"/>
      <c r="P214" s="164"/>
      <c r="Q214" s="184"/>
      <c r="R214" s="184"/>
      <c r="S214" s="184"/>
      <c r="T214" s="184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84"/>
      <c r="C215" s="184"/>
      <c r="D215" s="184"/>
      <c r="E215" s="184"/>
      <c r="F215" s="184"/>
      <c r="G215" s="184"/>
      <c r="H215" s="184"/>
      <c r="I215" s="184"/>
      <c r="J215" s="184"/>
      <c r="K215" s="184"/>
      <c r="L215" s="184"/>
      <c r="M215" s="184"/>
      <c r="N215" s="98"/>
      <c r="O215" s="164"/>
      <c r="P215" s="164"/>
      <c r="Q215" s="184"/>
      <c r="R215" s="184"/>
      <c r="S215" s="184"/>
      <c r="T215" s="184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84"/>
      <c r="C216" s="184"/>
      <c r="D216" s="184"/>
      <c r="E216" s="184"/>
      <c r="F216" s="184"/>
      <c r="G216" s="184"/>
      <c r="H216" s="184"/>
      <c r="I216" s="184"/>
      <c r="J216" s="184"/>
      <c r="K216" s="184"/>
      <c r="L216" s="184"/>
      <c r="M216" s="184"/>
      <c r="N216" s="98"/>
      <c r="O216" s="164"/>
      <c r="P216" s="164"/>
      <c r="Q216" s="184"/>
      <c r="R216" s="184"/>
      <c r="S216" s="184"/>
      <c r="T216" s="184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84"/>
      <c r="C217" s="184"/>
      <c r="D217" s="184"/>
      <c r="E217" s="184"/>
      <c r="F217" s="184"/>
      <c r="G217" s="184"/>
      <c r="H217" s="184"/>
      <c r="I217" s="184"/>
      <c r="J217" s="184"/>
      <c r="K217" s="184"/>
      <c r="L217" s="184"/>
      <c r="M217" s="184"/>
      <c r="N217" s="98"/>
      <c r="O217" s="164"/>
      <c r="P217" s="164"/>
      <c r="Q217" s="184"/>
      <c r="R217" s="184"/>
      <c r="S217" s="184"/>
      <c r="T217" s="184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84"/>
      <c r="C218" s="184"/>
      <c r="D218" s="184"/>
      <c r="E218" s="184"/>
      <c r="F218" s="184"/>
      <c r="G218" s="184"/>
      <c r="H218" s="184"/>
      <c r="I218" s="184"/>
      <c r="J218" s="184"/>
      <c r="K218" s="184"/>
      <c r="L218" s="184"/>
      <c r="M218" s="184"/>
      <c r="N218" s="98"/>
      <c r="O218" s="164"/>
      <c r="P218" s="164"/>
      <c r="Q218" s="184"/>
      <c r="R218" s="184"/>
      <c r="S218" s="184"/>
      <c r="T218" s="184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84"/>
      <c r="C219" s="184"/>
      <c r="D219" s="184"/>
      <c r="E219" s="184"/>
      <c r="F219" s="184"/>
      <c r="G219" s="184"/>
      <c r="H219" s="184"/>
      <c r="I219" s="184"/>
      <c r="J219" s="184"/>
      <c r="K219" s="184"/>
      <c r="L219" s="184"/>
      <c r="M219" s="184"/>
      <c r="N219" s="98"/>
      <c r="O219" s="164"/>
      <c r="P219" s="164"/>
      <c r="Q219" s="184"/>
      <c r="R219" s="184"/>
      <c r="S219" s="184"/>
      <c r="T219" s="184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84"/>
      <c r="C220" s="184"/>
      <c r="D220" s="184"/>
      <c r="E220" s="184"/>
      <c r="F220" s="184"/>
      <c r="G220" s="184"/>
      <c r="H220" s="184"/>
      <c r="I220" s="184"/>
      <c r="J220" s="184"/>
      <c r="K220" s="184"/>
      <c r="L220" s="184"/>
      <c r="M220" s="184"/>
      <c r="N220" s="98"/>
      <c r="O220" s="164"/>
      <c r="P220" s="164"/>
      <c r="Q220" s="184"/>
      <c r="R220" s="184"/>
      <c r="S220" s="184"/>
      <c r="T220" s="184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84"/>
      <c r="C221" s="184"/>
      <c r="D221" s="184"/>
      <c r="E221" s="184"/>
      <c r="F221" s="184"/>
      <c r="G221" s="184"/>
      <c r="H221" s="184"/>
      <c r="I221" s="184"/>
      <c r="J221" s="184"/>
      <c r="K221" s="184"/>
      <c r="L221" s="184"/>
      <c r="M221" s="184"/>
      <c r="N221" s="98"/>
      <c r="O221" s="164"/>
      <c r="P221" s="164"/>
      <c r="Q221" s="184"/>
      <c r="R221" s="184"/>
      <c r="S221" s="184"/>
      <c r="T221" s="184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84"/>
      <c r="C222" s="184"/>
      <c r="D222" s="184"/>
      <c r="E222" s="184"/>
      <c r="F222" s="184"/>
      <c r="G222" s="184"/>
      <c r="H222" s="184"/>
      <c r="I222" s="184"/>
      <c r="J222" s="184"/>
      <c r="K222" s="184"/>
      <c r="L222" s="184"/>
      <c r="M222" s="184"/>
      <c r="N222" s="98"/>
      <c r="O222" s="164"/>
      <c r="P222" s="164"/>
      <c r="Q222" s="184"/>
      <c r="R222" s="184"/>
      <c r="S222" s="184"/>
      <c r="T222" s="184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84"/>
      <c r="C223" s="184"/>
      <c r="D223" s="184"/>
      <c r="E223" s="184"/>
      <c r="F223" s="184"/>
      <c r="G223" s="184"/>
      <c r="H223" s="184"/>
      <c r="I223" s="184"/>
      <c r="J223" s="184"/>
      <c r="K223" s="184"/>
      <c r="L223" s="184"/>
      <c r="M223" s="184"/>
      <c r="N223" s="98"/>
      <c r="O223" s="164"/>
      <c r="P223" s="164"/>
      <c r="Q223" s="184"/>
      <c r="R223" s="184"/>
      <c r="S223" s="184"/>
      <c r="T223" s="184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84"/>
      <c r="C224" s="184"/>
      <c r="D224" s="184"/>
      <c r="E224" s="184"/>
      <c r="F224" s="184"/>
      <c r="G224" s="184"/>
      <c r="H224" s="184"/>
      <c r="I224" s="184"/>
      <c r="J224" s="184"/>
      <c r="K224" s="184"/>
      <c r="L224" s="184"/>
      <c r="M224" s="184"/>
      <c r="N224" s="98"/>
      <c r="O224" s="164"/>
      <c r="P224" s="164"/>
      <c r="Q224" s="184"/>
      <c r="R224" s="184"/>
      <c r="S224" s="184"/>
      <c r="T224" s="184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84"/>
      <c r="C225" s="184"/>
      <c r="D225" s="184"/>
      <c r="E225" s="184"/>
      <c r="F225" s="184"/>
      <c r="G225" s="184"/>
      <c r="H225" s="184"/>
      <c r="I225" s="184"/>
      <c r="J225" s="184"/>
      <c r="K225" s="184"/>
      <c r="L225" s="184"/>
      <c r="M225" s="184"/>
      <c r="N225" s="98"/>
      <c r="O225" s="164"/>
      <c r="P225" s="164"/>
      <c r="Q225" s="184"/>
      <c r="R225" s="184"/>
      <c r="S225" s="184"/>
      <c r="T225" s="184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84"/>
      <c r="C226" s="184"/>
      <c r="D226" s="184"/>
      <c r="E226" s="184"/>
      <c r="F226" s="184"/>
      <c r="G226" s="184"/>
      <c r="H226" s="184"/>
      <c r="I226" s="184"/>
      <c r="J226" s="184"/>
      <c r="K226" s="184"/>
      <c r="L226" s="184"/>
      <c r="M226" s="184"/>
      <c r="N226" s="98"/>
      <c r="O226" s="164"/>
      <c r="P226" s="164"/>
      <c r="Q226" s="184"/>
      <c r="R226" s="184"/>
      <c r="S226" s="184"/>
      <c r="T226" s="184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84"/>
      <c r="C227" s="184"/>
      <c r="D227" s="184"/>
      <c r="E227" s="184"/>
      <c r="F227" s="184"/>
      <c r="G227" s="184"/>
      <c r="H227" s="184"/>
      <c r="I227" s="184"/>
      <c r="J227" s="184"/>
      <c r="K227" s="184"/>
      <c r="L227" s="184"/>
      <c r="M227" s="184"/>
      <c r="N227" s="98"/>
      <c r="O227" s="164"/>
      <c r="P227" s="164"/>
      <c r="Q227" s="184"/>
      <c r="R227" s="184"/>
      <c r="S227" s="184"/>
      <c r="T227" s="184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84"/>
      <c r="C228" s="184"/>
      <c r="D228" s="184"/>
      <c r="E228" s="184"/>
      <c r="F228" s="184"/>
      <c r="G228" s="184"/>
      <c r="H228" s="184"/>
      <c r="I228" s="184"/>
      <c r="J228" s="184"/>
      <c r="K228" s="184"/>
      <c r="L228" s="184"/>
      <c r="M228" s="184"/>
      <c r="N228" s="98"/>
      <c r="O228" s="164"/>
      <c r="P228" s="164"/>
      <c r="Q228" s="184"/>
      <c r="R228" s="184"/>
      <c r="S228" s="184"/>
      <c r="T228" s="184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84"/>
      <c r="C229" s="184"/>
      <c r="D229" s="184"/>
      <c r="E229" s="184"/>
      <c r="F229" s="184"/>
      <c r="G229" s="184"/>
      <c r="H229" s="184"/>
      <c r="I229" s="184"/>
      <c r="J229" s="184"/>
      <c r="K229" s="184"/>
      <c r="L229" s="184"/>
      <c r="M229" s="184"/>
      <c r="N229" s="98"/>
      <c r="O229" s="164"/>
      <c r="P229" s="164"/>
      <c r="Q229" s="184"/>
      <c r="R229" s="184"/>
      <c r="S229" s="184"/>
      <c r="T229" s="184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84"/>
      <c r="C230" s="184"/>
      <c r="D230" s="184"/>
      <c r="E230" s="184"/>
      <c r="F230" s="184"/>
      <c r="G230" s="184"/>
      <c r="H230" s="184"/>
      <c r="I230" s="184"/>
      <c r="J230" s="184"/>
      <c r="K230" s="184"/>
      <c r="L230" s="184"/>
      <c r="M230" s="184"/>
      <c r="N230" s="98"/>
      <c r="O230" s="164"/>
      <c r="P230" s="164"/>
      <c r="Q230" s="184"/>
      <c r="R230" s="184"/>
      <c r="S230" s="184"/>
      <c r="T230" s="184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84"/>
      <c r="C231" s="184"/>
      <c r="D231" s="184"/>
      <c r="E231" s="184"/>
      <c r="F231" s="184"/>
      <c r="G231" s="184"/>
      <c r="H231" s="184"/>
      <c r="I231" s="184"/>
      <c r="J231" s="184"/>
      <c r="K231" s="184"/>
      <c r="L231" s="184"/>
      <c r="M231" s="184"/>
      <c r="N231" s="98"/>
      <c r="O231" s="164"/>
      <c r="P231" s="164"/>
      <c r="Q231" s="184"/>
      <c r="R231" s="184"/>
      <c r="S231" s="184"/>
      <c r="T231" s="184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84"/>
      <c r="C232" s="184"/>
      <c r="D232" s="184"/>
      <c r="E232" s="184"/>
      <c r="F232" s="184"/>
      <c r="G232" s="184"/>
      <c r="H232" s="184"/>
      <c r="I232" s="184"/>
      <c r="J232" s="184"/>
      <c r="K232" s="184"/>
      <c r="L232" s="184"/>
      <c r="M232" s="184"/>
      <c r="N232" s="98"/>
      <c r="O232" s="164"/>
      <c r="P232" s="164"/>
      <c r="Q232" s="184"/>
      <c r="R232" s="184"/>
      <c r="S232" s="184"/>
      <c r="T232" s="184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84"/>
      <c r="C233" s="184"/>
      <c r="D233" s="184"/>
      <c r="E233" s="184"/>
      <c r="F233" s="184"/>
      <c r="G233" s="184"/>
      <c r="H233" s="184"/>
      <c r="I233" s="184"/>
      <c r="J233" s="184"/>
      <c r="K233" s="184"/>
      <c r="L233" s="184"/>
      <c r="M233" s="184"/>
      <c r="N233" s="98"/>
      <c r="O233" s="164"/>
      <c r="P233" s="164"/>
      <c r="Q233" s="184"/>
      <c r="R233" s="184"/>
      <c r="S233" s="184"/>
      <c r="T233" s="184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84"/>
      <c r="C234" s="184"/>
      <c r="D234" s="184"/>
      <c r="E234" s="184"/>
      <c r="F234" s="184"/>
      <c r="G234" s="184"/>
      <c r="H234" s="184"/>
      <c r="I234" s="184"/>
      <c r="J234" s="184"/>
      <c r="K234" s="184"/>
      <c r="L234" s="184"/>
      <c r="M234" s="184"/>
      <c r="N234" s="98"/>
      <c r="O234" s="164"/>
      <c r="P234" s="164"/>
      <c r="Q234" s="184"/>
      <c r="R234" s="184"/>
      <c r="S234" s="184"/>
      <c r="T234" s="184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84"/>
      <c r="C235" s="184"/>
      <c r="D235" s="184"/>
      <c r="E235" s="184"/>
      <c r="F235" s="184"/>
      <c r="G235" s="184"/>
      <c r="H235" s="184"/>
      <c r="I235" s="184"/>
      <c r="J235" s="184"/>
      <c r="K235" s="184"/>
      <c r="L235" s="184"/>
      <c r="M235" s="184"/>
      <c r="N235" s="98"/>
      <c r="O235" s="164"/>
      <c r="P235" s="164"/>
      <c r="Q235" s="184"/>
      <c r="R235" s="184"/>
      <c r="S235" s="184"/>
      <c r="T235" s="184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84"/>
      <c r="C236" s="184"/>
      <c r="D236" s="184"/>
      <c r="E236" s="184"/>
      <c r="F236" s="184"/>
      <c r="G236" s="184"/>
      <c r="H236" s="184"/>
      <c r="I236" s="184"/>
      <c r="J236" s="184"/>
      <c r="K236" s="184"/>
      <c r="L236" s="184"/>
      <c r="M236" s="184"/>
      <c r="N236" s="98"/>
      <c r="O236" s="164"/>
      <c r="P236" s="164"/>
      <c r="Q236" s="184"/>
      <c r="R236" s="184"/>
      <c r="S236" s="184"/>
      <c r="T236" s="184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84"/>
      <c r="C237" s="184"/>
      <c r="D237" s="184"/>
      <c r="E237" s="184"/>
      <c r="F237" s="184"/>
      <c r="G237" s="184"/>
      <c r="H237" s="184"/>
      <c r="I237" s="184"/>
      <c r="J237" s="184"/>
      <c r="K237" s="184"/>
      <c r="L237" s="184"/>
      <c r="M237" s="184"/>
      <c r="N237" s="98"/>
      <c r="O237" s="164"/>
      <c r="P237" s="164"/>
      <c r="Q237" s="184"/>
      <c r="R237" s="184"/>
      <c r="S237" s="184"/>
      <c r="T237" s="184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84"/>
      <c r="C238" s="184"/>
      <c r="D238" s="184"/>
      <c r="E238" s="184"/>
      <c r="F238" s="184"/>
      <c r="G238" s="184"/>
      <c r="H238" s="184"/>
      <c r="I238" s="184"/>
      <c r="J238" s="184"/>
      <c r="K238" s="184"/>
      <c r="L238" s="184"/>
      <c r="M238" s="184"/>
      <c r="N238" s="98"/>
      <c r="O238" s="164"/>
      <c r="P238" s="164"/>
      <c r="Q238" s="184"/>
      <c r="R238" s="184"/>
      <c r="S238" s="184"/>
      <c r="T238" s="184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84"/>
      <c r="C239" s="184"/>
      <c r="D239" s="184"/>
      <c r="E239" s="184"/>
      <c r="F239" s="184"/>
      <c r="G239" s="184"/>
      <c r="H239" s="184"/>
      <c r="I239" s="184"/>
      <c r="J239" s="184"/>
      <c r="K239" s="184"/>
      <c r="L239" s="184"/>
      <c r="M239" s="184"/>
      <c r="N239" s="98"/>
      <c r="O239" s="164"/>
      <c r="P239" s="164"/>
      <c r="Q239" s="184"/>
      <c r="R239" s="184"/>
      <c r="S239" s="184"/>
      <c r="T239" s="184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84"/>
      <c r="C240" s="184"/>
      <c r="D240" s="184"/>
      <c r="E240" s="184"/>
      <c r="F240" s="184"/>
      <c r="G240" s="184"/>
      <c r="H240" s="184"/>
      <c r="I240" s="184"/>
      <c r="J240" s="184"/>
      <c r="K240" s="184"/>
      <c r="L240" s="184"/>
      <c r="M240" s="184"/>
      <c r="N240" s="98"/>
      <c r="O240" s="164"/>
      <c r="P240" s="164"/>
      <c r="Q240" s="184"/>
      <c r="R240" s="184"/>
      <c r="S240" s="184"/>
      <c r="T240" s="184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84"/>
      <c r="C241" s="184"/>
      <c r="D241" s="184"/>
      <c r="E241" s="184"/>
      <c r="F241" s="184"/>
      <c r="G241" s="184"/>
      <c r="H241" s="184"/>
      <c r="I241" s="184"/>
      <c r="J241" s="184"/>
      <c r="K241" s="184"/>
      <c r="L241" s="184"/>
      <c r="M241" s="184"/>
      <c r="N241" s="98"/>
      <c r="O241" s="164"/>
      <c r="P241" s="164"/>
      <c r="Q241" s="184"/>
      <c r="R241" s="184"/>
      <c r="S241" s="184"/>
      <c r="T241" s="184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5"/>
      <c r="C246" s="186"/>
      <c r="D246" s="186"/>
      <c r="E246" s="165"/>
      <c r="F246" s="165"/>
      <c r="G246" s="165"/>
      <c r="H246" s="185"/>
      <c r="I246" s="185"/>
      <c r="J246" s="185"/>
      <c r="K246" s="185"/>
      <c r="L246" s="185"/>
      <c r="M246" s="185"/>
      <c r="N246" s="185"/>
      <c r="O246" s="185"/>
      <c r="P246" s="185"/>
      <c r="Q246" s="165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8"/>
      <c r="C247" s="188"/>
      <c r="D247" s="188"/>
      <c r="E247" s="102"/>
      <c r="F247" s="102"/>
      <c r="G247" s="102"/>
      <c r="H247" s="189"/>
      <c r="I247" s="189"/>
      <c r="J247" s="189"/>
      <c r="K247" s="189"/>
      <c r="L247" s="190"/>
      <c r="M247" s="190"/>
      <c r="N247" s="190"/>
      <c r="O247" s="190"/>
      <c r="P247" s="190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8"/>
      <c r="C248" s="188"/>
      <c r="D248" s="188"/>
      <c r="E248" s="102"/>
      <c r="F248" s="102"/>
      <c r="G248" s="102"/>
      <c r="H248" s="189"/>
      <c r="I248" s="189"/>
      <c r="J248" s="189"/>
      <c r="K248" s="189"/>
      <c r="L248" s="190"/>
      <c r="M248" s="190"/>
      <c r="N248" s="190"/>
      <c r="O248" s="190"/>
      <c r="P248" s="190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8"/>
      <c r="C249" s="188"/>
      <c r="D249" s="188"/>
      <c r="E249" s="102"/>
      <c r="F249" s="102"/>
      <c r="G249" s="102"/>
      <c r="H249" s="189"/>
      <c r="I249" s="189"/>
      <c r="J249" s="189"/>
      <c r="K249" s="189"/>
      <c r="L249" s="190"/>
      <c r="M249" s="190"/>
      <c r="N249" s="190"/>
      <c r="O249" s="190"/>
      <c r="P249" s="190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8"/>
      <c r="C250" s="188"/>
      <c r="D250" s="188"/>
      <c r="E250" s="102"/>
      <c r="F250" s="102"/>
      <c r="G250" s="102"/>
      <c r="H250" s="189"/>
      <c r="I250" s="189"/>
      <c r="J250" s="189"/>
      <c r="K250" s="189"/>
      <c r="L250" s="190"/>
      <c r="M250" s="190"/>
      <c r="N250" s="190"/>
      <c r="O250" s="190"/>
      <c r="P250" s="190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8"/>
      <c r="C251" s="188"/>
      <c r="D251" s="188"/>
      <c r="E251" s="102"/>
      <c r="F251" s="102"/>
      <c r="G251" s="102"/>
      <c r="H251" s="189"/>
      <c r="I251" s="189"/>
      <c r="J251" s="189"/>
      <c r="K251" s="189"/>
      <c r="L251" s="190"/>
      <c r="M251" s="190"/>
      <c r="N251" s="190"/>
      <c r="O251" s="190"/>
      <c r="P251" s="190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8"/>
      <c r="C252" s="188"/>
      <c r="D252" s="188"/>
      <c r="E252" s="102"/>
      <c r="F252" s="102"/>
      <c r="G252" s="102"/>
      <c r="H252" s="189"/>
      <c r="I252" s="189"/>
      <c r="J252" s="189"/>
      <c r="K252" s="189"/>
      <c r="L252" s="190"/>
      <c r="M252" s="190"/>
      <c r="N252" s="190"/>
      <c r="O252" s="190"/>
      <c r="P252" s="190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8"/>
      <c r="C253" s="188"/>
      <c r="D253" s="188"/>
      <c r="E253" s="102"/>
      <c r="F253" s="102"/>
      <c r="G253" s="102"/>
      <c r="H253" s="189"/>
      <c r="I253" s="189"/>
      <c r="J253" s="189"/>
      <c r="K253" s="189"/>
      <c r="L253" s="190"/>
      <c r="M253" s="190"/>
      <c r="N253" s="190"/>
      <c r="O253" s="190"/>
      <c r="P253" s="190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5"/>
      <c r="C256" s="186"/>
      <c r="D256" s="186"/>
      <c r="E256" s="187"/>
      <c r="F256" s="187"/>
      <c r="G256" s="187"/>
      <c r="H256" s="187"/>
      <c r="I256" s="187"/>
      <c r="J256" s="187"/>
      <c r="K256" s="187"/>
      <c r="L256" s="187"/>
      <c r="M256" s="187"/>
      <c r="N256" s="165"/>
      <c r="O256" s="165"/>
      <c r="P256" s="185"/>
      <c r="Q256" s="185"/>
      <c r="R256" s="185"/>
      <c r="S256" s="185"/>
      <c r="T256" s="185"/>
      <c r="U256" s="185"/>
      <c r="V256" s="165"/>
      <c r="W256" s="165"/>
      <c r="X256" s="165"/>
      <c r="Y256" s="165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84"/>
      <c r="C257" s="184"/>
      <c r="D257" s="184"/>
      <c r="E257" s="184"/>
      <c r="F257" s="184"/>
      <c r="G257" s="184"/>
      <c r="H257" s="184"/>
      <c r="I257" s="184"/>
      <c r="J257" s="184"/>
      <c r="K257" s="184"/>
      <c r="L257" s="184"/>
      <c r="M257" s="184"/>
      <c r="N257" s="98"/>
      <c r="O257" s="164"/>
      <c r="P257" s="184"/>
      <c r="Q257" s="184"/>
      <c r="R257" s="184"/>
      <c r="S257" s="184"/>
      <c r="T257" s="184"/>
      <c r="U257" s="184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84"/>
      <c r="C258" s="184"/>
      <c r="D258" s="184"/>
      <c r="E258" s="184"/>
      <c r="F258" s="184"/>
      <c r="G258" s="184"/>
      <c r="H258" s="184"/>
      <c r="I258" s="184"/>
      <c r="J258" s="184"/>
      <c r="K258" s="184"/>
      <c r="L258" s="184"/>
      <c r="M258" s="184"/>
      <c r="N258" s="98"/>
      <c r="O258" s="164"/>
      <c r="P258" s="184"/>
      <c r="Q258" s="184"/>
      <c r="R258" s="184"/>
      <c r="S258" s="184"/>
      <c r="T258" s="184"/>
      <c r="U258" s="184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84"/>
      <c r="C259" s="184"/>
      <c r="D259" s="184"/>
      <c r="E259" s="184"/>
      <c r="F259" s="184"/>
      <c r="G259" s="184"/>
      <c r="H259" s="184"/>
      <c r="I259" s="184"/>
      <c r="J259" s="184"/>
      <c r="K259" s="184"/>
      <c r="L259" s="184"/>
      <c r="M259" s="184"/>
      <c r="N259" s="98"/>
      <c r="O259" s="164"/>
      <c r="P259" s="184"/>
      <c r="Q259" s="184"/>
      <c r="R259" s="184"/>
      <c r="S259" s="184"/>
      <c r="T259" s="184"/>
      <c r="U259" s="184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84"/>
      <c r="C260" s="184"/>
      <c r="D260" s="184"/>
      <c r="E260" s="184"/>
      <c r="F260" s="184"/>
      <c r="G260" s="184"/>
      <c r="H260" s="184"/>
      <c r="I260" s="184"/>
      <c r="J260" s="184"/>
      <c r="K260" s="184"/>
      <c r="L260" s="184"/>
      <c r="M260" s="184"/>
      <c r="N260" s="98"/>
      <c r="O260" s="164"/>
      <c r="P260" s="184"/>
      <c r="Q260" s="184"/>
      <c r="R260" s="184"/>
      <c r="S260" s="184"/>
      <c r="T260" s="184"/>
      <c r="U260" s="184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84"/>
      <c r="C261" s="184"/>
      <c r="D261" s="184"/>
      <c r="E261" s="184"/>
      <c r="F261" s="184"/>
      <c r="G261" s="184"/>
      <c r="H261" s="184"/>
      <c r="I261" s="184"/>
      <c r="J261" s="184"/>
      <c r="K261" s="184"/>
      <c r="L261" s="184"/>
      <c r="M261" s="184"/>
      <c r="N261" s="98"/>
      <c r="O261" s="164"/>
      <c r="P261" s="184"/>
      <c r="Q261" s="184"/>
      <c r="R261" s="184"/>
      <c r="S261" s="184"/>
      <c r="T261" s="184"/>
      <c r="U261" s="184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84"/>
      <c r="C262" s="184"/>
      <c r="D262" s="184"/>
      <c r="E262" s="184"/>
      <c r="F262" s="184"/>
      <c r="G262" s="184"/>
      <c r="H262" s="184"/>
      <c r="I262" s="184"/>
      <c r="J262" s="184"/>
      <c r="K262" s="184"/>
      <c r="L262" s="184"/>
      <c r="M262" s="184"/>
      <c r="N262" s="98"/>
      <c r="O262" s="164"/>
      <c r="P262" s="184"/>
      <c r="Q262" s="184"/>
      <c r="R262" s="184"/>
      <c r="S262" s="184"/>
      <c r="T262" s="184"/>
      <c r="U262" s="184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84"/>
      <c r="C263" s="184"/>
      <c r="D263" s="184"/>
      <c r="E263" s="184"/>
      <c r="F263" s="184"/>
      <c r="G263" s="184"/>
      <c r="H263" s="184"/>
      <c r="I263" s="184"/>
      <c r="J263" s="184"/>
      <c r="K263" s="184"/>
      <c r="L263" s="184"/>
      <c r="M263" s="184"/>
      <c r="N263" s="98"/>
      <c r="O263" s="164"/>
      <c r="P263" s="184"/>
      <c r="Q263" s="184"/>
      <c r="R263" s="184"/>
      <c r="S263" s="184"/>
      <c r="T263" s="184"/>
      <c r="U263" s="184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84"/>
      <c r="C264" s="184"/>
      <c r="D264" s="184"/>
      <c r="E264" s="184"/>
      <c r="F264" s="184"/>
      <c r="G264" s="184"/>
      <c r="H264" s="184"/>
      <c r="I264" s="184"/>
      <c r="J264" s="184"/>
      <c r="K264" s="184"/>
      <c r="L264" s="184"/>
      <c r="M264" s="184"/>
      <c r="N264" s="98"/>
      <c r="O264" s="164"/>
      <c r="P264" s="184"/>
      <c r="Q264" s="184"/>
      <c r="R264" s="184"/>
      <c r="S264" s="184"/>
      <c r="T264" s="184"/>
      <c r="U264" s="184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84"/>
      <c r="C265" s="184"/>
      <c r="D265" s="184"/>
      <c r="E265" s="184"/>
      <c r="F265" s="184"/>
      <c r="G265" s="184"/>
      <c r="H265" s="184"/>
      <c r="I265" s="184"/>
      <c r="J265" s="184"/>
      <c r="K265" s="184"/>
      <c r="L265" s="184"/>
      <c r="M265" s="184"/>
      <c r="N265" s="98"/>
      <c r="O265" s="164"/>
      <c r="P265" s="184"/>
      <c r="Q265" s="184"/>
      <c r="R265" s="184"/>
      <c r="S265" s="184"/>
      <c r="T265" s="184"/>
      <c r="U265" s="184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84"/>
      <c r="C266" s="184"/>
      <c r="D266" s="184"/>
      <c r="E266" s="184"/>
      <c r="F266" s="184"/>
      <c r="G266" s="184"/>
      <c r="H266" s="184"/>
      <c r="I266" s="184"/>
      <c r="J266" s="184"/>
      <c r="K266" s="184"/>
      <c r="L266" s="184"/>
      <c r="M266" s="184"/>
      <c r="N266" s="98"/>
      <c r="O266" s="164"/>
      <c r="P266" s="184"/>
      <c r="Q266" s="184"/>
      <c r="R266" s="184"/>
      <c r="S266" s="184"/>
      <c r="T266" s="184"/>
      <c r="U266" s="184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84"/>
      <c r="C267" s="184"/>
      <c r="D267" s="184"/>
      <c r="E267" s="184"/>
      <c r="F267" s="184"/>
      <c r="G267" s="184"/>
      <c r="H267" s="184"/>
      <c r="I267" s="184"/>
      <c r="J267" s="184"/>
      <c r="K267" s="184"/>
      <c r="L267" s="184"/>
      <c r="M267" s="184"/>
      <c r="N267" s="98"/>
      <c r="O267" s="164"/>
      <c r="P267" s="184"/>
      <c r="Q267" s="184"/>
      <c r="R267" s="184"/>
      <c r="S267" s="184"/>
      <c r="T267" s="184"/>
      <c r="U267" s="184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84"/>
      <c r="C268" s="184"/>
      <c r="D268" s="184"/>
      <c r="E268" s="184"/>
      <c r="F268" s="184"/>
      <c r="G268" s="184"/>
      <c r="H268" s="184"/>
      <c r="I268" s="184"/>
      <c r="J268" s="184"/>
      <c r="K268" s="184"/>
      <c r="L268" s="184"/>
      <c r="M268" s="184"/>
      <c r="N268" s="98"/>
      <c r="O268" s="164"/>
      <c r="P268" s="184"/>
      <c r="Q268" s="184"/>
      <c r="R268" s="184"/>
      <c r="S268" s="184"/>
      <c r="T268" s="184"/>
      <c r="U268" s="184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84"/>
      <c r="C269" s="184"/>
      <c r="D269" s="184"/>
      <c r="E269" s="184"/>
      <c r="F269" s="184"/>
      <c r="G269" s="184"/>
      <c r="H269" s="184"/>
      <c r="I269" s="184"/>
      <c r="J269" s="184"/>
      <c r="K269" s="184"/>
      <c r="L269" s="184"/>
      <c r="M269" s="184"/>
      <c r="N269" s="98"/>
      <c r="O269" s="164"/>
      <c r="P269" s="184"/>
      <c r="Q269" s="184"/>
      <c r="R269" s="184"/>
      <c r="S269" s="184"/>
      <c r="T269" s="184"/>
      <c r="U269" s="184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84"/>
      <c r="C270" s="184"/>
      <c r="D270" s="184"/>
      <c r="E270" s="184"/>
      <c r="F270" s="184"/>
      <c r="G270" s="184"/>
      <c r="H270" s="184"/>
      <c r="I270" s="184"/>
      <c r="J270" s="184"/>
      <c r="K270" s="184"/>
      <c r="L270" s="184"/>
      <c r="M270" s="184"/>
      <c r="N270" s="98"/>
      <c r="O270" s="164"/>
      <c r="P270" s="184"/>
      <c r="Q270" s="184"/>
      <c r="R270" s="184"/>
      <c r="S270" s="184"/>
      <c r="T270" s="184"/>
      <c r="U270" s="184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84"/>
      <c r="C271" s="184"/>
      <c r="D271" s="184"/>
      <c r="E271" s="184"/>
      <c r="F271" s="184"/>
      <c r="G271" s="184"/>
      <c r="H271" s="184"/>
      <c r="I271" s="184"/>
      <c r="J271" s="184"/>
      <c r="K271" s="184"/>
      <c r="L271" s="184"/>
      <c r="M271" s="184"/>
      <c r="N271" s="98"/>
      <c r="O271" s="164"/>
      <c r="P271" s="184"/>
      <c r="Q271" s="184"/>
      <c r="R271" s="184"/>
      <c r="S271" s="184"/>
      <c r="T271" s="184"/>
      <c r="U271" s="184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84"/>
      <c r="C272" s="184"/>
      <c r="D272" s="184"/>
      <c r="E272" s="184"/>
      <c r="F272" s="184"/>
      <c r="G272" s="184"/>
      <c r="H272" s="184"/>
      <c r="I272" s="184"/>
      <c r="J272" s="184"/>
      <c r="K272" s="184"/>
      <c r="L272" s="184"/>
      <c r="M272" s="184"/>
      <c r="N272" s="98"/>
      <c r="O272" s="164"/>
      <c r="P272" s="184"/>
      <c r="Q272" s="184"/>
      <c r="R272" s="184"/>
      <c r="S272" s="184"/>
      <c r="T272" s="184"/>
      <c r="U272" s="184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84"/>
      <c r="C273" s="184"/>
      <c r="D273" s="184"/>
      <c r="E273" s="184"/>
      <c r="F273" s="184"/>
      <c r="G273" s="184"/>
      <c r="H273" s="184"/>
      <c r="I273" s="184"/>
      <c r="J273" s="184"/>
      <c r="K273" s="184"/>
      <c r="L273" s="184"/>
      <c r="M273" s="184"/>
      <c r="N273" s="98"/>
      <c r="O273" s="164"/>
      <c r="P273" s="184"/>
      <c r="Q273" s="184"/>
      <c r="R273" s="184"/>
      <c r="S273" s="184"/>
      <c r="T273" s="184"/>
      <c r="U273" s="184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84"/>
      <c r="C274" s="184"/>
      <c r="D274" s="184"/>
      <c r="E274" s="184"/>
      <c r="F274" s="184"/>
      <c r="G274" s="184"/>
      <c r="H274" s="184"/>
      <c r="I274" s="184"/>
      <c r="J274" s="184"/>
      <c r="K274" s="184"/>
      <c r="L274" s="184"/>
      <c r="M274" s="184"/>
      <c r="N274" s="98"/>
      <c r="O274" s="164"/>
      <c r="P274" s="184"/>
      <c r="Q274" s="184"/>
      <c r="R274" s="184"/>
      <c r="S274" s="184"/>
      <c r="T274" s="184"/>
      <c r="U274" s="184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84"/>
      <c r="C275" s="184"/>
      <c r="D275" s="184"/>
      <c r="E275" s="184"/>
      <c r="F275" s="184"/>
      <c r="G275" s="184"/>
      <c r="H275" s="184"/>
      <c r="I275" s="184"/>
      <c r="J275" s="184"/>
      <c r="K275" s="184"/>
      <c r="L275" s="184"/>
      <c r="M275" s="184"/>
      <c r="N275" s="98"/>
      <c r="O275" s="164"/>
      <c r="P275" s="184"/>
      <c r="Q275" s="184"/>
      <c r="R275" s="184"/>
      <c r="S275" s="184"/>
      <c r="T275" s="184"/>
      <c r="U275" s="184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84"/>
      <c r="C276" s="184"/>
      <c r="D276" s="184"/>
      <c r="E276" s="184"/>
      <c r="F276" s="184"/>
      <c r="G276" s="184"/>
      <c r="H276" s="184"/>
      <c r="I276" s="184"/>
      <c r="J276" s="184"/>
      <c r="K276" s="184"/>
      <c r="L276" s="184"/>
      <c r="M276" s="184"/>
      <c r="N276" s="98"/>
      <c r="O276" s="164"/>
      <c r="P276" s="184"/>
      <c r="Q276" s="184"/>
      <c r="R276" s="184"/>
      <c r="S276" s="184"/>
      <c r="T276" s="184"/>
      <c r="U276" s="184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84"/>
      <c r="C277" s="184"/>
      <c r="D277" s="184"/>
      <c r="E277" s="184"/>
      <c r="F277" s="184"/>
      <c r="G277" s="184"/>
      <c r="H277" s="184"/>
      <c r="I277" s="184"/>
      <c r="J277" s="184"/>
      <c r="K277" s="184"/>
      <c r="L277" s="184"/>
      <c r="M277" s="184"/>
      <c r="N277" s="98"/>
      <c r="O277" s="164"/>
      <c r="P277" s="184"/>
      <c r="Q277" s="184"/>
      <c r="R277" s="184"/>
      <c r="S277" s="184"/>
      <c r="T277" s="184"/>
      <c r="U277" s="184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84"/>
      <c r="C278" s="184"/>
      <c r="D278" s="184"/>
      <c r="E278" s="184"/>
      <c r="F278" s="184"/>
      <c r="G278" s="184"/>
      <c r="H278" s="184"/>
      <c r="I278" s="184"/>
      <c r="J278" s="184"/>
      <c r="K278" s="184"/>
      <c r="L278" s="184"/>
      <c r="M278" s="184"/>
      <c r="N278" s="98"/>
      <c r="O278" s="164"/>
      <c r="P278" s="184"/>
      <c r="Q278" s="184"/>
      <c r="R278" s="184"/>
      <c r="S278" s="184"/>
      <c r="T278" s="184"/>
      <c r="U278" s="184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84"/>
      <c r="C279" s="184"/>
      <c r="D279" s="184"/>
      <c r="E279" s="184"/>
      <c r="F279" s="184"/>
      <c r="G279" s="184"/>
      <c r="H279" s="184"/>
      <c r="I279" s="184"/>
      <c r="J279" s="184"/>
      <c r="K279" s="184"/>
      <c r="L279" s="184"/>
      <c r="M279" s="184"/>
      <c r="N279" s="98"/>
      <c r="O279" s="164"/>
      <c r="P279" s="184"/>
      <c r="Q279" s="184"/>
      <c r="R279" s="184"/>
      <c r="S279" s="184"/>
      <c r="T279" s="184"/>
      <c r="U279" s="184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84"/>
      <c r="C280" s="184"/>
      <c r="D280" s="184"/>
      <c r="E280" s="184"/>
      <c r="F280" s="184"/>
      <c r="G280" s="184"/>
      <c r="H280" s="184"/>
      <c r="I280" s="184"/>
      <c r="J280" s="184"/>
      <c r="K280" s="184"/>
      <c r="L280" s="184"/>
      <c r="M280" s="184"/>
      <c r="N280" s="98"/>
      <c r="O280" s="164"/>
      <c r="P280" s="184"/>
      <c r="Q280" s="184"/>
      <c r="R280" s="184"/>
      <c r="S280" s="184"/>
      <c r="T280" s="184"/>
      <c r="U280" s="184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84"/>
      <c r="C281" s="184"/>
      <c r="D281" s="184"/>
      <c r="E281" s="184"/>
      <c r="F281" s="184"/>
      <c r="G281" s="184"/>
      <c r="H281" s="184"/>
      <c r="I281" s="184"/>
      <c r="J281" s="184"/>
      <c r="K281" s="184"/>
      <c r="L281" s="184"/>
      <c r="M281" s="184"/>
      <c r="N281" s="98"/>
      <c r="O281" s="164"/>
      <c r="P281" s="184"/>
      <c r="Q281" s="184"/>
      <c r="R281" s="184"/>
      <c r="S281" s="184"/>
      <c r="T281" s="184"/>
      <c r="U281" s="184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84"/>
      <c r="C282" s="184"/>
      <c r="D282" s="184"/>
      <c r="E282" s="184"/>
      <c r="F282" s="184"/>
      <c r="G282" s="184"/>
      <c r="H282" s="184"/>
      <c r="I282" s="184"/>
      <c r="J282" s="184"/>
      <c r="K282" s="184"/>
      <c r="L282" s="184"/>
      <c r="M282" s="184"/>
      <c r="N282" s="98"/>
      <c r="O282" s="164"/>
      <c r="P282" s="184"/>
      <c r="Q282" s="184"/>
      <c r="R282" s="184"/>
      <c r="S282" s="184"/>
      <c r="T282" s="184"/>
      <c r="U282" s="184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84"/>
      <c r="C283" s="184"/>
      <c r="D283" s="184"/>
      <c r="E283" s="184"/>
      <c r="F283" s="184"/>
      <c r="G283" s="184"/>
      <c r="H283" s="184"/>
      <c r="I283" s="184"/>
      <c r="J283" s="184"/>
      <c r="K283" s="184"/>
      <c r="L283" s="184"/>
      <c r="M283" s="184"/>
      <c r="N283" s="98"/>
      <c r="O283" s="164"/>
      <c r="P283" s="184"/>
      <c r="Q283" s="184"/>
      <c r="R283" s="184"/>
      <c r="S283" s="184"/>
      <c r="T283" s="184"/>
      <c r="U283" s="184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84"/>
      <c r="C284" s="184"/>
      <c r="D284" s="184"/>
      <c r="E284" s="184"/>
      <c r="F284" s="184"/>
      <c r="G284" s="184"/>
      <c r="H284" s="184"/>
      <c r="I284" s="184"/>
      <c r="J284" s="184"/>
      <c r="K284" s="184"/>
      <c r="L284" s="184"/>
      <c r="M284" s="184"/>
      <c r="N284" s="98"/>
      <c r="O284" s="164"/>
      <c r="P284" s="184"/>
      <c r="Q284" s="184"/>
      <c r="R284" s="184"/>
      <c r="S284" s="184"/>
      <c r="T284" s="184"/>
      <c r="U284" s="184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84"/>
      <c r="C285" s="184"/>
      <c r="D285" s="184"/>
      <c r="E285" s="184"/>
      <c r="F285" s="184"/>
      <c r="G285" s="184"/>
      <c r="H285" s="184"/>
      <c r="I285" s="184"/>
      <c r="J285" s="184"/>
      <c r="K285" s="184"/>
      <c r="L285" s="184"/>
      <c r="M285" s="184"/>
      <c r="N285" s="98"/>
      <c r="O285" s="164"/>
      <c r="P285" s="184"/>
      <c r="Q285" s="184"/>
      <c r="R285" s="184"/>
      <c r="S285" s="184"/>
      <c r="T285" s="184"/>
      <c r="U285" s="184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84"/>
      <c r="C286" s="184"/>
      <c r="D286" s="184"/>
      <c r="E286" s="184"/>
      <c r="F286" s="184"/>
      <c r="G286" s="184"/>
      <c r="H286" s="184"/>
      <c r="I286" s="184"/>
      <c r="J286" s="184"/>
      <c r="K286" s="184"/>
      <c r="L286" s="184"/>
      <c r="M286" s="184"/>
      <c r="N286" s="98"/>
      <c r="O286" s="164"/>
      <c r="P286" s="184"/>
      <c r="Q286" s="184"/>
      <c r="R286" s="184"/>
      <c r="S286" s="184"/>
      <c r="T286" s="184"/>
      <c r="U286" s="184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84"/>
      <c r="C287" s="184"/>
      <c r="D287" s="184"/>
      <c r="E287" s="184"/>
      <c r="F287" s="184"/>
      <c r="G287" s="184"/>
      <c r="H287" s="184"/>
      <c r="I287" s="184"/>
      <c r="J287" s="184"/>
      <c r="K287" s="184"/>
      <c r="L287" s="184"/>
      <c r="M287" s="184"/>
      <c r="N287" s="98"/>
      <c r="O287" s="164"/>
      <c r="P287" s="184"/>
      <c r="Q287" s="184"/>
      <c r="R287" s="184"/>
      <c r="S287" s="184"/>
      <c r="T287" s="184"/>
      <c r="U287" s="184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84"/>
      <c r="C288" s="184"/>
      <c r="D288" s="184"/>
      <c r="E288" s="184"/>
      <c r="F288" s="184"/>
      <c r="G288" s="184"/>
      <c r="H288" s="184"/>
      <c r="I288" s="184"/>
      <c r="J288" s="184"/>
      <c r="K288" s="184"/>
      <c r="L288" s="184"/>
      <c r="M288" s="184"/>
      <c r="N288" s="98"/>
      <c r="O288" s="164"/>
      <c r="P288" s="184"/>
      <c r="Q288" s="184"/>
      <c r="R288" s="184"/>
      <c r="S288" s="184"/>
      <c r="T288" s="184"/>
      <c r="U288" s="184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84"/>
      <c r="C289" s="184"/>
      <c r="D289" s="184"/>
      <c r="E289" s="184"/>
      <c r="F289" s="184"/>
      <c r="G289" s="184"/>
      <c r="H289" s="184"/>
      <c r="I289" s="184"/>
      <c r="J289" s="184"/>
      <c r="K289" s="184"/>
      <c r="L289" s="184"/>
      <c r="M289" s="184"/>
      <c r="N289" s="98"/>
      <c r="O289" s="164"/>
      <c r="P289" s="184"/>
      <c r="Q289" s="184"/>
      <c r="R289" s="184"/>
      <c r="S289" s="184"/>
      <c r="T289" s="184"/>
      <c r="U289" s="184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84"/>
      <c r="C290" s="184"/>
      <c r="D290" s="184"/>
      <c r="E290" s="184"/>
      <c r="F290" s="184"/>
      <c r="G290" s="184"/>
      <c r="H290" s="184"/>
      <c r="I290" s="184"/>
      <c r="J290" s="184"/>
      <c r="K290" s="184"/>
      <c r="L290" s="184"/>
      <c r="M290" s="184"/>
      <c r="N290" s="98"/>
      <c r="O290" s="164"/>
      <c r="P290" s="184"/>
      <c r="Q290" s="184"/>
      <c r="R290" s="184"/>
      <c r="S290" s="184"/>
      <c r="T290" s="184"/>
      <c r="U290" s="184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84"/>
      <c r="C291" s="184"/>
      <c r="D291" s="184"/>
      <c r="E291" s="184"/>
      <c r="F291" s="184"/>
      <c r="G291" s="184"/>
      <c r="H291" s="184"/>
      <c r="I291" s="184"/>
      <c r="J291" s="184"/>
      <c r="K291" s="184"/>
      <c r="L291" s="184"/>
      <c r="M291" s="184"/>
      <c r="N291" s="98"/>
      <c r="O291" s="164"/>
      <c r="P291" s="184"/>
      <c r="Q291" s="184"/>
      <c r="R291" s="184"/>
      <c r="S291" s="184"/>
      <c r="T291" s="184"/>
      <c r="U291" s="184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84"/>
      <c r="C292" s="184"/>
      <c r="D292" s="184"/>
      <c r="E292" s="184"/>
      <c r="F292" s="184"/>
      <c r="G292" s="184"/>
      <c r="H292" s="184"/>
      <c r="I292" s="184"/>
      <c r="J292" s="184"/>
      <c r="K292" s="184"/>
      <c r="L292" s="184"/>
      <c r="M292" s="184"/>
      <c r="N292" s="98"/>
      <c r="O292" s="164"/>
      <c r="P292" s="184"/>
      <c r="Q292" s="184"/>
      <c r="R292" s="184"/>
      <c r="S292" s="184"/>
      <c r="T292" s="184"/>
      <c r="U292" s="184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84"/>
      <c r="C293" s="184"/>
      <c r="D293" s="184"/>
      <c r="E293" s="184"/>
      <c r="F293" s="184"/>
      <c r="G293" s="184"/>
      <c r="H293" s="184"/>
      <c r="I293" s="184"/>
      <c r="J293" s="184"/>
      <c r="K293" s="184"/>
      <c r="L293" s="184"/>
      <c r="M293" s="184"/>
      <c r="N293" s="98"/>
      <c r="O293" s="164"/>
      <c r="P293" s="184"/>
      <c r="Q293" s="184"/>
      <c r="R293" s="184"/>
      <c r="S293" s="184"/>
      <c r="T293" s="184"/>
      <c r="U293" s="184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84"/>
      <c r="C294" s="184"/>
      <c r="D294" s="184"/>
      <c r="E294" s="184"/>
      <c r="F294" s="184"/>
      <c r="G294" s="184"/>
      <c r="H294" s="184"/>
      <c r="I294" s="184"/>
      <c r="J294" s="184"/>
      <c r="K294" s="184"/>
      <c r="L294" s="184"/>
      <c r="M294" s="184"/>
      <c r="N294" s="98"/>
      <c r="O294" s="164"/>
      <c r="P294" s="184"/>
      <c r="Q294" s="184"/>
      <c r="R294" s="184"/>
      <c r="S294" s="184"/>
      <c r="T294" s="184"/>
      <c r="U294" s="184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84"/>
      <c r="C295" s="184"/>
      <c r="D295" s="184"/>
      <c r="E295" s="184"/>
      <c r="F295" s="184"/>
      <c r="G295" s="184"/>
      <c r="H295" s="184"/>
      <c r="I295" s="184"/>
      <c r="J295" s="184"/>
      <c r="K295" s="184"/>
      <c r="L295" s="184"/>
      <c r="M295" s="184"/>
      <c r="N295" s="98"/>
      <c r="O295" s="164"/>
      <c r="P295" s="184"/>
      <c r="Q295" s="184"/>
      <c r="R295" s="184"/>
      <c r="S295" s="184"/>
      <c r="T295" s="184"/>
      <c r="U295" s="184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84"/>
      <c r="C296" s="184"/>
      <c r="D296" s="184"/>
      <c r="E296" s="184"/>
      <c r="F296" s="184"/>
      <c r="G296" s="184"/>
      <c r="H296" s="184"/>
      <c r="I296" s="184"/>
      <c r="J296" s="184"/>
      <c r="K296" s="184"/>
      <c r="L296" s="184"/>
      <c r="M296" s="184"/>
      <c r="N296" s="98"/>
      <c r="O296" s="164"/>
      <c r="P296" s="184"/>
      <c r="Q296" s="184"/>
      <c r="R296" s="184"/>
      <c r="S296" s="184"/>
      <c r="T296" s="184"/>
      <c r="U296" s="184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84"/>
      <c r="C297" s="184"/>
      <c r="D297" s="184"/>
      <c r="E297" s="184"/>
      <c r="F297" s="184"/>
      <c r="G297" s="184"/>
      <c r="H297" s="184"/>
      <c r="I297" s="184"/>
      <c r="J297" s="184"/>
      <c r="K297" s="184"/>
      <c r="L297" s="184"/>
      <c r="M297" s="184"/>
      <c r="N297" s="98"/>
      <c r="O297" s="164"/>
      <c r="P297" s="184"/>
      <c r="Q297" s="184"/>
      <c r="R297" s="184"/>
      <c r="S297" s="184"/>
      <c r="T297" s="184"/>
      <c r="U297" s="184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84"/>
      <c r="C298" s="184"/>
      <c r="D298" s="184"/>
      <c r="E298" s="184"/>
      <c r="F298" s="184"/>
      <c r="G298" s="184"/>
      <c r="H298" s="184"/>
      <c r="I298" s="184"/>
      <c r="J298" s="184"/>
      <c r="K298" s="184"/>
      <c r="L298" s="184"/>
      <c r="M298" s="184"/>
      <c r="N298" s="98"/>
      <c r="O298" s="164"/>
      <c r="P298" s="184"/>
      <c r="Q298" s="184"/>
      <c r="R298" s="184"/>
      <c r="S298" s="184"/>
      <c r="T298" s="184"/>
      <c r="U298" s="184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84"/>
      <c r="C299" s="184"/>
      <c r="D299" s="184"/>
      <c r="E299" s="184"/>
      <c r="F299" s="184"/>
      <c r="G299" s="184"/>
      <c r="H299" s="184"/>
      <c r="I299" s="184"/>
      <c r="J299" s="184"/>
      <c r="K299" s="184"/>
      <c r="L299" s="184"/>
      <c r="M299" s="184"/>
      <c r="N299" s="98"/>
      <c r="O299" s="164"/>
      <c r="P299" s="184"/>
      <c r="Q299" s="184"/>
      <c r="R299" s="184"/>
      <c r="S299" s="184"/>
      <c r="T299" s="184"/>
      <c r="U299" s="184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84"/>
      <c r="C300" s="184"/>
      <c r="D300" s="184"/>
      <c r="E300" s="184"/>
      <c r="F300" s="184"/>
      <c r="G300" s="184"/>
      <c r="H300" s="184"/>
      <c r="I300" s="184"/>
      <c r="J300" s="184"/>
      <c r="K300" s="184"/>
      <c r="L300" s="184"/>
      <c r="M300" s="184"/>
      <c r="N300" s="98"/>
      <c r="O300" s="164"/>
      <c r="P300" s="184"/>
      <c r="Q300" s="184"/>
      <c r="R300" s="184"/>
      <c r="S300" s="184"/>
      <c r="T300" s="184"/>
      <c r="U300" s="184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84"/>
      <c r="C301" s="184"/>
      <c r="D301" s="184"/>
      <c r="E301" s="184"/>
      <c r="F301" s="184"/>
      <c r="G301" s="184"/>
      <c r="H301" s="184"/>
      <c r="I301" s="184"/>
      <c r="J301" s="184"/>
      <c r="K301" s="184"/>
      <c r="L301" s="184"/>
      <c r="M301" s="184"/>
      <c r="N301" s="98"/>
      <c r="O301" s="164"/>
      <c r="P301" s="184"/>
      <c r="Q301" s="184"/>
      <c r="R301" s="184"/>
      <c r="S301" s="184"/>
      <c r="T301" s="184"/>
      <c r="U301" s="184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84"/>
      <c r="C302" s="184"/>
      <c r="D302" s="184"/>
      <c r="E302" s="184"/>
      <c r="F302" s="184"/>
      <c r="G302" s="184"/>
      <c r="H302" s="184"/>
      <c r="I302" s="184"/>
      <c r="J302" s="184"/>
      <c r="K302" s="184"/>
      <c r="L302" s="184"/>
      <c r="M302" s="184"/>
      <c r="N302" s="98"/>
      <c r="O302" s="164"/>
      <c r="P302" s="184"/>
      <c r="Q302" s="184"/>
      <c r="R302" s="184"/>
      <c r="S302" s="184"/>
      <c r="T302" s="184"/>
      <c r="U302" s="184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84"/>
      <c r="C303" s="184"/>
      <c r="D303" s="184"/>
      <c r="E303" s="184"/>
      <c r="F303" s="184"/>
      <c r="G303" s="184"/>
      <c r="H303" s="184"/>
      <c r="I303" s="184"/>
      <c r="J303" s="184"/>
      <c r="K303" s="184"/>
      <c r="L303" s="184"/>
      <c r="M303" s="184"/>
      <c r="N303" s="98"/>
      <c r="O303" s="164"/>
      <c r="P303" s="184"/>
      <c r="Q303" s="184"/>
      <c r="R303" s="184"/>
      <c r="S303" s="184"/>
      <c r="T303" s="184"/>
      <c r="U303" s="184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84"/>
      <c r="C304" s="184"/>
      <c r="D304" s="184"/>
      <c r="E304" s="184"/>
      <c r="F304" s="184"/>
      <c r="G304" s="184"/>
      <c r="H304" s="184"/>
      <c r="I304" s="184"/>
      <c r="J304" s="184"/>
      <c r="K304" s="184"/>
      <c r="L304" s="184"/>
      <c r="M304" s="184"/>
      <c r="N304" s="98"/>
      <c r="O304" s="164"/>
      <c r="P304" s="184"/>
      <c r="Q304" s="184"/>
      <c r="R304" s="184"/>
      <c r="S304" s="184"/>
      <c r="T304" s="184"/>
      <c r="U304" s="184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84"/>
      <c r="C305" s="184"/>
      <c r="D305" s="184"/>
      <c r="E305" s="184"/>
      <c r="F305" s="184"/>
      <c r="G305" s="184"/>
      <c r="H305" s="184"/>
      <c r="I305" s="184"/>
      <c r="J305" s="184"/>
      <c r="K305" s="184"/>
      <c r="L305" s="184"/>
      <c r="M305" s="184"/>
      <c r="N305" s="98"/>
      <c r="O305" s="164"/>
      <c r="P305" s="184"/>
      <c r="Q305" s="184"/>
      <c r="R305" s="184"/>
      <c r="S305" s="184"/>
      <c r="T305" s="184"/>
      <c r="U305" s="184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84"/>
      <c r="C306" s="184"/>
      <c r="D306" s="184"/>
      <c r="E306" s="184"/>
      <c r="F306" s="184"/>
      <c r="G306" s="184"/>
      <c r="H306" s="184"/>
      <c r="I306" s="184"/>
      <c r="J306" s="184"/>
      <c r="K306" s="184"/>
      <c r="L306" s="184"/>
      <c r="M306" s="184"/>
      <c r="N306" s="98"/>
      <c r="O306" s="164"/>
      <c r="P306" s="184"/>
      <c r="Q306" s="184"/>
      <c r="R306" s="184"/>
      <c r="S306" s="184"/>
      <c r="T306" s="184"/>
      <c r="U306" s="184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5"/>
      <c r="C311" s="186"/>
      <c r="D311" s="186"/>
      <c r="E311" s="165"/>
      <c r="F311" s="165"/>
      <c r="G311" s="165"/>
      <c r="H311" s="185"/>
      <c r="I311" s="185"/>
      <c r="J311" s="185"/>
      <c r="K311" s="185"/>
      <c r="L311" s="165"/>
      <c r="M311" s="185"/>
      <c r="N311" s="185"/>
      <c r="O311" s="185"/>
      <c r="P311" s="185"/>
      <c r="Q311" s="185"/>
      <c r="R311" s="165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8"/>
      <c r="C312" s="188"/>
      <c r="D312" s="188"/>
      <c r="E312" s="102"/>
      <c r="F312" s="102"/>
      <c r="G312" s="102"/>
      <c r="H312" s="189"/>
      <c r="I312" s="189"/>
      <c r="J312" s="189"/>
      <c r="K312" s="189"/>
      <c r="L312" s="164"/>
      <c r="M312" s="190"/>
      <c r="N312" s="190"/>
      <c r="O312" s="190"/>
      <c r="P312" s="190"/>
      <c r="Q312" s="190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8"/>
      <c r="C313" s="188"/>
      <c r="D313" s="188"/>
      <c r="E313" s="102"/>
      <c r="F313" s="102"/>
      <c r="G313" s="102"/>
      <c r="H313" s="189"/>
      <c r="I313" s="189"/>
      <c r="J313" s="189"/>
      <c r="K313" s="189"/>
      <c r="L313" s="164"/>
      <c r="M313" s="190"/>
      <c r="N313" s="190"/>
      <c r="O313" s="190"/>
      <c r="P313" s="190"/>
      <c r="Q313" s="190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8"/>
      <c r="C314" s="188"/>
      <c r="D314" s="188"/>
      <c r="E314" s="102"/>
      <c r="F314" s="102"/>
      <c r="G314" s="102"/>
      <c r="H314" s="189"/>
      <c r="I314" s="189"/>
      <c r="J314" s="189"/>
      <c r="K314" s="189"/>
      <c r="L314" s="164"/>
      <c r="M314" s="190"/>
      <c r="N314" s="190"/>
      <c r="O314" s="190"/>
      <c r="P314" s="190"/>
      <c r="Q314" s="190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8"/>
      <c r="C315" s="188"/>
      <c r="D315" s="188"/>
      <c r="E315" s="102"/>
      <c r="F315" s="102"/>
      <c r="G315" s="102"/>
      <c r="H315" s="189"/>
      <c r="I315" s="189"/>
      <c r="J315" s="189"/>
      <c r="K315" s="189"/>
      <c r="L315" s="164"/>
      <c r="M315" s="190"/>
      <c r="N315" s="190"/>
      <c r="O315" s="190"/>
      <c r="P315" s="190"/>
      <c r="Q315" s="190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8"/>
      <c r="C316" s="188"/>
      <c r="D316" s="188"/>
      <c r="E316" s="102"/>
      <c r="F316" s="102"/>
      <c r="G316" s="102"/>
      <c r="H316" s="189"/>
      <c r="I316" s="189"/>
      <c r="J316" s="189"/>
      <c r="K316" s="189"/>
      <c r="L316" s="164"/>
      <c r="M316" s="190"/>
      <c r="N316" s="190"/>
      <c r="O316" s="190"/>
      <c r="P316" s="190"/>
      <c r="Q316" s="190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8"/>
      <c r="C317" s="188"/>
      <c r="D317" s="188"/>
      <c r="E317" s="102"/>
      <c r="F317" s="102"/>
      <c r="G317" s="102"/>
      <c r="H317" s="189"/>
      <c r="I317" s="189"/>
      <c r="J317" s="189"/>
      <c r="K317" s="189"/>
      <c r="L317" s="164"/>
      <c r="M317" s="190"/>
      <c r="N317" s="190"/>
      <c r="O317" s="190"/>
      <c r="P317" s="190"/>
      <c r="Q317" s="190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5"/>
      <c r="C320" s="186"/>
      <c r="D320" s="186"/>
      <c r="E320" s="187"/>
      <c r="F320" s="187"/>
      <c r="G320" s="187"/>
      <c r="H320" s="187"/>
      <c r="I320" s="187"/>
      <c r="J320" s="187"/>
      <c r="K320" s="187"/>
      <c r="L320" s="187"/>
      <c r="M320" s="187"/>
      <c r="N320" s="165"/>
      <c r="O320" s="165"/>
      <c r="P320" s="185"/>
      <c r="Q320" s="185"/>
      <c r="R320" s="185"/>
      <c r="S320" s="185"/>
      <c r="T320" s="185"/>
      <c r="U320" s="185"/>
      <c r="V320" s="165"/>
      <c r="W320" s="165"/>
      <c r="X320" s="165"/>
      <c r="Y320" s="165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84"/>
      <c r="C321" s="184"/>
      <c r="D321" s="184"/>
      <c r="E321" s="184"/>
      <c r="F321" s="184"/>
      <c r="G321" s="184"/>
      <c r="H321" s="184"/>
      <c r="I321" s="184"/>
      <c r="J321" s="184"/>
      <c r="K321" s="184"/>
      <c r="L321" s="184"/>
      <c r="M321" s="184"/>
      <c r="N321" s="98"/>
      <c r="O321" s="164"/>
      <c r="P321" s="184"/>
      <c r="Q321" s="184"/>
      <c r="R321" s="184"/>
      <c r="S321" s="184"/>
      <c r="T321" s="184"/>
      <c r="U321" s="184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84"/>
      <c r="C322" s="184"/>
      <c r="D322" s="184"/>
      <c r="E322" s="184"/>
      <c r="F322" s="184"/>
      <c r="G322" s="184"/>
      <c r="H322" s="184"/>
      <c r="I322" s="184"/>
      <c r="J322" s="184"/>
      <c r="K322" s="184"/>
      <c r="L322" s="184"/>
      <c r="M322" s="184"/>
      <c r="N322" s="98"/>
      <c r="O322" s="164"/>
      <c r="P322" s="184"/>
      <c r="Q322" s="184"/>
      <c r="R322" s="184"/>
      <c r="S322" s="184"/>
      <c r="T322" s="184"/>
      <c r="U322" s="184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84"/>
      <c r="C323" s="184"/>
      <c r="D323" s="184"/>
      <c r="E323" s="184"/>
      <c r="F323" s="184"/>
      <c r="G323" s="184"/>
      <c r="H323" s="184"/>
      <c r="I323" s="184"/>
      <c r="J323" s="184"/>
      <c r="K323" s="184"/>
      <c r="L323" s="184"/>
      <c r="M323" s="184"/>
      <c r="N323" s="98"/>
      <c r="O323" s="164"/>
      <c r="P323" s="184"/>
      <c r="Q323" s="184"/>
      <c r="R323" s="184"/>
      <c r="S323" s="184"/>
      <c r="T323" s="184"/>
      <c r="U323" s="184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84"/>
      <c r="C324" s="184"/>
      <c r="D324" s="184"/>
      <c r="E324" s="184"/>
      <c r="F324" s="184"/>
      <c r="G324" s="184"/>
      <c r="H324" s="184"/>
      <c r="I324" s="184"/>
      <c r="J324" s="184"/>
      <c r="K324" s="184"/>
      <c r="L324" s="184"/>
      <c r="M324" s="184"/>
      <c r="N324" s="98"/>
      <c r="O324" s="164"/>
      <c r="P324" s="184"/>
      <c r="Q324" s="184"/>
      <c r="R324" s="184"/>
      <c r="S324" s="184"/>
      <c r="T324" s="184"/>
      <c r="U324" s="184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84"/>
      <c r="C325" s="184"/>
      <c r="D325" s="184"/>
      <c r="E325" s="184"/>
      <c r="F325" s="184"/>
      <c r="G325" s="184"/>
      <c r="H325" s="184"/>
      <c r="I325" s="184"/>
      <c r="J325" s="184"/>
      <c r="K325" s="184"/>
      <c r="L325" s="184"/>
      <c r="M325" s="184"/>
      <c r="N325" s="98"/>
      <c r="O325" s="164"/>
      <c r="P325" s="184"/>
      <c r="Q325" s="184"/>
      <c r="R325" s="184"/>
      <c r="S325" s="184"/>
      <c r="T325" s="184"/>
      <c r="U325" s="184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84"/>
      <c r="C326" s="184"/>
      <c r="D326" s="184"/>
      <c r="E326" s="184"/>
      <c r="F326" s="184"/>
      <c r="G326" s="184"/>
      <c r="H326" s="184"/>
      <c r="I326" s="184"/>
      <c r="J326" s="184"/>
      <c r="K326" s="184"/>
      <c r="L326" s="184"/>
      <c r="M326" s="184"/>
      <c r="N326" s="98"/>
      <c r="O326" s="164"/>
      <c r="P326" s="184"/>
      <c r="Q326" s="184"/>
      <c r="R326" s="184"/>
      <c r="S326" s="184"/>
      <c r="T326" s="184"/>
      <c r="U326" s="184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84"/>
      <c r="C327" s="184"/>
      <c r="D327" s="184"/>
      <c r="E327" s="184"/>
      <c r="F327" s="184"/>
      <c r="G327" s="184"/>
      <c r="H327" s="184"/>
      <c r="I327" s="184"/>
      <c r="J327" s="184"/>
      <c r="K327" s="184"/>
      <c r="L327" s="184"/>
      <c r="M327" s="184"/>
      <c r="N327" s="98"/>
      <c r="O327" s="164"/>
      <c r="P327" s="184"/>
      <c r="Q327" s="184"/>
      <c r="R327" s="184"/>
      <c r="S327" s="184"/>
      <c r="T327" s="184"/>
      <c r="U327" s="184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84"/>
      <c r="C328" s="184"/>
      <c r="D328" s="184"/>
      <c r="E328" s="184"/>
      <c r="F328" s="184"/>
      <c r="G328" s="184"/>
      <c r="H328" s="184"/>
      <c r="I328" s="184"/>
      <c r="J328" s="184"/>
      <c r="K328" s="184"/>
      <c r="L328" s="184"/>
      <c r="M328" s="184"/>
      <c r="N328" s="98"/>
      <c r="O328" s="164"/>
      <c r="P328" s="184"/>
      <c r="Q328" s="184"/>
      <c r="R328" s="184"/>
      <c r="S328" s="184"/>
      <c r="T328" s="184"/>
      <c r="U328" s="184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84"/>
      <c r="C329" s="184"/>
      <c r="D329" s="184"/>
      <c r="E329" s="184"/>
      <c r="F329" s="184"/>
      <c r="G329" s="184"/>
      <c r="H329" s="184"/>
      <c r="I329" s="184"/>
      <c r="J329" s="184"/>
      <c r="K329" s="184"/>
      <c r="L329" s="184"/>
      <c r="M329" s="184"/>
      <c r="N329" s="98"/>
      <c r="O329" s="164"/>
      <c r="P329" s="184"/>
      <c r="Q329" s="184"/>
      <c r="R329" s="184"/>
      <c r="S329" s="184"/>
      <c r="T329" s="184"/>
      <c r="U329" s="184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84"/>
      <c r="C330" s="184"/>
      <c r="D330" s="184"/>
      <c r="E330" s="184"/>
      <c r="F330" s="184"/>
      <c r="G330" s="184"/>
      <c r="H330" s="184"/>
      <c r="I330" s="184"/>
      <c r="J330" s="184"/>
      <c r="K330" s="184"/>
      <c r="L330" s="184"/>
      <c r="M330" s="184"/>
      <c r="N330" s="98"/>
      <c r="O330" s="164"/>
      <c r="P330" s="184"/>
      <c r="Q330" s="184"/>
      <c r="R330" s="184"/>
      <c r="S330" s="184"/>
      <c r="T330" s="184"/>
      <c r="U330" s="184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84"/>
      <c r="C331" s="184"/>
      <c r="D331" s="184"/>
      <c r="E331" s="184"/>
      <c r="F331" s="184"/>
      <c r="G331" s="184"/>
      <c r="H331" s="184"/>
      <c r="I331" s="184"/>
      <c r="J331" s="184"/>
      <c r="K331" s="184"/>
      <c r="L331" s="184"/>
      <c r="M331" s="184"/>
      <c r="N331" s="98"/>
      <c r="O331" s="164"/>
      <c r="P331" s="184"/>
      <c r="Q331" s="184"/>
      <c r="R331" s="184"/>
      <c r="S331" s="184"/>
      <c r="T331" s="184"/>
      <c r="U331" s="184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84"/>
      <c r="C332" s="184"/>
      <c r="D332" s="184"/>
      <c r="E332" s="184"/>
      <c r="F332" s="184"/>
      <c r="G332" s="184"/>
      <c r="H332" s="184"/>
      <c r="I332" s="184"/>
      <c r="J332" s="184"/>
      <c r="K332" s="184"/>
      <c r="L332" s="184"/>
      <c r="M332" s="184"/>
      <c r="N332" s="98"/>
      <c r="O332" s="164"/>
      <c r="P332" s="184"/>
      <c r="Q332" s="184"/>
      <c r="R332" s="184"/>
      <c r="S332" s="184"/>
      <c r="T332" s="184"/>
      <c r="U332" s="184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84"/>
      <c r="C333" s="184"/>
      <c r="D333" s="184"/>
      <c r="E333" s="184"/>
      <c r="F333" s="184"/>
      <c r="G333" s="184"/>
      <c r="H333" s="184"/>
      <c r="I333" s="184"/>
      <c r="J333" s="184"/>
      <c r="K333" s="184"/>
      <c r="L333" s="184"/>
      <c r="M333" s="184"/>
      <c r="N333" s="98"/>
      <c r="O333" s="164"/>
      <c r="P333" s="184"/>
      <c r="Q333" s="184"/>
      <c r="R333" s="184"/>
      <c r="S333" s="184"/>
      <c r="T333" s="184"/>
      <c r="U333" s="184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84"/>
      <c r="C334" s="184"/>
      <c r="D334" s="184"/>
      <c r="E334" s="184"/>
      <c r="F334" s="184"/>
      <c r="G334" s="184"/>
      <c r="H334" s="184"/>
      <c r="I334" s="184"/>
      <c r="J334" s="184"/>
      <c r="K334" s="184"/>
      <c r="L334" s="184"/>
      <c r="M334" s="184"/>
      <c r="N334" s="98"/>
      <c r="O334" s="164"/>
      <c r="P334" s="184"/>
      <c r="Q334" s="184"/>
      <c r="R334" s="184"/>
      <c r="S334" s="184"/>
      <c r="T334" s="184"/>
      <c r="U334" s="184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84"/>
      <c r="C335" s="184"/>
      <c r="D335" s="184"/>
      <c r="E335" s="184"/>
      <c r="F335" s="184"/>
      <c r="G335" s="184"/>
      <c r="H335" s="184"/>
      <c r="I335" s="184"/>
      <c r="J335" s="184"/>
      <c r="K335" s="184"/>
      <c r="L335" s="184"/>
      <c r="M335" s="184"/>
      <c r="N335" s="98"/>
      <c r="O335" s="164"/>
      <c r="P335" s="184"/>
      <c r="Q335" s="184"/>
      <c r="R335" s="184"/>
      <c r="S335" s="184"/>
      <c r="T335" s="184"/>
      <c r="U335" s="184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84"/>
      <c r="C336" s="184"/>
      <c r="D336" s="184"/>
      <c r="E336" s="184"/>
      <c r="F336" s="184"/>
      <c r="G336" s="184"/>
      <c r="H336" s="184"/>
      <c r="I336" s="184"/>
      <c r="J336" s="184"/>
      <c r="K336" s="184"/>
      <c r="L336" s="184"/>
      <c r="M336" s="184"/>
      <c r="N336" s="98"/>
      <c r="O336" s="164"/>
      <c r="P336" s="184"/>
      <c r="Q336" s="184"/>
      <c r="R336" s="184"/>
      <c r="S336" s="184"/>
      <c r="T336" s="184"/>
      <c r="U336" s="184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84"/>
      <c r="C337" s="184"/>
      <c r="D337" s="184"/>
      <c r="E337" s="184"/>
      <c r="F337" s="184"/>
      <c r="G337" s="184"/>
      <c r="H337" s="184"/>
      <c r="I337" s="184"/>
      <c r="J337" s="184"/>
      <c r="K337" s="184"/>
      <c r="L337" s="184"/>
      <c r="M337" s="184"/>
      <c r="N337" s="98"/>
      <c r="O337" s="164"/>
      <c r="P337" s="184"/>
      <c r="Q337" s="184"/>
      <c r="R337" s="184"/>
      <c r="S337" s="184"/>
      <c r="T337" s="184"/>
      <c r="U337" s="184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84"/>
      <c r="C338" s="184"/>
      <c r="D338" s="184"/>
      <c r="E338" s="184"/>
      <c r="F338" s="184"/>
      <c r="G338" s="184"/>
      <c r="H338" s="184"/>
      <c r="I338" s="184"/>
      <c r="J338" s="184"/>
      <c r="K338" s="184"/>
      <c r="L338" s="184"/>
      <c r="M338" s="184"/>
      <c r="N338" s="98"/>
      <c r="O338" s="164"/>
      <c r="P338" s="184"/>
      <c r="Q338" s="184"/>
      <c r="R338" s="184"/>
      <c r="S338" s="184"/>
      <c r="T338" s="184"/>
      <c r="U338" s="184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84"/>
      <c r="C339" s="184"/>
      <c r="D339" s="184"/>
      <c r="E339" s="184"/>
      <c r="F339" s="184"/>
      <c r="G339" s="184"/>
      <c r="H339" s="184"/>
      <c r="I339" s="184"/>
      <c r="J339" s="184"/>
      <c r="K339" s="184"/>
      <c r="L339" s="184"/>
      <c r="M339" s="184"/>
      <c r="N339" s="98"/>
      <c r="O339" s="164"/>
      <c r="P339" s="184"/>
      <c r="Q339" s="184"/>
      <c r="R339" s="184"/>
      <c r="S339" s="184"/>
      <c r="T339" s="184"/>
      <c r="U339" s="184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84"/>
      <c r="C340" s="184"/>
      <c r="D340" s="184"/>
      <c r="E340" s="184"/>
      <c r="F340" s="184"/>
      <c r="G340" s="184"/>
      <c r="H340" s="184"/>
      <c r="I340" s="184"/>
      <c r="J340" s="184"/>
      <c r="K340" s="184"/>
      <c r="L340" s="184"/>
      <c r="M340" s="184"/>
      <c r="N340" s="98"/>
      <c r="O340" s="164"/>
      <c r="P340" s="184"/>
      <c r="Q340" s="184"/>
      <c r="R340" s="184"/>
      <c r="S340" s="184"/>
      <c r="T340" s="184"/>
      <c r="U340" s="184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84"/>
      <c r="C341" s="184"/>
      <c r="D341" s="184"/>
      <c r="E341" s="184"/>
      <c r="F341" s="184"/>
      <c r="G341" s="184"/>
      <c r="H341" s="184"/>
      <c r="I341" s="184"/>
      <c r="J341" s="184"/>
      <c r="K341" s="184"/>
      <c r="L341" s="184"/>
      <c r="M341" s="184"/>
      <c r="N341" s="98"/>
      <c r="O341" s="164"/>
      <c r="P341" s="184"/>
      <c r="Q341" s="184"/>
      <c r="R341" s="184"/>
      <c r="S341" s="184"/>
      <c r="T341" s="184"/>
      <c r="U341" s="184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84"/>
      <c r="C342" s="184"/>
      <c r="D342" s="184"/>
      <c r="E342" s="184"/>
      <c r="F342" s="184"/>
      <c r="G342" s="184"/>
      <c r="H342" s="184"/>
      <c r="I342" s="184"/>
      <c r="J342" s="184"/>
      <c r="K342" s="184"/>
      <c r="L342" s="184"/>
      <c r="M342" s="184"/>
      <c r="N342" s="98"/>
      <c r="O342" s="164"/>
      <c r="P342" s="184"/>
      <c r="Q342" s="184"/>
      <c r="R342" s="184"/>
      <c r="S342" s="184"/>
      <c r="T342" s="184"/>
      <c r="U342" s="184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84"/>
      <c r="C343" s="184"/>
      <c r="D343" s="184"/>
      <c r="E343" s="184"/>
      <c r="F343" s="184"/>
      <c r="G343" s="184"/>
      <c r="H343" s="184"/>
      <c r="I343" s="184"/>
      <c r="J343" s="184"/>
      <c r="K343" s="184"/>
      <c r="L343" s="184"/>
      <c r="M343" s="184"/>
      <c r="N343" s="98"/>
      <c r="O343" s="164"/>
      <c r="P343" s="184"/>
      <c r="Q343" s="184"/>
      <c r="R343" s="184"/>
      <c r="S343" s="184"/>
      <c r="T343" s="184"/>
      <c r="U343" s="184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84"/>
      <c r="C344" s="184"/>
      <c r="D344" s="184"/>
      <c r="E344" s="184"/>
      <c r="F344" s="184"/>
      <c r="G344" s="184"/>
      <c r="H344" s="184"/>
      <c r="I344" s="184"/>
      <c r="J344" s="184"/>
      <c r="K344" s="184"/>
      <c r="L344" s="184"/>
      <c r="M344" s="184"/>
      <c r="N344" s="98"/>
      <c r="O344" s="164"/>
      <c r="P344" s="184"/>
      <c r="Q344" s="184"/>
      <c r="R344" s="184"/>
      <c r="S344" s="184"/>
      <c r="T344" s="184"/>
      <c r="U344" s="184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84"/>
      <c r="C345" s="184"/>
      <c r="D345" s="184"/>
      <c r="E345" s="184"/>
      <c r="F345" s="184"/>
      <c r="G345" s="184"/>
      <c r="H345" s="184"/>
      <c r="I345" s="184"/>
      <c r="J345" s="184"/>
      <c r="K345" s="184"/>
      <c r="L345" s="184"/>
      <c r="M345" s="184"/>
      <c r="N345" s="98"/>
      <c r="O345" s="164"/>
      <c r="P345" s="184"/>
      <c r="Q345" s="184"/>
      <c r="R345" s="184"/>
      <c r="S345" s="184"/>
      <c r="T345" s="184"/>
      <c r="U345" s="184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84"/>
      <c r="C346" s="184"/>
      <c r="D346" s="184"/>
      <c r="E346" s="184"/>
      <c r="F346" s="184"/>
      <c r="G346" s="184"/>
      <c r="H346" s="184"/>
      <c r="I346" s="184"/>
      <c r="J346" s="184"/>
      <c r="K346" s="184"/>
      <c r="L346" s="184"/>
      <c r="M346" s="184"/>
      <c r="N346" s="98"/>
      <c r="O346" s="164"/>
      <c r="P346" s="184"/>
      <c r="Q346" s="184"/>
      <c r="R346" s="184"/>
      <c r="S346" s="184"/>
      <c r="T346" s="184"/>
      <c r="U346" s="184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84"/>
      <c r="C347" s="184"/>
      <c r="D347" s="184"/>
      <c r="E347" s="184"/>
      <c r="F347" s="184"/>
      <c r="G347" s="184"/>
      <c r="H347" s="184"/>
      <c r="I347" s="184"/>
      <c r="J347" s="184"/>
      <c r="K347" s="184"/>
      <c r="L347" s="184"/>
      <c r="M347" s="184"/>
      <c r="N347" s="98"/>
      <c r="O347" s="164"/>
      <c r="P347" s="184"/>
      <c r="Q347" s="184"/>
      <c r="R347" s="184"/>
      <c r="S347" s="184"/>
      <c r="T347" s="184"/>
      <c r="U347" s="184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84"/>
      <c r="C348" s="184"/>
      <c r="D348" s="184"/>
      <c r="E348" s="184"/>
      <c r="F348" s="184"/>
      <c r="G348" s="184"/>
      <c r="H348" s="184"/>
      <c r="I348" s="184"/>
      <c r="J348" s="184"/>
      <c r="K348" s="184"/>
      <c r="L348" s="184"/>
      <c r="M348" s="184"/>
      <c r="N348" s="98"/>
      <c r="O348" s="164"/>
      <c r="P348" s="184"/>
      <c r="Q348" s="184"/>
      <c r="R348" s="184"/>
      <c r="S348" s="184"/>
      <c r="T348" s="184"/>
      <c r="U348" s="184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84"/>
      <c r="C349" s="184"/>
      <c r="D349" s="184"/>
      <c r="E349" s="184"/>
      <c r="F349" s="184"/>
      <c r="G349" s="184"/>
      <c r="H349" s="184"/>
      <c r="I349" s="184"/>
      <c r="J349" s="184"/>
      <c r="K349" s="184"/>
      <c r="L349" s="184"/>
      <c r="M349" s="184"/>
      <c r="N349" s="98"/>
      <c r="O349" s="164"/>
      <c r="P349" s="184"/>
      <c r="Q349" s="184"/>
      <c r="R349" s="184"/>
      <c r="S349" s="184"/>
      <c r="T349" s="184"/>
      <c r="U349" s="184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84"/>
      <c r="C350" s="184"/>
      <c r="D350" s="184"/>
      <c r="E350" s="184"/>
      <c r="F350" s="184"/>
      <c r="G350" s="184"/>
      <c r="H350" s="184"/>
      <c r="I350" s="184"/>
      <c r="J350" s="184"/>
      <c r="K350" s="184"/>
      <c r="L350" s="184"/>
      <c r="M350" s="184"/>
      <c r="N350" s="98"/>
      <c r="O350" s="164"/>
      <c r="P350" s="184"/>
      <c r="Q350" s="184"/>
      <c r="R350" s="184"/>
      <c r="S350" s="184"/>
      <c r="T350" s="184"/>
      <c r="U350" s="184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84"/>
      <c r="C351" s="184"/>
      <c r="D351" s="184"/>
      <c r="E351" s="184"/>
      <c r="F351" s="184"/>
      <c r="G351" s="184"/>
      <c r="H351" s="184"/>
      <c r="I351" s="184"/>
      <c r="J351" s="184"/>
      <c r="K351" s="184"/>
      <c r="L351" s="184"/>
      <c r="M351" s="184"/>
      <c r="N351" s="98"/>
      <c r="O351" s="164"/>
      <c r="P351" s="184"/>
      <c r="Q351" s="184"/>
      <c r="R351" s="184"/>
      <c r="S351" s="184"/>
      <c r="T351" s="184"/>
      <c r="U351" s="184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84"/>
      <c r="C352" s="184"/>
      <c r="D352" s="184"/>
      <c r="E352" s="184"/>
      <c r="F352" s="184"/>
      <c r="G352" s="184"/>
      <c r="H352" s="184"/>
      <c r="I352" s="184"/>
      <c r="J352" s="184"/>
      <c r="K352" s="184"/>
      <c r="L352" s="184"/>
      <c r="M352" s="184"/>
      <c r="N352" s="98"/>
      <c r="O352" s="164"/>
      <c r="P352" s="184"/>
      <c r="Q352" s="184"/>
      <c r="R352" s="184"/>
      <c r="S352" s="184"/>
      <c r="T352" s="184"/>
      <c r="U352" s="184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84"/>
      <c r="C353" s="184"/>
      <c r="D353" s="184"/>
      <c r="E353" s="184"/>
      <c r="F353" s="184"/>
      <c r="G353" s="184"/>
      <c r="H353" s="184"/>
      <c r="I353" s="184"/>
      <c r="J353" s="184"/>
      <c r="K353" s="184"/>
      <c r="L353" s="184"/>
      <c r="M353" s="184"/>
      <c r="N353" s="98"/>
      <c r="O353" s="164"/>
      <c r="P353" s="184"/>
      <c r="Q353" s="184"/>
      <c r="R353" s="184"/>
      <c r="S353" s="184"/>
      <c r="T353" s="184"/>
      <c r="U353" s="184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84"/>
      <c r="C354" s="184"/>
      <c r="D354" s="184"/>
      <c r="E354" s="184"/>
      <c r="F354" s="184"/>
      <c r="G354" s="184"/>
      <c r="H354" s="184"/>
      <c r="I354" s="184"/>
      <c r="J354" s="184"/>
      <c r="K354" s="184"/>
      <c r="L354" s="184"/>
      <c r="M354" s="184"/>
      <c r="N354" s="98"/>
      <c r="O354" s="164"/>
      <c r="P354" s="184"/>
      <c r="Q354" s="184"/>
      <c r="R354" s="184"/>
      <c r="S354" s="184"/>
      <c r="T354" s="184"/>
      <c r="U354" s="184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84"/>
      <c r="C355" s="184"/>
      <c r="D355" s="184"/>
      <c r="E355" s="184"/>
      <c r="F355" s="184"/>
      <c r="G355" s="184"/>
      <c r="H355" s="184"/>
      <c r="I355" s="184"/>
      <c r="J355" s="184"/>
      <c r="K355" s="184"/>
      <c r="L355" s="184"/>
      <c r="M355" s="184"/>
      <c r="N355" s="98"/>
      <c r="O355" s="164"/>
      <c r="P355" s="184"/>
      <c r="Q355" s="184"/>
      <c r="R355" s="184"/>
      <c r="S355" s="184"/>
      <c r="T355" s="184"/>
      <c r="U355" s="184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84"/>
      <c r="C356" s="184"/>
      <c r="D356" s="184"/>
      <c r="E356" s="184"/>
      <c r="F356" s="184"/>
      <c r="G356" s="184"/>
      <c r="H356" s="184"/>
      <c r="I356" s="184"/>
      <c r="J356" s="184"/>
      <c r="K356" s="184"/>
      <c r="L356" s="184"/>
      <c r="M356" s="184"/>
      <c r="N356" s="98"/>
      <c r="O356" s="164"/>
      <c r="P356" s="184"/>
      <c r="Q356" s="184"/>
      <c r="R356" s="184"/>
      <c r="S356" s="184"/>
      <c r="T356" s="184"/>
      <c r="U356" s="184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84"/>
      <c r="C357" s="184"/>
      <c r="D357" s="184"/>
      <c r="E357" s="184"/>
      <c r="F357" s="184"/>
      <c r="G357" s="184"/>
      <c r="H357" s="184"/>
      <c r="I357" s="184"/>
      <c r="J357" s="184"/>
      <c r="K357" s="184"/>
      <c r="L357" s="184"/>
      <c r="M357" s="184"/>
      <c r="N357" s="98"/>
      <c r="O357" s="164"/>
      <c r="P357" s="184"/>
      <c r="Q357" s="184"/>
      <c r="R357" s="184"/>
      <c r="S357" s="184"/>
      <c r="T357" s="184"/>
      <c r="U357" s="184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84"/>
      <c r="C358" s="184"/>
      <c r="D358" s="184"/>
      <c r="E358" s="184"/>
      <c r="F358" s="184"/>
      <c r="G358" s="184"/>
      <c r="H358" s="184"/>
      <c r="I358" s="184"/>
      <c r="J358" s="184"/>
      <c r="K358" s="184"/>
      <c r="L358" s="184"/>
      <c r="M358" s="184"/>
      <c r="N358" s="98"/>
      <c r="O358" s="164"/>
      <c r="P358" s="184"/>
      <c r="Q358" s="184"/>
      <c r="R358" s="184"/>
      <c r="S358" s="184"/>
      <c r="T358" s="184"/>
      <c r="U358" s="184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84"/>
      <c r="C359" s="184"/>
      <c r="D359" s="184"/>
      <c r="E359" s="184"/>
      <c r="F359" s="184"/>
      <c r="G359" s="184"/>
      <c r="H359" s="184"/>
      <c r="I359" s="184"/>
      <c r="J359" s="184"/>
      <c r="K359" s="184"/>
      <c r="L359" s="184"/>
      <c r="M359" s="184"/>
      <c r="N359" s="98"/>
      <c r="O359" s="164"/>
      <c r="P359" s="184"/>
      <c r="Q359" s="184"/>
      <c r="R359" s="184"/>
      <c r="S359" s="184"/>
      <c r="T359" s="184"/>
      <c r="U359" s="184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84"/>
      <c r="C360" s="184"/>
      <c r="D360" s="184"/>
      <c r="E360" s="184"/>
      <c r="F360" s="184"/>
      <c r="G360" s="184"/>
      <c r="H360" s="184"/>
      <c r="I360" s="184"/>
      <c r="J360" s="184"/>
      <c r="K360" s="184"/>
      <c r="L360" s="184"/>
      <c r="M360" s="184"/>
      <c r="N360" s="98"/>
      <c r="O360" s="164"/>
      <c r="P360" s="184"/>
      <c r="Q360" s="184"/>
      <c r="R360" s="184"/>
      <c r="S360" s="184"/>
      <c r="T360" s="184"/>
      <c r="U360" s="184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84"/>
      <c r="C361" s="184"/>
      <c r="D361" s="184"/>
      <c r="E361" s="184"/>
      <c r="F361" s="184"/>
      <c r="G361" s="184"/>
      <c r="H361" s="184"/>
      <c r="I361" s="184"/>
      <c r="J361" s="184"/>
      <c r="K361" s="184"/>
      <c r="L361" s="184"/>
      <c r="M361" s="184"/>
      <c r="N361" s="98"/>
      <c r="O361" s="164"/>
      <c r="P361" s="184"/>
      <c r="Q361" s="184"/>
      <c r="R361" s="184"/>
      <c r="S361" s="184"/>
      <c r="T361" s="184"/>
      <c r="U361" s="184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84"/>
      <c r="C362" s="184"/>
      <c r="D362" s="184"/>
      <c r="E362" s="184"/>
      <c r="F362" s="184"/>
      <c r="G362" s="184"/>
      <c r="H362" s="184"/>
      <c r="I362" s="184"/>
      <c r="J362" s="184"/>
      <c r="K362" s="184"/>
      <c r="L362" s="184"/>
      <c r="M362" s="184"/>
      <c r="N362" s="98"/>
      <c r="O362" s="164"/>
      <c r="P362" s="184"/>
      <c r="Q362" s="184"/>
      <c r="R362" s="184"/>
      <c r="S362" s="184"/>
      <c r="T362" s="184"/>
      <c r="U362" s="184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84"/>
      <c r="C363" s="184"/>
      <c r="D363" s="184"/>
      <c r="E363" s="184"/>
      <c r="F363" s="184"/>
      <c r="G363" s="184"/>
      <c r="H363" s="184"/>
      <c r="I363" s="184"/>
      <c r="J363" s="184"/>
      <c r="K363" s="184"/>
      <c r="L363" s="184"/>
      <c r="M363" s="184"/>
      <c r="N363" s="98"/>
      <c r="O363" s="164"/>
      <c r="P363" s="184"/>
      <c r="Q363" s="184"/>
      <c r="R363" s="184"/>
      <c r="S363" s="184"/>
      <c r="T363" s="184"/>
      <c r="U363" s="184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84"/>
      <c r="C364" s="184"/>
      <c r="D364" s="184"/>
      <c r="E364" s="184"/>
      <c r="F364" s="184"/>
      <c r="G364" s="184"/>
      <c r="H364" s="184"/>
      <c r="I364" s="184"/>
      <c r="J364" s="184"/>
      <c r="K364" s="184"/>
      <c r="L364" s="184"/>
      <c r="M364" s="184"/>
      <c r="N364" s="98"/>
      <c r="O364" s="164"/>
      <c r="P364" s="184"/>
      <c r="Q364" s="184"/>
      <c r="R364" s="184"/>
      <c r="S364" s="184"/>
      <c r="T364" s="184"/>
      <c r="U364" s="184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84"/>
      <c r="C365" s="184"/>
      <c r="D365" s="184"/>
      <c r="E365" s="184"/>
      <c r="F365" s="184"/>
      <c r="G365" s="184"/>
      <c r="H365" s="184"/>
      <c r="I365" s="184"/>
      <c r="J365" s="184"/>
      <c r="K365" s="184"/>
      <c r="L365" s="184"/>
      <c r="M365" s="184"/>
      <c r="N365" s="98"/>
      <c r="O365" s="164"/>
      <c r="P365" s="184"/>
      <c r="Q365" s="184"/>
      <c r="R365" s="184"/>
      <c r="S365" s="184"/>
      <c r="T365" s="184"/>
      <c r="U365" s="184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84"/>
      <c r="C366" s="184"/>
      <c r="D366" s="184"/>
      <c r="E366" s="184"/>
      <c r="F366" s="184"/>
      <c r="G366" s="184"/>
      <c r="H366" s="184"/>
      <c r="I366" s="184"/>
      <c r="J366" s="184"/>
      <c r="K366" s="184"/>
      <c r="L366" s="184"/>
      <c r="M366" s="184"/>
      <c r="N366" s="98"/>
      <c r="O366" s="164"/>
      <c r="P366" s="184"/>
      <c r="Q366" s="184"/>
      <c r="R366" s="184"/>
      <c r="S366" s="184"/>
      <c r="T366" s="184"/>
      <c r="U366" s="184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84"/>
      <c r="C367" s="184"/>
      <c r="D367" s="184"/>
      <c r="E367" s="184"/>
      <c r="F367" s="184"/>
      <c r="G367" s="184"/>
      <c r="H367" s="184"/>
      <c r="I367" s="184"/>
      <c r="J367" s="184"/>
      <c r="K367" s="184"/>
      <c r="L367" s="184"/>
      <c r="M367" s="184"/>
      <c r="N367" s="98"/>
      <c r="O367" s="164"/>
      <c r="P367" s="184"/>
      <c r="Q367" s="184"/>
      <c r="R367" s="184"/>
      <c r="S367" s="184"/>
      <c r="T367" s="184"/>
      <c r="U367" s="184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84"/>
      <c r="C368" s="184"/>
      <c r="D368" s="184"/>
      <c r="E368" s="184"/>
      <c r="F368" s="184"/>
      <c r="G368" s="184"/>
      <c r="H368" s="184"/>
      <c r="I368" s="184"/>
      <c r="J368" s="184"/>
      <c r="K368" s="184"/>
      <c r="L368" s="184"/>
      <c r="M368" s="184"/>
      <c r="N368" s="98"/>
      <c r="O368" s="164"/>
      <c r="P368" s="184"/>
      <c r="Q368" s="184"/>
      <c r="R368" s="184"/>
      <c r="S368" s="184"/>
      <c r="T368" s="184"/>
      <c r="U368" s="184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84"/>
      <c r="C369" s="184"/>
      <c r="D369" s="184"/>
      <c r="E369" s="184"/>
      <c r="F369" s="184"/>
      <c r="G369" s="184"/>
      <c r="H369" s="184"/>
      <c r="I369" s="184"/>
      <c r="J369" s="184"/>
      <c r="K369" s="184"/>
      <c r="L369" s="184"/>
      <c r="M369" s="184"/>
      <c r="N369" s="98"/>
      <c r="O369" s="164"/>
      <c r="P369" s="184"/>
      <c r="Q369" s="184"/>
      <c r="R369" s="184"/>
      <c r="S369" s="184"/>
      <c r="T369" s="184"/>
      <c r="U369" s="184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84"/>
      <c r="C370" s="184"/>
      <c r="D370" s="184"/>
      <c r="E370" s="184"/>
      <c r="F370" s="184"/>
      <c r="G370" s="184"/>
      <c r="H370" s="184"/>
      <c r="I370" s="184"/>
      <c r="J370" s="184"/>
      <c r="K370" s="184"/>
      <c r="L370" s="184"/>
      <c r="M370" s="184"/>
      <c r="N370" s="98"/>
      <c r="O370" s="164"/>
      <c r="P370" s="184"/>
      <c r="Q370" s="184"/>
      <c r="R370" s="184"/>
      <c r="S370" s="184"/>
      <c r="T370" s="184"/>
      <c r="U370" s="184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5"/>
      <c r="C375" s="186"/>
      <c r="D375" s="186"/>
      <c r="E375" s="165"/>
      <c r="F375" s="165"/>
      <c r="G375" s="165"/>
      <c r="H375" s="185"/>
      <c r="I375" s="185"/>
      <c r="J375" s="185"/>
      <c r="K375" s="185"/>
      <c r="L375" s="185"/>
      <c r="M375" s="185"/>
      <c r="N375" s="185"/>
      <c r="O375" s="185"/>
      <c r="P375" s="185"/>
      <c r="Q375" s="185"/>
      <c r="R375" s="185"/>
      <c r="S375" s="185"/>
      <c r="T375" s="185"/>
      <c r="U375" s="185"/>
      <c r="V375" s="165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8"/>
      <c r="C376" s="188"/>
      <c r="D376" s="188"/>
      <c r="E376" s="102"/>
      <c r="F376" s="102"/>
      <c r="G376" s="102"/>
      <c r="H376" s="189"/>
      <c r="I376" s="189"/>
      <c r="J376" s="189"/>
      <c r="K376" s="189"/>
      <c r="L376" s="190"/>
      <c r="M376" s="190"/>
      <c r="N376" s="190"/>
      <c r="O376" s="190"/>
      <c r="P376" s="190"/>
      <c r="Q376" s="190"/>
      <c r="R376" s="190"/>
      <c r="S376" s="190"/>
      <c r="T376" s="190"/>
      <c r="U376" s="190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8"/>
      <c r="C377" s="188"/>
      <c r="D377" s="188"/>
      <c r="E377" s="102"/>
      <c r="F377" s="102"/>
      <c r="G377" s="102"/>
      <c r="H377" s="189"/>
      <c r="I377" s="189"/>
      <c r="J377" s="189"/>
      <c r="K377" s="189"/>
      <c r="L377" s="190"/>
      <c r="M377" s="190"/>
      <c r="N377" s="190"/>
      <c r="O377" s="190"/>
      <c r="P377" s="190"/>
      <c r="Q377" s="190"/>
      <c r="R377" s="190"/>
      <c r="S377" s="190"/>
      <c r="T377" s="190"/>
      <c r="U377" s="190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8"/>
      <c r="C378" s="188"/>
      <c r="D378" s="188"/>
      <c r="E378" s="102"/>
      <c r="F378" s="102"/>
      <c r="G378" s="102"/>
      <c r="H378" s="189"/>
      <c r="I378" s="189"/>
      <c r="J378" s="189"/>
      <c r="K378" s="189"/>
      <c r="L378" s="190"/>
      <c r="M378" s="190"/>
      <c r="N378" s="190"/>
      <c r="O378" s="190"/>
      <c r="P378" s="190"/>
      <c r="Q378" s="190"/>
      <c r="R378" s="190"/>
      <c r="S378" s="190"/>
      <c r="T378" s="190"/>
      <c r="U378" s="190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8"/>
      <c r="C379" s="188"/>
      <c r="D379" s="188"/>
      <c r="E379" s="102"/>
      <c r="F379" s="102"/>
      <c r="G379" s="102"/>
      <c r="H379" s="189"/>
      <c r="I379" s="189"/>
      <c r="J379" s="189"/>
      <c r="K379" s="189"/>
      <c r="L379" s="190"/>
      <c r="M379" s="190"/>
      <c r="N379" s="190"/>
      <c r="O379" s="190"/>
      <c r="P379" s="190"/>
      <c r="Q379" s="190"/>
      <c r="R379" s="190"/>
      <c r="S379" s="190"/>
      <c r="T379" s="190"/>
      <c r="U379" s="190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8"/>
      <c r="C380" s="188"/>
      <c r="D380" s="188"/>
      <c r="E380" s="102"/>
      <c r="F380" s="102"/>
      <c r="G380" s="102"/>
      <c r="H380" s="189"/>
      <c r="I380" s="189"/>
      <c r="J380" s="189"/>
      <c r="K380" s="189"/>
      <c r="L380" s="190"/>
      <c r="M380" s="190"/>
      <c r="N380" s="190"/>
      <c r="O380" s="190"/>
      <c r="P380" s="190"/>
      <c r="Q380" s="190"/>
      <c r="R380" s="190"/>
      <c r="S380" s="190"/>
      <c r="T380" s="190"/>
      <c r="U380" s="190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8"/>
      <c r="C381" s="188"/>
      <c r="D381" s="188"/>
      <c r="E381" s="102"/>
      <c r="F381" s="102"/>
      <c r="G381" s="102"/>
      <c r="H381" s="189"/>
      <c r="I381" s="189"/>
      <c r="J381" s="189"/>
      <c r="K381" s="189"/>
      <c r="L381" s="190"/>
      <c r="M381" s="190"/>
      <c r="N381" s="190"/>
      <c r="O381" s="190"/>
      <c r="P381" s="190"/>
      <c r="Q381" s="190"/>
      <c r="R381" s="190"/>
      <c r="S381" s="190"/>
      <c r="T381" s="190"/>
      <c r="U381" s="190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8"/>
      <c r="C382" s="188"/>
      <c r="D382" s="188"/>
      <c r="E382" s="102"/>
      <c r="F382" s="102"/>
      <c r="G382" s="102"/>
      <c r="H382" s="189"/>
      <c r="I382" s="189"/>
      <c r="J382" s="189"/>
      <c r="K382" s="189"/>
      <c r="L382" s="190"/>
      <c r="M382" s="190"/>
      <c r="N382" s="190"/>
      <c r="O382" s="190"/>
      <c r="P382" s="190"/>
      <c r="Q382" s="190"/>
      <c r="R382" s="190"/>
      <c r="S382" s="190"/>
      <c r="T382" s="190"/>
      <c r="U382" s="190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8"/>
      <c r="C383" s="188"/>
      <c r="D383" s="188"/>
      <c r="E383" s="102"/>
      <c r="F383" s="102"/>
      <c r="G383" s="102"/>
      <c r="H383" s="189"/>
      <c r="I383" s="189"/>
      <c r="J383" s="189"/>
      <c r="K383" s="189"/>
      <c r="L383" s="190"/>
      <c r="M383" s="190"/>
      <c r="N383" s="190"/>
      <c r="O383" s="190"/>
      <c r="P383" s="190"/>
      <c r="Q383" s="190"/>
      <c r="R383" s="190"/>
      <c r="S383" s="190"/>
      <c r="T383" s="190"/>
      <c r="U383" s="190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8"/>
      <c r="C384" s="188"/>
      <c r="D384" s="188"/>
      <c r="E384" s="102"/>
      <c r="F384" s="102"/>
      <c r="G384" s="102"/>
      <c r="H384" s="189"/>
      <c r="I384" s="189"/>
      <c r="J384" s="189"/>
      <c r="K384" s="189"/>
      <c r="L384" s="190"/>
      <c r="M384" s="190"/>
      <c r="N384" s="190"/>
      <c r="O384" s="190"/>
      <c r="P384" s="190"/>
      <c r="Q384" s="190"/>
      <c r="R384" s="190"/>
      <c r="S384" s="190"/>
      <c r="T384" s="190"/>
      <c r="U384" s="190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8"/>
      <c r="C385" s="188"/>
      <c r="D385" s="188"/>
      <c r="E385" s="102"/>
      <c r="F385" s="102"/>
      <c r="G385" s="102"/>
      <c r="H385" s="189"/>
      <c r="I385" s="189"/>
      <c r="J385" s="189"/>
      <c r="K385" s="189"/>
      <c r="L385" s="190"/>
      <c r="M385" s="190"/>
      <c r="N385" s="190"/>
      <c r="O385" s="190"/>
      <c r="P385" s="190"/>
      <c r="Q385" s="190"/>
      <c r="R385" s="190"/>
      <c r="S385" s="190"/>
      <c r="T385" s="190"/>
      <c r="U385" s="190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8"/>
      <c r="C386" s="188"/>
      <c r="D386" s="188"/>
      <c r="E386" s="102"/>
      <c r="F386" s="102"/>
      <c r="G386" s="102"/>
      <c r="H386" s="189"/>
      <c r="I386" s="189"/>
      <c r="J386" s="189"/>
      <c r="K386" s="189"/>
      <c r="L386" s="190"/>
      <c r="M386" s="190"/>
      <c r="N386" s="190"/>
      <c r="O386" s="190"/>
      <c r="P386" s="190"/>
      <c r="Q386" s="190"/>
      <c r="R386" s="190"/>
      <c r="S386" s="190"/>
      <c r="T386" s="190"/>
      <c r="U386" s="190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8"/>
      <c r="C387" s="188"/>
      <c r="D387" s="188"/>
      <c r="E387" s="102"/>
      <c r="F387" s="102"/>
      <c r="G387" s="102"/>
      <c r="H387" s="189"/>
      <c r="I387" s="189"/>
      <c r="J387" s="189"/>
      <c r="K387" s="189"/>
      <c r="L387" s="190"/>
      <c r="M387" s="190"/>
      <c r="N387" s="190"/>
      <c r="O387" s="190"/>
      <c r="P387" s="190"/>
      <c r="Q387" s="190"/>
      <c r="R387" s="190"/>
      <c r="S387" s="190"/>
      <c r="T387" s="190"/>
      <c r="U387" s="190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8"/>
      <c r="C388" s="188"/>
      <c r="D388" s="188"/>
      <c r="E388" s="102"/>
      <c r="F388" s="102"/>
      <c r="G388" s="102"/>
      <c r="H388" s="189"/>
      <c r="I388" s="189"/>
      <c r="J388" s="189"/>
      <c r="K388" s="189"/>
      <c r="L388" s="190"/>
      <c r="M388" s="190"/>
      <c r="N388" s="190"/>
      <c r="O388" s="190"/>
      <c r="P388" s="190"/>
      <c r="Q388" s="190"/>
      <c r="R388" s="190"/>
      <c r="S388" s="190"/>
      <c r="T388" s="190"/>
      <c r="U388" s="190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8"/>
      <c r="C389" s="188"/>
      <c r="D389" s="188"/>
      <c r="E389" s="102"/>
      <c r="F389" s="102"/>
      <c r="G389" s="102"/>
      <c r="H389" s="189"/>
      <c r="I389" s="189"/>
      <c r="J389" s="189"/>
      <c r="K389" s="189"/>
      <c r="L389" s="190"/>
      <c r="M389" s="190"/>
      <c r="N389" s="190"/>
      <c r="O389" s="190"/>
      <c r="P389" s="190"/>
      <c r="Q389" s="190"/>
      <c r="R389" s="190"/>
      <c r="S389" s="190"/>
      <c r="T389" s="190"/>
      <c r="U389" s="190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8"/>
      <c r="C390" s="188"/>
      <c r="D390" s="188"/>
      <c r="E390" s="102"/>
      <c r="F390" s="102"/>
      <c r="G390" s="102"/>
      <c r="H390" s="189"/>
      <c r="I390" s="189"/>
      <c r="J390" s="189"/>
      <c r="K390" s="189"/>
      <c r="L390" s="190"/>
      <c r="M390" s="190"/>
      <c r="N390" s="190"/>
      <c r="O390" s="190"/>
      <c r="P390" s="190"/>
      <c r="Q390" s="190"/>
      <c r="R390" s="190"/>
      <c r="S390" s="190"/>
      <c r="T390" s="190"/>
      <c r="U390" s="190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8"/>
      <c r="C391" s="188"/>
      <c r="D391" s="188"/>
      <c r="E391" s="102"/>
      <c r="F391" s="102"/>
      <c r="G391" s="102"/>
      <c r="H391" s="189"/>
      <c r="I391" s="189"/>
      <c r="J391" s="189"/>
      <c r="K391" s="189"/>
      <c r="L391" s="190"/>
      <c r="M391" s="190"/>
      <c r="N391" s="190"/>
      <c r="O391" s="190"/>
      <c r="P391" s="190"/>
      <c r="Q391" s="190"/>
      <c r="R391" s="190"/>
      <c r="S391" s="190"/>
      <c r="T391" s="190"/>
      <c r="U391" s="190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8"/>
      <c r="C392" s="188"/>
      <c r="D392" s="188"/>
      <c r="E392" s="102"/>
      <c r="F392" s="102"/>
      <c r="G392" s="102"/>
      <c r="H392" s="189"/>
      <c r="I392" s="189"/>
      <c r="J392" s="189"/>
      <c r="K392" s="189"/>
      <c r="L392" s="190"/>
      <c r="M392" s="190"/>
      <c r="N392" s="190"/>
      <c r="O392" s="190"/>
      <c r="P392" s="190"/>
      <c r="Q392" s="190"/>
      <c r="R392" s="190"/>
      <c r="S392" s="190"/>
      <c r="T392" s="190"/>
      <c r="U392" s="190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8"/>
      <c r="C393" s="188"/>
      <c r="D393" s="188"/>
      <c r="E393" s="102"/>
      <c r="F393" s="102"/>
      <c r="G393" s="102"/>
      <c r="H393" s="189"/>
      <c r="I393" s="189"/>
      <c r="J393" s="189"/>
      <c r="K393" s="189"/>
      <c r="L393" s="190"/>
      <c r="M393" s="190"/>
      <c r="N393" s="190"/>
      <c r="O393" s="190"/>
      <c r="P393" s="190"/>
      <c r="Q393" s="190"/>
      <c r="R393" s="190"/>
      <c r="S393" s="190"/>
      <c r="T393" s="190"/>
      <c r="U393" s="190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5"/>
      <c r="C396" s="186"/>
      <c r="D396" s="186"/>
      <c r="E396" s="187"/>
      <c r="F396" s="187"/>
      <c r="G396" s="187"/>
      <c r="H396" s="187"/>
      <c r="I396" s="187"/>
      <c r="J396" s="187"/>
      <c r="K396" s="187"/>
      <c r="L396" s="187"/>
      <c r="M396" s="187"/>
      <c r="N396" s="165"/>
      <c r="O396" s="165"/>
      <c r="P396" s="165"/>
      <c r="Q396" s="185"/>
      <c r="R396" s="185"/>
      <c r="S396" s="185"/>
      <c r="T396" s="185"/>
      <c r="U396" s="185"/>
      <c r="V396" s="185"/>
      <c r="W396" s="165"/>
      <c r="X396" s="165"/>
      <c r="Y396" s="165"/>
      <c r="Z396" s="165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84"/>
      <c r="C397" s="184"/>
      <c r="D397" s="184"/>
      <c r="E397" s="184"/>
      <c r="F397" s="184"/>
      <c r="G397" s="184"/>
      <c r="H397" s="184"/>
      <c r="I397" s="184"/>
      <c r="J397" s="184"/>
      <c r="K397" s="184"/>
      <c r="L397" s="184"/>
      <c r="M397" s="184"/>
      <c r="N397" s="98"/>
      <c r="O397" s="164"/>
      <c r="P397" s="164"/>
      <c r="Q397" s="184"/>
      <c r="R397" s="184"/>
      <c r="S397" s="184"/>
      <c r="T397" s="184"/>
      <c r="U397" s="184"/>
      <c r="V397" s="184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84"/>
      <c r="C398" s="184"/>
      <c r="D398" s="184"/>
      <c r="E398" s="184"/>
      <c r="F398" s="184"/>
      <c r="G398" s="184"/>
      <c r="H398" s="184"/>
      <c r="I398" s="184"/>
      <c r="J398" s="184"/>
      <c r="K398" s="184"/>
      <c r="L398" s="184"/>
      <c r="M398" s="184"/>
      <c r="N398" s="98"/>
      <c r="O398" s="164"/>
      <c r="P398" s="164"/>
      <c r="Q398" s="184"/>
      <c r="R398" s="184"/>
      <c r="S398" s="184"/>
      <c r="T398" s="184"/>
      <c r="U398" s="184"/>
      <c r="V398" s="184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84"/>
      <c r="C399" s="184"/>
      <c r="D399" s="184"/>
      <c r="E399" s="184"/>
      <c r="F399" s="184"/>
      <c r="G399" s="184"/>
      <c r="H399" s="184"/>
      <c r="I399" s="184"/>
      <c r="J399" s="184"/>
      <c r="K399" s="184"/>
      <c r="L399" s="184"/>
      <c r="M399" s="184"/>
      <c r="N399" s="98"/>
      <c r="O399" s="164"/>
      <c r="P399" s="164"/>
      <c r="Q399" s="184"/>
      <c r="R399" s="184"/>
      <c r="S399" s="184"/>
      <c r="T399" s="184"/>
      <c r="U399" s="184"/>
      <c r="V399" s="184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84"/>
      <c r="C400" s="184"/>
      <c r="D400" s="184"/>
      <c r="E400" s="184"/>
      <c r="F400" s="184"/>
      <c r="G400" s="184"/>
      <c r="H400" s="184"/>
      <c r="I400" s="184"/>
      <c r="J400" s="184"/>
      <c r="K400" s="184"/>
      <c r="L400" s="184"/>
      <c r="M400" s="184"/>
      <c r="N400" s="98"/>
      <c r="O400" s="164"/>
      <c r="P400" s="164"/>
      <c r="Q400" s="184"/>
      <c r="R400" s="184"/>
      <c r="S400" s="184"/>
      <c r="T400" s="184"/>
      <c r="U400" s="184"/>
      <c r="V400" s="184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84"/>
      <c r="C401" s="184"/>
      <c r="D401" s="184"/>
      <c r="E401" s="184"/>
      <c r="F401" s="184"/>
      <c r="G401" s="184"/>
      <c r="H401" s="184"/>
      <c r="I401" s="184"/>
      <c r="J401" s="184"/>
      <c r="K401" s="184"/>
      <c r="L401" s="184"/>
      <c r="M401" s="184"/>
      <c r="N401" s="98"/>
      <c r="O401" s="164"/>
      <c r="P401" s="164"/>
      <c r="Q401" s="184"/>
      <c r="R401" s="184"/>
      <c r="S401" s="184"/>
      <c r="T401" s="184"/>
      <c r="U401" s="184"/>
      <c r="V401" s="184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84"/>
      <c r="C402" s="184"/>
      <c r="D402" s="184"/>
      <c r="E402" s="184"/>
      <c r="F402" s="184"/>
      <c r="G402" s="184"/>
      <c r="H402" s="184"/>
      <c r="I402" s="184"/>
      <c r="J402" s="184"/>
      <c r="K402" s="184"/>
      <c r="L402" s="184"/>
      <c r="M402" s="184"/>
      <c r="N402" s="98"/>
      <c r="O402" s="164"/>
      <c r="P402" s="164"/>
      <c r="Q402" s="184"/>
      <c r="R402" s="184"/>
      <c r="S402" s="184"/>
      <c r="T402" s="184"/>
      <c r="U402" s="184"/>
      <c r="V402" s="184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84"/>
      <c r="C403" s="184"/>
      <c r="D403" s="184"/>
      <c r="E403" s="184"/>
      <c r="F403" s="184"/>
      <c r="G403" s="184"/>
      <c r="H403" s="184"/>
      <c r="I403" s="184"/>
      <c r="J403" s="184"/>
      <c r="K403" s="184"/>
      <c r="L403" s="184"/>
      <c r="M403" s="184"/>
      <c r="N403" s="98"/>
      <c r="O403" s="164"/>
      <c r="P403" s="164"/>
      <c r="Q403" s="184"/>
      <c r="R403" s="184"/>
      <c r="S403" s="184"/>
      <c r="T403" s="184"/>
      <c r="U403" s="184"/>
      <c r="V403" s="184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84"/>
      <c r="C404" s="184"/>
      <c r="D404" s="184"/>
      <c r="E404" s="184"/>
      <c r="F404" s="184"/>
      <c r="G404" s="184"/>
      <c r="H404" s="184"/>
      <c r="I404" s="184"/>
      <c r="J404" s="184"/>
      <c r="K404" s="184"/>
      <c r="L404" s="184"/>
      <c r="M404" s="184"/>
      <c r="N404" s="98"/>
      <c r="O404" s="164"/>
      <c r="P404" s="164"/>
      <c r="Q404" s="184"/>
      <c r="R404" s="184"/>
      <c r="S404" s="184"/>
      <c r="T404" s="184"/>
      <c r="U404" s="184"/>
      <c r="V404" s="184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84"/>
      <c r="C405" s="184"/>
      <c r="D405" s="184"/>
      <c r="E405" s="184"/>
      <c r="F405" s="184"/>
      <c r="G405" s="184"/>
      <c r="H405" s="184"/>
      <c r="I405" s="184"/>
      <c r="J405" s="184"/>
      <c r="K405" s="184"/>
      <c r="L405" s="184"/>
      <c r="M405" s="184"/>
      <c r="N405" s="98"/>
      <c r="O405" s="164"/>
      <c r="P405" s="164"/>
      <c r="Q405" s="184"/>
      <c r="R405" s="184"/>
      <c r="S405" s="184"/>
      <c r="T405" s="184"/>
      <c r="U405" s="184"/>
      <c r="V405" s="184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84"/>
      <c r="C406" s="184"/>
      <c r="D406" s="184"/>
      <c r="E406" s="184"/>
      <c r="F406" s="184"/>
      <c r="G406" s="184"/>
      <c r="H406" s="184"/>
      <c r="I406" s="184"/>
      <c r="J406" s="184"/>
      <c r="K406" s="184"/>
      <c r="L406" s="184"/>
      <c r="M406" s="184"/>
      <c r="N406" s="98"/>
      <c r="O406" s="164"/>
      <c r="P406" s="164"/>
      <c r="Q406" s="184"/>
      <c r="R406" s="184"/>
      <c r="S406" s="184"/>
      <c r="T406" s="184"/>
      <c r="U406" s="184"/>
      <c r="V406" s="184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84"/>
      <c r="C407" s="184"/>
      <c r="D407" s="184"/>
      <c r="E407" s="184"/>
      <c r="F407" s="184"/>
      <c r="G407" s="184"/>
      <c r="H407" s="184"/>
      <c r="I407" s="184"/>
      <c r="J407" s="184"/>
      <c r="K407" s="184"/>
      <c r="L407" s="184"/>
      <c r="M407" s="184"/>
      <c r="N407" s="98"/>
      <c r="O407" s="164"/>
      <c r="P407" s="164"/>
      <c r="Q407" s="184"/>
      <c r="R407" s="184"/>
      <c r="S407" s="184"/>
      <c r="T407" s="184"/>
      <c r="U407" s="184"/>
      <c r="V407" s="184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84"/>
      <c r="C408" s="184"/>
      <c r="D408" s="184"/>
      <c r="E408" s="184"/>
      <c r="F408" s="184"/>
      <c r="G408" s="184"/>
      <c r="H408" s="184"/>
      <c r="I408" s="184"/>
      <c r="J408" s="184"/>
      <c r="K408" s="184"/>
      <c r="L408" s="184"/>
      <c r="M408" s="184"/>
      <c r="N408" s="98"/>
      <c r="O408" s="164"/>
      <c r="P408" s="164"/>
      <c r="Q408" s="184"/>
      <c r="R408" s="184"/>
      <c r="S408" s="184"/>
      <c r="T408" s="184"/>
      <c r="U408" s="184"/>
      <c r="V408" s="184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84"/>
      <c r="C409" s="184"/>
      <c r="D409" s="184"/>
      <c r="E409" s="184"/>
      <c r="F409" s="184"/>
      <c r="G409" s="184"/>
      <c r="H409" s="184"/>
      <c r="I409" s="184"/>
      <c r="J409" s="184"/>
      <c r="K409" s="184"/>
      <c r="L409" s="184"/>
      <c r="M409" s="184"/>
      <c r="N409" s="98"/>
      <c r="O409" s="164"/>
      <c r="P409" s="164"/>
      <c r="Q409" s="184"/>
      <c r="R409" s="184"/>
      <c r="S409" s="184"/>
      <c r="T409" s="184"/>
      <c r="U409" s="184"/>
      <c r="V409" s="184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84"/>
      <c r="C410" s="184"/>
      <c r="D410" s="184"/>
      <c r="E410" s="184"/>
      <c r="F410" s="184"/>
      <c r="G410" s="184"/>
      <c r="H410" s="184"/>
      <c r="I410" s="184"/>
      <c r="J410" s="184"/>
      <c r="K410" s="184"/>
      <c r="L410" s="184"/>
      <c r="M410" s="184"/>
      <c r="N410" s="98"/>
      <c r="O410" s="164"/>
      <c r="P410" s="164"/>
      <c r="Q410" s="184"/>
      <c r="R410" s="184"/>
      <c r="S410" s="184"/>
      <c r="T410" s="184"/>
      <c r="U410" s="184"/>
      <c r="V410" s="184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84"/>
      <c r="C411" s="184"/>
      <c r="D411" s="184"/>
      <c r="E411" s="184"/>
      <c r="F411" s="184"/>
      <c r="G411" s="184"/>
      <c r="H411" s="184"/>
      <c r="I411" s="184"/>
      <c r="J411" s="184"/>
      <c r="K411" s="184"/>
      <c r="L411" s="184"/>
      <c r="M411" s="184"/>
      <c r="N411" s="98"/>
      <c r="O411" s="164"/>
      <c r="P411" s="164"/>
      <c r="Q411" s="184"/>
      <c r="R411" s="184"/>
      <c r="S411" s="184"/>
      <c r="T411" s="184"/>
      <c r="U411" s="184"/>
      <c r="V411" s="184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84"/>
      <c r="C412" s="184"/>
      <c r="D412" s="184"/>
      <c r="E412" s="184"/>
      <c r="F412" s="184"/>
      <c r="G412" s="184"/>
      <c r="H412" s="184"/>
      <c r="I412" s="184"/>
      <c r="J412" s="184"/>
      <c r="K412" s="184"/>
      <c r="L412" s="184"/>
      <c r="M412" s="184"/>
      <c r="N412" s="98"/>
      <c r="O412" s="164"/>
      <c r="P412" s="164"/>
      <c r="Q412" s="184"/>
      <c r="R412" s="184"/>
      <c r="S412" s="184"/>
      <c r="T412" s="184"/>
      <c r="U412" s="184"/>
      <c r="V412" s="184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84"/>
      <c r="C413" s="184"/>
      <c r="D413" s="184"/>
      <c r="E413" s="184"/>
      <c r="F413" s="184"/>
      <c r="G413" s="184"/>
      <c r="H413" s="184"/>
      <c r="I413" s="184"/>
      <c r="J413" s="184"/>
      <c r="K413" s="184"/>
      <c r="L413" s="184"/>
      <c r="M413" s="184"/>
      <c r="N413" s="98"/>
      <c r="O413" s="164"/>
      <c r="P413" s="164"/>
      <c r="Q413" s="184"/>
      <c r="R413" s="184"/>
      <c r="S413" s="184"/>
      <c r="T413" s="184"/>
      <c r="U413" s="184"/>
      <c r="V413" s="184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84"/>
      <c r="C414" s="184"/>
      <c r="D414" s="184"/>
      <c r="E414" s="184"/>
      <c r="F414" s="184"/>
      <c r="G414" s="184"/>
      <c r="H414" s="184"/>
      <c r="I414" s="184"/>
      <c r="J414" s="184"/>
      <c r="K414" s="184"/>
      <c r="L414" s="184"/>
      <c r="M414" s="184"/>
      <c r="N414" s="98"/>
      <c r="O414" s="164"/>
      <c r="P414" s="164"/>
      <c r="Q414" s="184"/>
      <c r="R414" s="184"/>
      <c r="S414" s="184"/>
      <c r="T414" s="184"/>
      <c r="U414" s="184"/>
      <c r="V414" s="184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84"/>
      <c r="C415" s="184"/>
      <c r="D415" s="184"/>
      <c r="E415" s="184"/>
      <c r="F415" s="184"/>
      <c r="G415" s="184"/>
      <c r="H415" s="184"/>
      <c r="I415" s="184"/>
      <c r="J415" s="184"/>
      <c r="K415" s="184"/>
      <c r="L415" s="184"/>
      <c r="M415" s="184"/>
      <c r="N415" s="98"/>
      <c r="O415" s="164"/>
      <c r="P415" s="164"/>
      <c r="Q415" s="184"/>
      <c r="R415" s="184"/>
      <c r="S415" s="184"/>
      <c r="T415" s="184"/>
      <c r="U415" s="184"/>
      <c r="V415" s="184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84"/>
      <c r="C416" s="184"/>
      <c r="D416" s="184"/>
      <c r="E416" s="184"/>
      <c r="F416" s="184"/>
      <c r="G416" s="184"/>
      <c r="H416" s="184"/>
      <c r="I416" s="184"/>
      <c r="J416" s="184"/>
      <c r="K416" s="184"/>
      <c r="L416" s="184"/>
      <c r="M416" s="184"/>
      <c r="N416" s="98"/>
      <c r="O416" s="164"/>
      <c r="P416" s="164"/>
      <c r="Q416" s="184"/>
      <c r="R416" s="184"/>
      <c r="S416" s="184"/>
      <c r="T416" s="184"/>
      <c r="U416" s="184"/>
      <c r="V416" s="184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84"/>
      <c r="C417" s="184"/>
      <c r="D417" s="184"/>
      <c r="E417" s="184"/>
      <c r="F417" s="184"/>
      <c r="G417" s="184"/>
      <c r="H417" s="184"/>
      <c r="I417" s="184"/>
      <c r="J417" s="184"/>
      <c r="K417" s="184"/>
      <c r="L417" s="184"/>
      <c r="M417" s="184"/>
      <c r="N417" s="98"/>
      <c r="O417" s="164"/>
      <c r="P417" s="164"/>
      <c r="Q417" s="184"/>
      <c r="R417" s="184"/>
      <c r="S417" s="184"/>
      <c r="T417" s="184"/>
      <c r="U417" s="184"/>
      <c r="V417" s="184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84"/>
      <c r="C418" s="184"/>
      <c r="D418" s="184"/>
      <c r="E418" s="184"/>
      <c r="F418" s="184"/>
      <c r="G418" s="184"/>
      <c r="H418" s="184"/>
      <c r="I418" s="184"/>
      <c r="J418" s="184"/>
      <c r="K418" s="184"/>
      <c r="L418" s="184"/>
      <c r="M418" s="184"/>
      <c r="N418" s="98"/>
      <c r="O418" s="164"/>
      <c r="P418" s="164"/>
      <c r="Q418" s="184"/>
      <c r="R418" s="184"/>
      <c r="S418" s="184"/>
      <c r="T418" s="184"/>
      <c r="U418" s="184"/>
      <c r="V418" s="184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84"/>
      <c r="C419" s="184"/>
      <c r="D419" s="184"/>
      <c r="E419" s="184"/>
      <c r="F419" s="184"/>
      <c r="G419" s="184"/>
      <c r="H419" s="184"/>
      <c r="I419" s="184"/>
      <c r="J419" s="184"/>
      <c r="K419" s="184"/>
      <c r="L419" s="184"/>
      <c r="M419" s="184"/>
      <c r="N419" s="98"/>
      <c r="O419" s="164"/>
      <c r="P419" s="164"/>
      <c r="Q419" s="184"/>
      <c r="R419" s="184"/>
      <c r="S419" s="184"/>
      <c r="T419" s="184"/>
      <c r="U419" s="184"/>
      <c r="V419" s="184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84"/>
      <c r="C420" s="184"/>
      <c r="D420" s="184"/>
      <c r="E420" s="184"/>
      <c r="F420" s="184"/>
      <c r="G420" s="184"/>
      <c r="H420" s="184"/>
      <c r="I420" s="184"/>
      <c r="J420" s="184"/>
      <c r="K420" s="184"/>
      <c r="L420" s="184"/>
      <c r="M420" s="184"/>
      <c r="N420" s="98"/>
      <c r="O420" s="164"/>
      <c r="P420" s="164"/>
      <c r="Q420" s="184"/>
      <c r="R420" s="184"/>
      <c r="S420" s="184"/>
      <c r="T420" s="184"/>
      <c r="U420" s="184"/>
      <c r="V420" s="184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84"/>
      <c r="C421" s="184"/>
      <c r="D421" s="184"/>
      <c r="E421" s="184"/>
      <c r="F421" s="184"/>
      <c r="G421" s="184"/>
      <c r="H421" s="184"/>
      <c r="I421" s="184"/>
      <c r="J421" s="184"/>
      <c r="K421" s="184"/>
      <c r="L421" s="184"/>
      <c r="M421" s="184"/>
      <c r="N421" s="98"/>
      <c r="O421" s="164"/>
      <c r="P421" s="164"/>
      <c r="Q421" s="184"/>
      <c r="R421" s="184"/>
      <c r="S421" s="184"/>
      <c r="T421" s="184"/>
      <c r="U421" s="184"/>
      <c r="V421" s="184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84"/>
      <c r="C422" s="184"/>
      <c r="D422" s="184"/>
      <c r="E422" s="184"/>
      <c r="F422" s="184"/>
      <c r="G422" s="184"/>
      <c r="H422" s="184"/>
      <c r="I422" s="184"/>
      <c r="J422" s="184"/>
      <c r="K422" s="184"/>
      <c r="L422" s="184"/>
      <c r="M422" s="184"/>
      <c r="N422" s="98"/>
      <c r="O422" s="164"/>
      <c r="P422" s="164"/>
      <c r="Q422" s="184"/>
      <c r="R422" s="184"/>
      <c r="S422" s="184"/>
      <c r="T422" s="184"/>
      <c r="U422" s="184"/>
      <c r="V422" s="184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84"/>
      <c r="C423" s="184"/>
      <c r="D423" s="184"/>
      <c r="E423" s="184"/>
      <c r="F423" s="184"/>
      <c r="G423" s="184"/>
      <c r="H423" s="184"/>
      <c r="I423" s="184"/>
      <c r="J423" s="184"/>
      <c r="K423" s="184"/>
      <c r="L423" s="184"/>
      <c r="M423" s="184"/>
      <c r="N423" s="98"/>
      <c r="O423" s="164"/>
      <c r="P423" s="164"/>
      <c r="Q423" s="184"/>
      <c r="R423" s="184"/>
      <c r="S423" s="184"/>
      <c r="T423" s="184"/>
      <c r="U423" s="184"/>
      <c r="V423" s="184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84"/>
      <c r="C424" s="184"/>
      <c r="D424" s="184"/>
      <c r="E424" s="184"/>
      <c r="F424" s="184"/>
      <c r="G424" s="184"/>
      <c r="H424" s="184"/>
      <c r="I424" s="184"/>
      <c r="J424" s="184"/>
      <c r="K424" s="184"/>
      <c r="L424" s="184"/>
      <c r="M424" s="184"/>
      <c r="N424" s="98"/>
      <c r="O424" s="164"/>
      <c r="P424" s="164"/>
      <c r="Q424" s="184"/>
      <c r="R424" s="184"/>
      <c r="S424" s="184"/>
      <c r="T424" s="184"/>
      <c r="U424" s="184"/>
      <c r="V424" s="184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84"/>
      <c r="C425" s="184"/>
      <c r="D425" s="184"/>
      <c r="E425" s="184"/>
      <c r="F425" s="184"/>
      <c r="G425" s="184"/>
      <c r="H425" s="184"/>
      <c r="I425" s="184"/>
      <c r="J425" s="184"/>
      <c r="K425" s="184"/>
      <c r="L425" s="184"/>
      <c r="M425" s="184"/>
      <c r="N425" s="98"/>
      <c r="O425" s="164"/>
      <c r="P425" s="164"/>
      <c r="Q425" s="184"/>
      <c r="R425" s="184"/>
      <c r="S425" s="184"/>
      <c r="T425" s="184"/>
      <c r="U425" s="184"/>
      <c r="V425" s="184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84"/>
      <c r="C426" s="184"/>
      <c r="D426" s="184"/>
      <c r="E426" s="184"/>
      <c r="F426" s="184"/>
      <c r="G426" s="184"/>
      <c r="H426" s="184"/>
      <c r="I426" s="184"/>
      <c r="J426" s="184"/>
      <c r="K426" s="184"/>
      <c r="L426" s="184"/>
      <c r="M426" s="184"/>
      <c r="N426" s="98"/>
      <c r="O426" s="164"/>
      <c r="P426" s="164"/>
      <c r="Q426" s="184"/>
      <c r="R426" s="184"/>
      <c r="S426" s="184"/>
      <c r="T426" s="184"/>
      <c r="U426" s="184"/>
      <c r="V426" s="184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84"/>
      <c r="C427" s="184"/>
      <c r="D427" s="184"/>
      <c r="E427" s="184"/>
      <c r="F427" s="184"/>
      <c r="G427" s="184"/>
      <c r="H427" s="184"/>
      <c r="I427" s="184"/>
      <c r="J427" s="184"/>
      <c r="K427" s="184"/>
      <c r="L427" s="184"/>
      <c r="M427" s="184"/>
      <c r="N427" s="98"/>
      <c r="O427" s="164"/>
      <c r="P427" s="164"/>
      <c r="Q427" s="184"/>
      <c r="R427" s="184"/>
      <c r="S427" s="184"/>
      <c r="T427" s="184"/>
      <c r="U427" s="184"/>
      <c r="V427" s="184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84"/>
      <c r="C428" s="184"/>
      <c r="D428" s="184"/>
      <c r="E428" s="184"/>
      <c r="F428" s="184"/>
      <c r="G428" s="184"/>
      <c r="H428" s="184"/>
      <c r="I428" s="184"/>
      <c r="J428" s="184"/>
      <c r="K428" s="184"/>
      <c r="L428" s="184"/>
      <c r="M428" s="184"/>
      <c r="N428" s="98"/>
      <c r="O428" s="164"/>
      <c r="P428" s="164"/>
      <c r="Q428" s="184"/>
      <c r="R428" s="184"/>
      <c r="S428" s="184"/>
      <c r="T428" s="184"/>
      <c r="U428" s="184"/>
      <c r="V428" s="184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84"/>
      <c r="C429" s="184"/>
      <c r="D429" s="184"/>
      <c r="E429" s="184"/>
      <c r="F429" s="184"/>
      <c r="G429" s="184"/>
      <c r="H429" s="184"/>
      <c r="I429" s="184"/>
      <c r="J429" s="184"/>
      <c r="K429" s="184"/>
      <c r="L429" s="184"/>
      <c r="M429" s="184"/>
      <c r="N429" s="98"/>
      <c r="O429" s="164"/>
      <c r="P429" s="164"/>
      <c r="Q429" s="184"/>
      <c r="R429" s="184"/>
      <c r="S429" s="184"/>
      <c r="T429" s="184"/>
      <c r="U429" s="184"/>
      <c r="V429" s="184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84"/>
      <c r="C430" s="184"/>
      <c r="D430" s="184"/>
      <c r="E430" s="184"/>
      <c r="F430" s="184"/>
      <c r="G430" s="184"/>
      <c r="H430" s="184"/>
      <c r="I430" s="184"/>
      <c r="J430" s="184"/>
      <c r="K430" s="184"/>
      <c r="L430" s="184"/>
      <c r="M430" s="184"/>
      <c r="N430" s="98"/>
      <c r="O430" s="164"/>
      <c r="P430" s="164"/>
      <c r="Q430" s="184"/>
      <c r="R430" s="184"/>
      <c r="S430" s="184"/>
      <c r="T430" s="184"/>
      <c r="U430" s="184"/>
      <c r="V430" s="184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84"/>
      <c r="C431" s="184"/>
      <c r="D431" s="184"/>
      <c r="E431" s="184"/>
      <c r="F431" s="184"/>
      <c r="G431" s="184"/>
      <c r="H431" s="184"/>
      <c r="I431" s="184"/>
      <c r="J431" s="184"/>
      <c r="K431" s="184"/>
      <c r="L431" s="184"/>
      <c r="M431" s="184"/>
      <c r="N431" s="98"/>
      <c r="O431" s="164"/>
      <c r="P431" s="164"/>
      <c r="Q431" s="184"/>
      <c r="R431" s="184"/>
      <c r="S431" s="184"/>
      <c r="T431" s="184"/>
      <c r="U431" s="184"/>
      <c r="V431" s="184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84"/>
      <c r="C432" s="184"/>
      <c r="D432" s="184"/>
      <c r="E432" s="184"/>
      <c r="F432" s="184"/>
      <c r="G432" s="184"/>
      <c r="H432" s="184"/>
      <c r="I432" s="184"/>
      <c r="J432" s="184"/>
      <c r="K432" s="184"/>
      <c r="L432" s="184"/>
      <c r="M432" s="184"/>
      <c r="N432" s="98"/>
      <c r="O432" s="164"/>
      <c r="P432" s="164"/>
      <c r="Q432" s="184"/>
      <c r="R432" s="184"/>
      <c r="S432" s="184"/>
      <c r="T432" s="184"/>
      <c r="U432" s="184"/>
      <c r="V432" s="184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84"/>
      <c r="C433" s="184"/>
      <c r="D433" s="184"/>
      <c r="E433" s="184"/>
      <c r="F433" s="184"/>
      <c r="G433" s="184"/>
      <c r="H433" s="184"/>
      <c r="I433" s="184"/>
      <c r="J433" s="184"/>
      <c r="K433" s="184"/>
      <c r="L433" s="184"/>
      <c r="M433" s="184"/>
      <c r="N433" s="98"/>
      <c r="O433" s="164"/>
      <c r="P433" s="164"/>
      <c r="Q433" s="184"/>
      <c r="R433" s="184"/>
      <c r="S433" s="184"/>
      <c r="T433" s="184"/>
      <c r="U433" s="184"/>
      <c r="V433" s="184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84"/>
      <c r="C434" s="184"/>
      <c r="D434" s="184"/>
      <c r="E434" s="184"/>
      <c r="F434" s="184"/>
      <c r="G434" s="184"/>
      <c r="H434" s="184"/>
      <c r="I434" s="184"/>
      <c r="J434" s="184"/>
      <c r="K434" s="184"/>
      <c r="L434" s="184"/>
      <c r="M434" s="184"/>
      <c r="N434" s="98"/>
      <c r="O434" s="164"/>
      <c r="P434" s="164"/>
      <c r="Q434" s="184"/>
      <c r="R434" s="184"/>
      <c r="S434" s="184"/>
      <c r="T434" s="184"/>
      <c r="U434" s="184"/>
      <c r="V434" s="184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84"/>
      <c r="C435" s="184"/>
      <c r="D435" s="184"/>
      <c r="E435" s="184"/>
      <c r="F435" s="184"/>
      <c r="G435" s="184"/>
      <c r="H435" s="184"/>
      <c r="I435" s="184"/>
      <c r="J435" s="184"/>
      <c r="K435" s="184"/>
      <c r="L435" s="184"/>
      <c r="M435" s="184"/>
      <c r="N435" s="98"/>
      <c r="O435" s="164"/>
      <c r="P435" s="164"/>
      <c r="Q435" s="184"/>
      <c r="R435" s="184"/>
      <c r="S435" s="184"/>
      <c r="T435" s="184"/>
      <c r="U435" s="184"/>
      <c r="V435" s="184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84"/>
      <c r="C436" s="184"/>
      <c r="D436" s="184"/>
      <c r="E436" s="184"/>
      <c r="F436" s="184"/>
      <c r="G436" s="184"/>
      <c r="H436" s="184"/>
      <c r="I436" s="184"/>
      <c r="J436" s="184"/>
      <c r="K436" s="184"/>
      <c r="L436" s="184"/>
      <c r="M436" s="184"/>
      <c r="N436" s="98"/>
      <c r="O436" s="164"/>
      <c r="P436" s="164"/>
      <c r="Q436" s="184"/>
      <c r="R436" s="184"/>
      <c r="S436" s="184"/>
      <c r="T436" s="184"/>
      <c r="U436" s="184"/>
      <c r="V436" s="184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84"/>
      <c r="C437" s="184"/>
      <c r="D437" s="184"/>
      <c r="E437" s="184"/>
      <c r="F437" s="184"/>
      <c r="G437" s="184"/>
      <c r="H437" s="184"/>
      <c r="I437" s="184"/>
      <c r="J437" s="184"/>
      <c r="K437" s="184"/>
      <c r="L437" s="184"/>
      <c r="M437" s="184"/>
      <c r="N437" s="98"/>
      <c r="O437" s="164"/>
      <c r="P437" s="164"/>
      <c r="Q437" s="184"/>
      <c r="R437" s="184"/>
      <c r="S437" s="184"/>
      <c r="T437" s="184"/>
      <c r="U437" s="184"/>
      <c r="V437" s="184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84"/>
      <c r="C438" s="184"/>
      <c r="D438" s="184"/>
      <c r="E438" s="184"/>
      <c r="F438" s="184"/>
      <c r="G438" s="184"/>
      <c r="H438" s="184"/>
      <c r="I438" s="184"/>
      <c r="J438" s="184"/>
      <c r="K438" s="184"/>
      <c r="L438" s="184"/>
      <c r="M438" s="184"/>
      <c r="N438" s="98"/>
      <c r="O438" s="164"/>
      <c r="P438" s="164"/>
      <c r="Q438" s="184"/>
      <c r="R438" s="184"/>
      <c r="S438" s="184"/>
      <c r="T438" s="184"/>
      <c r="U438" s="184"/>
      <c r="V438" s="184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84"/>
      <c r="C439" s="184"/>
      <c r="D439" s="184"/>
      <c r="E439" s="184"/>
      <c r="F439" s="184"/>
      <c r="G439" s="184"/>
      <c r="H439" s="184"/>
      <c r="I439" s="184"/>
      <c r="J439" s="184"/>
      <c r="K439" s="184"/>
      <c r="L439" s="184"/>
      <c r="M439" s="184"/>
      <c r="N439" s="98"/>
      <c r="O439" s="164"/>
      <c r="P439" s="164"/>
      <c r="Q439" s="184"/>
      <c r="R439" s="184"/>
      <c r="S439" s="184"/>
      <c r="T439" s="184"/>
      <c r="U439" s="184"/>
      <c r="V439" s="184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84"/>
      <c r="C440" s="184"/>
      <c r="D440" s="184"/>
      <c r="E440" s="184"/>
      <c r="F440" s="184"/>
      <c r="G440" s="184"/>
      <c r="H440" s="184"/>
      <c r="I440" s="184"/>
      <c r="J440" s="184"/>
      <c r="K440" s="184"/>
      <c r="L440" s="184"/>
      <c r="M440" s="184"/>
      <c r="N440" s="98"/>
      <c r="O440" s="164"/>
      <c r="P440" s="164"/>
      <c r="Q440" s="184"/>
      <c r="R440" s="184"/>
      <c r="S440" s="184"/>
      <c r="T440" s="184"/>
      <c r="U440" s="184"/>
      <c r="V440" s="184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84"/>
      <c r="C441" s="184"/>
      <c r="D441" s="184"/>
      <c r="E441" s="184"/>
      <c r="F441" s="184"/>
      <c r="G441" s="184"/>
      <c r="H441" s="184"/>
      <c r="I441" s="184"/>
      <c r="J441" s="184"/>
      <c r="K441" s="184"/>
      <c r="L441" s="184"/>
      <c r="M441" s="184"/>
      <c r="N441" s="98"/>
      <c r="O441" s="164"/>
      <c r="P441" s="164"/>
      <c r="Q441" s="184"/>
      <c r="R441" s="184"/>
      <c r="S441" s="184"/>
      <c r="T441" s="184"/>
      <c r="U441" s="184"/>
      <c r="V441" s="184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84"/>
      <c r="C442" s="184"/>
      <c r="D442" s="184"/>
      <c r="E442" s="184"/>
      <c r="F442" s="184"/>
      <c r="G442" s="184"/>
      <c r="H442" s="184"/>
      <c r="I442" s="184"/>
      <c r="J442" s="184"/>
      <c r="K442" s="184"/>
      <c r="L442" s="184"/>
      <c r="M442" s="184"/>
      <c r="N442" s="98"/>
      <c r="O442" s="164"/>
      <c r="P442" s="164"/>
      <c r="Q442" s="184"/>
      <c r="R442" s="184"/>
      <c r="S442" s="184"/>
      <c r="T442" s="184"/>
      <c r="U442" s="184"/>
      <c r="V442" s="184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84"/>
      <c r="C443" s="184"/>
      <c r="D443" s="184"/>
      <c r="E443" s="184"/>
      <c r="F443" s="184"/>
      <c r="G443" s="184"/>
      <c r="H443" s="184"/>
      <c r="I443" s="184"/>
      <c r="J443" s="184"/>
      <c r="K443" s="184"/>
      <c r="L443" s="184"/>
      <c r="M443" s="184"/>
      <c r="N443" s="98"/>
      <c r="O443" s="164"/>
      <c r="P443" s="164"/>
      <c r="Q443" s="184"/>
      <c r="R443" s="184"/>
      <c r="S443" s="184"/>
      <c r="T443" s="184"/>
      <c r="U443" s="184"/>
      <c r="V443" s="184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84"/>
      <c r="C444" s="184"/>
      <c r="D444" s="184"/>
      <c r="E444" s="184"/>
      <c r="F444" s="184"/>
      <c r="G444" s="184"/>
      <c r="H444" s="184"/>
      <c r="I444" s="184"/>
      <c r="J444" s="184"/>
      <c r="K444" s="184"/>
      <c r="L444" s="184"/>
      <c r="M444" s="184"/>
      <c r="N444" s="98"/>
      <c r="O444" s="164"/>
      <c r="P444" s="164"/>
      <c r="Q444" s="184"/>
      <c r="R444" s="184"/>
      <c r="S444" s="184"/>
      <c r="T444" s="184"/>
      <c r="U444" s="184"/>
      <c r="V444" s="184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84"/>
      <c r="C445" s="184"/>
      <c r="D445" s="184"/>
      <c r="E445" s="184"/>
      <c r="F445" s="184"/>
      <c r="G445" s="184"/>
      <c r="H445" s="184"/>
      <c r="I445" s="184"/>
      <c r="J445" s="184"/>
      <c r="K445" s="184"/>
      <c r="L445" s="184"/>
      <c r="M445" s="184"/>
      <c r="N445" s="98"/>
      <c r="O445" s="164"/>
      <c r="P445" s="164"/>
      <c r="Q445" s="184"/>
      <c r="R445" s="184"/>
      <c r="S445" s="184"/>
      <c r="T445" s="184"/>
      <c r="U445" s="184"/>
      <c r="V445" s="184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84"/>
      <c r="C446" s="184"/>
      <c r="D446" s="184"/>
      <c r="E446" s="184"/>
      <c r="F446" s="184"/>
      <c r="G446" s="184"/>
      <c r="H446" s="184"/>
      <c r="I446" s="184"/>
      <c r="J446" s="184"/>
      <c r="K446" s="184"/>
      <c r="L446" s="184"/>
      <c r="M446" s="184"/>
      <c r="N446" s="98"/>
      <c r="O446" s="164"/>
      <c r="P446" s="164"/>
      <c r="Q446" s="184"/>
      <c r="R446" s="184"/>
      <c r="S446" s="184"/>
      <c r="T446" s="184"/>
      <c r="U446" s="184"/>
      <c r="V446" s="184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84"/>
      <c r="C447" s="184"/>
      <c r="D447" s="184"/>
      <c r="E447" s="184"/>
      <c r="F447" s="184"/>
      <c r="G447" s="184"/>
      <c r="H447" s="184"/>
      <c r="I447" s="184"/>
      <c r="J447" s="184"/>
      <c r="K447" s="184"/>
      <c r="L447" s="184"/>
      <c r="M447" s="184"/>
      <c r="N447" s="98"/>
      <c r="O447" s="164"/>
      <c r="P447" s="164"/>
      <c r="Q447" s="184"/>
      <c r="R447" s="184"/>
      <c r="S447" s="184"/>
      <c r="T447" s="184"/>
      <c r="U447" s="184"/>
      <c r="V447" s="184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84"/>
      <c r="C448" s="184"/>
      <c r="D448" s="184"/>
      <c r="E448" s="184"/>
      <c r="F448" s="184"/>
      <c r="G448" s="184"/>
      <c r="H448" s="184"/>
      <c r="I448" s="184"/>
      <c r="J448" s="184"/>
      <c r="K448" s="184"/>
      <c r="L448" s="184"/>
      <c r="M448" s="184"/>
      <c r="N448" s="98"/>
      <c r="O448" s="164"/>
      <c r="P448" s="164"/>
      <c r="Q448" s="184"/>
      <c r="R448" s="184"/>
      <c r="S448" s="184"/>
      <c r="T448" s="184"/>
      <c r="U448" s="184"/>
      <c r="V448" s="184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84"/>
      <c r="C449" s="184"/>
      <c r="D449" s="184"/>
      <c r="E449" s="184"/>
      <c r="F449" s="184"/>
      <c r="G449" s="184"/>
      <c r="H449" s="184"/>
      <c r="I449" s="184"/>
      <c r="J449" s="184"/>
      <c r="K449" s="184"/>
      <c r="L449" s="184"/>
      <c r="M449" s="184"/>
      <c r="N449" s="98"/>
      <c r="O449" s="164"/>
      <c r="P449" s="164"/>
      <c r="Q449" s="184"/>
      <c r="R449" s="184"/>
      <c r="S449" s="184"/>
      <c r="T449" s="184"/>
      <c r="U449" s="184"/>
      <c r="V449" s="184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84"/>
      <c r="C450" s="184"/>
      <c r="D450" s="184"/>
      <c r="E450" s="184"/>
      <c r="F450" s="184"/>
      <c r="G450" s="184"/>
      <c r="H450" s="184"/>
      <c r="I450" s="184"/>
      <c r="J450" s="184"/>
      <c r="K450" s="184"/>
      <c r="L450" s="184"/>
      <c r="M450" s="184"/>
      <c r="N450" s="98"/>
      <c r="O450" s="164"/>
      <c r="P450" s="164"/>
      <c r="Q450" s="184"/>
      <c r="R450" s="184"/>
      <c r="S450" s="184"/>
      <c r="T450" s="184"/>
      <c r="U450" s="184"/>
      <c r="V450" s="184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84"/>
      <c r="C451" s="184"/>
      <c r="D451" s="184"/>
      <c r="E451" s="184"/>
      <c r="F451" s="184"/>
      <c r="G451" s="184"/>
      <c r="H451" s="184"/>
      <c r="I451" s="184"/>
      <c r="J451" s="184"/>
      <c r="K451" s="184"/>
      <c r="L451" s="184"/>
      <c r="M451" s="184"/>
      <c r="N451" s="98"/>
      <c r="O451" s="164"/>
      <c r="P451" s="164"/>
      <c r="Q451" s="184"/>
      <c r="R451" s="184"/>
      <c r="S451" s="184"/>
      <c r="T451" s="184"/>
      <c r="U451" s="184"/>
      <c r="V451" s="184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84"/>
      <c r="C452" s="184"/>
      <c r="D452" s="184"/>
      <c r="E452" s="184"/>
      <c r="F452" s="184"/>
      <c r="G452" s="184"/>
      <c r="H452" s="184"/>
      <c r="I452" s="184"/>
      <c r="J452" s="184"/>
      <c r="K452" s="184"/>
      <c r="L452" s="184"/>
      <c r="M452" s="184"/>
      <c r="N452" s="98"/>
      <c r="O452" s="164"/>
      <c r="P452" s="164"/>
      <c r="Q452" s="184"/>
      <c r="R452" s="184"/>
      <c r="S452" s="184"/>
      <c r="T452" s="184"/>
      <c r="U452" s="184"/>
      <c r="V452" s="184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84"/>
      <c r="C453" s="184"/>
      <c r="D453" s="184"/>
      <c r="E453" s="184"/>
      <c r="F453" s="184"/>
      <c r="G453" s="184"/>
      <c r="H453" s="184"/>
      <c r="I453" s="184"/>
      <c r="J453" s="184"/>
      <c r="K453" s="184"/>
      <c r="L453" s="184"/>
      <c r="M453" s="184"/>
      <c r="N453" s="98"/>
      <c r="O453" s="164"/>
      <c r="P453" s="164"/>
      <c r="Q453" s="184"/>
      <c r="R453" s="184"/>
      <c r="S453" s="184"/>
      <c r="T453" s="184"/>
      <c r="U453" s="184"/>
      <c r="V453" s="184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84"/>
      <c r="C454" s="184"/>
      <c r="D454" s="184"/>
      <c r="E454" s="184"/>
      <c r="F454" s="184"/>
      <c r="G454" s="184"/>
      <c r="H454" s="184"/>
      <c r="I454" s="184"/>
      <c r="J454" s="184"/>
      <c r="K454" s="184"/>
      <c r="L454" s="184"/>
      <c r="M454" s="184"/>
      <c r="N454" s="98"/>
      <c r="O454" s="164"/>
      <c r="P454" s="164"/>
      <c r="Q454" s="184"/>
      <c r="R454" s="184"/>
      <c r="S454" s="184"/>
      <c r="T454" s="184"/>
      <c r="U454" s="184"/>
      <c r="V454" s="184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84"/>
      <c r="C455" s="184"/>
      <c r="D455" s="184"/>
      <c r="E455" s="184"/>
      <c r="F455" s="184"/>
      <c r="G455" s="184"/>
      <c r="H455" s="184"/>
      <c r="I455" s="184"/>
      <c r="J455" s="184"/>
      <c r="K455" s="184"/>
      <c r="L455" s="184"/>
      <c r="M455" s="184"/>
      <c r="N455" s="98"/>
      <c r="O455" s="164"/>
      <c r="P455" s="164"/>
      <c r="Q455" s="184"/>
      <c r="R455" s="184"/>
      <c r="S455" s="184"/>
      <c r="T455" s="184"/>
      <c r="U455" s="184"/>
      <c r="V455" s="184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84"/>
      <c r="C456" s="184"/>
      <c r="D456" s="184"/>
      <c r="E456" s="184"/>
      <c r="F456" s="184"/>
      <c r="G456" s="184"/>
      <c r="H456" s="184"/>
      <c r="I456" s="184"/>
      <c r="J456" s="184"/>
      <c r="K456" s="184"/>
      <c r="L456" s="184"/>
      <c r="M456" s="184"/>
      <c r="N456" s="98"/>
      <c r="O456" s="164"/>
      <c r="P456" s="164"/>
      <c r="Q456" s="184"/>
      <c r="R456" s="184"/>
      <c r="S456" s="184"/>
      <c r="T456" s="184"/>
      <c r="U456" s="184"/>
      <c r="V456" s="184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84"/>
      <c r="C457" s="184"/>
      <c r="D457" s="184"/>
      <c r="E457" s="184"/>
      <c r="F457" s="184"/>
      <c r="G457" s="184"/>
      <c r="H457" s="184"/>
      <c r="I457" s="184"/>
      <c r="J457" s="184"/>
      <c r="K457" s="184"/>
      <c r="L457" s="184"/>
      <c r="M457" s="184"/>
      <c r="N457" s="98"/>
      <c r="O457" s="164"/>
      <c r="P457" s="164"/>
      <c r="Q457" s="184"/>
      <c r="R457" s="184"/>
      <c r="S457" s="184"/>
      <c r="T457" s="184"/>
      <c r="U457" s="184"/>
      <c r="V457" s="184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84"/>
      <c r="C458" s="184"/>
      <c r="D458" s="184"/>
      <c r="E458" s="184"/>
      <c r="F458" s="184"/>
      <c r="G458" s="184"/>
      <c r="H458" s="184"/>
      <c r="I458" s="184"/>
      <c r="J458" s="184"/>
      <c r="K458" s="184"/>
      <c r="L458" s="184"/>
      <c r="M458" s="184"/>
      <c r="N458" s="98"/>
      <c r="O458" s="164"/>
      <c r="P458" s="164"/>
      <c r="Q458" s="184"/>
      <c r="R458" s="184"/>
      <c r="S458" s="184"/>
      <c r="T458" s="184"/>
      <c r="U458" s="184"/>
      <c r="V458" s="184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84"/>
      <c r="C459" s="184"/>
      <c r="D459" s="184"/>
      <c r="E459" s="184"/>
      <c r="F459" s="184"/>
      <c r="G459" s="184"/>
      <c r="H459" s="184"/>
      <c r="I459" s="184"/>
      <c r="J459" s="184"/>
      <c r="K459" s="184"/>
      <c r="L459" s="184"/>
      <c r="M459" s="184"/>
      <c r="N459" s="98"/>
      <c r="O459" s="164"/>
      <c r="P459" s="164"/>
      <c r="Q459" s="184"/>
      <c r="R459" s="184"/>
      <c r="S459" s="184"/>
      <c r="T459" s="184"/>
      <c r="U459" s="184"/>
      <c r="V459" s="184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84"/>
      <c r="C460" s="184"/>
      <c r="D460" s="184"/>
      <c r="E460" s="184"/>
      <c r="F460" s="184"/>
      <c r="G460" s="184"/>
      <c r="H460" s="184"/>
      <c r="I460" s="184"/>
      <c r="J460" s="184"/>
      <c r="K460" s="184"/>
      <c r="L460" s="184"/>
      <c r="M460" s="184"/>
      <c r="N460" s="98"/>
      <c r="O460" s="164"/>
      <c r="P460" s="164"/>
      <c r="Q460" s="184"/>
      <c r="R460" s="184"/>
      <c r="S460" s="184"/>
      <c r="T460" s="184"/>
      <c r="U460" s="184"/>
      <c r="V460" s="184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84"/>
      <c r="C461" s="184"/>
      <c r="D461" s="184"/>
      <c r="E461" s="184"/>
      <c r="F461" s="184"/>
      <c r="G461" s="184"/>
      <c r="H461" s="184"/>
      <c r="I461" s="184"/>
      <c r="J461" s="184"/>
      <c r="K461" s="184"/>
      <c r="L461" s="184"/>
      <c r="M461" s="184"/>
      <c r="N461" s="98"/>
      <c r="O461" s="164"/>
      <c r="P461" s="164"/>
      <c r="Q461" s="184"/>
      <c r="R461" s="184"/>
      <c r="S461" s="184"/>
      <c r="T461" s="184"/>
      <c r="U461" s="184"/>
      <c r="V461" s="184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84"/>
      <c r="C462" s="184"/>
      <c r="D462" s="184"/>
      <c r="E462" s="184"/>
      <c r="F462" s="184"/>
      <c r="G462" s="184"/>
      <c r="H462" s="184"/>
      <c r="I462" s="184"/>
      <c r="J462" s="184"/>
      <c r="K462" s="184"/>
      <c r="L462" s="184"/>
      <c r="M462" s="184"/>
      <c r="N462" s="98"/>
      <c r="O462" s="164"/>
      <c r="P462" s="164"/>
      <c r="Q462" s="184"/>
      <c r="R462" s="184"/>
      <c r="S462" s="184"/>
      <c r="T462" s="184"/>
      <c r="U462" s="184"/>
      <c r="V462" s="184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84"/>
      <c r="C463" s="184"/>
      <c r="D463" s="184"/>
      <c r="E463" s="184"/>
      <c r="F463" s="184"/>
      <c r="G463" s="184"/>
      <c r="H463" s="184"/>
      <c r="I463" s="184"/>
      <c r="J463" s="184"/>
      <c r="K463" s="184"/>
      <c r="L463" s="184"/>
      <c r="M463" s="184"/>
      <c r="N463" s="98"/>
      <c r="O463" s="164"/>
      <c r="P463" s="164"/>
      <c r="Q463" s="184"/>
      <c r="R463" s="184"/>
      <c r="S463" s="184"/>
      <c r="T463" s="184"/>
      <c r="U463" s="184"/>
      <c r="V463" s="184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84"/>
      <c r="C464" s="184"/>
      <c r="D464" s="184"/>
      <c r="E464" s="184"/>
      <c r="F464" s="184"/>
      <c r="G464" s="184"/>
      <c r="H464" s="184"/>
      <c r="I464" s="184"/>
      <c r="J464" s="184"/>
      <c r="K464" s="184"/>
      <c r="L464" s="184"/>
      <c r="M464" s="184"/>
      <c r="N464" s="98"/>
      <c r="O464" s="164"/>
      <c r="P464" s="164"/>
      <c r="Q464" s="184"/>
      <c r="R464" s="184"/>
      <c r="S464" s="184"/>
      <c r="T464" s="184"/>
      <c r="U464" s="184"/>
      <c r="V464" s="184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84"/>
      <c r="C465" s="184"/>
      <c r="D465" s="184"/>
      <c r="E465" s="184"/>
      <c r="F465" s="184"/>
      <c r="G465" s="184"/>
      <c r="H465" s="184"/>
      <c r="I465" s="184"/>
      <c r="J465" s="184"/>
      <c r="K465" s="184"/>
      <c r="L465" s="184"/>
      <c r="M465" s="184"/>
      <c r="N465" s="98"/>
      <c r="O465" s="164"/>
      <c r="P465" s="164"/>
      <c r="Q465" s="184"/>
      <c r="R465" s="184"/>
      <c r="S465" s="184"/>
      <c r="T465" s="184"/>
      <c r="U465" s="184"/>
      <c r="V465" s="184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84"/>
      <c r="C466" s="184"/>
      <c r="D466" s="184"/>
      <c r="E466" s="184"/>
      <c r="F466" s="184"/>
      <c r="G466" s="184"/>
      <c r="H466" s="184"/>
      <c r="I466" s="184"/>
      <c r="J466" s="184"/>
      <c r="K466" s="184"/>
      <c r="L466" s="184"/>
      <c r="M466" s="184"/>
      <c r="N466" s="98"/>
      <c r="O466" s="164"/>
      <c r="P466" s="164"/>
      <c r="Q466" s="184"/>
      <c r="R466" s="184"/>
      <c r="S466" s="184"/>
      <c r="T466" s="184"/>
      <c r="U466" s="184"/>
      <c r="V466" s="184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84"/>
      <c r="C467" s="184"/>
      <c r="D467" s="184"/>
      <c r="E467" s="184"/>
      <c r="F467" s="184"/>
      <c r="G467" s="184"/>
      <c r="H467" s="184"/>
      <c r="I467" s="184"/>
      <c r="J467" s="184"/>
      <c r="K467" s="184"/>
      <c r="L467" s="184"/>
      <c r="M467" s="184"/>
      <c r="N467" s="98"/>
      <c r="O467" s="164"/>
      <c r="P467" s="164"/>
      <c r="Q467" s="184"/>
      <c r="R467" s="184"/>
      <c r="S467" s="184"/>
      <c r="T467" s="184"/>
      <c r="U467" s="184"/>
      <c r="V467" s="184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84"/>
      <c r="C468" s="184"/>
      <c r="D468" s="184"/>
      <c r="E468" s="184"/>
      <c r="F468" s="184"/>
      <c r="G468" s="184"/>
      <c r="H468" s="184"/>
      <c r="I468" s="184"/>
      <c r="J468" s="184"/>
      <c r="K468" s="184"/>
      <c r="L468" s="184"/>
      <c r="M468" s="184"/>
      <c r="N468" s="98"/>
      <c r="O468" s="164"/>
      <c r="P468" s="164"/>
      <c r="Q468" s="184"/>
      <c r="R468" s="184"/>
      <c r="S468" s="184"/>
      <c r="T468" s="184"/>
      <c r="U468" s="184"/>
      <c r="V468" s="184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84"/>
      <c r="C469" s="184"/>
      <c r="D469" s="184"/>
      <c r="E469" s="184"/>
      <c r="F469" s="184"/>
      <c r="G469" s="184"/>
      <c r="H469" s="184"/>
      <c r="I469" s="184"/>
      <c r="J469" s="184"/>
      <c r="K469" s="184"/>
      <c r="L469" s="184"/>
      <c r="M469" s="184"/>
      <c r="N469" s="98"/>
      <c r="O469" s="164"/>
      <c r="P469" s="164"/>
      <c r="Q469" s="184"/>
      <c r="R469" s="184"/>
      <c r="S469" s="184"/>
      <c r="T469" s="184"/>
      <c r="U469" s="184"/>
      <c r="V469" s="184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84"/>
      <c r="C470" s="184"/>
      <c r="D470" s="184"/>
      <c r="E470" s="184"/>
      <c r="F470" s="184"/>
      <c r="G470" s="184"/>
      <c r="H470" s="184"/>
      <c r="I470" s="184"/>
      <c r="J470" s="184"/>
      <c r="K470" s="184"/>
      <c r="L470" s="184"/>
      <c r="M470" s="184"/>
      <c r="N470" s="98"/>
      <c r="O470" s="164"/>
      <c r="P470" s="164"/>
      <c r="Q470" s="184"/>
      <c r="R470" s="184"/>
      <c r="S470" s="184"/>
      <c r="T470" s="184"/>
      <c r="U470" s="184"/>
      <c r="V470" s="184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84"/>
      <c r="C471" s="184"/>
      <c r="D471" s="184"/>
      <c r="E471" s="184"/>
      <c r="F471" s="184"/>
      <c r="G471" s="184"/>
      <c r="H471" s="184"/>
      <c r="I471" s="184"/>
      <c r="J471" s="184"/>
      <c r="K471" s="184"/>
      <c r="L471" s="184"/>
      <c r="M471" s="184"/>
      <c r="N471" s="98"/>
      <c r="O471" s="164"/>
      <c r="P471" s="164"/>
      <c r="Q471" s="184"/>
      <c r="R471" s="184"/>
      <c r="S471" s="184"/>
      <c r="T471" s="184"/>
      <c r="U471" s="184"/>
      <c r="V471" s="184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84"/>
      <c r="C472" s="184"/>
      <c r="D472" s="184"/>
      <c r="E472" s="184"/>
      <c r="F472" s="184"/>
      <c r="G472" s="184"/>
      <c r="H472" s="184"/>
      <c r="I472" s="184"/>
      <c r="J472" s="184"/>
      <c r="K472" s="184"/>
      <c r="L472" s="184"/>
      <c r="M472" s="184"/>
      <c r="N472" s="98"/>
      <c r="O472" s="164"/>
      <c r="P472" s="164"/>
      <c r="Q472" s="184"/>
      <c r="R472" s="184"/>
      <c r="S472" s="184"/>
      <c r="T472" s="184"/>
      <c r="U472" s="184"/>
      <c r="V472" s="184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84"/>
      <c r="C473" s="184"/>
      <c r="D473" s="184"/>
      <c r="E473" s="184"/>
      <c r="F473" s="184"/>
      <c r="G473" s="184"/>
      <c r="H473" s="184"/>
      <c r="I473" s="184"/>
      <c r="J473" s="184"/>
      <c r="K473" s="184"/>
      <c r="L473" s="184"/>
      <c r="M473" s="184"/>
      <c r="N473" s="98"/>
      <c r="O473" s="164"/>
      <c r="P473" s="164"/>
      <c r="Q473" s="184"/>
      <c r="R473" s="184"/>
      <c r="S473" s="184"/>
      <c r="T473" s="184"/>
      <c r="U473" s="184"/>
      <c r="V473" s="184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84"/>
      <c r="C474" s="184"/>
      <c r="D474" s="184"/>
      <c r="E474" s="184"/>
      <c r="F474" s="184"/>
      <c r="G474" s="184"/>
      <c r="H474" s="184"/>
      <c r="I474" s="184"/>
      <c r="J474" s="184"/>
      <c r="K474" s="184"/>
      <c r="L474" s="184"/>
      <c r="M474" s="184"/>
      <c r="N474" s="98"/>
      <c r="O474" s="164"/>
      <c r="P474" s="164"/>
      <c r="Q474" s="184"/>
      <c r="R474" s="184"/>
      <c r="S474" s="184"/>
      <c r="T474" s="184"/>
      <c r="U474" s="184"/>
      <c r="V474" s="184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84"/>
      <c r="C475" s="184"/>
      <c r="D475" s="184"/>
      <c r="E475" s="184"/>
      <c r="F475" s="184"/>
      <c r="G475" s="184"/>
      <c r="H475" s="184"/>
      <c r="I475" s="184"/>
      <c r="J475" s="184"/>
      <c r="K475" s="184"/>
      <c r="L475" s="184"/>
      <c r="M475" s="184"/>
      <c r="N475" s="98"/>
      <c r="O475" s="164"/>
      <c r="P475" s="164"/>
      <c r="Q475" s="184"/>
      <c r="R475" s="184"/>
      <c r="S475" s="184"/>
      <c r="T475" s="184"/>
      <c r="U475" s="184"/>
      <c r="V475" s="184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84"/>
      <c r="C476" s="184"/>
      <c r="D476" s="184"/>
      <c r="E476" s="184"/>
      <c r="F476" s="184"/>
      <c r="G476" s="184"/>
      <c r="H476" s="184"/>
      <c r="I476" s="184"/>
      <c r="J476" s="184"/>
      <c r="K476" s="184"/>
      <c r="L476" s="184"/>
      <c r="M476" s="184"/>
      <c r="N476" s="98"/>
      <c r="O476" s="164"/>
      <c r="P476" s="164"/>
      <c r="Q476" s="184"/>
      <c r="R476" s="184"/>
      <c r="S476" s="184"/>
      <c r="T476" s="184"/>
      <c r="U476" s="184"/>
      <c r="V476" s="184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84"/>
      <c r="C477" s="184"/>
      <c r="D477" s="184"/>
      <c r="E477" s="184"/>
      <c r="F477" s="184"/>
      <c r="G477" s="184"/>
      <c r="H477" s="184"/>
      <c r="I477" s="184"/>
      <c r="J477" s="184"/>
      <c r="K477" s="184"/>
      <c r="L477" s="184"/>
      <c r="M477" s="184"/>
      <c r="N477" s="98"/>
      <c r="O477" s="164"/>
      <c r="P477" s="164"/>
      <c r="Q477" s="184"/>
      <c r="R477" s="184"/>
      <c r="S477" s="184"/>
      <c r="T477" s="184"/>
      <c r="U477" s="184"/>
      <c r="V477" s="184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84"/>
      <c r="C478" s="184"/>
      <c r="D478" s="184"/>
      <c r="E478" s="184"/>
      <c r="F478" s="184"/>
      <c r="G478" s="184"/>
      <c r="H478" s="184"/>
      <c r="I478" s="184"/>
      <c r="J478" s="184"/>
      <c r="K478" s="184"/>
      <c r="L478" s="184"/>
      <c r="M478" s="184"/>
      <c r="N478" s="98"/>
      <c r="O478" s="164"/>
      <c r="P478" s="164"/>
      <c r="Q478" s="184"/>
      <c r="R478" s="184"/>
      <c r="S478" s="184"/>
      <c r="T478" s="184"/>
      <c r="U478" s="184"/>
      <c r="V478" s="184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84"/>
      <c r="C479" s="184"/>
      <c r="D479" s="184"/>
      <c r="E479" s="184"/>
      <c r="F479" s="184"/>
      <c r="G479" s="184"/>
      <c r="H479" s="184"/>
      <c r="I479" s="184"/>
      <c r="J479" s="184"/>
      <c r="K479" s="184"/>
      <c r="L479" s="184"/>
      <c r="M479" s="184"/>
      <c r="N479" s="98"/>
      <c r="O479" s="164"/>
      <c r="P479" s="164"/>
      <c r="Q479" s="184"/>
      <c r="R479" s="184"/>
      <c r="S479" s="184"/>
      <c r="T479" s="184"/>
      <c r="U479" s="184"/>
      <c r="V479" s="184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84"/>
      <c r="C480" s="184"/>
      <c r="D480" s="184"/>
      <c r="E480" s="184"/>
      <c r="F480" s="184"/>
      <c r="G480" s="184"/>
      <c r="H480" s="184"/>
      <c r="I480" s="184"/>
      <c r="J480" s="184"/>
      <c r="K480" s="184"/>
      <c r="L480" s="184"/>
      <c r="M480" s="184"/>
      <c r="N480" s="98"/>
      <c r="O480" s="164"/>
      <c r="P480" s="164"/>
      <c r="Q480" s="184"/>
      <c r="R480" s="184"/>
      <c r="S480" s="184"/>
      <c r="T480" s="184"/>
      <c r="U480" s="184"/>
      <c r="V480" s="184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84"/>
      <c r="C481" s="184"/>
      <c r="D481" s="184"/>
      <c r="E481" s="184"/>
      <c r="F481" s="184"/>
      <c r="G481" s="184"/>
      <c r="H481" s="184"/>
      <c r="I481" s="184"/>
      <c r="J481" s="184"/>
      <c r="K481" s="184"/>
      <c r="L481" s="184"/>
      <c r="M481" s="184"/>
      <c r="N481" s="98"/>
      <c r="O481" s="164"/>
      <c r="P481" s="164"/>
      <c r="Q481" s="184"/>
      <c r="R481" s="184"/>
      <c r="S481" s="184"/>
      <c r="T481" s="184"/>
      <c r="U481" s="184"/>
      <c r="V481" s="184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84"/>
      <c r="C482" s="184"/>
      <c r="D482" s="184"/>
      <c r="E482" s="184"/>
      <c r="F482" s="184"/>
      <c r="G482" s="184"/>
      <c r="H482" s="184"/>
      <c r="I482" s="184"/>
      <c r="J482" s="184"/>
      <c r="K482" s="184"/>
      <c r="L482" s="184"/>
      <c r="M482" s="184"/>
      <c r="N482" s="98"/>
      <c r="O482" s="164"/>
      <c r="P482" s="164"/>
      <c r="Q482" s="184"/>
      <c r="R482" s="184"/>
      <c r="S482" s="184"/>
      <c r="T482" s="184"/>
      <c r="U482" s="184"/>
      <c r="V482" s="184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84"/>
      <c r="C483" s="184"/>
      <c r="D483" s="184"/>
      <c r="E483" s="184"/>
      <c r="F483" s="184"/>
      <c r="G483" s="184"/>
      <c r="H483" s="184"/>
      <c r="I483" s="184"/>
      <c r="J483" s="184"/>
      <c r="K483" s="184"/>
      <c r="L483" s="184"/>
      <c r="M483" s="184"/>
      <c r="N483" s="98"/>
      <c r="O483" s="164"/>
      <c r="P483" s="164"/>
      <c r="Q483" s="184"/>
      <c r="R483" s="184"/>
      <c r="S483" s="184"/>
      <c r="T483" s="184"/>
      <c r="U483" s="184"/>
      <c r="V483" s="184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84"/>
      <c r="C484" s="184"/>
      <c r="D484" s="184"/>
      <c r="E484" s="184"/>
      <c r="F484" s="184"/>
      <c r="G484" s="184"/>
      <c r="H484" s="184"/>
      <c r="I484" s="184"/>
      <c r="J484" s="184"/>
      <c r="K484" s="184"/>
      <c r="L484" s="184"/>
      <c r="M484" s="184"/>
      <c r="N484" s="98"/>
      <c r="O484" s="164"/>
      <c r="P484" s="164"/>
      <c r="Q484" s="184"/>
      <c r="R484" s="184"/>
      <c r="S484" s="184"/>
      <c r="T484" s="184"/>
      <c r="U484" s="184"/>
      <c r="V484" s="184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84"/>
      <c r="C485" s="184"/>
      <c r="D485" s="184"/>
      <c r="E485" s="184"/>
      <c r="F485" s="184"/>
      <c r="G485" s="184"/>
      <c r="H485" s="184"/>
      <c r="I485" s="184"/>
      <c r="J485" s="184"/>
      <c r="K485" s="184"/>
      <c r="L485" s="184"/>
      <c r="M485" s="184"/>
      <c r="N485" s="98"/>
      <c r="O485" s="164"/>
      <c r="P485" s="164"/>
      <c r="Q485" s="184"/>
      <c r="R485" s="184"/>
      <c r="S485" s="184"/>
      <c r="T485" s="184"/>
      <c r="U485" s="184"/>
      <c r="V485" s="184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84"/>
      <c r="C486" s="184"/>
      <c r="D486" s="184"/>
      <c r="E486" s="184"/>
      <c r="F486" s="184"/>
      <c r="G486" s="184"/>
      <c r="H486" s="184"/>
      <c r="I486" s="184"/>
      <c r="J486" s="184"/>
      <c r="K486" s="184"/>
      <c r="L486" s="184"/>
      <c r="M486" s="184"/>
      <c r="N486" s="98"/>
      <c r="O486" s="164"/>
      <c r="P486" s="164"/>
      <c r="Q486" s="184"/>
      <c r="R486" s="184"/>
      <c r="S486" s="184"/>
      <c r="T486" s="184"/>
      <c r="U486" s="184"/>
      <c r="V486" s="184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84"/>
      <c r="C487" s="184"/>
      <c r="D487" s="184"/>
      <c r="E487" s="184"/>
      <c r="F487" s="184"/>
      <c r="G487" s="184"/>
      <c r="H487" s="184"/>
      <c r="I487" s="184"/>
      <c r="J487" s="184"/>
      <c r="K487" s="184"/>
      <c r="L487" s="184"/>
      <c r="M487" s="184"/>
      <c r="N487" s="98"/>
      <c r="O487" s="164"/>
      <c r="P487" s="164"/>
      <c r="Q487" s="184"/>
      <c r="R487" s="184"/>
      <c r="S487" s="184"/>
      <c r="T487" s="184"/>
      <c r="U487" s="184"/>
      <c r="V487" s="184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84"/>
      <c r="C488" s="184"/>
      <c r="D488" s="184"/>
      <c r="E488" s="184"/>
      <c r="F488" s="184"/>
      <c r="G488" s="184"/>
      <c r="H488" s="184"/>
      <c r="I488" s="184"/>
      <c r="J488" s="184"/>
      <c r="K488" s="184"/>
      <c r="L488" s="184"/>
      <c r="M488" s="184"/>
      <c r="N488" s="98"/>
      <c r="O488" s="164"/>
      <c r="P488" s="164"/>
      <c r="Q488" s="184"/>
      <c r="R488" s="184"/>
      <c r="S488" s="184"/>
      <c r="T488" s="184"/>
      <c r="U488" s="184"/>
      <c r="V488" s="184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84"/>
      <c r="C489" s="184"/>
      <c r="D489" s="184"/>
      <c r="E489" s="184"/>
      <c r="F489" s="184"/>
      <c r="G489" s="184"/>
      <c r="H489" s="184"/>
      <c r="I489" s="184"/>
      <c r="J489" s="184"/>
      <c r="K489" s="184"/>
      <c r="L489" s="184"/>
      <c r="M489" s="184"/>
      <c r="N489" s="98"/>
      <c r="O489" s="164"/>
      <c r="P489" s="164"/>
      <c r="Q489" s="184"/>
      <c r="R489" s="184"/>
      <c r="S489" s="184"/>
      <c r="T489" s="184"/>
      <c r="U489" s="184"/>
      <c r="V489" s="184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84"/>
      <c r="C490" s="184"/>
      <c r="D490" s="184"/>
      <c r="E490" s="184"/>
      <c r="F490" s="184"/>
      <c r="G490" s="184"/>
      <c r="H490" s="184"/>
      <c r="I490" s="184"/>
      <c r="J490" s="184"/>
      <c r="K490" s="184"/>
      <c r="L490" s="184"/>
      <c r="M490" s="184"/>
      <c r="N490" s="98"/>
      <c r="O490" s="164"/>
      <c r="P490" s="164"/>
      <c r="Q490" s="184"/>
      <c r="R490" s="184"/>
      <c r="S490" s="184"/>
      <c r="T490" s="184"/>
      <c r="U490" s="184"/>
      <c r="V490" s="184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84"/>
      <c r="C491" s="184"/>
      <c r="D491" s="184"/>
      <c r="E491" s="184"/>
      <c r="F491" s="184"/>
      <c r="G491" s="184"/>
      <c r="H491" s="184"/>
      <c r="I491" s="184"/>
      <c r="J491" s="184"/>
      <c r="K491" s="184"/>
      <c r="L491" s="184"/>
      <c r="M491" s="184"/>
      <c r="N491" s="98"/>
      <c r="O491" s="164"/>
      <c r="P491" s="164"/>
      <c r="Q491" s="184"/>
      <c r="R491" s="184"/>
      <c r="S491" s="184"/>
      <c r="T491" s="184"/>
      <c r="U491" s="184"/>
      <c r="V491" s="184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84"/>
      <c r="C492" s="184"/>
      <c r="D492" s="184"/>
      <c r="E492" s="184"/>
      <c r="F492" s="184"/>
      <c r="G492" s="184"/>
      <c r="H492" s="184"/>
      <c r="I492" s="184"/>
      <c r="J492" s="184"/>
      <c r="K492" s="184"/>
      <c r="L492" s="184"/>
      <c r="M492" s="184"/>
      <c r="N492" s="98"/>
      <c r="O492" s="164"/>
      <c r="P492" s="164"/>
      <c r="Q492" s="184"/>
      <c r="R492" s="184"/>
      <c r="S492" s="184"/>
      <c r="T492" s="184"/>
      <c r="U492" s="184"/>
      <c r="V492" s="184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84"/>
      <c r="C493" s="184"/>
      <c r="D493" s="184"/>
      <c r="E493" s="184"/>
      <c r="F493" s="184"/>
      <c r="G493" s="184"/>
      <c r="H493" s="184"/>
      <c r="I493" s="184"/>
      <c r="J493" s="184"/>
      <c r="K493" s="184"/>
      <c r="L493" s="184"/>
      <c r="M493" s="184"/>
      <c r="N493" s="98"/>
      <c r="O493" s="164"/>
      <c r="P493" s="164"/>
      <c r="Q493" s="184"/>
      <c r="R493" s="184"/>
      <c r="S493" s="184"/>
      <c r="T493" s="184"/>
      <c r="U493" s="184"/>
      <c r="V493" s="184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84"/>
      <c r="C494" s="184"/>
      <c r="D494" s="184"/>
      <c r="E494" s="184"/>
      <c r="F494" s="184"/>
      <c r="G494" s="184"/>
      <c r="H494" s="184"/>
      <c r="I494" s="184"/>
      <c r="J494" s="184"/>
      <c r="K494" s="184"/>
      <c r="L494" s="184"/>
      <c r="M494" s="184"/>
      <c r="N494" s="98"/>
      <c r="O494" s="164"/>
      <c r="P494" s="164"/>
      <c r="Q494" s="184"/>
      <c r="R494" s="184"/>
      <c r="S494" s="184"/>
      <c r="T494" s="184"/>
      <c r="U494" s="184"/>
      <c r="V494" s="184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84"/>
      <c r="C495" s="184"/>
      <c r="D495" s="184"/>
      <c r="E495" s="184"/>
      <c r="F495" s="184"/>
      <c r="G495" s="184"/>
      <c r="H495" s="184"/>
      <c r="I495" s="184"/>
      <c r="J495" s="184"/>
      <c r="K495" s="184"/>
      <c r="L495" s="184"/>
      <c r="M495" s="184"/>
      <c r="N495" s="98"/>
      <c r="O495" s="164"/>
      <c r="P495" s="164"/>
      <c r="Q495" s="184"/>
      <c r="R495" s="184"/>
      <c r="S495" s="184"/>
      <c r="T495" s="184"/>
      <c r="U495" s="184"/>
      <c r="V495" s="184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84"/>
      <c r="C496" s="184"/>
      <c r="D496" s="184"/>
      <c r="E496" s="184"/>
      <c r="F496" s="184"/>
      <c r="G496" s="184"/>
      <c r="H496" s="184"/>
      <c r="I496" s="184"/>
      <c r="J496" s="184"/>
      <c r="K496" s="184"/>
      <c r="L496" s="184"/>
      <c r="M496" s="184"/>
      <c r="N496" s="98"/>
      <c r="O496" s="164"/>
      <c r="P496" s="164"/>
      <c r="Q496" s="184"/>
      <c r="R496" s="184"/>
      <c r="S496" s="184"/>
      <c r="T496" s="184"/>
      <c r="U496" s="184"/>
      <c r="V496" s="184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84"/>
      <c r="C497" s="184"/>
      <c r="D497" s="184"/>
      <c r="E497" s="184"/>
      <c r="F497" s="184"/>
      <c r="G497" s="184"/>
      <c r="H497" s="184"/>
      <c r="I497" s="184"/>
      <c r="J497" s="184"/>
      <c r="K497" s="184"/>
      <c r="L497" s="184"/>
      <c r="M497" s="184"/>
      <c r="N497" s="98"/>
      <c r="O497" s="164"/>
      <c r="P497" s="164"/>
      <c r="Q497" s="184"/>
      <c r="R497" s="184"/>
      <c r="S497" s="184"/>
      <c r="T497" s="184"/>
      <c r="U497" s="184"/>
      <c r="V497" s="184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84"/>
      <c r="C498" s="184"/>
      <c r="D498" s="184"/>
      <c r="E498" s="184"/>
      <c r="F498" s="184"/>
      <c r="G498" s="184"/>
      <c r="H498" s="184"/>
      <c r="I498" s="184"/>
      <c r="J498" s="184"/>
      <c r="K498" s="184"/>
      <c r="L498" s="184"/>
      <c r="M498" s="184"/>
      <c r="N498" s="98"/>
      <c r="O498" s="164"/>
      <c r="P498" s="164"/>
      <c r="Q498" s="184"/>
      <c r="R498" s="184"/>
      <c r="S498" s="184"/>
      <c r="T498" s="184"/>
      <c r="U498" s="184"/>
      <c r="V498" s="184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84"/>
      <c r="C499" s="184"/>
      <c r="D499" s="184"/>
      <c r="E499" s="184"/>
      <c r="F499" s="184"/>
      <c r="G499" s="184"/>
      <c r="H499" s="184"/>
      <c r="I499" s="184"/>
      <c r="J499" s="184"/>
      <c r="K499" s="184"/>
      <c r="L499" s="184"/>
      <c r="M499" s="184"/>
      <c r="N499" s="98"/>
      <c r="O499" s="164"/>
      <c r="P499" s="164"/>
      <c r="Q499" s="184"/>
      <c r="R499" s="184"/>
      <c r="S499" s="184"/>
      <c r="T499" s="184"/>
      <c r="U499" s="184"/>
      <c r="V499" s="184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84"/>
      <c r="C500" s="184"/>
      <c r="D500" s="184"/>
      <c r="E500" s="184"/>
      <c r="F500" s="184"/>
      <c r="G500" s="184"/>
      <c r="H500" s="184"/>
      <c r="I500" s="184"/>
      <c r="J500" s="184"/>
      <c r="K500" s="184"/>
      <c r="L500" s="184"/>
      <c r="M500" s="184"/>
      <c r="N500" s="98"/>
      <c r="O500" s="164"/>
      <c r="P500" s="164"/>
      <c r="Q500" s="184"/>
      <c r="R500" s="184"/>
      <c r="S500" s="184"/>
      <c r="T500" s="184"/>
      <c r="U500" s="184"/>
      <c r="V500" s="184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84"/>
      <c r="C501" s="184"/>
      <c r="D501" s="184"/>
      <c r="E501" s="184"/>
      <c r="F501" s="184"/>
      <c r="G501" s="184"/>
      <c r="H501" s="184"/>
      <c r="I501" s="184"/>
      <c r="J501" s="184"/>
      <c r="K501" s="184"/>
      <c r="L501" s="184"/>
      <c r="M501" s="184"/>
      <c r="N501" s="98"/>
      <c r="O501" s="164"/>
      <c r="P501" s="164"/>
      <c r="Q501" s="184"/>
      <c r="R501" s="184"/>
      <c r="S501" s="184"/>
      <c r="T501" s="184"/>
      <c r="U501" s="184"/>
      <c r="V501" s="184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84"/>
      <c r="C502" s="184"/>
      <c r="D502" s="184"/>
      <c r="E502" s="184"/>
      <c r="F502" s="184"/>
      <c r="G502" s="184"/>
      <c r="H502" s="184"/>
      <c r="I502" s="184"/>
      <c r="J502" s="184"/>
      <c r="K502" s="184"/>
      <c r="L502" s="184"/>
      <c r="M502" s="184"/>
      <c r="N502" s="98"/>
      <c r="O502" s="164"/>
      <c r="P502" s="164"/>
      <c r="Q502" s="184"/>
      <c r="R502" s="184"/>
      <c r="S502" s="184"/>
      <c r="T502" s="184"/>
      <c r="U502" s="184"/>
      <c r="V502" s="184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84"/>
      <c r="C503" s="184"/>
      <c r="D503" s="184"/>
      <c r="E503" s="184"/>
      <c r="F503" s="184"/>
      <c r="G503" s="184"/>
      <c r="H503" s="184"/>
      <c r="I503" s="184"/>
      <c r="J503" s="184"/>
      <c r="K503" s="184"/>
      <c r="L503" s="184"/>
      <c r="M503" s="184"/>
      <c r="N503" s="98"/>
      <c r="O503" s="164"/>
      <c r="P503" s="164"/>
      <c r="Q503" s="184"/>
      <c r="R503" s="184"/>
      <c r="S503" s="184"/>
      <c r="T503" s="184"/>
      <c r="U503" s="184"/>
      <c r="V503" s="184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84"/>
      <c r="C504" s="184"/>
      <c r="D504" s="184"/>
      <c r="E504" s="184"/>
      <c r="F504" s="184"/>
      <c r="G504" s="184"/>
      <c r="H504" s="184"/>
      <c r="I504" s="184"/>
      <c r="J504" s="184"/>
      <c r="K504" s="184"/>
      <c r="L504" s="184"/>
      <c r="M504" s="184"/>
      <c r="N504" s="98"/>
      <c r="O504" s="164"/>
      <c r="P504" s="164"/>
      <c r="Q504" s="184"/>
      <c r="R504" s="184"/>
      <c r="S504" s="184"/>
      <c r="T504" s="184"/>
      <c r="U504" s="184"/>
      <c r="V504" s="184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84"/>
      <c r="C505" s="184"/>
      <c r="D505" s="184"/>
      <c r="E505" s="184"/>
      <c r="F505" s="184"/>
      <c r="G505" s="184"/>
      <c r="H505" s="184"/>
      <c r="I505" s="184"/>
      <c r="J505" s="184"/>
      <c r="K505" s="184"/>
      <c r="L505" s="184"/>
      <c r="M505" s="184"/>
      <c r="N505" s="98"/>
      <c r="O505" s="164"/>
      <c r="P505" s="164"/>
      <c r="Q505" s="184"/>
      <c r="R505" s="184"/>
      <c r="S505" s="184"/>
      <c r="T505" s="184"/>
      <c r="U505" s="184"/>
      <c r="V505" s="184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84"/>
      <c r="C506" s="184"/>
      <c r="D506" s="184"/>
      <c r="E506" s="184"/>
      <c r="F506" s="184"/>
      <c r="G506" s="184"/>
      <c r="H506" s="184"/>
      <c r="I506" s="184"/>
      <c r="J506" s="184"/>
      <c r="K506" s="184"/>
      <c r="L506" s="184"/>
      <c r="M506" s="184"/>
      <c r="N506" s="98"/>
      <c r="O506" s="164"/>
      <c r="P506" s="164"/>
      <c r="Q506" s="184"/>
      <c r="R506" s="184"/>
      <c r="S506" s="184"/>
      <c r="T506" s="184"/>
      <c r="U506" s="184"/>
      <c r="V506" s="184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84"/>
      <c r="C507" s="184"/>
      <c r="D507" s="184"/>
      <c r="E507" s="184"/>
      <c r="F507" s="184"/>
      <c r="G507" s="184"/>
      <c r="H507" s="184"/>
      <c r="I507" s="184"/>
      <c r="J507" s="184"/>
      <c r="K507" s="184"/>
      <c r="L507" s="184"/>
      <c r="M507" s="184"/>
      <c r="N507" s="98"/>
      <c r="O507" s="164"/>
      <c r="P507" s="164"/>
      <c r="Q507" s="184"/>
      <c r="R507" s="184"/>
      <c r="S507" s="184"/>
      <c r="T507" s="184"/>
      <c r="U507" s="184"/>
      <c r="V507" s="184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84"/>
      <c r="C508" s="184"/>
      <c r="D508" s="184"/>
      <c r="E508" s="184"/>
      <c r="F508" s="184"/>
      <c r="G508" s="184"/>
      <c r="H508" s="184"/>
      <c r="I508" s="184"/>
      <c r="J508" s="184"/>
      <c r="K508" s="184"/>
      <c r="L508" s="184"/>
      <c r="M508" s="184"/>
      <c r="N508" s="98"/>
      <c r="O508" s="164"/>
      <c r="P508" s="164"/>
      <c r="Q508" s="184"/>
      <c r="R508" s="184"/>
      <c r="S508" s="184"/>
      <c r="T508" s="184"/>
      <c r="U508" s="184"/>
      <c r="V508" s="184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84"/>
      <c r="C509" s="184"/>
      <c r="D509" s="184"/>
      <c r="E509" s="184"/>
      <c r="F509" s="184"/>
      <c r="G509" s="184"/>
      <c r="H509" s="184"/>
      <c r="I509" s="184"/>
      <c r="J509" s="184"/>
      <c r="K509" s="184"/>
      <c r="L509" s="184"/>
      <c r="M509" s="184"/>
      <c r="N509" s="98"/>
      <c r="O509" s="164"/>
      <c r="P509" s="164"/>
      <c r="Q509" s="184"/>
      <c r="R509" s="184"/>
      <c r="S509" s="184"/>
      <c r="T509" s="184"/>
      <c r="U509" s="184"/>
      <c r="V509" s="184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84"/>
      <c r="C510" s="184"/>
      <c r="D510" s="184"/>
      <c r="E510" s="184"/>
      <c r="F510" s="184"/>
      <c r="G510" s="184"/>
      <c r="H510" s="184"/>
      <c r="I510" s="184"/>
      <c r="J510" s="184"/>
      <c r="K510" s="184"/>
      <c r="L510" s="184"/>
      <c r="M510" s="184"/>
      <c r="N510" s="98"/>
      <c r="O510" s="164"/>
      <c r="P510" s="164"/>
      <c r="Q510" s="184"/>
      <c r="R510" s="184"/>
      <c r="S510" s="184"/>
      <c r="T510" s="184"/>
      <c r="U510" s="184"/>
      <c r="V510" s="184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84"/>
      <c r="C511" s="184"/>
      <c r="D511" s="184"/>
      <c r="E511" s="184"/>
      <c r="F511" s="184"/>
      <c r="G511" s="184"/>
      <c r="H511" s="184"/>
      <c r="I511" s="184"/>
      <c r="J511" s="184"/>
      <c r="K511" s="184"/>
      <c r="L511" s="184"/>
      <c r="M511" s="184"/>
      <c r="N511" s="98"/>
      <c r="O511" s="164"/>
      <c r="P511" s="164"/>
      <c r="Q511" s="184"/>
      <c r="R511" s="184"/>
      <c r="S511" s="184"/>
      <c r="T511" s="184"/>
      <c r="U511" s="184"/>
      <c r="V511" s="184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84"/>
      <c r="C512" s="184"/>
      <c r="D512" s="184"/>
      <c r="E512" s="184"/>
      <c r="F512" s="184"/>
      <c r="G512" s="184"/>
      <c r="H512" s="184"/>
      <c r="I512" s="184"/>
      <c r="J512" s="184"/>
      <c r="K512" s="184"/>
      <c r="L512" s="184"/>
      <c r="M512" s="184"/>
      <c r="N512" s="98"/>
      <c r="O512" s="164"/>
      <c r="P512" s="164"/>
      <c r="Q512" s="184"/>
      <c r="R512" s="184"/>
      <c r="S512" s="184"/>
      <c r="T512" s="184"/>
      <c r="U512" s="184"/>
      <c r="V512" s="184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84"/>
      <c r="C513" s="184"/>
      <c r="D513" s="184"/>
      <c r="E513" s="184"/>
      <c r="F513" s="184"/>
      <c r="G513" s="184"/>
      <c r="H513" s="184"/>
      <c r="I513" s="184"/>
      <c r="J513" s="184"/>
      <c r="K513" s="184"/>
      <c r="L513" s="184"/>
      <c r="M513" s="184"/>
      <c r="N513" s="98"/>
      <c r="O513" s="164"/>
      <c r="P513" s="164"/>
      <c r="Q513" s="184"/>
      <c r="R513" s="184"/>
      <c r="S513" s="184"/>
      <c r="T513" s="184"/>
      <c r="U513" s="184"/>
      <c r="V513" s="184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84"/>
      <c r="C514" s="184"/>
      <c r="D514" s="184"/>
      <c r="E514" s="184"/>
      <c r="F514" s="184"/>
      <c r="G514" s="184"/>
      <c r="H514" s="184"/>
      <c r="I514" s="184"/>
      <c r="J514" s="184"/>
      <c r="K514" s="184"/>
      <c r="L514" s="184"/>
      <c r="M514" s="184"/>
      <c r="N514" s="98"/>
      <c r="O514" s="164"/>
      <c r="P514" s="164"/>
      <c r="Q514" s="184"/>
      <c r="R514" s="184"/>
      <c r="S514" s="184"/>
      <c r="T514" s="184"/>
      <c r="U514" s="184"/>
      <c r="V514" s="184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84"/>
      <c r="C515" s="184"/>
      <c r="D515" s="184"/>
      <c r="E515" s="184"/>
      <c r="F515" s="184"/>
      <c r="G515" s="184"/>
      <c r="H515" s="184"/>
      <c r="I515" s="184"/>
      <c r="J515" s="184"/>
      <c r="K515" s="184"/>
      <c r="L515" s="184"/>
      <c r="M515" s="184"/>
      <c r="N515" s="98"/>
      <c r="O515" s="164"/>
      <c r="P515" s="164"/>
      <c r="Q515" s="184"/>
      <c r="R515" s="184"/>
      <c r="S515" s="184"/>
      <c r="T515" s="184"/>
      <c r="U515" s="184"/>
      <c r="V515" s="184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84"/>
      <c r="C516" s="184"/>
      <c r="D516" s="184"/>
      <c r="E516" s="184"/>
      <c r="F516" s="184"/>
      <c r="G516" s="184"/>
      <c r="H516" s="184"/>
      <c r="I516" s="184"/>
      <c r="J516" s="184"/>
      <c r="K516" s="184"/>
      <c r="L516" s="184"/>
      <c r="M516" s="184"/>
      <c r="N516" s="98"/>
      <c r="O516" s="164"/>
      <c r="P516" s="164"/>
      <c r="Q516" s="184"/>
      <c r="R516" s="184"/>
      <c r="S516" s="184"/>
      <c r="T516" s="184"/>
      <c r="U516" s="184"/>
      <c r="V516" s="184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84"/>
      <c r="C517" s="184"/>
      <c r="D517" s="184"/>
      <c r="E517" s="184"/>
      <c r="F517" s="184"/>
      <c r="G517" s="184"/>
      <c r="H517" s="184"/>
      <c r="I517" s="184"/>
      <c r="J517" s="184"/>
      <c r="K517" s="184"/>
      <c r="L517" s="184"/>
      <c r="M517" s="184"/>
      <c r="N517" s="98"/>
      <c r="O517" s="164"/>
      <c r="P517" s="164"/>
      <c r="Q517" s="184"/>
      <c r="R517" s="184"/>
      <c r="S517" s="184"/>
      <c r="T517" s="184"/>
      <c r="U517" s="184"/>
      <c r="V517" s="184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84"/>
      <c r="C518" s="184"/>
      <c r="D518" s="184"/>
      <c r="E518" s="184"/>
      <c r="F518" s="184"/>
      <c r="G518" s="184"/>
      <c r="H518" s="184"/>
      <c r="I518" s="184"/>
      <c r="J518" s="184"/>
      <c r="K518" s="184"/>
      <c r="L518" s="184"/>
      <c r="M518" s="184"/>
      <c r="N518" s="98"/>
      <c r="O518" s="164"/>
      <c r="P518" s="164"/>
      <c r="Q518" s="184"/>
      <c r="R518" s="184"/>
      <c r="S518" s="184"/>
      <c r="T518" s="184"/>
      <c r="U518" s="184"/>
      <c r="V518" s="184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84"/>
      <c r="C519" s="184"/>
      <c r="D519" s="184"/>
      <c r="E519" s="184"/>
      <c r="F519" s="184"/>
      <c r="G519" s="184"/>
      <c r="H519" s="184"/>
      <c r="I519" s="184"/>
      <c r="J519" s="184"/>
      <c r="K519" s="184"/>
      <c r="L519" s="184"/>
      <c r="M519" s="184"/>
      <c r="N519" s="98"/>
      <c r="O519" s="164"/>
      <c r="P519" s="164"/>
      <c r="Q519" s="184"/>
      <c r="R519" s="184"/>
      <c r="S519" s="184"/>
      <c r="T519" s="184"/>
      <c r="U519" s="184"/>
      <c r="V519" s="184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84"/>
      <c r="C520" s="184"/>
      <c r="D520" s="184"/>
      <c r="E520" s="184"/>
      <c r="F520" s="184"/>
      <c r="G520" s="184"/>
      <c r="H520" s="184"/>
      <c r="I520" s="184"/>
      <c r="J520" s="184"/>
      <c r="K520" s="184"/>
      <c r="L520" s="184"/>
      <c r="M520" s="184"/>
      <c r="N520" s="98"/>
      <c r="O520" s="164"/>
      <c r="P520" s="164"/>
      <c r="Q520" s="184"/>
      <c r="R520" s="184"/>
      <c r="S520" s="184"/>
      <c r="T520" s="184"/>
      <c r="U520" s="184"/>
      <c r="V520" s="184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84"/>
      <c r="C521" s="184"/>
      <c r="D521" s="184"/>
      <c r="E521" s="184"/>
      <c r="F521" s="184"/>
      <c r="G521" s="184"/>
      <c r="H521" s="184"/>
      <c r="I521" s="184"/>
      <c r="J521" s="184"/>
      <c r="K521" s="184"/>
      <c r="L521" s="184"/>
      <c r="M521" s="184"/>
      <c r="N521" s="98"/>
      <c r="O521" s="164"/>
      <c r="P521" s="164"/>
      <c r="Q521" s="184"/>
      <c r="R521" s="184"/>
      <c r="S521" s="184"/>
      <c r="T521" s="184"/>
      <c r="U521" s="184"/>
      <c r="V521" s="184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84"/>
      <c r="C522" s="184"/>
      <c r="D522" s="184"/>
      <c r="E522" s="184"/>
      <c r="F522" s="184"/>
      <c r="G522" s="184"/>
      <c r="H522" s="184"/>
      <c r="I522" s="184"/>
      <c r="J522" s="184"/>
      <c r="K522" s="184"/>
      <c r="L522" s="184"/>
      <c r="M522" s="184"/>
      <c r="N522" s="98"/>
      <c r="O522" s="164"/>
      <c r="P522" s="164"/>
      <c r="Q522" s="184"/>
      <c r="R522" s="184"/>
      <c r="S522" s="184"/>
      <c r="T522" s="184"/>
      <c r="U522" s="184"/>
      <c r="V522" s="184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84"/>
      <c r="C523" s="184"/>
      <c r="D523" s="184"/>
      <c r="E523" s="184"/>
      <c r="F523" s="184"/>
      <c r="G523" s="184"/>
      <c r="H523" s="184"/>
      <c r="I523" s="184"/>
      <c r="J523" s="184"/>
      <c r="K523" s="184"/>
      <c r="L523" s="184"/>
      <c r="M523" s="184"/>
      <c r="N523" s="98"/>
      <c r="O523" s="164"/>
      <c r="P523" s="164"/>
      <c r="Q523" s="184"/>
      <c r="R523" s="184"/>
      <c r="S523" s="184"/>
      <c r="T523" s="184"/>
      <c r="U523" s="184"/>
      <c r="V523" s="184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84"/>
      <c r="C524" s="184"/>
      <c r="D524" s="184"/>
      <c r="E524" s="184"/>
      <c r="F524" s="184"/>
      <c r="G524" s="184"/>
      <c r="H524" s="184"/>
      <c r="I524" s="184"/>
      <c r="J524" s="184"/>
      <c r="K524" s="184"/>
      <c r="L524" s="184"/>
      <c r="M524" s="184"/>
      <c r="N524" s="98"/>
      <c r="O524" s="164"/>
      <c r="P524" s="164"/>
      <c r="Q524" s="184"/>
      <c r="R524" s="184"/>
      <c r="S524" s="184"/>
      <c r="T524" s="184"/>
      <c r="U524" s="184"/>
      <c r="V524" s="184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84"/>
      <c r="C525" s="184"/>
      <c r="D525" s="184"/>
      <c r="E525" s="184"/>
      <c r="F525" s="184"/>
      <c r="G525" s="184"/>
      <c r="H525" s="184"/>
      <c r="I525" s="184"/>
      <c r="J525" s="184"/>
      <c r="K525" s="184"/>
      <c r="L525" s="184"/>
      <c r="M525" s="184"/>
      <c r="N525" s="98"/>
      <c r="O525" s="164"/>
      <c r="P525" s="164"/>
      <c r="Q525" s="184"/>
      <c r="R525" s="184"/>
      <c r="S525" s="184"/>
      <c r="T525" s="184"/>
      <c r="U525" s="184"/>
      <c r="V525" s="184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84"/>
      <c r="C526" s="184"/>
      <c r="D526" s="184"/>
      <c r="E526" s="184"/>
      <c r="F526" s="184"/>
      <c r="G526" s="184"/>
      <c r="H526" s="184"/>
      <c r="I526" s="184"/>
      <c r="J526" s="184"/>
      <c r="K526" s="184"/>
      <c r="L526" s="184"/>
      <c r="M526" s="184"/>
      <c r="N526" s="98"/>
      <c r="O526" s="164"/>
      <c r="P526" s="164"/>
      <c r="Q526" s="184"/>
      <c r="R526" s="184"/>
      <c r="S526" s="184"/>
      <c r="T526" s="184"/>
      <c r="U526" s="184"/>
      <c r="V526" s="184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84"/>
      <c r="C527" s="184"/>
      <c r="D527" s="184"/>
      <c r="E527" s="184"/>
      <c r="F527" s="184"/>
      <c r="G527" s="184"/>
      <c r="H527" s="184"/>
      <c r="I527" s="184"/>
      <c r="J527" s="184"/>
      <c r="K527" s="184"/>
      <c r="L527" s="184"/>
      <c r="M527" s="184"/>
      <c r="N527" s="98"/>
      <c r="O527" s="164"/>
      <c r="P527" s="164"/>
      <c r="Q527" s="184"/>
      <c r="R527" s="184"/>
      <c r="S527" s="184"/>
      <c r="T527" s="184"/>
      <c r="U527" s="184"/>
      <c r="V527" s="184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84"/>
      <c r="C528" s="184"/>
      <c r="D528" s="184"/>
      <c r="E528" s="184"/>
      <c r="F528" s="184"/>
      <c r="G528" s="184"/>
      <c r="H528" s="184"/>
      <c r="I528" s="184"/>
      <c r="J528" s="184"/>
      <c r="K528" s="184"/>
      <c r="L528" s="184"/>
      <c r="M528" s="184"/>
      <c r="N528" s="98"/>
      <c r="O528" s="164"/>
      <c r="P528" s="164"/>
      <c r="Q528" s="184"/>
      <c r="R528" s="184"/>
      <c r="S528" s="184"/>
      <c r="T528" s="184"/>
      <c r="U528" s="184"/>
      <c r="V528" s="184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84"/>
      <c r="C529" s="184"/>
      <c r="D529" s="184"/>
      <c r="E529" s="184"/>
      <c r="F529" s="184"/>
      <c r="G529" s="184"/>
      <c r="H529" s="184"/>
      <c r="I529" s="184"/>
      <c r="J529" s="184"/>
      <c r="K529" s="184"/>
      <c r="L529" s="184"/>
      <c r="M529" s="184"/>
      <c r="N529" s="98"/>
      <c r="O529" s="164"/>
      <c r="P529" s="164"/>
      <c r="Q529" s="184"/>
      <c r="R529" s="184"/>
      <c r="S529" s="184"/>
      <c r="T529" s="184"/>
      <c r="U529" s="184"/>
      <c r="V529" s="184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84"/>
      <c r="C530" s="184"/>
      <c r="D530" s="184"/>
      <c r="E530" s="184"/>
      <c r="F530" s="184"/>
      <c r="G530" s="184"/>
      <c r="H530" s="184"/>
      <c r="I530" s="184"/>
      <c r="J530" s="184"/>
      <c r="K530" s="184"/>
      <c r="L530" s="184"/>
      <c r="M530" s="184"/>
      <c r="N530" s="98"/>
      <c r="O530" s="164"/>
      <c r="P530" s="164"/>
      <c r="Q530" s="184"/>
      <c r="R530" s="184"/>
      <c r="S530" s="184"/>
      <c r="T530" s="184"/>
      <c r="U530" s="184"/>
      <c r="V530" s="184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84"/>
      <c r="C531" s="184"/>
      <c r="D531" s="184"/>
      <c r="E531" s="184"/>
      <c r="F531" s="184"/>
      <c r="G531" s="184"/>
      <c r="H531" s="184"/>
      <c r="I531" s="184"/>
      <c r="J531" s="184"/>
      <c r="K531" s="184"/>
      <c r="L531" s="184"/>
      <c r="M531" s="184"/>
      <c r="N531" s="98"/>
      <c r="O531" s="164"/>
      <c r="P531" s="164"/>
      <c r="Q531" s="184"/>
      <c r="R531" s="184"/>
      <c r="S531" s="184"/>
      <c r="T531" s="184"/>
      <c r="U531" s="184"/>
      <c r="V531" s="184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84"/>
      <c r="C532" s="184"/>
      <c r="D532" s="184"/>
      <c r="E532" s="184"/>
      <c r="F532" s="184"/>
      <c r="G532" s="184"/>
      <c r="H532" s="184"/>
      <c r="I532" s="184"/>
      <c r="J532" s="184"/>
      <c r="K532" s="184"/>
      <c r="L532" s="184"/>
      <c r="M532" s="184"/>
      <c r="N532" s="98"/>
      <c r="O532" s="164"/>
      <c r="P532" s="164"/>
      <c r="Q532" s="184"/>
      <c r="R532" s="184"/>
      <c r="S532" s="184"/>
      <c r="T532" s="184"/>
      <c r="U532" s="184"/>
      <c r="V532" s="184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84"/>
      <c r="C533" s="184"/>
      <c r="D533" s="184"/>
      <c r="E533" s="184"/>
      <c r="F533" s="184"/>
      <c r="G533" s="184"/>
      <c r="H533" s="184"/>
      <c r="I533" s="184"/>
      <c r="J533" s="184"/>
      <c r="K533" s="184"/>
      <c r="L533" s="184"/>
      <c r="M533" s="184"/>
      <c r="N533" s="98"/>
      <c r="O533" s="164"/>
      <c r="P533" s="164"/>
      <c r="Q533" s="184"/>
      <c r="R533" s="184"/>
      <c r="S533" s="184"/>
      <c r="T533" s="184"/>
      <c r="U533" s="184"/>
      <c r="V533" s="184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84"/>
      <c r="C534" s="184"/>
      <c r="D534" s="184"/>
      <c r="E534" s="184"/>
      <c r="F534" s="184"/>
      <c r="G534" s="184"/>
      <c r="H534" s="184"/>
      <c r="I534" s="184"/>
      <c r="J534" s="184"/>
      <c r="K534" s="184"/>
      <c r="L534" s="184"/>
      <c r="M534" s="184"/>
      <c r="N534" s="98"/>
      <c r="O534" s="164"/>
      <c r="P534" s="164"/>
      <c r="Q534" s="184"/>
      <c r="R534" s="184"/>
      <c r="S534" s="184"/>
      <c r="T534" s="184"/>
      <c r="U534" s="184"/>
      <c r="V534" s="184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84"/>
      <c r="C535" s="184"/>
      <c r="D535" s="184"/>
      <c r="E535" s="184"/>
      <c r="F535" s="184"/>
      <c r="G535" s="184"/>
      <c r="H535" s="184"/>
      <c r="I535" s="184"/>
      <c r="J535" s="184"/>
      <c r="K535" s="184"/>
      <c r="L535" s="184"/>
      <c r="M535" s="184"/>
      <c r="N535" s="98"/>
      <c r="O535" s="164"/>
      <c r="P535" s="164"/>
      <c r="Q535" s="184"/>
      <c r="R535" s="184"/>
      <c r="S535" s="184"/>
      <c r="T535" s="184"/>
      <c r="U535" s="184"/>
      <c r="V535" s="184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84"/>
      <c r="C536" s="184"/>
      <c r="D536" s="184"/>
      <c r="E536" s="184"/>
      <c r="F536" s="184"/>
      <c r="G536" s="184"/>
      <c r="H536" s="184"/>
      <c r="I536" s="184"/>
      <c r="J536" s="184"/>
      <c r="K536" s="184"/>
      <c r="L536" s="184"/>
      <c r="M536" s="184"/>
      <c r="N536" s="98"/>
      <c r="O536" s="164"/>
      <c r="P536" s="164"/>
      <c r="Q536" s="184"/>
      <c r="R536" s="184"/>
      <c r="S536" s="184"/>
      <c r="T536" s="184"/>
      <c r="U536" s="184"/>
      <c r="V536" s="184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84"/>
      <c r="C537" s="184"/>
      <c r="D537" s="184"/>
      <c r="E537" s="184"/>
      <c r="F537" s="184"/>
      <c r="G537" s="184"/>
      <c r="H537" s="184"/>
      <c r="I537" s="184"/>
      <c r="J537" s="184"/>
      <c r="K537" s="184"/>
      <c r="L537" s="184"/>
      <c r="M537" s="184"/>
      <c r="N537" s="98"/>
      <c r="O537" s="164"/>
      <c r="P537" s="164"/>
      <c r="Q537" s="184"/>
      <c r="R537" s="184"/>
      <c r="S537" s="184"/>
      <c r="T537" s="184"/>
      <c r="U537" s="184"/>
      <c r="V537" s="184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84"/>
      <c r="C538" s="184"/>
      <c r="D538" s="184"/>
      <c r="E538" s="184"/>
      <c r="F538" s="184"/>
      <c r="G538" s="184"/>
      <c r="H538" s="184"/>
      <c r="I538" s="184"/>
      <c r="J538" s="184"/>
      <c r="K538" s="184"/>
      <c r="L538" s="184"/>
      <c r="M538" s="184"/>
      <c r="N538" s="98"/>
      <c r="O538" s="164"/>
      <c r="P538" s="164"/>
      <c r="Q538" s="184"/>
      <c r="R538" s="184"/>
      <c r="S538" s="184"/>
      <c r="T538" s="184"/>
      <c r="U538" s="184"/>
      <c r="V538" s="184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84"/>
      <c r="C539" s="184"/>
      <c r="D539" s="184"/>
      <c r="E539" s="184"/>
      <c r="F539" s="184"/>
      <c r="G539" s="184"/>
      <c r="H539" s="184"/>
      <c r="I539" s="184"/>
      <c r="J539" s="184"/>
      <c r="K539" s="184"/>
      <c r="L539" s="184"/>
      <c r="M539" s="184"/>
      <c r="N539" s="98"/>
      <c r="O539" s="164"/>
      <c r="P539" s="164"/>
      <c r="Q539" s="184"/>
      <c r="R539" s="184"/>
      <c r="S539" s="184"/>
      <c r="T539" s="184"/>
      <c r="U539" s="184"/>
      <c r="V539" s="184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84"/>
      <c r="C540" s="184"/>
      <c r="D540" s="184"/>
      <c r="E540" s="184"/>
      <c r="F540" s="184"/>
      <c r="G540" s="184"/>
      <c r="H540" s="184"/>
      <c r="I540" s="184"/>
      <c r="J540" s="184"/>
      <c r="K540" s="184"/>
      <c r="L540" s="184"/>
      <c r="M540" s="184"/>
      <c r="N540" s="98"/>
      <c r="O540" s="164"/>
      <c r="P540" s="164"/>
      <c r="Q540" s="184"/>
      <c r="R540" s="184"/>
      <c r="S540" s="184"/>
      <c r="T540" s="184"/>
      <c r="U540" s="184"/>
      <c r="V540" s="184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84"/>
      <c r="C541" s="184"/>
      <c r="D541" s="184"/>
      <c r="E541" s="184"/>
      <c r="F541" s="184"/>
      <c r="G541" s="184"/>
      <c r="H541" s="184"/>
      <c r="I541" s="184"/>
      <c r="J541" s="184"/>
      <c r="K541" s="184"/>
      <c r="L541" s="184"/>
      <c r="M541" s="184"/>
      <c r="N541" s="98"/>
      <c r="O541" s="164"/>
      <c r="P541" s="164"/>
      <c r="Q541" s="184"/>
      <c r="R541" s="184"/>
      <c r="S541" s="184"/>
      <c r="T541" s="184"/>
      <c r="U541" s="184"/>
      <c r="V541" s="184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84"/>
      <c r="C542" s="184"/>
      <c r="D542" s="184"/>
      <c r="E542" s="184"/>
      <c r="F542" s="184"/>
      <c r="G542" s="184"/>
      <c r="H542" s="184"/>
      <c r="I542" s="184"/>
      <c r="J542" s="184"/>
      <c r="K542" s="184"/>
      <c r="L542" s="184"/>
      <c r="M542" s="184"/>
      <c r="N542" s="98"/>
      <c r="O542" s="164"/>
      <c r="P542" s="164"/>
      <c r="Q542" s="184"/>
      <c r="R542" s="184"/>
      <c r="S542" s="184"/>
      <c r="T542" s="184"/>
      <c r="U542" s="184"/>
      <c r="V542" s="184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84"/>
      <c r="C543" s="184"/>
      <c r="D543" s="184"/>
      <c r="E543" s="184"/>
      <c r="F543" s="184"/>
      <c r="G543" s="184"/>
      <c r="H543" s="184"/>
      <c r="I543" s="184"/>
      <c r="J543" s="184"/>
      <c r="K543" s="184"/>
      <c r="L543" s="184"/>
      <c r="M543" s="184"/>
      <c r="N543" s="98"/>
      <c r="O543" s="164"/>
      <c r="P543" s="164"/>
      <c r="Q543" s="184"/>
      <c r="R543" s="184"/>
      <c r="S543" s="184"/>
      <c r="T543" s="184"/>
      <c r="U543" s="184"/>
      <c r="V543" s="184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84"/>
      <c r="C544" s="184"/>
      <c r="D544" s="184"/>
      <c r="E544" s="184"/>
      <c r="F544" s="184"/>
      <c r="G544" s="184"/>
      <c r="H544" s="184"/>
      <c r="I544" s="184"/>
      <c r="J544" s="184"/>
      <c r="K544" s="184"/>
      <c r="L544" s="184"/>
      <c r="M544" s="184"/>
      <c r="N544" s="98"/>
      <c r="O544" s="164"/>
      <c r="P544" s="164"/>
      <c r="Q544" s="184"/>
      <c r="R544" s="184"/>
      <c r="S544" s="184"/>
      <c r="T544" s="184"/>
      <c r="U544" s="184"/>
      <c r="V544" s="184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84"/>
      <c r="C545" s="184"/>
      <c r="D545" s="184"/>
      <c r="E545" s="184"/>
      <c r="F545" s="184"/>
      <c r="G545" s="184"/>
      <c r="H545" s="184"/>
      <c r="I545" s="184"/>
      <c r="J545" s="184"/>
      <c r="K545" s="184"/>
      <c r="L545" s="184"/>
      <c r="M545" s="184"/>
      <c r="N545" s="98"/>
      <c r="O545" s="164"/>
      <c r="P545" s="164"/>
      <c r="Q545" s="184"/>
      <c r="R545" s="184"/>
      <c r="S545" s="184"/>
      <c r="T545" s="184"/>
      <c r="U545" s="184"/>
      <c r="V545" s="184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84"/>
      <c r="C546" s="184"/>
      <c r="D546" s="184"/>
      <c r="E546" s="184"/>
      <c r="F546" s="184"/>
      <c r="G546" s="184"/>
      <c r="H546" s="184"/>
      <c r="I546" s="184"/>
      <c r="J546" s="184"/>
      <c r="K546" s="184"/>
      <c r="L546" s="184"/>
      <c r="M546" s="184"/>
      <c r="N546" s="98"/>
      <c r="O546" s="164"/>
      <c r="P546" s="164"/>
      <c r="Q546" s="184"/>
      <c r="R546" s="184"/>
      <c r="S546" s="184"/>
      <c r="T546" s="184"/>
      <c r="U546" s="184"/>
      <c r="V546" s="184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84"/>
      <c r="C547" s="184"/>
      <c r="D547" s="184"/>
      <c r="E547" s="184"/>
      <c r="F547" s="184"/>
      <c r="G547" s="184"/>
      <c r="H547" s="184"/>
      <c r="I547" s="184"/>
      <c r="J547" s="184"/>
      <c r="K547" s="184"/>
      <c r="L547" s="184"/>
      <c r="M547" s="184"/>
      <c r="N547" s="98"/>
      <c r="O547" s="164"/>
      <c r="P547" s="164"/>
      <c r="Q547" s="184"/>
      <c r="R547" s="184"/>
      <c r="S547" s="184"/>
      <c r="T547" s="184"/>
      <c r="U547" s="184"/>
      <c r="V547" s="184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84"/>
      <c r="C548" s="184"/>
      <c r="D548" s="184"/>
      <c r="E548" s="184"/>
      <c r="F548" s="184"/>
      <c r="G548" s="184"/>
      <c r="H548" s="184"/>
      <c r="I548" s="184"/>
      <c r="J548" s="184"/>
      <c r="K548" s="184"/>
      <c r="L548" s="184"/>
      <c r="M548" s="184"/>
      <c r="N548" s="98"/>
      <c r="O548" s="164"/>
      <c r="P548" s="164"/>
      <c r="Q548" s="184"/>
      <c r="R548" s="184"/>
      <c r="S548" s="184"/>
      <c r="T548" s="184"/>
      <c r="U548" s="184"/>
      <c r="V548" s="184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84"/>
      <c r="C549" s="184"/>
      <c r="D549" s="184"/>
      <c r="E549" s="184"/>
      <c r="F549" s="184"/>
      <c r="G549" s="184"/>
      <c r="H549" s="184"/>
      <c r="I549" s="184"/>
      <c r="J549" s="184"/>
      <c r="K549" s="184"/>
      <c r="L549" s="184"/>
      <c r="M549" s="184"/>
      <c r="N549" s="98"/>
      <c r="O549" s="164"/>
      <c r="P549" s="164"/>
      <c r="Q549" s="184"/>
      <c r="R549" s="184"/>
      <c r="S549" s="184"/>
      <c r="T549" s="184"/>
      <c r="U549" s="184"/>
      <c r="V549" s="184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84"/>
      <c r="C550" s="184"/>
      <c r="D550" s="184"/>
      <c r="E550" s="184"/>
      <c r="F550" s="184"/>
      <c r="G550" s="184"/>
      <c r="H550" s="184"/>
      <c r="I550" s="184"/>
      <c r="J550" s="184"/>
      <c r="K550" s="184"/>
      <c r="L550" s="184"/>
      <c r="M550" s="184"/>
      <c r="N550" s="98"/>
      <c r="O550" s="164"/>
      <c r="P550" s="164"/>
      <c r="Q550" s="184"/>
      <c r="R550" s="184"/>
      <c r="S550" s="184"/>
      <c r="T550" s="184"/>
      <c r="U550" s="184"/>
      <c r="V550" s="184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84"/>
      <c r="C551" s="184"/>
      <c r="D551" s="184"/>
      <c r="E551" s="184"/>
      <c r="F551" s="184"/>
      <c r="G551" s="184"/>
      <c r="H551" s="184"/>
      <c r="I551" s="184"/>
      <c r="J551" s="184"/>
      <c r="K551" s="184"/>
      <c r="L551" s="184"/>
      <c r="M551" s="184"/>
      <c r="N551" s="98"/>
      <c r="O551" s="164"/>
      <c r="P551" s="164"/>
      <c r="Q551" s="184"/>
      <c r="R551" s="184"/>
      <c r="S551" s="184"/>
      <c r="T551" s="184"/>
      <c r="U551" s="184"/>
      <c r="V551" s="184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84"/>
      <c r="C552" s="184"/>
      <c r="D552" s="184"/>
      <c r="E552" s="184"/>
      <c r="F552" s="184"/>
      <c r="G552" s="184"/>
      <c r="H552" s="184"/>
      <c r="I552" s="184"/>
      <c r="J552" s="184"/>
      <c r="K552" s="184"/>
      <c r="L552" s="184"/>
      <c r="M552" s="184"/>
      <c r="N552" s="98"/>
      <c r="O552" s="164"/>
      <c r="P552" s="164"/>
      <c r="Q552" s="184"/>
      <c r="R552" s="184"/>
      <c r="S552" s="184"/>
      <c r="T552" s="184"/>
      <c r="U552" s="184"/>
      <c r="V552" s="184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84"/>
      <c r="C553" s="184"/>
      <c r="D553" s="184"/>
      <c r="E553" s="184"/>
      <c r="F553" s="184"/>
      <c r="G553" s="184"/>
      <c r="H553" s="184"/>
      <c r="I553" s="184"/>
      <c r="J553" s="184"/>
      <c r="K553" s="184"/>
      <c r="L553" s="184"/>
      <c r="M553" s="184"/>
      <c r="N553" s="98"/>
      <c r="O553" s="164"/>
      <c r="P553" s="164"/>
      <c r="Q553" s="184"/>
      <c r="R553" s="184"/>
      <c r="S553" s="184"/>
      <c r="T553" s="184"/>
      <c r="U553" s="184"/>
      <c r="V553" s="184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84"/>
      <c r="C554" s="184"/>
      <c r="D554" s="184"/>
      <c r="E554" s="184"/>
      <c r="F554" s="184"/>
      <c r="G554" s="184"/>
      <c r="H554" s="184"/>
      <c r="I554" s="184"/>
      <c r="J554" s="184"/>
      <c r="K554" s="184"/>
      <c r="L554" s="184"/>
      <c r="M554" s="184"/>
      <c r="N554" s="98"/>
      <c r="O554" s="164"/>
      <c r="P554" s="164"/>
      <c r="Q554" s="184"/>
      <c r="R554" s="184"/>
      <c r="S554" s="184"/>
      <c r="T554" s="184"/>
      <c r="U554" s="184"/>
      <c r="V554" s="184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84"/>
      <c r="C555" s="184"/>
      <c r="D555" s="184"/>
      <c r="E555" s="184"/>
      <c r="F555" s="184"/>
      <c r="G555" s="184"/>
      <c r="H555" s="184"/>
      <c r="I555" s="184"/>
      <c r="J555" s="184"/>
      <c r="K555" s="184"/>
      <c r="L555" s="184"/>
      <c r="M555" s="184"/>
      <c r="N555" s="98"/>
      <c r="O555" s="164"/>
      <c r="P555" s="164"/>
      <c r="Q555" s="184"/>
      <c r="R555" s="184"/>
      <c r="S555" s="184"/>
      <c r="T555" s="184"/>
      <c r="U555" s="184"/>
      <c r="V555" s="184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84"/>
      <c r="C556" s="184"/>
      <c r="D556" s="184"/>
      <c r="E556" s="184"/>
      <c r="F556" s="184"/>
      <c r="G556" s="184"/>
      <c r="H556" s="184"/>
      <c r="I556" s="184"/>
      <c r="J556" s="184"/>
      <c r="K556" s="184"/>
      <c r="L556" s="184"/>
      <c r="M556" s="184"/>
      <c r="N556" s="98"/>
      <c r="O556" s="164"/>
      <c r="P556" s="164"/>
      <c r="Q556" s="184"/>
      <c r="R556" s="184"/>
      <c r="S556" s="184"/>
      <c r="T556" s="184"/>
      <c r="U556" s="184"/>
      <c r="V556" s="184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84"/>
      <c r="C557" s="184"/>
      <c r="D557" s="184"/>
      <c r="E557" s="184"/>
      <c r="F557" s="184"/>
      <c r="G557" s="184"/>
      <c r="H557" s="184"/>
      <c r="I557" s="184"/>
      <c r="J557" s="184"/>
      <c r="K557" s="184"/>
      <c r="L557" s="184"/>
      <c r="M557" s="184"/>
      <c r="N557" s="98"/>
      <c r="O557" s="164"/>
      <c r="P557" s="164"/>
      <c r="Q557" s="184"/>
      <c r="R557" s="184"/>
      <c r="S557" s="184"/>
      <c r="T557" s="184"/>
      <c r="U557" s="184"/>
      <c r="V557" s="184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84"/>
      <c r="C558" s="184"/>
      <c r="D558" s="184"/>
      <c r="E558" s="184"/>
      <c r="F558" s="184"/>
      <c r="G558" s="184"/>
      <c r="H558" s="184"/>
      <c r="I558" s="184"/>
      <c r="J558" s="184"/>
      <c r="K558" s="184"/>
      <c r="L558" s="184"/>
      <c r="M558" s="184"/>
      <c r="N558" s="98"/>
      <c r="O558" s="164"/>
      <c r="P558" s="164"/>
      <c r="Q558" s="184"/>
      <c r="R558" s="184"/>
      <c r="S558" s="184"/>
      <c r="T558" s="184"/>
      <c r="U558" s="184"/>
      <c r="V558" s="184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84"/>
      <c r="C559" s="184"/>
      <c r="D559" s="184"/>
      <c r="E559" s="184"/>
      <c r="F559" s="184"/>
      <c r="G559" s="184"/>
      <c r="H559" s="184"/>
      <c r="I559" s="184"/>
      <c r="J559" s="184"/>
      <c r="K559" s="184"/>
      <c r="L559" s="184"/>
      <c r="M559" s="184"/>
      <c r="N559" s="98"/>
      <c r="O559" s="164"/>
      <c r="P559" s="164"/>
      <c r="Q559" s="184"/>
      <c r="R559" s="184"/>
      <c r="S559" s="184"/>
      <c r="T559" s="184"/>
      <c r="U559" s="184"/>
      <c r="V559" s="184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84"/>
      <c r="C560" s="184"/>
      <c r="D560" s="184"/>
      <c r="E560" s="184"/>
      <c r="F560" s="184"/>
      <c r="G560" s="184"/>
      <c r="H560" s="184"/>
      <c r="I560" s="184"/>
      <c r="J560" s="184"/>
      <c r="K560" s="184"/>
      <c r="L560" s="184"/>
      <c r="M560" s="184"/>
      <c r="N560" s="98"/>
      <c r="O560" s="164"/>
      <c r="P560" s="164"/>
      <c r="Q560" s="184"/>
      <c r="R560" s="184"/>
      <c r="S560" s="184"/>
      <c r="T560" s="184"/>
      <c r="U560" s="184"/>
      <c r="V560" s="184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84"/>
      <c r="C561" s="184"/>
      <c r="D561" s="184"/>
      <c r="E561" s="184"/>
      <c r="F561" s="184"/>
      <c r="G561" s="184"/>
      <c r="H561" s="184"/>
      <c r="I561" s="184"/>
      <c r="J561" s="184"/>
      <c r="K561" s="184"/>
      <c r="L561" s="184"/>
      <c r="M561" s="184"/>
      <c r="N561" s="98"/>
      <c r="O561" s="164"/>
      <c r="P561" s="164"/>
      <c r="Q561" s="184"/>
      <c r="R561" s="184"/>
      <c r="S561" s="184"/>
      <c r="T561" s="184"/>
      <c r="U561" s="184"/>
      <c r="V561" s="184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84"/>
      <c r="C562" s="184"/>
      <c r="D562" s="184"/>
      <c r="E562" s="184"/>
      <c r="F562" s="184"/>
      <c r="G562" s="184"/>
      <c r="H562" s="184"/>
      <c r="I562" s="184"/>
      <c r="J562" s="184"/>
      <c r="K562" s="184"/>
      <c r="L562" s="184"/>
      <c r="M562" s="184"/>
      <c r="N562" s="98"/>
      <c r="O562" s="164"/>
      <c r="P562" s="164"/>
      <c r="Q562" s="184"/>
      <c r="R562" s="184"/>
      <c r="S562" s="184"/>
      <c r="T562" s="184"/>
      <c r="U562" s="184"/>
      <c r="V562" s="184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84"/>
      <c r="C563" s="184"/>
      <c r="D563" s="184"/>
      <c r="E563" s="184"/>
      <c r="F563" s="184"/>
      <c r="G563" s="184"/>
      <c r="H563" s="184"/>
      <c r="I563" s="184"/>
      <c r="J563" s="184"/>
      <c r="K563" s="184"/>
      <c r="L563" s="184"/>
      <c r="M563" s="184"/>
      <c r="N563" s="98"/>
      <c r="O563" s="164"/>
      <c r="P563" s="164"/>
      <c r="Q563" s="184"/>
      <c r="R563" s="184"/>
      <c r="S563" s="184"/>
      <c r="T563" s="184"/>
      <c r="U563" s="184"/>
      <c r="V563" s="184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5"/>
      <c r="C568" s="186"/>
      <c r="D568" s="186"/>
      <c r="E568" s="165"/>
      <c r="F568" s="165"/>
      <c r="G568" s="165"/>
      <c r="H568" s="185"/>
      <c r="I568" s="185"/>
      <c r="J568" s="185"/>
      <c r="K568" s="185"/>
      <c r="L568" s="185"/>
      <c r="M568" s="185"/>
      <c r="N568" s="185"/>
      <c r="O568" s="185"/>
      <c r="P568" s="185"/>
      <c r="Q568" s="165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8"/>
      <c r="C569" s="188"/>
      <c r="D569" s="188"/>
      <c r="E569" s="102"/>
      <c r="F569" s="102"/>
      <c r="G569" s="102"/>
      <c r="H569" s="189"/>
      <c r="I569" s="189"/>
      <c r="J569" s="189"/>
      <c r="K569" s="189"/>
      <c r="L569" s="190"/>
      <c r="M569" s="190"/>
      <c r="N569" s="190"/>
      <c r="O569" s="190"/>
      <c r="P569" s="190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8"/>
      <c r="C570" s="188"/>
      <c r="D570" s="188"/>
      <c r="E570" s="102"/>
      <c r="F570" s="102"/>
      <c r="G570" s="102"/>
      <c r="H570" s="189"/>
      <c r="I570" s="189"/>
      <c r="J570" s="189"/>
      <c r="K570" s="189"/>
      <c r="L570" s="190"/>
      <c r="M570" s="190"/>
      <c r="N570" s="190"/>
      <c r="O570" s="190"/>
      <c r="P570" s="190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8"/>
      <c r="C571" s="188"/>
      <c r="D571" s="188"/>
      <c r="E571" s="102"/>
      <c r="F571" s="102"/>
      <c r="G571" s="102"/>
      <c r="H571" s="189"/>
      <c r="I571" s="189"/>
      <c r="J571" s="189"/>
      <c r="K571" s="189"/>
      <c r="L571" s="190"/>
      <c r="M571" s="190"/>
      <c r="N571" s="190"/>
      <c r="O571" s="190"/>
      <c r="P571" s="190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8"/>
      <c r="C572" s="188"/>
      <c r="D572" s="188"/>
      <c r="E572" s="102"/>
      <c r="F572" s="102"/>
      <c r="G572" s="102"/>
      <c r="H572" s="189"/>
      <c r="I572" s="189"/>
      <c r="J572" s="189"/>
      <c r="K572" s="189"/>
      <c r="L572" s="190"/>
      <c r="M572" s="190"/>
      <c r="N572" s="190"/>
      <c r="O572" s="190"/>
      <c r="P572" s="190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8"/>
      <c r="C573" s="188"/>
      <c r="D573" s="188"/>
      <c r="E573" s="102"/>
      <c r="F573" s="102"/>
      <c r="G573" s="102"/>
      <c r="H573" s="189"/>
      <c r="I573" s="189"/>
      <c r="J573" s="189"/>
      <c r="K573" s="189"/>
      <c r="L573" s="190"/>
      <c r="M573" s="190"/>
      <c r="N573" s="190"/>
      <c r="O573" s="190"/>
      <c r="P573" s="190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8"/>
      <c r="C574" s="188"/>
      <c r="D574" s="188"/>
      <c r="E574" s="102"/>
      <c r="F574" s="102"/>
      <c r="G574" s="102"/>
      <c r="H574" s="189"/>
      <c r="I574" s="189"/>
      <c r="J574" s="189"/>
      <c r="K574" s="189"/>
      <c r="L574" s="190"/>
      <c r="M574" s="190"/>
      <c r="N574" s="190"/>
      <c r="O574" s="190"/>
      <c r="P574" s="190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8"/>
      <c r="C575" s="188"/>
      <c r="D575" s="188"/>
      <c r="E575" s="102"/>
      <c r="F575" s="102"/>
      <c r="G575" s="102"/>
      <c r="H575" s="189"/>
      <c r="I575" s="189"/>
      <c r="J575" s="189"/>
      <c r="K575" s="189"/>
      <c r="L575" s="190"/>
      <c r="M575" s="190"/>
      <c r="N575" s="190"/>
      <c r="O575" s="190"/>
      <c r="P575" s="190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8"/>
      <c r="C576" s="188"/>
      <c r="D576" s="188"/>
      <c r="E576" s="102"/>
      <c r="F576" s="102"/>
      <c r="G576" s="102"/>
      <c r="H576" s="189"/>
      <c r="I576" s="189"/>
      <c r="J576" s="189"/>
      <c r="K576" s="189"/>
      <c r="L576" s="190"/>
      <c r="M576" s="190"/>
      <c r="N576" s="190"/>
      <c r="O576" s="190"/>
      <c r="P576" s="190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8"/>
      <c r="C577" s="188"/>
      <c r="D577" s="188"/>
      <c r="E577" s="102"/>
      <c r="F577" s="102"/>
      <c r="G577" s="102"/>
      <c r="H577" s="189"/>
      <c r="I577" s="189"/>
      <c r="J577" s="189"/>
      <c r="K577" s="189"/>
      <c r="L577" s="190"/>
      <c r="M577" s="190"/>
      <c r="N577" s="190"/>
      <c r="O577" s="190"/>
      <c r="P577" s="190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8"/>
      <c r="C578" s="188"/>
      <c r="D578" s="188"/>
      <c r="E578" s="102"/>
      <c r="F578" s="102"/>
      <c r="G578" s="102"/>
      <c r="H578" s="189"/>
      <c r="I578" s="189"/>
      <c r="J578" s="189"/>
      <c r="K578" s="189"/>
      <c r="L578" s="190"/>
      <c r="M578" s="190"/>
      <c r="N578" s="190"/>
      <c r="O578" s="190"/>
      <c r="P578" s="190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8"/>
      <c r="C579" s="188"/>
      <c r="D579" s="188"/>
      <c r="E579" s="102"/>
      <c r="F579" s="102"/>
      <c r="G579" s="102"/>
      <c r="H579" s="189"/>
      <c r="I579" s="189"/>
      <c r="J579" s="189"/>
      <c r="K579" s="189"/>
      <c r="L579" s="190"/>
      <c r="M579" s="190"/>
      <c r="N579" s="190"/>
      <c r="O579" s="190"/>
      <c r="P579" s="190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8"/>
      <c r="C580" s="188"/>
      <c r="D580" s="188"/>
      <c r="E580" s="102"/>
      <c r="F580" s="102"/>
      <c r="G580" s="102"/>
      <c r="H580" s="189"/>
      <c r="I580" s="189"/>
      <c r="J580" s="189"/>
      <c r="K580" s="189"/>
      <c r="L580" s="190"/>
      <c r="M580" s="190"/>
      <c r="N580" s="190"/>
      <c r="O580" s="190"/>
      <c r="P580" s="190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8"/>
      <c r="C581" s="188"/>
      <c r="D581" s="188"/>
      <c r="E581" s="102"/>
      <c r="F581" s="102"/>
      <c r="G581" s="102"/>
      <c r="H581" s="189"/>
      <c r="I581" s="189"/>
      <c r="J581" s="189"/>
      <c r="K581" s="189"/>
      <c r="L581" s="190"/>
      <c r="M581" s="190"/>
      <c r="N581" s="190"/>
      <c r="O581" s="190"/>
      <c r="P581" s="190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8"/>
      <c r="C582" s="188"/>
      <c r="D582" s="188"/>
      <c r="E582" s="102"/>
      <c r="F582" s="102"/>
      <c r="G582" s="102"/>
      <c r="H582" s="189"/>
      <c r="I582" s="189"/>
      <c r="J582" s="189"/>
      <c r="K582" s="189"/>
      <c r="L582" s="190"/>
      <c r="M582" s="190"/>
      <c r="N582" s="190"/>
      <c r="O582" s="190"/>
      <c r="P582" s="190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8"/>
      <c r="C583" s="188"/>
      <c r="D583" s="188"/>
      <c r="E583" s="102"/>
      <c r="F583" s="102"/>
      <c r="G583" s="102"/>
      <c r="H583" s="189"/>
      <c r="I583" s="189"/>
      <c r="J583" s="189"/>
      <c r="K583" s="189"/>
      <c r="L583" s="190"/>
      <c r="M583" s="190"/>
      <c r="N583" s="190"/>
      <c r="O583" s="190"/>
      <c r="P583" s="190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8"/>
      <c r="C584" s="188"/>
      <c r="D584" s="188"/>
      <c r="E584" s="102"/>
      <c r="F584" s="102"/>
      <c r="G584" s="102"/>
      <c r="H584" s="189"/>
      <c r="I584" s="189"/>
      <c r="J584" s="189"/>
      <c r="K584" s="189"/>
      <c r="L584" s="190"/>
      <c r="M584" s="190"/>
      <c r="N584" s="190"/>
      <c r="O584" s="190"/>
      <c r="P584" s="190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8"/>
      <c r="C585" s="188"/>
      <c r="D585" s="188"/>
      <c r="E585" s="102"/>
      <c r="F585" s="102"/>
      <c r="G585" s="102"/>
      <c r="H585" s="189"/>
      <c r="I585" s="189"/>
      <c r="J585" s="189"/>
      <c r="K585" s="189"/>
      <c r="L585" s="190"/>
      <c r="M585" s="190"/>
      <c r="N585" s="190"/>
      <c r="O585" s="190"/>
      <c r="P585" s="190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8"/>
      <c r="C586" s="188"/>
      <c r="D586" s="188"/>
      <c r="E586" s="102"/>
      <c r="F586" s="102"/>
      <c r="G586" s="102"/>
      <c r="H586" s="189"/>
      <c r="I586" s="189"/>
      <c r="J586" s="189"/>
      <c r="K586" s="189"/>
      <c r="L586" s="190"/>
      <c r="M586" s="190"/>
      <c r="N586" s="190"/>
      <c r="O586" s="190"/>
      <c r="P586" s="190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8"/>
      <c r="C587" s="188"/>
      <c r="D587" s="188"/>
      <c r="E587" s="102"/>
      <c r="F587" s="102"/>
      <c r="G587" s="102"/>
      <c r="H587" s="189"/>
      <c r="I587" s="189"/>
      <c r="J587" s="189"/>
      <c r="K587" s="189"/>
      <c r="L587" s="190"/>
      <c r="M587" s="190"/>
      <c r="N587" s="190"/>
      <c r="O587" s="190"/>
      <c r="P587" s="190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5"/>
      <c r="C590" s="186"/>
      <c r="D590" s="186"/>
      <c r="E590" s="187"/>
      <c r="F590" s="187"/>
      <c r="G590" s="187"/>
      <c r="H590" s="187"/>
      <c r="I590" s="187"/>
      <c r="J590" s="187"/>
      <c r="K590" s="187"/>
      <c r="L590" s="187"/>
      <c r="M590" s="187"/>
      <c r="N590" s="165"/>
      <c r="O590" s="165"/>
      <c r="P590" s="185"/>
      <c r="Q590" s="185"/>
      <c r="R590" s="185"/>
      <c r="S590" s="185"/>
      <c r="T590" s="185"/>
      <c r="U590" s="185"/>
      <c r="V590" s="165"/>
      <c r="W590" s="165"/>
      <c r="X590" s="165"/>
      <c r="Y590" s="165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84"/>
      <c r="C591" s="184"/>
      <c r="D591" s="184"/>
      <c r="E591" s="184"/>
      <c r="F591" s="184"/>
      <c r="G591" s="184"/>
      <c r="H591" s="184"/>
      <c r="I591" s="184"/>
      <c r="J591" s="184"/>
      <c r="K591" s="184"/>
      <c r="L591" s="184"/>
      <c r="M591" s="184"/>
      <c r="N591" s="98"/>
      <c r="O591" s="164"/>
      <c r="P591" s="184"/>
      <c r="Q591" s="184"/>
      <c r="R591" s="184"/>
      <c r="S591" s="184"/>
      <c r="T591" s="184"/>
      <c r="U591" s="184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84"/>
      <c r="C592" s="184"/>
      <c r="D592" s="184"/>
      <c r="E592" s="184"/>
      <c r="F592" s="184"/>
      <c r="G592" s="184"/>
      <c r="H592" s="184"/>
      <c r="I592" s="184"/>
      <c r="J592" s="184"/>
      <c r="K592" s="184"/>
      <c r="L592" s="184"/>
      <c r="M592" s="184"/>
      <c r="N592" s="98"/>
      <c r="O592" s="164"/>
      <c r="P592" s="184"/>
      <c r="Q592" s="184"/>
      <c r="R592" s="184"/>
      <c r="S592" s="184"/>
      <c r="T592" s="184"/>
      <c r="U592" s="184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84"/>
      <c r="C593" s="184"/>
      <c r="D593" s="184"/>
      <c r="E593" s="184"/>
      <c r="F593" s="184"/>
      <c r="G593" s="184"/>
      <c r="H593" s="184"/>
      <c r="I593" s="184"/>
      <c r="J593" s="184"/>
      <c r="K593" s="184"/>
      <c r="L593" s="184"/>
      <c r="M593" s="184"/>
      <c r="N593" s="98"/>
      <c r="O593" s="164"/>
      <c r="P593" s="184"/>
      <c r="Q593" s="184"/>
      <c r="R593" s="184"/>
      <c r="S593" s="184"/>
      <c r="T593" s="184"/>
      <c r="U593" s="184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84"/>
      <c r="C594" s="184"/>
      <c r="D594" s="184"/>
      <c r="E594" s="184"/>
      <c r="F594" s="184"/>
      <c r="G594" s="184"/>
      <c r="H594" s="184"/>
      <c r="I594" s="184"/>
      <c r="J594" s="184"/>
      <c r="K594" s="184"/>
      <c r="L594" s="184"/>
      <c r="M594" s="184"/>
      <c r="N594" s="98"/>
      <c r="O594" s="164"/>
      <c r="P594" s="184"/>
      <c r="Q594" s="184"/>
      <c r="R594" s="184"/>
      <c r="S594" s="184"/>
      <c r="T594" s="184"/>
      <c r="U594" s="184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84"/>
      <c r="C595" s="184"/>
      <c r="D595" s="184"/>
      <c r="E595" s="184"/>
      <c r="F595" s="184"/>
      <c r="G595" s="184"/>
      <c r="H595" s="184"/>
      <c r="I595" s="184"/>
      <c r="J595" s="184"/>
      <c r="K595" s="184"/>
      <c r="L595" s="184"/>
      <c r="M595" s="184"/>
      <c r="N595" s="98"/>
      <c r="O595" s="164"/>
      <c r="P595" s="184"/>
      <c r="Q595" s="184"/>
      <c r="R595" s="184"/>
      <c r="S595" s="184"/>
      <c r="T595" s="184"/>
      <c r="U595" s="184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84"/>
      <c r="C596" s="184"/>
      <c r="D596" s="184"/>
      <c r="E596" s="184"/>
      <c r="F596" s="184"/>
      <c r="G596" s="184"/>
      <c r="H596" s="184"/>
      <c r="I596" s="184"/>
      <c r="J596" s="184"/>
      <c r="K596" s="184"/>
      <c r="L596" s="184"/>
      <c r="M596" s="184"/>
      <c r="N596" s="98"/>
      <c r="O596" s="164"/>
      <c r="P596" s="184"/>
      <c r="Q596" s="184"/>
      <c r="R596" s="184"/>
      <c r="S596" s="184"/>
      <c r="T596" s="184"/>
      <c r="U596" s="184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84"/>
      <c r="C597" s="184"/>
      <c r="D597" s="184"/>
      <c r="E597" s="184"/>
      <c r="F597" s="184"/>
      <c r="G597" s="184"/>
      <c r="H597" s="184"/>
      <c r="I597" s="184"/>
      <c r="J597" s="184"/>
      <c r="K597" s="184"/>
      <c r="L597" s="184"/>
      <c r="M597" s="184"/>
      <c r="N597" s="98"/>
      <c r="O597" s="164"/>
      <c r="P597" s="184"/>
      <c r="Q597" s="184"/>
      <c r="R597" s="184"/>
      <c r="S597" s="184"/>
      <c r="T597" s="184"/>
      <c r="U597" s="184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84"/>
      <c r="C598" s="184"/>
      <c r="D598" s="184"/>
      <c r="E598" s="184"/>
      <c r="F598" s="184"/>
      <c r="G598" s="184"/>
      <c r="H598" s="184"/>
      <c r="I598" s="184"/>
      <c r="J598" s="184"/>
      <c r="K598" s="184"/>
      <c r="L598" s="184"/>
      <c r="M598" s="184"/>
      <c r="N598" s="98"/>
      <c r="O598" s="164"/>
      <c r="P598" s="184"/>
      <c r="Q598" s="184"/>
      <c r="R598" s="184"/>
      <c r="S598" s="184"/>
      <c r="T598" s="184"/>
      <c r="U598" s="184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84"/>
      <c r="C599" s="184"/>
      <c r="D599" s="184"/>
      <c r="E599" s="184"/>
      <c r="F599" s="184"/>
      <c r="G599" s="184"/>
      <c r="H599" s="184"/>
      <c r="I599" s="184"/>
      <c r="J599" s="184"/>
      <c r="K599" s="184"/>
      <c r="L599" s="184"/>
      <c r="M599" s="184"/>
      <c r="N599" s="98"/>
      <c r="O599" s="164"/>
      <c r="P599" s="184"/>
      <c r="Q599" s="184"/>
      <c r="R599" s="184"/>
      <c r="S599" s="184"/>
      <c r="T599" s="184"/>
      <c r="U599" s="184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84"/>
      <c r="C600" s="184"/>
      <c r="D600" s="184"/>
      <c r="E600" s="184"/>
      <c r="F600" s="184"/>
      <c r="G600" s="184"/>
      <c r="H600" s="184"/>
      <c r="I600" s="184"/>
      <c r="J600" s="184"/>
      <c r="K600" s="184"/>
      <c r="L600" s="184"/>
      <c r="M600" s="184"/>
      <c r="N600" s="98"/>
      <c r="O600" s="164"/>
      <c r="P600" s="184"/>
      <c r="Q600" s="184"/>
      <c r="R600" s="184"/>
      <c r="S600" s="184"/>
      <c r="T600" s="184"/>
      <c r="U600" s="184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84"/>
      <c r="C601" s="184"/>
      <c r="D601" s="184"/>
      <c r="E601" s="184"/>
      <c r="F601" s="184"/>
      <c r="G601" s="184"/>
      <c r="H601" s="184"/>
      <c r="I601" s="184"/>
      <c r="J601" s="184"/>
      <c r="K601" s="184"/>
      <c r="L601" s="184"/>
      <c r="M601" s="184"/>
      <c r="N601" s="98"/>
      <c r="O601" s="164"/>
      <c r="P601" s="184"/>
      <c r="Q601" s="184"/>
      <c r="R601" s="184"/>
      <c r="S601" s="184"/>
      <c r="T601" s="184"/>
      <c r="U601" s="184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84"/>
      <c r="C602" s="184"/>
      <c r="D602" s="184"/>
      <c r="E602" s="184"/>
      <c r="F602" s="184"/>
      <c r="G602" s="184"/>
      <c r="H602" s="184"/>
      <c r="I602" s="184"/>
      <c r="J602" s="184"/>
      <c r="K602" s="184"/>
      <c r="L602" s="184"/>
      <c r="M602" s="184"/>
      <c r="N602" s="98"/>
      <c r="O602" s="164"/>
      <c r="P602" s="184"/>
      <c r="Q602" s="184"/>
      <c r="R602" s="184"/>
      <c r="S602" s="184"/>
      <c r="T602" s="184"/>
      <c r="U602" s="184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84"/>
      <c r="C603" s="184"/>
      <c r="D603" s="184"/>
      <c r="E603" s="184"/>
      <c r="F603" s="184"/>
      <c r="G603" s="184"/>
      <c r="H603" s="184"/>
      <c r="I603" s="184"/>
      <c r="J603" s="184"/>
      <c r="K603" s="184"/>
      <c r="L603" s="184"/>
      <c r="M603" s="184"/>
      <c r="N603" s="98"/>
      <c r="O603" s="164"/>
      <c r="P603" s="184"/>
      <c r="Q603" s="184"/>
      <c r="R603" s="184"/>
      <c r="S603" s="184"/>
      <c r="T603" s="184"/>
      <c r="U603" s="184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84"/>
      <c r="C604" s="184"/>
      <c r="D604" s="184"/>
      <c r="E604" s="184"/>
      <c r="F604" s="184"/>
      <c r="G604" s="184"/>
      <c r="H604" s="184"/>
      <c r="I604" s="184"/>
      <c r="J604" s="184"/>
      <c r="K604" s="184"/>
      <c r="L604" s="184"/>
      <c r="M604" s="184"/>
      <c r="N604" s="98"/>
      <c r="O604" s="164"/>
      <c r="P604" s="184"/>
      <c r="Q604" s="184"/>
      <c r="R604" s="184"/>
      <c r="S604" s="184"/>
      <c r="T604" s="184"/>
      <c r="U604" s="184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84"/>
      <c r="C605" s="184"/>
      <c r="D605" s="184"/>
      <c r="E605" s="184"/>
      <c r="F605" s="184"/>
      <c r="G605" s="184"/>
      <c r="H605" s="184"/>
      <c r="I605" s="184"/>
      <c r="J605" s="184"/>
      <c r="K605" s="184"/>
      <c r="L605" s="184"/>
      <c r="M605" s="184"/>
      <c r="N605" s="98"/>
      <c r="O605" s="164"/>
      <c r="P605" s="184"/>
      <c r="Q605" s="184"/>
      <c r="R605" s="184"/>
      <c r="S605" s="184"/>
      <c r="T605" s="184"/>
      <c r="U605" s="184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84"/>
      <c r="C606" s="184"/>
      <c r="D606" s="184"/>
      <c r="E606" s="184"/>
      <c r="F606" s="184"/>
      <c r="G606" s="184"/>
      <c r="H606" s="184"/>
      <c r="I606" s="184"/>
      <c r="J606" s="184"/>
      <c r="K606" s="184"/>
      <c r="L606" s="184"/>
      <c r="M606" s="184"/>
      <c r="N606" s="98"/>
      <c r="O606" s="164"/>
      <c r="P606" s="184"/>
      <c r="Q606" s="184"/>
      <c r="R606" s="184"/>
      <c r="S606" s="184"/>
      <c r="T606" s="184"/>
      <c r="U606" s="184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84"/>
      <c r="C607" s="184"/>
      <c r="D607" s="184"/>
      <c r="E607" s="184"/>
      <c r="F607" s="184"/>
      <c r="G607" s="184"/>
      <c r="H607" s="184"/>
      <c r="I607" s="184"/>
      <c r="J607" s="184"/>
      <c r="K607" s="184"/>
      <c r="L607" s="184"/>
      <c r="M607" s="184"/>
      <c r="N607" s="98"/>
      <c r="O607" s="164"/>
      <c r="P607" s="184"/>
      <c r="Q607" s="184"/>
      <c r="R607" s="184"/>
      <c r="S607" s="184"/>
      <c r="T607" s="184"/>
      <c r="U607" s="184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84"/>
      <c r="C608" s="184"/>
      <c r="D608" s="184"/>
      <c r="E608" s="184"/>
      <c r="F608" s="184"/>
      <c r="G608" s="184"/>
      <c r="H608" s="184"/>
      <c r="I608" s="184"/>
      <c r="J608" s="184"/>
      <c r="K608" s="184"/>
      <c r="L608" s="184"/>
      <c r="M608" s="184"/>
      <c r="N608" s="98"/>
      <c r="O608" s="164"/>
      <c r="P608" s="184"/>
      <c r="Q608" s="184"/>
      <c r="R608" s="184"/>
      <c r="S608" s="184"/>
      <c r="T608" s="184"/>
      <c r="U608" s="184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84"/>
      <c r="C609" s="184"/>
      <c r="D609" s="184"/>
      <c r="E609" s="184"/>
      <c r="F609" s="184"/>
      <c r="G609" s="184"/>
      <c r="H609" s="184"/>
      <c r="I609" s="184"/>
      <c r="J609" s="184"/>
      <c r="K609" s="184"/>
      <c r="L609" s="184"/>
      <c r="M609" s="184"/>
      <c r="N609" s="98"/>
      <c r="O609" s="164"/>
      <c r="P609" s="184"/>
      <c r="Q609" s="184"/>
      <c r="R609" s="184"/>
      <c r="S609" s="184"/>
      <c r="T609" s="184"/>
      <c r="U609" s="184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84"/>
      <c r="C610" s="184"/>
      <c r="D610" s="184"/>
      <c r="E610" s="184"/>
      <c r="F610" s="184"/>
      <c r="G610" s="184"/>
      <c r="H610" s="184"/>
      <c r="I610" s="184"/>
      <c r="J610" s="184"/>
      <c r="K610" s="184"/>
      <c r="L610" s="184"/>
      <c r="M610" s="184"/>
      <c r="N610" s="98"/>
      <c r="O610" s="164"/>
      <c r="P610" s="184"/>
      <c r="Q610" s="184"/>
      <c r="R610" s="184"/>
      <c r="S610" s="184"/>
      <c r="T610" s="184"/>
      <c r="U610" s="184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84"/>
      <c r="C611" s="184"/>
      <c r="D611" s="184"/>
      <c r="E611" s="184"/>
      <c r="F611" s="184"/>
      <c r="G611" s="184"/>
      <c r="H611" s="184"/>
      <c r="I611" s="184"/>
      <c r="J611" s="184"/>
      <c r="K611" s="184"/>
      <c r="L611" s="184"/>
      <c r="M611" s="184"/>
      <c r="N611" s="98"/>
      <c r="O611" s="164"/>
      <c r="P611" s="184"/>
      <c r="Q611" s="184"/>
      <c r="R611" s="184"/>
      <c r="S611" s="184"/>
      <c r="T611" s="184"/>
      <c r="U611" s="184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84"/>
      <c r="C612" s="184"/>
      <c r="D612" s="184"/>
      <c r="E612" s="184"/>
      <c r="F612" s="184"/>
      <c r="G612" s="184"/>
      <c r="H612" s="184"/>
      <c r="I612" s="184"/>
      <c r="J612" s="184"/>
      <c r="K612" s="184"/>
      <c r="L612" s="184"/>
      <c r="M612" s="184"/>
      <c r="N612" s="98"/>
      <c r="O612" s="164"/>
      <c r="P612" s="184"/>
      <c r="Q612" s="184"/>
      <c r="R612" s="184"/>
      <c r="S612" s="184"/>
      <c r="T612" s="184"/>
      <c r="U612" s="184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84"/>
      <c r="C613" s="184"/>
      <c r="D613" s="184"/>
      <c r="E613" s="184"/>
      <c r="F613" s="184"/>
      <c r="G613" s="184"/>
      <c r="H613" s="184"/>
      <c r="I613" s="184"/>
      <c r="J613" s="184"/>
      <c r="K613" s="184"/>
      <c r="L613" s="184"/>
      <c r="M613" s="184"/>
      <c r="N613" s="98"/>
      <c r="O613" s="164"/>
      <c r="P613" s="184"/>
      <c r="Q613" s="184"/>
      <c r="R613" s="184"/>
      <c r="S613" s="184"/>
      <c r="T613" s="184"/>
      <c r="U613" s="184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84"/>
      <c r="C614" s="184"/>
      <c r="D614" s="184"/>
      <c r="E614" s="184"/>
      <c r="F614" s="184"/>
      <c r="G614" s="184"/>
      <c r="H614" s="184"/>
      <c r="I614" s="184"/>
      <c r="J614" s="184"/>
      <c r="K614" s="184"/>
      <c r="L614" s="184"/>
      <c r="M614" s="184"/>
      <c r="N614" s="98"/>
      <c r="O614" s="164"/>
      <c r="P614" s="184"/>
      <c r="Q614" s="184"/>
      <c r="R614" s="184"/>
      <c r="S614" s="184"/>
      <c r="T614" s="184"/>
      <c r="U614" s="184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84"/>
      <c r="C615" s="184"/>
      <c r="D615" s="184"/>
      <c r="E615" s="184"/>
      <c r="F615" s="184"/>
      <c r="G615" s="184"/>
      <c r="H615" s="184"/>
      <c r="I615" s="184"/>
      <c r="J615" s="184"/>
      <c r="K615" s="184"/>
      <c r="L615" s="184"/>
      <c r="M615" s="184"/>
      <c r="N615" s="98"/>
      <c r="O615" s="164"/>
      <c r="P615" s="184"/>
      <c r="Q615" s="184"/>
      <c r="R615" s="184"/>
      <c r="S615" s="184"/>
      <c r="T615" s="184"/>
      <c r="U615" s="184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84"/>
      <c r="C616" s="184"/>
      <c r="D616" s="184"/>
      <c r="E616" s="184"/>
      <c r="F616" s="184"/>
      <c r="G616" s="184"/>
      <c r="H616" s="184"/>
      <c r="I616" s="184"/>
      <c r="J616" s="184"/>
      <c r="K616" s="184"/>
      <c r="L616" s="184"/>
      <c r="M616" s="184"/>
      <c r="N616" s="98"/>
      <c r="O616" s="164"/>
      <c r="P616" s="184"/>
      <c r="Q616" s="184"/>
      <c r="R616" s="184"/>
      <c r="S616" s="184"/>
      <c r="T616" s="184"/>
      <c r="U616" s="184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84"/>
      <c r="C617" s="184"/>
      <c r="D617" s="184"/>
      <c r="E617" s="184"/>
      <c r="F617" s="184"/>
      <c r="G617" s="184"/>
      <c r="H617" s="184"/>
      <c r="I617" s="184"/>
      <c r="J617" s="184"/>
      <c r="K617" s="184"/>
      <c r="L617" s="184"/>
      <c r="M617" s="184"/>
      <c r="N617" s="98"/>
      <c r="O617" s="164"/>
      <c r="P617" s="184"/>
      <c r="Q617" s="184"/>
      <c r="R617" s="184"/>
      <c r="S617" s="184"/>
      <c r="T617" s="184"/>
      <c r="U617" s="184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84"/>
      <c r="C618" s="184"/>
      <c r="D618" s="184"/>
      <c r="E618" s="184"/>
      <c r="F618" s="184"/>
      <c r="G618" s="184"/>
      <c r="H618" s="184"/>
      <c r="I618" s="184"/>
      <c r="J618" s="184"/>
      <c r="K618" s="184"/>
      <c r="L618" s="184"/>
      <c r="M618" s="184"/>
      <c r="N618" s="98"/>
      <c r="O618" s="164"/>
      <c r="P618" s="184"/>
      <c r="Q618" s="184"/>
      <c r="R618" s="184"/>
      <c r="S618" s="184"/>
      <c r="T618" s="184"/>
      <c r="U618" s="184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84"/>
      <c r="C619" s="184"/>
      <c r="D619" s="184"/>
      <c r="E619" s="184"/>
      <c r="F619" s="184"/>
      <c r="G619" s="184"/>
      <c r="H619" s="184"/>
      <c r="I619" s="184"/>
      <c r="J619" s="184"/>
      <c r="K619" s="184"/>
      <c r="L619" s="184"/>
      <c r="M619" s="184"/>
      <c r="N619" s="98"/>
      <c r="O619" s="164"/>
      <c r="P619" s="184"/>
      <c r="Q619" s="184"/>
      <c r="R619" s="184"/>
      <c r="S619" s="184"/>
      <c r="T619" s="184"/>
      <c r="U619" s="184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84"/>
      <c r="C620" s="184"/>
      <c r="D620" s="184"/>
      <c r="E620" s="184"/>
      <c r="F620" s="184"/>
      <c r="G620" s="184"/>
      <c r="H620" s="184"/>
      <c r="I620" s="184"/>
      <c r="J620" s="184"/>
      <c r="K620" s="184"/>
      <c r="L620" s="184"/>
      <c r="M620" s="184"/>
      <c r="N620" s="98"/>
      <c r="O620" s="164"/>
      <c r="P620" s="184"/>
      <c r="Q620" s="184"/>
      <c r="R620" s="184"/>
      <c r="S620" s="184"/>
      <c r="T620" s="184"/>
      <c r="U620" s="184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84"/>
      <c r="C621" s="184"/>
      <c r="D621" s="184"/>
      <c r="E621" s="184"/>
      <c r="F621" s="184"/>
      <c r="G621" s="184"/>
      <c r="H621" s="184"/>
      <c r="I621" s="184"/>
      <c r="J621" s="184"/>
      <c r="K621" s="184"/>
      <c r="L621" s="184"/>
      <c r="M621" s="184"/>
      <c r="N621" s="98"/>
      <c r="O621" s="164"/>
      <c r="P621" s="184"/>
      <c r="Q621" s="184"/>
      <c r="R621" s="184"/>
      <c r="S621" s="184"/>
      <c r="T621" s="184"/>
      <c r="U621" s="184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84"/>
      <c r="C622" s="184"/>
      <c r="D622" s="184"/>
      <c r="E622" s="184"/>
      <c r="F622" s="184"/>
      <c r="G622" s="184"/>
      <c r="H622" s="184"/>
      <c r="I622" s="184"/>
      <c r="J622" s="184"/>
      <c r="K622" s="184"/>
      <c r="L622" s="184"/>
      <c r="M622" s="184"/>
      <c r="N622" s="98"/>
      <c r="O622" s="164"/>
      <c r="P622" s="184"/>
      <c r="Q622" s="184"/>
      <c r="R622" s="184"/>
      <c r="S622" s="184"/>
      <c r="T622" s="184"/>
      <c r="U622" s="184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84"/>
      <c r="C623" s="184"/>
      <c r="D623" s="184"/>
      <c r="E623" s="184"/>
      <c r="F623" s="184"/>
      <c r="G623" s="184"/>
      <c r="H623" s="184"/>
      <c r="I623" s="184"/>
      <c r="J623" s="184"/>
      <c r="K623" s="184"/>
      <c r="L623" s="184"/>
      <c r="M623" s="184"/>
      <c r="N623" s="98"/>
      <c r="O623" s="164"/>
      <c r="P623" s="184"/>
      <c r="Q623" s="184"/>
      <c r="R623" s="184"/>
      <c r="S623" s="184"/>
      <c r="T623" s="184"/>
      <c r="U623" s="184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84"/>
      <c r="C624" s="184"/>
      <c r="D624" s="184"/>
      <c r="E624" s="184"/>
      <c r="F624" s="184"/>
      <c r="G624" s="184"/>
      <c r="H624" s="184"/>
      <c r="I624" s="184"/>
      <c r="J624" s="184"/>
      <c r="K624" s="184"/>
      <c r="L624" s="184"/>
      <c r="M624" s="184"/>
      <c r="N624" s="98"/>
      <c r="O624" s="164"/>
      <c r="P624" s="184"/>
      <c r="Q624" s="184"/>
      <c r="R624" s="184"/>
      <c r="S624" s="184"/>
      <c r="T624" s="184"/>
      <c r="U624" s="184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84"/>
      <c r="C625" s="184"/>
      <c r="D625" s="184"/>
      <c r="E625" s="184"/>
      <c r="F625" s="184"/>
      <c r="G625" s="184"/>
      <c r="H625" s="184"/>
      <c r="I625" s="184"/>
      <c r="J625" s="184"/>
      <c r="K625" s="184"/>
      <c r="L625" s="184"/>
      <c r="M625" s="184"/>
      <c r="N625" s="98"/>
      <c r="O625" s="164"/>
      <c r="P625" s="184"/>
      <c r="Q625" s="184"/>
      <c r="R625" s="184"/>
      <c r="S625" s="184"/>
      <c r="T625" s="184"/>
      <c r="U625" s="184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84"/>
      <c r="C626" s="184"/>
      <c r="D626" s="184"/>
      <c r="E626" s="184"/>
      <c r="F626" s="184"/>
      <c r="G626" s="184"/>
      <c r="H626" s="184"/>
      <c r="I626" s="184"/>
      <c r="J626" s="184"/>
      <c r="K626" s="184"/>
      <c r="L626" s="184"/>
      <c r="M626" s="184"/>
      <c r="N626" s="98"/>
      <c r="O626" s="164"/>
      <c r="P626" s="184"/>
      <c r="Q626" s="184"/>
      <c r="R626" s="184"/>
      <c r="S626" s="184"/>
      <c r="T626" s="184"/>
      <c r="U626" s="184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84"/>
      <c r="C627" s="184"/>
      <c r="D627" s="184"/>
      <c r="E627" s="184"/>
      <c r="F627" s="184"/>
      <c r="G627" s="184"/>
      <c r="H627" s="184"/>
      <c r="I627" s="184"/>
      <c r="J627" s="184"/>
      <c r="K627" s="184"/>
      <c r="L627" s="184"/>
      <c r="M627" s="184"/>
      <c r="N627" s="98"/>
      <c r="O627" s="164"/>
      <c r="P627" s="184"/>
      <c r="Q627" s="184"/>
      <c r="R627" s="184"/>
      <c r="S627" s="184"/>
      <c r="T627" s="184"/>
      <c r="U627" s="184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84"/>
      <c r="C628" s="184"/>
      <c r="D628" s="184"/>
      <c r="E628" s="184"/>
      <c r="F628" s="184"/>
      <c r="G628" s="184"/>
      <c r="H628" s="184"/>
      <c r="I628" s="184"/>
      <c r="J628" s="184"/>
      <c r="K628" s="184"/>
      <c r="L628" s="184"/>
      <c r="M628" s="184"/>
      <c r="N628" s="98"/>
      <c r="O628" s="164"/>
      <c r="P628" s="184"/>
      <c r="Q628" s="184"/>
      <c r="R628" s="184"/>
      <c r="S628" s="184"/>
      <c r="T628" s="184"/>
      <c r="U628" s="184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84"/>
      <c r="C629" s="184"/>
      <c r="D629" s="184"/>
      <c r="E629" s="184"/>
      <c r="F629" s="184"/>
      <c r="G629" s="184"/>
      <c r="H629" s="184"/>
      <c r="I629" s="184"/>
      <c r="J629" s="184"/>
      <c r="K629" s="184"/>
      <c r="L629" s="184"/>
      <c r="M629" s="184"/>
      <c r="N629" s="98"/>
      <c r="O629" s="164"/>
      <c r="P629" s="184"/>
      <c r="Q629" s="184"/>
      <c r="R629" s="184"/>
      <c r="S629" s="184"/>
      <c r="T629" s="184"/>
      <c r="U629" s="184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84"/>
      <c r="C630" s="184"/>
      <c r="D630" s="184"/>
      <c r="E630" s="184"/>
      <c r="F630" s="184"/>
      <c r="G630" s="184"/>
      <c r="H630" s="184"/>
      <c r="I630" s="184"/>
      <c r="J630" s="184"/>
      <c r="K630" s="184"/>
      <c r="L630" s="184"/>
      <c r="M630" s="184"/>
      <c r="N630" s="98"/>
      <c r="O630" s="164"/>
      <c r="P630" s="184"/>
      <c r="Q630" s="184"/>
      <c r="R630" s="184"/>
      <c r="S630" s="184"/>
      <c r="T630" s="184"/>
      <c r="U630" s="184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84"/>
      <c r="C631" s="184"/>
      <c r="D631" s="184"/>
      <c r="E631" s="184"/>
      <c r="F631" s="184"/>
      <c r="G631" s="184"/>
      <c r="H631" s="184"/>
      <c r="I631" s="184"/>
      <c r="J631" s="184"/>
      <c r="K631" s="184"/>
      <c r="L631" s="184"/>
      <c r="M631" s="184"/>
      <c r="N631" s="98"/>
      <c r="O631" s="164"/>
      <c r="P631" s="184"/>
      <c r="Q631" s="184"/>
      <c r="R631" s="184"/>
      <c r="S631" s="184"/>
      <c r="T631" s="184"/>
      <c r="U631" s="184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84"/>
      <c r="C632" s="184"/>
      <c r="D632" s="184"/>
      <c r="E632" s="184"/>
      <c r="F632" s="184"/>
      <c r="G632" s="184"/>
      <c r="H632" s="184"/>
      <c r="I632" s="184"/>
      <c r="J632" s="184"/>
      <c r="K632" s="184"/>
      <c r="L632" s="184"/>
      <c r="M632" s="184"/>
      <c r="N632" s="98"/>
      <c r="O632" s="164"/>
      <c r="P632" s="184"/>
      <c r="Q632" s="184"/>
      <c r="R632" s="184"/>
      <c r="S632" s="184"/>
      <c r="T632" s="184"/>
      <c r="U632" s="184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84"/>
      <c r="C633" s="184"/>
      <c r="D633" s="184"/>
      <c r="E633" s="184"/>
      <c r="F633" s="184"/>
      <c r="G633" s="184"/>
      <c r="H633" s="184"/>
      <c r="I633" s="184"/>
      <c r="J633" s="184"/>
      <c r="K633" s="184"/>
      <c r="L633" s="184"/>
      <c r="M633" s="184"/>
      <c r="N633" s="98"/>
      <c r="O633" s="164"/>
      <c r="P633" s="184"/>
      <c r="Q633" s="184"/>
      <c r="R633" s="184"/>
      <c r="S633" s="184"/>
      <c r="T633" s="184"/>
      <c r="U633" s="184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84"/>
      <c r="C634" s="184"/>
      <c r="D634" s="184"/>
      <c r="E634" s="184"/>
      <c r="F634" s="184"/>
      <c r="G634" s="184"/>
      <c r="H634" s="184"/>
      <c r="I634" s="184"/>
      <c r="J634" s="184"/>
      <c r="K634" s="184"/>
      <c r="L634" s="184"/>
      <c r="M634" s="184"/>
      <c r="N634" s="98"/>
      <c r="O634" s="164"/>
      <c r="P634" s="184"/>
      <c r="Q634" s="184"/>
      <c r="R634" s="184"/>
      <c r="S634" s="184"/>
      <c r="T634" s="184"/>
      <c r="U634" s="184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84"/>
      <c r="C635" s="184"/>
      <c r="D635" s="184"/>
      <c r="E635" s="184"/>
      <c r="F635" s="184"/>
      <c r="G635" s="184"/>
      <c r="H635" s="184"/>
      <c r="I635" s="184"/>
      <c r="J635" s="184"/>
      <c r="K635" s="184"/>
      <c r="L635" s="184"/>
      <c r="M635" s="184"/>
      <c r="N635" s="98"/>
      <c r="O635" s="164"/>
      <c r="P635" s="184"/>
      <c r="Q635" s="184"/>
      <c r="R635" s="184"/>
      <c r="S635" s="184"/>
      <c r="T635" s="184"/>
      <c r="U635" s="184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84"/>
      <c r="C636" s="184"/>
      <c r="D636" s="184"/>
      <c r="E636" s="184"/>
      <c r="F636" s="184"/>
      <c r="G636" s="184"/>
      <c r="H636" s="184"/>
      <c r="I636" s="184"/>
      <c r="J636" s="184"/>
      <c r="K636" s="184"/>
      <c r="L636" s="184"/>
      <c r="M636" s="184"/>
      <c r="N636" s="98"/>
      <c r="O636" s="164"/>
      <c r="P636" s="184"/>
      <c r="Q636" s="184"/>
      <c r="R636" s="184"/>
      <c r="S636" s="184"/>
      <c r="T636" s="184"/>
      <c r="U636" s="184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84"/>
      <c r="C637" s="184"/>
      <c r="D637" s="184"/>
      <c r="E637" s="184"/>
      <c r="F637" s="184"/>
      <c r="G637" s="184"/>
      <c r="H637" s="184"/>
      <c r="I637" s="184"/>
      <c r="J637" s="184"/>
      <c r="K637" s="184"/>
      <c r="L637" s="184"/>
      <c r="M637" s="184"/>
      <c r="N637" s="98"/>
      <c r="O637" s="164"/>
      <c r="P637" s="184"/>
      <c r="Q637" s="184"/>
      <c r="R637" s="184"/>
      <c r="S637" s="184"/>
      <c r="T637" s="184"/>
      <c r="U637" s="184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84"/>
      <c r="C638" s="184"/>
      <c r="D638" s="184"/>
      <c r="E638" s="184"/>
      <c r="F638" s="184"/>
      <c r="G638" s="184"/>
      <c r="H638" s="184"/>
      <c r="I638" s="184"/>
      <c r="J638" s="184"/>
      <c r="K638" s="184"/>
      <c r="L638" s="184"/>
      <c r="M638" s="184"/>
      <c r="N638" s="98"/>
      <c r="O638" s="164"/>
      <c r="P638" s="184"/>
      <c r="Q638" s="184"/>
      <c r="R638" s="184"/>
      <c r="S638" s="184"/>
      <c r="T638" s="184"/>
      <c r="U638" s="184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84"/>
      <c r="C639" s="184"/>
      <c r="D639" s="184"/>
      <c r="E639" s="184"/>
      <c r="F639" s="184"/>
      <c r="G639" s="184"/>
      <c r="H639" s="184"/>
      <c r="I639" s="184"/>
      <c r="J639" s="184"/>
      <c r="K639" s="184"/>
      <c r="L639" s="184"/>
      <c r="M639" s="184"/>
      <c r="N639" s="98"/>
      <c r="O639" s="164"/>
      <c r="P639" s="184"/>
      <c r="Q639" s="184"/>
      <c r="R639" s="184"/>
      <c r="S639" s="184"/>
      <c r="T639" s="184"/>
      <c r="U639" s="184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84"/>
      <c r="C640" s="184"/>
      <c r="D640" s="184"/>
      <c r="E640" s="184"/>
      <c r="F640" s="184"/>
      <c r="G640" s="184"/>
      <c r="H640" s="184"/>
      <c r="I640" s="184"/>
      <c r="J640" s="184"/>
      <c r="K640" s="184"/>
      <c r="L640" s="184"/>
      <c r="M640" s="184"/>
      <c r="N640" s="98"/>
      <c r="O640" s="164"/>
      <c r="P640" s="184"/>
      <c r="Q640" s="184"/>
      <c r="R640" s="184"/>
      <c r="S640" s="184"/>
      <c r="T640" s="184"/>
      <c r="U640" s="184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84"/>
      <c r="C641" s="184"/>
      <c r="D641" s="184"/>
      <c r="E641" s="184"/>
      <c r="F641" s="184"/>
      <c r="G641" s="184"/>
      <c r="H641" s="184"/>
      <c r="I641" s="184"/>
      <c r="J641" s="184"/>
      <c r="K641" s="184"/>
      <c r="L641" s="184"/>
      <c r="M641" s="184"/>
      <c r="N641" s="98"/>
      <c r="O641" s="164"/>
      <c r="P641" s="184"/>
      <c r="Q641" s="184"/>
      <c r="R641" s="184"/>
      <c r="S641" s="184"/>
      <c r="T641" s="184"/>
      <c r="U641" s="184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84"/>
      <c r="C642" s="184"/>
      <c r="D642" s="184"/>
      <c r="E642" s="184"/>
      <c r="F642" s="184"/>
      <c r="G642" s="184"/>
      <c r="H642" s="184"/>
      <c r="I642" s="184"/>
      <c r="J642" s="184"/>
      <c r="K642" s="184"/>
      <c r="L642" s="184"/>
      <c r="M642" s="184"/>
      <c r="N642" s="98"/>
      <c r="O642" s="164"/>
      <c r="P642" s="184"/>
      <c r="Q642" s="184"/>
      <c r="R642" s="184"/>
      <c r="S642" s="184"/>
      <c r="T642" s="184"/>
      <c r="U642" s="184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84"/>
      <c r="C643" s="184"/>
      <c r="D643" s="184"/>
      <c r="E643" s="184"/>
      <c r="F643" s="184"/>
      <c r="G643" s="184"/>
      <c r="H643" s="184"/>
      <c r="I643" s="184"/>
      <c r="J643" s="184"/>
      <c r="K643" s="184"/>
      <c r="L643" s="184"/>
      <c r="M643" s="184"/>
      <c r="N643" s="98"/>
      <c r="O643" s="164"/>
      <c r="P643" s="184"/>
      <c r="Q643" s="184"/>
      <c r="R643" s="184"/>
      <c r="S643" s="184"/>
      <c r="T643" s="184"/>
      <c r="U643" s="184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84"/>
      <c r="C644" s="184"/>
      <c r="D644" s="184"/>
      <c r="E644" s="184"/>
      <c r="F644" s="184"/>
      <c r="G644" s="184"/>
      <c r="H644" s="184"/>
      <c r="I644" s="184"/>
      <c r="J644" s="184"/>
      <c r="K644" s="184"/>
      <c r="L644" s="184"/>
      <c r="M644" s="184"/>
      <c r="N644" s="98"/>
      <c r="O644" s="164"/>
      <c r="P644" s="184"/>
      <c r="Q644" s="184"/>
      <c r="R644" s="184"/>
      <c r="S644" s="184"/>
      <c r="T644" s="184"/>
      <c r="U644" s="184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84"/>
      <c r="C645" s="184"/>
      <c r="D645" s="184"/>
      <c r="E645" s="184"/>
      <c r="F645" s="184"/>
      <c r="G645" s="184"/>
      <c r="H645" s="184"/>
      <c r="I645" s="184"/>
      <c r="J645" s="184"/>
      <c r="K645" s="184"/>
      <c r="L645" s="184"/>
      <c r="M645" s="184"/>
      <c r="N645" s="98"/>
      <c r="O645" s="164"/>
      <c r="P645" s="184"/>
      <c r="Q645" s="184"/>
      <c r="R645" s="184"/>
      <c r="S645" s="184"/>
      <c r="T645" s="184"/>
      <c r="U645" s="184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84"/>
      <c r="C646" s="184"/>
      <c r="D646" s="184"/>
      <c r="E646" s="184"/>
      <c r="F646" s="184"/>
      <c r="G646" s="184"/>
      <c r="H646" s="184"/>
      <c r="I646" s="184"/>
      <c r="J646" s="184"/>
      <c r="K646" s="184"/>
      <c r="L646" s="184"/>
      <c r="M646" s="184"/>
      <c r="N646" s="98"/>
      <c r="O646" s="164"/>
      <c r="P646" s="184"/>
      <c r="Q646" s="184"/>
      <c r="R646" s="184"/>
      <c r="S646" s="184"/>
      <c r="T646" s="184"/>
      <c r="U646" s="184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84"/>
      <c r="C647" s="184"/>
      <c r="D647" s="184"/>
      <c r="E647" s="184"/>
      <c r="F647" s="184"/>
      <c r="G647" s="184"/>
      <c r="H647" s="184"/>
      <c r="I647" s="184"/>
      <c r="J647" s="184"/>
      <c r="K647" s="184"/>
      <c r="L647" s="184"/>
      <c r="M647" s="184"/>
      <c r="N647" s="98"/>
      <c r="O647" s="164"/>
      <c r="P647" s="184"/>
      <c r="Q647" s="184"/>
      <c r="R647" s="184"/>
      <c r="S647" s="184"/>
      <c r="T647" s="184"/>
      <c r="U647" s="184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84"/>
      <c r="C648" s="184"/>
      <c r="D648" s="184"/>
      <c r="E648" s="184"/>
      <c r="F648" s="184"/>
      <c r="G648" s="184"/>
      <c r="H648" s="184"/>
      <c r="I648" s="184"/>
      <c r="J648" s="184"/>
      <c r="K648" s="184"/>
      <c r="L648" s="184"/>
      <c r="M648" s="184"/>
      <c r="N648" s="98"/>
      <c r="O648" s="164"/>
      <c r="P648" s="184"/>
      <c r="Q648" s="184"/>
      <c r="R648" s="184"/>
      <c r="S648" s="184"/>
      <c r="T648" s="184"/>
      <c r="U648" s="184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84"/>
      <c r="C649" s="184"/>
      <c r="D649" s="184"/>
      <c r="E649" s="184"/>
      <c r="F649" s="184"/>
      <c r="G649" s="184"/>
      <c r="H649" s="184"/>
      <c r="I649" s="184"/>
      <c r="J649" s="184"/>
      <c r="K649" s="184"/>
      <c r="L649" s="184"/>
      <c r="M649" s="184"/>
      <c r="N649" s="98"/>
      <c r="O649" s="164"/>
      <c r="P649" s="184"/>
      <c r="Q649" s="184"/>
      <c r="R649" s="184"/>
      <c r="S649" s="184"/>
      <c r="T649" s="184"/>
      <c r="U649" s="184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84"/>
      <c r="C650" s="184"/>
      <c r="D650" s="184"/>
      <c r="E650" s="184"/>
      <c r="F650" s="184"/>
      <c r="G650" s="184"/>
      <c r="H650" s="184"/>
      <c r="I650" s="184"/>
      <c r="J650" s="184"/>
      <c r="K650" s="184"/>
      <c r="L650" s="184"/>
      <c r="M650" s="184"/>
      <c r="N650" s="98"/>
      <c r="O650" s="164"/>
      <c r="P650" s="184"/>
      <c r="Q650" s="184"/>
      <c r="R650" s="184"/>
      <c r="S650" s="184"/>
      <c r="T650" s="184"/>
      <c r="U650" s="184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84"/>
      <c r="C651" s="184"/>
      <c r="D651" s="184"/>
      <c r="E651" s="184"/>
      <c r="F651" s="184"/>
      <c r="G651" s="184"/>
      <c r="H651" s="184"/>
      <c r="I651" s="184"/>
      <c r="J651" s="184"/>
      <c r="K651" s="184"/>
      <c r="L651" s="184"/>
      <c r="M651" s="184"/>
      <c r="N651" s="98"/>
      <c r="O651" s="164"/>
      <c r="P651" s="184"/>
      <c r="Q651" s="184"/>
      <c r="R651" s="184"/>
      <c r="S651" s="184"/>
      <c r="T651" s="184"/>
      <c r="U651" s="184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84"/>
      <c r="C652" s="184"/>
      <c r="D652" s="184"/>
      <c r="E652" s="184"/>
      <c r="F652" s="184"/>
      <c r="G652" s="184"/>
      <c r="H652" s="184"/>
      <c r="I652" s="184"/>
      <c r="J652" s="184"/>
      <c r="K652" s="184"/>
      <c r="L652" s="184"/>
      <c r="M652" s="184"/>
      <c r="N652" s="98"/>
      <c r="O652" s="164"/>
      <c r="P652" s="184"/>
      <c r="Q652" s="184"/>
      <c r="R652" s="184"/>
      <c r="S652" s="184"/>
      <c r="T652" s="184"/>
      <c r="U652" s="184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84"/>
      <c r="C653" s="184"/>
      <c r="D653" s="184"/>
      <c r="E653" s="184"/>
      <c r="F653" s="184"/>
      <c r="G653" s="184"/>
      <c r="H653" s="184"/>
      <c r="I653" s="184"/>
      <c r="J653" s="184"/>
      <c r="K653" s="184"/>
      <c r="L653" s="184"/>
      <c r="M653" s="184"/>
      <c r="N653" s="98"/>
      <c r="O653" s="164"/>
      <c r="P653" s="184"/>
      <c r="Q653" s="184"/>
      <c r="R653" s="184"/>
      <c r="S653" s="184"/>
      <c r="T653" s="184"/>
      <c r="U653" s="184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84"/>
      <c r="C654" s="184"/>
      <c r="D654" s="184"/>
      <c r="E654" s="184"/>
      <c r="F654" s="184"/>
      <c r="G654" s="184"/>
      <c r="H654" s="184"/>
      <c r="I654" s="184"/>
      <c r="J654" s="184"/>
      <c r="K654" s="184"/>
      <c r="L654" s="184"/>
      <c r="M654" s="184"/>
      <c r="N654" s="98"/>
      <c r="O654" s="164"/>
      <c r="P654" s="184"/>
      <c r="Q654" s="184"/>
      <c r="R654" s="184"/>
      <c r="S654" s="184"/>
      <c r="T654" s="184"/>
      <c r="U654" s="184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84"/>
      <c r="C655" s="184"/>
      <c r="D655" s="184"/>
      <c r="E655" s="184"/>
      <c r="F655" s="184"/>
      <c r="G655" s="184"/>
      <c r="H655" s="184"/>
      <c r="I655" s="184"/>
      <c r="J655" s="184"/>
      <c r="K655" s="184"/>
      <c r="L655" s="184"/>
      <c r="M655" s="184"/>
      <c r="N655" s="98"/>
      <c r="O655" s="164"/>
      <c r="P655" s="184"/>
      <c r="Q655" s="184"/>
      <c r="R655" s="184"/>
      <c r="S655" s="184"/>
      <c r="T655" s="184"/>
      <c r="U655" s="184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84"/>
      <c r="C656" s="184"/>
      <c r="D656" s="184"/>
      <c r="E656" s="184"/>
      <c r="F656" s="184"/>
      <c r="G656" s="184"/>
      <c r="H656" s="184"/>
      <c r="I656" s="184"/>
      <c r="J656" s="184"/>
      <c r="K656" s="184"/>
      <c r="L656" s="184"/>
      <c r="M656" s="184"/>
      <c r="N656" s="98"/>
      <c r="O656" s="164"/>
      <c r="P656" s="184"/>
      <c r="Q656" s="184"/>
      <c r="R656" s="184"/>
      <c r="S656" s="184"/>
      <c r="T656" s="184"/>
      <c r="U656" s="184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84"/>
      <c r="C657" s="184"/>
      <c r="D657" s="184"/>
      <c r="E657" s="184"/>
      <c r="F657" s="184"/>
      <c r="G657" s="184"/>
      <c r="H657" s="184"/>
      <c r="I657" s="184"/>
      <c r="J657" s="184"/>
      <c r="K657" s="184"/>
      <c r="L657" s="184"/>
      <c r="M657" s="184"/>
      <c r="N657" s="98"/>
      <c r="O657" s="164"/>
      <c r="P657" s="184"/>
      <c r="Q657" s="184"/>
      <c r="R657" s="184"/>
      <c r="S657" s="184"/>
      <c r="T657" s="184"/>
      <c r="U657" s="184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84"/>
      <c r="C658" s="184"/>
      <c r="D658" s="184"/>
      <c r="E658" s="184"/>
      <c r="F658" s="184"/>
      <c r="G658" s="184"/>
      <c r="H658" s="184"/>
      <c r="I658" s="184"/>
      <c r="J658" s="184"/>
      <c r="K658" s="184"/>
      <c r="L658" s="184"/>
      <c r="M658" s="184"/>
      <c r="N658" s="98"/>
      <c r="O658" s="164"/>
      <c r="P658" s="184"/>
      <c r="Q658" s="184"/>
      <c r="R658" s="184"/>
      <c r="S658" s="184"/>
      <c r="T658" s="184"/>
      <c r="U658" s="184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84"/>
      <c r="C659" s="184"/>
      <c r="D659" s="184"/>
      <c r="E659" s="184"/>
      <c r="F659" s="184"/>
      <c r="G659" s="184"/>
      <c r="H659" s="184"/>
      <c r="I659" s="184"/>
      <c r="J659" s="184"/>
      <c r="K659" s="184"/>
      <c r="L659" s="184"/>
      <c r="M659" s="184"/>
      <c r="N659" s="98"/>
      <c r="O659" s="164"/>
      <c r="P659" s="184"/>
      <c r="Q659" s="184"/>
      <c r="R659" s="184"/>
      <c r="S659" s="184"/>
      <c r="T659" s="184"/>
      <c r="U659" s="184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84"/>
      <c r="C660" s="184"/>
      <c r="D660" s="184"/>
      <c r="E660" s="184"/>
      <c r="F660" s="184"/>
      <c r="G660" s="184"/>
      <c r="H660" s="184"/>
      <c r="I660" s="184"/>
      <c r="J660" s="184"/>
      <c r="K660" s="184"/>
      <c r="L660" s="184"/>
      <c r="M660" s="184"/>
      <c r="N660" s="98"/>
      <c r="O660" s="164"/>
      <c r="P660" s="184"/>
      <c r="Q660" s="184"/>
      <c r="R660" s="184"/>
      <c r="S660" s="184"/>
      <c r="T660" s="184"/>
      <c r="U660" s="184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84"/>
      <c r="C661" s="184"/>
      <c r="D661" s="184"/>
      <c r="E661" s="184"/>
      <c r="F661" s="184"/>
      <c r="G661" s="184"/>
      <c r="H661" s="184"/>
      <c r="I661" s="184"/>
      <c r="J661" s="184"/>
      <c r="K661" s="184"/>
      <c r="L661" s="184"/>
      <c r="M661" s="184"/>
      <c r="N661" s="98"/>
      <c r="O661" s="164"/>
      <c r="P661" s="184"/>
      <c r="Q661" s="184"/>
      <c r="R661" s="184"/>
      <c r="S661" s="184"/>
      <c r="T661" s="184"/>
      <c r="U661" s="184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84"/>
      <c r="C662" s="184"/>
      <c r="D662" s="184"/>
      <c r="E662" s="184"/>
      <c r="F662" s="184"/>
      <c r="G662" s="184"/>
      <c r="H662" s="184"/>
      <c r="I662" s="184"/>
      <c r="J662" s="184"/>
      <c r="K662" s="184"/>
      <c r="L662" s="184"/>
      <c r="M662" s="184"/>
      <c r="N662" s="98"/>
      <c r="O662" s="164"/>
      <c r="P662" s="184"/>
      <c r="Q662" s="184"/>
      <c r="R662" s="184"/>
      <c r="S662" s="184"/>
      <c r="T662" s="184"/>
      <c r="U662" s="184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84"/>
      <c r="C663" s="184"/>
      <c r="D663" s="184"/>
      <c r="E663" s="184"/>
      <c r="F663" s="184"/>
      <c r="G663" s="184"/>
      <c r="H663" s="184"/>
      <c r="I663" s="184"/>
      <c r="J663" s="184"/>
      <c r="K663" s="184"/>
      <c r="L663" s="184"/>
      <c r="M663" s="184"/>
      <c r="N663" s="98"/>
      <c r="O663" s="164"/>
      <c r="P663" s="184"/>
      <c r="Q663" s="184"/>
      <c r="R663" s="184"/>
      <c r="S663" s="184"/>
      <c r="T663" s="184"/>
      <c r="U663" s="184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84"/>
      <c r="C664" s="184"/>
      <c r="D664" s="184"/>
      <c r="E664" s="184"/>
      <c r="F664" s="184"/>
      <c r="G664" s="184"/>
      <c r="H664" s="184"/>
      <c r="I664" s="184"/>
      <c r="J664" s="184"/>
      <c r="K664" s="184"/>
      <c r="L664" s="184"/>
      <c r="M664" s="184"/>
      <c r="N664" s="98"/>
      <c r="O664" s="164"/>
      <c r="P664" s="184"/>
      <c r="Q664" s="184"/>
      <c r="R664" s="184"/>
      <c r="S664" s="184"/>
      <c r="T664" s="184"/>
      <c r="U664" s="184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84"/>
      <c r="C665" s="184"/>
      <c r="D665" s="184"/>
      <c r="E665" s="184"/>
      <c r="F665" s="184"/>
      <c r="G665" s="184"/>
      <c r="H665" s="184"/>
      <c r="I665" s="184"/>
      <c r="J665" s="184"/>
      <c r="K665" s="184"/>
      <c r="L665" s="184"/>
      <c r="M665" s="184"/>
      <c r="N665" s="98"/>
      <c r="O665" s="164"/>
      <c r="P665" s="184"/>
      <c r="Q665" s="184"/>
      <c r="R665" s="184"/>
      <c r="S665" s="184"/>
      <c r="T665" s="184"/>
      <c r="U665" s="184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84"/>
      <c r="C666" s="184"/>
      <c r="D666" s="184"/>
      <c r="E666" s="184"/>
      <c r="F666" s="184"/>
      <c r="G666" s="184"/>
      <c r="H666" s="184"/>
      <c r="I666" s="184"/>
      <c r="J666" s="184"/>
      <c r="K666" s="184"/>
      <c r="L666" s="184"/>
      <c r="M666" s="184"/>
      <c r="N666" s="98"/>
      <c r="O666" s="164"/>
      <c r="P666" s="184"/>
      <c r="Q666" s="184"/>
      <c r="R666" s="184"/>
      <c r="S666" s="184"/>
      <c r="T666" s="184"/>
      <c r="U666" s="184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84"/>
      <c r="C667" s="184"/>
      <c r="D667" s="184"/>
      <c r="E667" s="184"/>
      <c r="F667" s="184"/>
      <c r="G667" s="184"/>
      <c r="H667" s="184"/>
      <c r="I667" s="184"/>
      <c r="J667" s="184"/>
      <c r="K667" s="184"/>
      <c r="L667" s="184"/>
      <c r="M667" s="184"/>
      <c r="N667" s="98"/>
      <c r="O667" s="164"/>
      <c r="P667" s="184"/>
      <c r="Q667" s="184"/>
      <c r="R667" s="184"/>
      <c r="S667" s="184"/>
      <c r="T667" s="184"/>
      <c r="U667" s="184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84"/>
      <c r="C668" s="184"/>
      <c r="D668" s="184"/>
      <c r="E668" s="184"/>
      <c r="F668" s="184"/>
      <c r="G668" s="184"/>
      <c r="H668" s="184"/>
      <c r="I668" s="184"/>
      <c r="J668" s="184"/>
      <c r="K668" s="184"/>
      <c r="L668" s="184"/>
      <c r="M668" s="184"/>
      <c r="N668" s="98"/>
      <c r="O668" s="164"/>
      <c r="P668" s="184"/>
      <c r="Q668" s="184"/>
      <c r="R668" s="184"/>
      <c r="S668" s="184"/>
      <c r="T668" s="184"/>
      <c r="U668" s="184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84"/>
      <c r="C669" s="184"/>
      <c r="D669" s="184"/>
      <c r="E669" s="184"/>
      <c r="F669" s="184"/>
      <c r="G669" s="184"/>
      <c r="H669" s="184"/>
      <c r="I669" s="184"/>
      <c r="J669" s="184"/>
      <c r="K669" s="184"/>
      <c r="L669" s="184"/>
      <c r="M669" s="184"/>
      <c r="N669" s="98"/>
      <c r="O669" s="164"/>
      <c r="P669" s="184"/>
      <c r="Q669" s="184"/>
      <c r="R669" s="184"/>
      <c r="S669" s="184"/>
      <c r="T669" s="184"/>
      <c r="U669" s="184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84"/>
      <c r="C670" s="184"/>
      <c r="D670" s="184"/>
      <c r="E670" s="184"/>
      <c r="F670" s="184"/>
      <c r="G670" s="184"/>
      <c r="H670" s="184"/>
      <c r="I670" s="184"/>
      <c r="J670" s="184"/>
      <c r="K670" s="184"/>
      <c r="L670" s="184"/>
      <c r="M670" s="184"/>
      <c r="N670" s="98"/>
      <c r="O670" s="164"/>
      <c r="P670" s="184"/>
      <c r="Q670" s="184"/>
      <c r="R670" s="184"/>
      <c r="S670" s="184"/>
      <c r="T670" s="184"/>
      <c r="U670" s="184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84"/>
      <c r="C671" s="184"/>
      <c r="D671" s="184"/>
      <c r="E671" s="184"/>
      <c r="F671" s="184"/>
      <c r="G671" s="184"/>
      <c r="H671" s="184"/>
      <c r="I671" s="184"/>
      <c r="J671" s="184"/>
      <c r="K671" s="184"/>
      <c r="L671" s="184"/>
      <c r="M671" s="184"/>
      <c r="N671" s="98"/>
      <c r="O671" s="164"/>
      <c r="P671" s="184"/>
      <c r="Q671" s="184"/>
      <c r="R671" s="184"/>
      <c r="S671" s="184"/>
      <c r="T671" s="184"/>
      <c r="U671" s="184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84"/>
      <c r="C672" s="184"/>
      <c r="D672" s="184"/>
      <c r="E672" s="184"/>
      <c r="F672" s="184"/>
      <c r="G672" s="184"/>
      <c r="H672" s="184"/>
      <c r="I672" s="184"/>
      <c r="J672" s="184"/>
      <c r="K672" s="184"/>
      <c r="L672" s="184"/>
      <c r="M672" s="184"/>
      <c r="N672" s="98"/>
      <c r="O672" s="164"/>
      <c r="P672" s="184"/>
      <c r="Q672" s="184"/>
      <c r="R672" s="184"/>
      <c r="S672" s="184"/>
      <c r="T672" s="184"/>
      <c r="U672" s="184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84"/>
      <c r="C673" s="184"/>
      <c r="D673" s="184"/>
      <c r="E673" s="184"/>
      <c r="F673" s="184"/>
      <c r="G673" s="184"/>
      <c r="H673" s="184"/>
      <c r="I673" s="184"/>
      <c r="J673" s="184"/>
      <c r="K673" s="184"/>
      <c r="L673" s="184"/>
      <c r="M673" s="184"/>
      <c r="N673" s="98"/>
      <c r="O673" s="164"/>
      <c r="P673" s="184"/>
      <c r="Q673" s="184"/>
      <c r="R673" s="184"/>
      <c r="S673" s="184"/>
      <c r="T673" s="184"/>
      <c r="U673" s="184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84"/>
      <c r="C674" s="184"/>
      <c r="D674" s="184"/>
      <c r="E674" s="184"/>
      <c r="F674" s="184"/>
      <c r="G674" s="184"/>
      <c r="H674" s="184"/>
      <c r="I674" s="184"/>
      <c r="J674" s="184"/>
      <c r="K674" s="184"/>
      <c r="L674" s="184"/>
      <c r="M674" s="184"/>
      <c r="N674" s="98"/>
      <c r="O674" s="164"/>
      <c r="P674" s="184"/>
      <c r="Q674" s="184"/>
      <c r="R674" s="184"/>
      <c r="S674" s="184"/>
      <c r="T674" s="184"/>
      <c r="U674" s="184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84"/>
      <c r="C675" s="184"/>
      <c r="D675" s="184"/>
      <c r="E675" s="184"/>
      <c r="F675" s="184"/>
      <c r="G675" s="184"/>
      <c r="H675" s="184"/>
      <c r="I675" s="184"/>
      <c r="J675" s="184"/>
      <c r="K675" s="184"/>
      <c r="L675" s="184"/>
      <c r="M675" s="184"/>
      <c r="N675" s="98"/>
      <c r="O675" s="164"/>
      <c r="P675" s="184"/>
      <c r="Q675" s="184"/>
      <c r="R675" s="184"/>
      <c r="S675" s="184"/>
      <c r="T675" s="184"/>
      <c r="U675" s="184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84"/>
      <c r="C676" s="184"/>
      <c r="D676" s="184"/>
      <c r="E676" s="184"/>
      <c r="F676" s="184"/>
      <c r="G676" s="184"/>
      <c r="H676" s="184"/>
      <c r="I676" s="184"/>
      <c r="J676" s="184"/>
      <c r="K676" s="184"/>
      <c r="L676" s="184"/>
      <c r="M676" s="184"/>
      <c r="N676" s="98"/>
      <c r="O676" s="164"/>
      <c r="P676" s="184"/>
      <c r="Q676" s="184"/>
      <c r="R676" s="184"/>
      <c r="S676" s="184"/>
      <c r="T676" s="184"/>
      <c r="U676" s="184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84"/>
      <c r="C677" s="184"/>
      <c r="D677" s="184"/>
      <c r="E677" s="184"/>
      <c r="F677" s="184"/>
      <c r="G677" s="184"/>
      <c r="H677" s="184"/>
      <c r="I677" s="184"/>
      <c r="J677" s="184"/>
      <c r="K677" s="184"/>
      <c r="L677" s="184"/>
      <c r="M677" s="184"/>
      <c r="N677" s="98"/>
      <c r="O677" s="164"/>
      <c r="P677" s="184"/>
      <c r="Q677" s="184"/>
      <c r="R677" s="184"/>
      <c r="S677" s="184"/>
      <c r="T677" s="184"/>
      <c r="U677" s="184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84"/>
      <c r="C678" s="184"/>
      <c r="D678" s="184"/>
      <c r="E678" s="184"/>
      <c r="F678" s="184"/>
      <c r="G678" s="184"/>
      <c r="H678" s="184"/>
      <c r="I678" s="184"/>
      <c r="J678" s="184"/>
      <c r="K678" s="184"/>
      <c r="L678" s="184"/>
      <c r="M678" s="184"/>
      <c r="N678" s="98"/>
      <c r="O678" s="164"/>
      <c r="P678" s="184"/>
      <c r="Q678" s="184"/>
      <c r="R678" s="184"/>
      <c r="S678" s="184"/>
      <c r="T678" s="184"/>
      <c r="U678" s="184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84"/>
      <c r="C679" s="184"/>
      <c r="D679" s="184"/>
      <c r="E679" s="184"/>
      <c r="F679" s="184"/>
      <c r="G679" s="184"/>
      <c r="H679" s="184"/>
      <c r="I679" s="184"/>
      <c r="J679" s="184"/>
      <c r="K679" s="184"/>
      <c r="L679" s="184"/>
      <c r="M679" s="184"/>
      <c r="N679" s="98"/>
      <c r="O679" s="164"/>
      <c r="P679" s="184"/>
      <c r="Q679" s="184"/>
      <c r="R679" s="184"/>
      <c r="S679" s="184"/>
      <c r="T679" s="184"/>
      <c r="U679" s="184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84"/>
      <c r="C680" s="184"/>
      <c r="D680" s="184"/>
      <c r="E680" s="184"/>
      <c r="F680" s="184"/>
      <c r="G680" s="184"/>
      <c r="H680" s="184"/>
      <c r="I680" s="184"/>
      <c r="J680" s="184"/>
      <c r="K680" s="184"/>
      <c r="L680" s="184"/>
      <c r="M680" s="184"/>
      <c r="N680" s="98"/>
      <c r="O680" s="164"/>
      <c r="P680" s="184"/>
      <c r="Q680" s="184"/>
      <c r="R680" s="184"/>
      <c r="S680" s="184"/>
      <c r="T680" s="184"/>
      <c r="U680" s="184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84"/>
      <c r="C681" s="184"/>
      <c r="D681" s="184"/>
      <c r="E681" s="184"/>
      <c r="F681" s="184"/>
      <c r="G681" s="184"/>
      <c r="H681" s="184"/>
      <c r="I681" s="184"/>
      <c r="J681" s="184"/>
      <c r="K681" s="184"/>
      <c r="L681" s="184"/>
      <c r="M681" s="184"/>
      <c r="N681" s="98"/>
      <c r="O681" s="164"/>
      <c r="P681" s="184"/>
      <c r="Q681" s="184"/>
      <c r="R681" s="184"/>
      <c r="S681" s="184"/>
      <c r="T681" s="184"/>
      <c r="U681" s="184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84"/>
      <c r="C682" s="184"/>
      <c r="D682" s="184"/>
      <c r="E682" s="184"/>
      <c r="F682" s="184"/>
      <c r="G682" s="184"/>
      <c r="H682" s="184"/>
      <c r="I682" s="184"/>
      <c r="J682" s="184"/>
      <c r="K682" s="184"/>
      <c r="L682" s="184"/>
      <c r="M682" s="184"/>
      <c r="N682" s="98"/>
      <c r="O682" s="164"/>
      <c r="P682" s="184"/>
      <c r="Q682" s="184"/>
      <c r="R682" s="184"/>
      <c r="S682" s="184"/>
      <c r="T682" s="184"/>
      <c r="U682" s="184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84"/>
      <c r="C683" s="184"/>
      <c r="D683" s="184"/>
      <c r="E683" s="184"/>
      <c r="F683" s="184"/>
      <c r="G683" s="184"/>
      <c r="H683" s="184"/>
      <c r="I683" s="184"/>
      <c r="J683" s="184"/>
      <c r="K683" s="184"/>
      <c r="L683" s="184"/>
      <c r="M683" s="184"/>
      <c r="N683" s="98"/>
      <c r="O683" s="164"/>
      <c r="P683" s="184"/>
      <c r="Q683" s="184"/>
      <c r="R683" s="184"/>
      <c r="S683" s="184"/>
      <c r="T683" s="184"/>
      <c r="U683" s="184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84"/>
      <c r="C684" s="184"/>
      <c r="D684" s="184"/>
      <c r="E684" s="184"/>
      <c r="F684" s="184"/>
      <c r="G684" s="184"/>
      <c r="H684" s="184"/>
      <c r="I684" s="184"/>
      <c r="J684" s="184"/>
      <c r="K684" s="184"/>
      <c r="L684" s="184"/>
      <c r="M684" s="184"/>
      <c r="N684" s="98"/>
      <c r="O684" s="164"/>
      <c r="P684" s="184"/>
      <c r="Q684" s="184"/>
      <c r="R684" s="184"/>
      <c r="S684" s="184"/>
      <c r="T684" s="184"/>
      <c r="U684" s="184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84"/>
      <c r="C685" s="184"/>
      <c r="D685" s="184"/>
      <c r="E685" s="184"/>
      <c r="F685" s="184"/>
      <c r="G685" s="184"/>
      <c r="H685" s="184"/>
      <c r="I685" s="184"/>
      <c r="J685" s="184"/>
      <c r="K685" s="184"/>
      <c r="L685" s="184"/>
      <c r="M685" s="184"/>
      <c r="N685" s="98"/>
      <c r="O685" s="164"/>
      <c r="P685" s="184"/>
      <c r="Q685" s="184"/>
      <c r="R685" s="184"/>
      <c r="S685" s="184"/>
      <c r="T685" s="184"/>
      <c r="U685" s="184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84"/>
      <c r="C686" s="184"/>
      <c r="D686" s="184"/>
      <c r="E686" s="184"/>
      <c r="F686" s="184"/>
      <c r="G686" s="184"/>
      <c r="H686" s="184"/>
      <c r="I686" s="184"/>
      <c r="J686" s="184"/>
      <c r="K686" s="184"/>
      <c r="L686" s="184"/>
      <c r="M686" s="184"/>
      <c r="N686" s="98"/>
      <c r="O686" s="164"/>
      <c r="P686" s="184"/>
      <c r="Q686" s="184"/>
      <c r="R686" s="184"/>
      <c r="S686" s="184"/>
      <c r="T686" s="184"/>
      <c r="U686" s="184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84"/>
      <c r="C687" s="184"/>
      <c r="D687" s="184"/>
      <c r="E687" s="184"/>
      <c r="F687" s="184"/>
      <c r="G687" s="184"/>
      <c r="H687" s="184"/>
      <c r="I687" s="184"/>
      <c r="J687" s="184"/>
      <c r="K687" s="184"/>
      <c r="L687" s="184"/>
      <c r="M687" s="184"/>
      <c r="N687" s="98"/>
      <c r="O687" s="164"/>
      <c r="P687" s="184"/>
      <c r="Q687" s="184"/>
      <c r="R687" s="184"/>
      <c r="S687" s="184"/>
      <c r="T687" s="184"/>
      <c r="U687" s="184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84"/>
      <c r="C688" s="184"/>
      <c r="D688" s="184"/>
      <c r="E688" s="184"/>
      <c r="F688" s="184"/>
      <c r="G688" s="184"/>
      <c r="H688" s="184"/>
      <c r="I688" s="184"/>
      <c r="J688" s="184"/>
      <c r="K688" s="184"/>
      <c r="L688" s="184"/>
      <c r="M688" s="184"/>
      <c r="N688" s="98"/>
      <c r="O688" s="164"/>
      <c r="P688" s="184"/>
      <c r="Q688" s="184"/>
      <c r="R688" s="184"/>
      <c r="S688" s="184"/>
      <c r="T688" s="184"/>
      <c r="U688" s="184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84"/>
      <c r="C689" s="184"/>
      <c r="D689" s="184"/>
      <c r="E689" s="184"/>
      <c r="F689" s="184"/>
      <c r="G689" s="184"/>
      <c r="H689" s="184"/>
      <c r="I689" s="184"/>
      <c r="J689" s="184"/>
      <c r="K689" s="184"/>
      <c r="L689" s="184"/>
      <c r="M689" s="184"/>
      <c r="N689" s="98"/>
      <c r="O689" s="164"/>
      <c r="P689" s="184"/>
      <c r="Q689" s="184"/>
      <c r="R689" s="184"/>
      <c r="S689" s="184"/>
      <c r="T689" s="184"/>
      <c r="U689" s="184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84"/>
      <c r="C690" s="184"/>
      <c r="D690" s="184"/>
      <c r="E690" s="184"/>
      <c r="F690" s="184"/>
      <c r="G690" s="184"/>
      <c r="H690" s="184"/>
      <c r="I690" s="184"/>
      <c r="J690" s="184"/>
      <c r="K690" s="184"/>
      <c r="L690" s="184"/>
      <c r="M690" s="184"/>
      <c r="N690" s="98"/>
      <c r="O690" s="164"/>
      <c r="P690" s="184"/>
      <c r="Q690" s="184"/>
      <c r="R690" s="184"/>
      <c r="S690" s="184"/>
      <c r="T690" s="184"/>
      <c r="U690" s="184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84"/>
      <c r="C691" s="184"/>
      <c r="D691" s="184"/>
      <c r="E691" s="184"/>
      <c r="F691" s="184"/>
      <c r="G691" s="184"/>
      <c r="H691" s="184"/>
      <c r="I691" s="184"/>
      <c r="J691" s="184"/>
      <c r="K691" s="184"/>
      <c r="L691" s="184"/>
      <c r="M691" s="184"/>
      <c r="N691" s="98"/>
      <c r="O691" s="164"/>
      <c r="P691" s="184"/>
      <c r="Q691" s="184"/>
      <c r="R691" s="184"/>
      <c r="S691" s="184"/>
      <c r="T691" s="184"/>
      <c r="U691" s="184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84"/>
      <c r="C692" s="184"/>
      <c r="D692" s="184"/>
      <c r="E692" s="184"/>
      <c r="F692" s="184"/>
      <c r="G692" s="184"/>
      <c r="H692" s="184"/>
      <c r="I692" s="184"/>
      <c r="J692" s="184"/>
      <c r="K692" s="184"/>
      <c r="L692" s="184"/>
      <c r="M692" s="184"/>
      <c r="N692" s="98"/>
      <c r="O692" s="164"/>
      <c r="P692" s="184"/>
      <c r="Q692" s="184"/>
      <c r="R692" s="184"/>
      <c r="S692" s="184"/>
      <c r="T692" s="184"/>
      <c r="U692" s="184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84"/>
      <c r="C693" s="184"/>
      <c r="D693" s="184"/>
      <c r="E693" s="184"/>
      <c r="F693" s="184"/>
      <c r="G693" s="184"/>
      <c r="H693" s="184"/>
      <c r="I693" s="184"/>
      <c r="J693" s="184"/>
      <c r="K693" s="184"/>
      <c r="L693" s="184"/>
      <c r="M693" s="184"/>
      <c r="N693" s="98"/>
      <c r="O693" s="164"/>
      <c r="P693" s="184"/>
      <c r="Q693" s="184"/>
      <c r="R693" s="184"/>
      <c r="S693" s="184"/>
      <c r="T693" s="184"/>
      <c r="U693" s="184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84"/>
      <c r="C694" s="184"/>
      <c r="D694" s="184"/>
      <c r="E694" s="184"/>
      <c r="F694" s="184"/>
      <c r="G694" s="184"/>
      <c r="H694" s="184"/>
      <c r="I694" s="184"/>
      <c r="J694" s="184"/>
      <c r="K694" s="184"/>
      <c r="L694" s="184"/>
      <c r="M694" s="184"/>
      <c r="N694" s="98"/>
      <c r="O694" s="164"/>
      <c r="P694" s="184"/>
      <c r="Q694" s="184"/>
      <c r="R694" s="184"/>
      <c r="S694" s="184"/>
      <c r="T694" s="184"/>
      <c r="U694" s="184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84"/>
      <c r="C695" s="184"/>
      <c r="D695" s="184"/>
      <c r="E695" s="184"/>
      <c r="F695" s="184"/>
      <c r="G695" s="184"/>
      <c r="H695" s="184"/>
      <c r="I695" s="184"/>
      <c r="J695" s="184"/>
      <c r="K695" s="184"/>
      <c r="L695" s="184"/>
      <c r="M695" s="184"/>
      <c r="N695" s="98"/>
      <c r="O695" s="164"/>
      <c r="P695" s="184"/>
      <c r="Q695" s="184"/>
      <c r="R695" s="184"/>
      <c r="S695" s="184"/>
      <c r="T695" s="184"/>
      <c r="U695" s="184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84"/>
      <c r="C696" s="184"/>
      <c r="D696" s="184"/>
      <c r="E696" s="184"/>
      <c r="F696" s="184"/>
      <c r="G696" s="184"/>
      <c r="H696" s="184"/>
      <c r="I696" s="184"/>
      <c r="J696" s="184"/>
      <c r="K696" s="184"/>
      <c r="L696" s="184"/>
      <c r="M696" s="184"/>
      <c r="N696" s="98"/>
      <c r="O696" s="164"/>
      <c r="P696" s="184"/>
      <c r="Q696" s="184"/>
      <c r="R696" s="184"/>
      <c r="S696" s="184"/>
      <c r="T696" s="184"/>
      <c r="U696" s="184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84"/>
      <c r="C697" s="184"/>
      <c r="D697" s="184"/>
      <c r="E697" s="184"/>
      <c r="F697" s="184"/>
      <c r="G697" s="184"/>
      <c r="H697" s="184"/>
      <c r="I697" s="184"/>
      <c r="J697" s="184"/>
      <c r="K697" s="184"/>
      <c r="L697" s="184"/>
      <c r="M697" s="184"/>
      <c r="N697" s="98"/>
      <c r="O697" s="164"/>
      <c r="P697" s="184"/>
      <c r="Q697" s="184"/>
      <c r="R697" s="184"/>
      <c r="S697" s="184"/>
      <c r="T697" s="184"/>
      <c r="U697" s="184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84"/>
      <c r="C698" s="184"/>
      <c r="D698" s="184"/>
      <c r="E698" s="184"/>
      <c r="F698" s="184"/>
      <c r="G698" s="184"/>
      <c r="H698" s="184"/>
      <c r="I698" s="184"/>
      <c r="J698" s="184"/>
      <c r="K698" s="184"/>
      <c r="L698" s="184"/>
      <c r="M698" s="184"/>
      <c r="N698" s="98"/>
      <c r="O698" s="164"/>
      <c r="P698" s="184"/>
      <c r="Q698" s="184"/>
      <c r="R698" s="184"/>
      <c r="S698" s="184"/>
      <c r="T698" s="184"/>
      <c r="U698" s="184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84"/>
      <c r="C699" s="184"/>
      <c r="D699" s="184"/>
      <c r="E699" s="184"/>
      <c r="F699" s="184"/>
      <c r="G699" s="184"/>
      <c r="H699" s="184"/>
      <c r="I699" s="184"/>
      <c r="J699" s="184"/>
      <c r="K699" s="184"/>
      <c r="L699" s="184"/>
      <c r="M699" s="184"/>
      <c r="N699" s="98"/>
      <c r="O699" s="164"/>
      <c r="P699" s="184"/>
      <c r="Q699" s="184"/>
      <c r="R699" s="184"/>
      <c r="S699" s="184"/>
      <c r="T699" s="184"/>
      <c r="U699" s="184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84"/>
      <c r="C700" s="184"/>
      <c r="D700" s="184"/>
      <c r="E700" s="184"/>
      <c r="F700" s="184"/>
      <c r="G700" s="184"/>
      <c r="H700" s="184"/>
      <c r="I700" s="184"/>
      <c r="J700" s="184"/>
      <c r="K700" s="184"/>
      <c r="L700" s="184"/>
      <c r="M700" s="184"/>
      <c r="N700" s="98"/>
      <c r="O700" s="164"/>
      <c r="P700" s="184"/>
      <c r="Q700" s="184"/>
      <c r="R700" s="184"/>
      <c r="S700" s="184"/>
      <c r="T700" s="184"/>
      <c r="U700" s="184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84"/>
      <c r="C701" s="184"/>
      <c r="D701" s="184"/>
      <c r="E701" s="184"/>
      <c r="F701" s="184"/>
      <c r="G701" s="184"/>
      <c r="H701" s="184"/>
      <c r="I701" s="184"/>
      <c r="J701" s="184"/>
      <c r="K701" s="184"/>
      <c r="L701" s="184"/>
      <c r="M701" s="184"/>
      <c r="N701" s="98"/>
      <c r="O701" s="164"/>
      <c r="P701" s="184"/>
      <c r="Q701" s="184"/>
      <c r="R701" s="184"/>
      <c r="S701" s="184"/>
      <c r="T701" s="184"/>
      <c r="U701" s="184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84"/>
      <c r="C702" s="184"/>
      <c r="D702" s="184"/>
      <c r="E702" s="184"/>
      <c r="F702" s="184"/>
      <c r="G702" s="184"/>
      <c r="H702" s="184"/>
      <c r="I702" s="184"/>
      <c r="J702" s="184"/>
      <c r="K702" s="184"/>
      <c r="L702" s="184"/>
      <c r="M702" s="184"/>
      <c r="N702" s="98"/>
      <c r="O702" s="164"/>
      <c r="P702" s="184"/>
      <c r="Q702" s="184"/>
      <c r="R702" s="184"/>
      <c r="S702" s="184"/>
      <c r="T702" s="184"/>
      <c r="U702" s="184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84"/>
      <c r="C703" s="184"/>
      <c r="D703" s="184"/>
      <c r="E703" s="184"/>
      <c r="F703" s="184"/>
      <c r="G703" s="184"/>
      <c r="H703" s="184"/>
      <c r="I703" s="184"/>
      <c r="J703" s="184"/>
      <c r="K703" s="184"/>
      <c r="L703" s="184"/>
      <c r="M703" s="184"/>
      <c r="N703" s="98"/>
      <c r="O703" s="164"/>
      <c r="P703" s="184"/>
      <c r="Q703" s="184"/>
      <c r="R703" s="184"/>
      <c r="S703" s="184"/>
      <c r="T703" s="184"/>
      <c r="U703" s="184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84"/>
      <c r="C704" s="184"/>
      <c r="D704" s="184"/>
      <c r="E704" s="184"/>
      <c r="F704" s="184"/>
      <c r="G704" s="184"/>
      <c r="H704" s="184"/>
      <c r="I704" s="184"/>
      <c r="J704" s="184"/>
      <c r="K704" s="184"/>
      <c r="L704" s="184"/>
      <c r="M704" s="184"/>
      <c r="N704" s="98"/>
      <c r="O704" s="164"/>
      <c r="P704" s="184"/>
      <c r="Q704" s="184"/>
      <c r="R704" s="184"/>
      <c r="S704" s="184"/>
      <c r="T704" s="184"/>
      <c r="U704" s="184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84"/>
      <c r="C705" s="184"/>
      <c r="D705" s="184"/>
      <c r="E705" s="184"/>
      <c r="F705" s="184"/>
      <c r="G705" s="184"/>
      <c r="H705" s="184"/>
      <c r="I705" s="184"/>
      <c r="J705" s="184"/>
      <c r="K705" s="184"/>
      <c r="L705" s="184"/>
      <c r="M705" s="184"/>
      <c r="N705" s="98"/>
      <c r="O705" s="164"/>
      <c r="P705" s="184"/>
      <c r="Q705" s="184"/>
      <c r="R705" s="184"/>
      <c r="S705" s="184"/>
      <c r="T705" s="184"/>
      <c r="U705" s="184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84"/>
      <c r="C706" s="184"/>
      <c r="D706" s="184"/>
      <c r="E706" s="184"/>
      <c r="F706" s="184"/>
      <c r="G706" s="184"/>
      <c r="H706" s="184"/>
      <c r="I706" s="184"/>
      <c r="J706" s="184"/>
      <c r="K706" s="184"/>
      <c r="L706" s="184"/>
      <c r="M706" s="184"/>
      <c r="N706" s="98"/>
      <c r="O706" s="164"/>
      <c r="P706" s="184"/>
      <c r="Q706" s="184"/>
      <c r="R706" s="184"/>
      <c r="S706" s="184"/>
      <c r="T706" s="184"/>
      <c r="U706" s="184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84"/>
      <c r="C707" s="184"/>
      <c r="D707" s="184"/>
      <c r="E707" s="184"/>
      <c r="F707" s="184"/>
      <c r="G707" s="184"/>
      <c r="H707" s="184"/>
      <c r="I707" s="184"/>
      <c r="J707" s="184"/>
      <c r="K707" s="184"/>
      <c r="L707" s="184"/>
      <c r="M707" s="184"/>
      <c r="N707" s="98"/>
      <c r="O707" s="164"/>
      <c r="P707" s="184"/>
      <c r="Q707" s="184"/>
      <c r="R707" s="184"/>
      <c r="S707" s="184"/>
      <c r="T707" s="184"/>
      <c r="U707" s="184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84"/>
      <c r="C708" s="184"/>
      <c r="D708" s="184"/>
      <c r="E708" s="184"/>
      <c r="F708" s="184"/>
      <c r="G708" s="184"/>
      <c r="H708" s="184"/>
      <c r="I708" s="184"/>
      <c r="J708" s="184"/>
      <c r="K708" s="184"/>
      <c r="L708" s="184"/>
      <c r="M708" s="184"/>
      <c r="N708" s="98"/>
      <c r="O708" s="164"/>
      <c r="P708" s="184"/>
      <c r="Q708" s="184"/>
      <c r="R708" s="184"/>
      <c r="S708" s="184"/>
      <c r="T708" s="184"/>
      <c r="U708" s="184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84"/>
      <c r="C709" s="184"/>
      <c r="D709" s="184"/>
      <c r="E709" s="184"/>
      <c r="F709" s="184"/>
      <c r="G709" s="184"/>
      <c r="H709" s="184"/>
      <c r="I709" s="184"/>
      <c r="J709" s="184"/>
      <c r="K709" s="184"/>
      <c r="L709" s="184"/>
      <c r="M709" s="184"/>
      <c r="N709" s="98"/>
      <c r="O709" s="164"/>
      <c r="P709" s="184"/>
      <c r="Q709" s="184"/>
      <c r="R709" s="184"/>
      <c r="S709" s="184"/>
      <c r="T709" s="184"/>
      <c r="U709" s="184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84"/>
      <c r="C710" s="184"/>
      <c r="D710" s="184"/>
      <c r="E710" s="184"/>
      <c r="F710" s="184"/>
      <c r="G710" s="184"/>
      <c r="H710" s="184"/>
      <c r="I710" s="184"/>
      <c r="J710" s="184"/>
      <c r="K710" s="184"/>
      <c r="L710" s="184"/>
      <c r="M710" s="184"/>
      <c r="N710" s="98"/>
      <c r="O710" s="164"/>
      <c r="P710" s="184"/>
      <c r="Q710" s="184"/>
      <c r="R710" s="184"/>
      <c r="S710" s="184"/>
      <c r="T710" s="184"/>
      <c r="U710" s="184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84"/>
      <c r="C711" s="184"/>
      <c r="D711" s="184"/>
      <c r="E711" s="184"/>
      <c r="F711" s="184"/>
      <c r="G711" s="184"/>
      <c r="H711" s="184"/>
      <c r="I711" s="184"/>
      <c r="J711" s="184"/>
      <c r="K711" s="184"/>
      <c r="L711" s="184"/>
      <c r="M711" s="184"/>
      <c r="N711" s="98"/>
      <c r="O711" s="164"/>
      <c r="P711" s="184"/>
      <c r="Q711" s="184"/>
      <c r="R711" s="184"/>
      <c r="S711" s="184"/>
      <c r="T711" s="184"/>
      <c r="U711" s="184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84"/>
      <c r="C712" s="184"/>
      <c r="D712" s="184"/>
      <c r="E712" s="184"/>
      <c r="F712" s="184"/>
      <c r="G712" s="184"/>
      <c r="H712" s="184"/>
      <c r="I712" s="184"/>
      <c r="J712" s="184"/>
      <c r="K712" s="184"/>
      <c r="L712" s="184"/>
      <c r="M712" s="184"/>
      <c r="N712" s="98"/>
      <c r="O712" s="164"/>
      <c r="P712" s="184"/>
      <c r="Q712" s="184"/>
      <c r="R712" s="184"/>
      <c r="S712" s="184"/>
      <c r="T712" s="184"/>
      <c r="U712" s="184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84"/>
      <c r="C713" s="184"/>
      <c r="D713" s="184"/>
      <c r="E713" s="184"/>
      <c r="F713" s="184"/>
      <c r="G713" s="184"/>
      <c r="H713" s="184"/>
      <c r="I713" s="184"/>
      <c r="J713" s="184"/>
      <c r="K713" s="184"/>
      <c r="L713" s="184"/>
      <c r="M713" s="184"/>
      <c r="N713" s="98"/>
      <c r="O713" s="164"/>
      <c r="P713" s="184"/>
      <c r="Q713" s="184"/>
      <c r="R713" s="184"/>
      <c r="S713" s="184"/>
      <c r="T713" s="184"/>
      <c r="U713" s="184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84"/>
      <c r="C714" s="184"/>
      <c r="D714" s="184"/>
      <c r="E714" s="184"/>
      <c r="F714" s="184"/>
      <c r="G714" s="184"/>
      <c r="H714" s="184"/>
      <c r="I714" s="184"/>
      <c r="J714" s="184"/>
      <c r="K714" s="184"/>
      <c r="L714" s="184"/>
      <c r="M714" s="184"/>
      <c r="N714" s="98"/>
      <c r="O714" s="164"/>
      <c r="P714" s="184"/>
      <c r="Q714" s="184"/>
      <c r="R714" s="184"/>
      <c r="S714" s="184"/>
      <c r="T714" s="184"/>
      <c r="U714" s="184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84"/>
      <c r="C715" s="184"/>
      <c r="D715" s="184"/>
      <c r="E715" s="184"/>
      <c r="F715" s="184"/>
      <c r="G715" s="184"/>
      <c r="H715" s="184"/>
      <c r="I715" s="184"/>
      <c r="J715" s="184"/>
      <c r="K715" s="184"/>
      <c r="L715" s="184"/>
      <c r="M715" s="184"/>
      <c r="N715" s="98"/>
      <c r="O715" s="164"/>
      <c r="P715" s="184"/>
      <c r="Q715" s="184"/>
      <c r="R715" s="184"/>
      <c r="S715" s="184"/>
      <c r="T715" s="184"/>
      <c r="U715" s="184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84"/>
      <c r="C716" s="184"/>
      <c r="D716" s="184"/>
      <c r="E716" s="184"/>
      <c r="F716" s="184"/>
      <c r="G716" s="184"/>
      <c r="H716" s="184"/>
      <c r="I716" s="184"/>
      <c r="J716" s="184"/>
      <c r="K716" s="184"/>
      <c r="L716" s="184"/>
      <c r="M716" s="184"/>
      <c r="N716" s="98"/>
      <c r="O716" s="164"/>
      <c r="P716" s="184"/>
      <c r="Q716" s="184"/>
      <c r="R716" s="184"/>
      <c r="S716" s="184"/>
      <c r="T716" s="184"/>
      <c r="U716" s="184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84"/>
      <c r="C717" s="184"/>
      <c r="D717" s="184"/>
      <c r="E717" s="184"/>
      <c r="F717" s="184"/>
      <c r="G717" s="184"/>
      <c r="H717" s="184"/>
      <c r="I717" s="184"/>
      <c r="J717" s="184"/>
      <c r="K717" s="184"/>
      <c r="L717" s="184"/>
      <c r="M717" s="184"/>
      <c r="N717" s="98"/>
      <c r="O717" s="164"/>
      <c r="P717" s="184"/>
      <c r="Q717" s="184"/>
      <c r="R717" s="184"/>
      <c r="S717" s="184"/>
      <c r="T717" s="184"/>
      <c r="U717" s="184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84"/>
      <c r="C718" s="184"/>
      <c r="D718" s="184"/>
      <c r="E718" s="184"/>
      <c r="F718" s="184"/>
      <c r="G718" s="184"/>
      <c r="H718" s="184"/>
      <c r="I718" s="184"/>
      <c r="J718" s="184"/>
      <c r="K718" s="184"/>
      <c r="L718" s="184"/>
      <c r="M718" s="184"/>
      <c r="N718" s="98"/>
      <c r="O718" s="164"/>
      <c r="P718" s="184"/>
      <c r="Q718" s="184"/>
      <c r="R718" s="184"/>
      <c r="S718" s="184"/>
      <c r="T718" s="184"/>
      <c r="U718" s="184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84"/>
      <c r="C719" s="184"/>
      <c r="D719" s="184"/>
      <c r="E719" s="184"/>
      <c r="F719" s="184"/>
      <c r="G719" s="184"/>
      <c r="H719" s="184"/>
      <c r="I719" s="184"/>
      <c r="J719" s="184"/>
      <c r="K719" s="184"/>
      <c r="L719" s="184"/>
      <c r="M719" s="184"/>
      <c r="N719" s="98"/>
      <c r="O719" s="164"/>
      <c r="P719" s="184"/>
      <c r="Q719" s="184"/>
      <c r="R719" s="184"/>
      <c r="S719" s="184"/>
      <c r="T719" s="184"/>
      <c r="U719" s="184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84"/>
      <c r="C720" s="184"/>
      <c r="D720" s="184"/>
      <c r="E720" s="184"/>
      <c r="F720" s="184"/>
      <c r="G720" s="184"/>
      <c r="H720" s="184"/>
      <c r="I720" s="184"/>
      <c r="J720" s="184"/>
      <c r="K720" s="184"/>
      <c r="L720" s="184"/>
      <c r="M720" s="184"/>
      <c r="N720" s="98"/>
      <c r="O720" s="164"/>
      <c r="P720" s="184"/>
      <c r="Q720" s="184"/>
      <c r="R720" s="184"/>
      <c r="S720" s="184"/>
      <c r="T720" s="184"/>
      <c r="U720" s="184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84"/>
      <c r="C721" s="184"/>
      <c r="D721" s="184"/>
      <c r="E721" s="184"/>
      <c r="F721" s="184"/>
      <c r="G721" s="184"/>
      <c r="H721" s="184"/>
      <c r="I721" s="184"/>
      <c r="J721" s="184"/>
      <c r="K721" s="184"/>
      <c r="L721" s="184"/>
      <c r="M721" s="184"/>
      <c r="N721" s="98"/>
      <c r="O721" s="164"/>
      <c r="P721" s="184"/>
      <c r="Q721" s="184"/>
      <c r="R721" s="184"/>
      <c r="S721" s="184"/>
      <c r="T721" s="184"/>
      <c r="U721" s="184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84"/>
      <c r="C722" s="184"/>
      <c r="D722" s="184"/>
      <c r="E722" s="184"/>
      <c r="F722" s="184"/>
      <c r="G722" s="184"/>
      <c r="H722" s="184"/>
      <c r="I722" s="184"/>
      <c r="J722" s="184"/>
      <c r="K722" s="184"/>
      <c r="L722" s="184"/>
      <c r="M722" s="184"/>
      <c r="N722" s="98"/>
      <c r="O722" s="164"/>
      <c r="P722" s="184"/>
      <c r="Q722" s="184"/>
      <c r="R722" s="184"/>
      <c r="S722" s="184"/>
      <c r="T722" s="184"/>
      <c r="U722" s="184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84"/>
      <c r="C723" s="184"/>
      <c r="D723" s="184"/>
      <c r="E723" s="184"/>
      <c r="F723" s="184"/>
      <c r="G723" s="184"/>
      <c r="H723" s="184"/>
      <c r="I723" s="184"/>
      <c r="J723" s="184"/>
      <c r="K723" s="184"/>
      <c r="L723" s="184"/>
      <c r="M723" s="184"/>
      <c r="N723" s="98"/>
      <c r="O723" s="164"/>
      <c r="P723" s="184"/>
      <c r="Q723" s="184"/>
      <c r="R723" s="184"/>
      <c r="S723" s="184"/>
      <c r="T723" s="184"/>
      <c r="U723" s="184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84"/>
      <c r="C724" s="184"/>
      <c r="D724" s="184"/>
      <c r="E724" s="184"/>
      <c r="F724" s="184"/>
      <c r="G724" s="184"/>
      <c r="H724" s="184"/>
      <c r="I724" s="184"/>
      <c r="J724" s="184"/>
      <c r="K724" s="184"/>
      <c r="L724" s="184"/>
      <c r="M724" s="184"/>
      <c r="N724" s="98"/>
      <c r="O724" s="164"/>
      <c r="P724" s="184"/>
      <c r="Q724" s="184"/>
      <c r="R724" s="184"/>
      <c r="S724" s="184"/>
      <c r="T724" s="184"/>
      <c r="U724" s="184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84"/>
      <c r="C725" s="184"/>
      <c r="D725" s="184"/>
      <c r="E725" s="184"/>
      <c r="F725" s="184"/>
      <c r="G725" s="184"/>
      <c r="H725" s="184"/>
      <c r="I725" s="184"/>
      <c r="J725" s="184"/>
      <c r="K725" s="184"/>
      <c r="L725" s="184"/>
      <c r="M725" s="184"/>
      <c r="N725" s="98"/>
      <c r="O725" s="164"/>
      <c r="P725" s="184"/>
      <c r="Q725" s="184"/>
      <c r="R725" s="184"/>
      <c r="S725" s="184"/>
      <c r="T725" s="184"/>
      <c r="U725" s="184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84"/>
      <c r="C726" s="184"/>
      <c r="D726" s="184"/>
      <c r="E726" s="184"/>
      <c r="F726" s="184"/>
      <c r="G726" s="184"/>
      <c r="H726" s="184"/>
      <c r="I726" s="184"/>
      <c r="J726" s="184"/>
      <c r="K726" s="184"/>
      <c r="L726" s="184"/>
      <c r="M726" s="184"/>
      <c r="N726" s="98"/>
      <c r="O726" s="164"/>
      <c r="P726" s="184"/>
      <c r="Q726" s="184"/>
      <c r="R726" s="184"/>
      <c r="S726" s="184"/>
      <c r="T726" s="184"/>
      <c r="U726" s="184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84"/>
      <c r="C727" s="184"/>
      <c r="D727" s="184"/>
      <c r="E727" s="184"/>
      <c r="F727" s="184"/>
      <c r="G727" s="184"/>
      <c r="H727" s="184"/>
      <c r="I727" s="184"/>
      <c r="J727" s="184"/>
      <c r="K727" s="184"/>
      <c r="L727" s="184"/>
      <c r="M727" s="184"/>
      <c r="N727" s="98"/>
      <c r="O727" s="164"/>
      <c r="P727" s="184"/>
      <c r="Q727" s="184"/>
      <c r="R727" s="184"/>
      <c r="S727" s="184"/>
      <c r="T727" s="184"/>
      <c r="U727" s="184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84"/>
      <c r="C728" s="184"/>
      <c r="D728" s="184"/>
      <c r="E728" s="184"/>
      <c r="F728" s="184"/>
      <c r="G728" s="184"/>
      <c r="H728" s="184"/>
      <c r="I728" s="184"/>
      <c r="J728" s="184"/>
      <c r="K728" s="184"/>
      <c r="L728" s="184"/>
      <c r="M728" s="184"/>
      <c r="N728" s="98"/>
      <c r="O728" s="164"/>
      <c r="P728" s="184"/>
      <c r="Q728" s="184"/>
      <c r="R728" s="184"/>
      <c r="S728" s="184"/>
      <c r="T728" s="184"/>
      <c r="U728" s="184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84"/>
      <c r="C729" s="184"/>
      <c r="D729" s="184"/>
      <c r="E729" s="184"/>
      <c r="F729" s="184"/>
      <c r="G729" s="184"/>
      <c r="H729" s="184"/>
      <c r="I729" s="184"/>
      <c r="J729" s="184"/>
      <c r="K729" s="184"/>
      <c r="L729" s="184"/>
      <c r="M729" s="184"/>
      <c r="N729" s="98"/>
      <c r="O729" s="164"/>
      <c r="P729" s="184"/>
      <c r="Q729" s="184"/>
      <c r="R729" s="184"/>
      <c r="S729" s="184"/>
      <c r="T729" s="184"/>
      <c r="U729" s="184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84"/>
      <c r="C730" s="184"/>
      <c r="D730" s="184"/>
      <c r="E730" s="184"/>
      <c r="F730" s="184"/>
      <c r="G730" s="184"/>
      <c r="H730" s="184"/>
      <c r="I730" s="184"/>
      <c r="J730" s="184"/>
      <c r="K730" s="184"/>
      <c r="L730" s="184"/>
      <c r="M730" s="184"/>
      <c r="N730" s="98"/>
      <c r="O730" s="164"/>
      <c r="P730" s="184"/>
      <c r="Q730" s="184"/>
      <c r="R730" s="184"/>
      <c r="S730" s="184"/>
      <c r="T730" s="184"/>
      <c r="U730" s="184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84"/>
      <c r="C731" s="184"/>
      <c r="D731" s="184"/>
      <c r="E731" s="184"/>
      <c r="F731" s="184"/>
      <c r="G731" s="184"/>
      <c r="H731" s="184"/>
      <c r="I731" s="184"/>
      <c r="J731" s="184"/>
      <c r="K731" s="184"/>
      <c r="L731" s="184"/>
      <c r="M731" s="184"/>
      <c r="N731" s="98"/>
      <c r="O731" s="164"/>
      <c r="P731" s="184"/>
      <c r="Q731" s="184"/>
      <c r="R731" s="184"/>
      <c r="S731" s="184"/>
      <c r="T731" s="184"/>
      <c r="U731" s="184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84"/>
      <c r="C732" s="184"/>
      <c r="D732" s="184"/>
      <c r="E732" s="184"/>
      <c r="F732" s="184"/>
      <c r="G732" s="184"/>
      <c r="H732" s="184"/>
      <c r="I732" s="184"/>
      <c r="J732" s="184"/>
      <c r="K732" s="184"/>
      <c r="L732" s="184"/>
      <c r="M732" s="184"/>
      <c r="N732" s="98"/>
      <c r="O732" s="164"/>
      <c r="P732" s="184"/>
      <c r="Q732" s="184"/>
      <c r="R732" s="184"/>
      <c r="S732" s="184"/>
      <c r="T732" s="184"/>
      <c r="U732" s="184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84"/>
      <c r="C733" s="184"/>
      <c r="D733" s="184"/>
      <c r="E733" s="184"/>
      <c r="F733" s="184"/>
      <c r="G733" s="184"/>
      <c r="H733" s="184"/>
      <c r="I733" s="184"/>
      <c r="J733" s="184"/>
      <c r="K733" s="184"/>
      <c r="L733" s="184"/>
      <c r="M733" s="184"/>
      <c r="N733" s="98"/>
      <c r="O733" s="164"/>
      <c r="P733" s="184"/>
      <c r="Q733" s="184"/>
      <c r="R733" s="184"/>
      <c r="S733" s="184"/>
      <c r="T733" s="184"/>
      <c r="U733" s="184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84"/>
      <c r="C734" s="184"/>
      <c r="D734" s="184"/>
      <c r="E734" s="184"/>
      <c r="F734" s="184"/>
      <c r="G734" s="184"/>
      <c r="H734" s="184"/>
      <c r="I734" s="184"/>
      <c r="J734" s="184"/>
      <c r="K734" s="184"/>
      <c r="L734" s="184"/>
      <c r="M734" s="184"/>
      <c r="N734" s="98"/>
      <c r="O734" s="164"/>
      <c r="P734" s="184"/>
      <c r="Q734" s="184"/>
      <c r="R734" s="184"/>
      <c r="S734" s="184"/>
      <c r="T734" s="184"/>
      <c r="U734" s="184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84"/>
      <c r="C735" s="184"/>
      <c r="D735" s="184"/>
      <c r="E735" s="184"/>
      <c r="F735" s="184"/>
      <c r="G735" s="184"/>
      <c r="H735" s="184"/>
      <c r="I735" s="184"/>
      <c r="J735" s="184"/>
      <c r="K735" s="184"/>
      <c r="L735" s="184"/>
      <c r="M735" s="184"/>
      <c r="N735" s="98"/>
      <c r="O735" s="164"/>
      <c r="P735" s="184"/>
      <c r="Q735" s="184"/>
      <c r="R735" s="184"/>
      <c r="S735" s="184"/>
      <c r="T735" s="184"/>
      <c r="U735" s="184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84"/>
      <c r="C736" s="184"/>
      <c r="D736" s="184"/>
      <c r="E736" s="184"/>
      <c r="F736" s="184"/>
      <c r="G736" s="184"/>
      <c r="H736" s="184"/>
      <c r="I736" s="184"/>
      <c r="J736" s="184"/>
      <c r="K736" s="184"/>
      <c r="L736" s="184"/>
      <c r="M736" s="184"/>
      <c r="N736" s="98"/>
      <c r="O736" s="164"/>
      <c r="P736" s="184"/>
      <c r="Q736" s="184"/>
      <c r="R736" s="184"/>
      <c r="S736" s="184"/>
      <c r="T736" s="184"/>
      <c r="U736" s="184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84"/>
      <c r="C737" s="184"/>
      <c r="D737" s="184"/>
      <c r="E737" s="184"/>
      <c r="F737" s="184"/>
      <c r="G737" s="184"/>
      <c r="H737" s="184"/>
      <c r="I737" s="184"/>
      <c r="J737" s="184"/>
      <c r="K737" s="184"/>
      <c r="L737" s="184"/>
      <c r="M737" s="184"/>
      <c r="N737" s="98"/>
      <c r="O737" s="164"/>
      <c r="P737" s="184"/>
      <c r="Q737" s="184"/>
      <c r="R737" s="184"/>
      <c r="S737" s="184"/>
      <c r="T737" s="184"/>
      <c r="U737" s="184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84"/>
      <c r="C738" s="184"/>
      <c r="D738" s="184"/>
      <c r="E738" s="184"/>
      <c r="F738" s="184"/>
      <c r="G738" s="184"/>
      <c r="H738" s="184"/>
      <c r="I738" s="184"/>
      <c r="J738" s="184"/>
      <c r="K738" s="184"/>
      <c r="L738" s="184"/>
      <c r="M738" s="184"/>
      <c r="N738" s="98"/>
      <c r="O738" s="164"/>
      <c r="P738" s="184"/>
      <c r="Q738" s="184"/>
      <c r="R738" s="184"/>
      <c r="S738" s="184"/>
      <c r="T738" s="184"/>
      <c r="U738" s="184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84"/>
      <c r="C739" s="184"/>
      <c r="D739" s="184"/>
      <c r="E739" s="184"/>
      <c r="F739" s="184"/>
      <c r="G739" s="184"/>
      <c r="H739" s="184"/>
      <c r="I739" s="184"/>
      <c r="J739" s="184"/>
      <c r="K739" s="184"/>
      <c r="L739" s="184"/>
      <c r="M739" s="184"/>
      <c r="N739" s="98"/>
      <c r="O739" s="164"/>
      <c r="P739" s="184"/>
      <c r="Q739" s="184"/>
      <c r="R739" s="184"/>
      <c r="S739" s="184"/>
      <c r="T739" s="184"/>
      <c r="U739" s="184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84"/>
      <c r="C740" s="184"/>
      <c r="D740" s="184"/>
      <c r="E740" s="184"/>
      <c r="F740" s="184"/>
      <c r="G740" s="184"/>
      <c r="H740" s="184"/>
      <c r="I740" s="184"/>
      <c r="J740" s="184"/>
      <c r="K740" s="184"/>
      <c r="L740" s="184"/>
      <c r="M740" s="184"/>
      <c r="N740" s="98"/>
      <c r="O740" s="164"/>
      <c r="P740" s="184"/>
      <c r="Q740" s="184"/>
      <c r="R740" s="184"/>
      <c r="S740" s="184"/>
      <c r="T740" s="184"/>
      <c r="U740" s="184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84"/>
      <c r="C741" s="184"/>
      <c r="D741" s="184"/>
      <c r="E741" s="184"/>
      <c r="F741" s="184"/>
      <c r="G741" s="184"/>
      <c r="H741" s="184"/>
      <c r="I741" s="184"/>
      <c r="J741" s="184"/>
      <c r="K741" s="184"/>
      <c r="L741" s="184"/>
      <c r="M741" s="184"/>
      <c r="N741" s="98"/>
      <c r="O741" s="164"/>
      <c r="P741" s="184"/>
      <c r="Q741" s="184"/>
      <c r="R741" s="184"/>
      <c r="S741" s="184"/>
      <c r="T741" s="184"/>
      <c r="U741" s="184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84"/>
      <c r="C742" s="184"/>
      <c r="D742" s="184"/>
      <c r="E742" s="184"/>
      <c r="F742" s="184"/>
      <c r="G742" s="184"/>
      <c r="H742" s="184"/>
      <c r="I742" s="184"/>
      <c r="J742" s="184"/>
      <c r="K742" s="184"/>
      <c r="L742" s="184"/>
      <c r="M742" s="184"/>
      <c r="N742" s="98"/>
      <c r="O742" s="164"/>
      <c r="P742" s="184"/>
      <c r="Q742" s="184"/>
      <c r="R742" s="184"/>
      <c r="S742" s="184"/>
      <c r="T742" s="184"/>
      <c r="U742" s="184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84"/>
      <c r="C743" s="184"/>
      <c r="D743" s="184"/>
      <c r="E743" s="184"/>
      <c r="F743" s="184"/>
      <c r="G743" s="184"/>
      <c r="H743" s="184"/>
      <c r="I743" s="184"/>
      <c r="J743" s="184"/>
      <c r="K743" s="184"/>
      <c r="L743" s="184"/>
      <c r="M743" s="184"/>
      <c r="N743" s="98"/>
      <c r="O743" s="164"/>
      <c r="P743" s="184"/>
      <c r="Q743" s="184"/>
      <c r="R743" s="184"/>
      <c r="S743" s="184"/>
      <c r="T743" s="184"/>
      <c r="U743" s="184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84"/>
      <c r="C744" s="184"/>
      <c r="D744" s="184"/>
      <c r="E744" s="184"/>
      <c r="F744" s="184"/>
      <c r="G744" s="184"/>
      <c r="H744" s="184"/>
      <c r="I744" s="184"/>
      <c r="J744" s="184"/>
      <c r="K744" s="184"/>
      <c r="L744" s="184"/>
      <c r="M744" s="184"/>
      <c r="N744" s="98"/>
      <c r="O744" s="164"/>
      <c r="P744" s="184"/>
      <c r="Q744" s="184"/>
      <c r="R744" s="184"/>
      <c r="S744" s="184"/>
      <c r="T744" s="184"/>
      <c r="U744" s="184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84"/>
      <c r="C745" s="184"/>
      <c r="D745" s="184"/>
      <c r="E745" s="184"/>
      <c r="F745" s="184"/>
      <c r="G745" s="184"/>
      <c r="H745" s="184"/>
      <c r="I745" s="184"/>
      <c r="J745" s="184"/>
      <c r="K745" s="184"/>
      <c r="L745" s="184"/>
      <c r="M745" s="184"/>
      <c r="N745" s="98"/>
      <c r="O745" s="164"/>
      <c r="P745" s="184"/>
      <c r="Q745" s="184"/>
      <c r="R745" s="184"/>
      <c r="S745" s="184"/>
      <c r="T745" s="184"/>
      <c r="U745" s="184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84"/>
      <c r="C746" s="184"/>
      <c r="D746" s="184"/>
      <c r="E746" s="184"/>
      <c r="F746" s="184"/>
      <c r="G746" s="184"/>
      <c r="H746" s="184"/>
      <c r="I746" s="184"/>
      <c r="J746" s="184"/>
      <c r="K746" s="184"/>
      <c r="L746" s="184"/>
      <c r="M746" s="184"/>
      <c r="N746" s="98"/>
      <c r="O746" s="164"/>
      <c r="P746" s="184"/>
      <c r="Q746" s="184"/>
      <c r="R746" s="184"/>
      <c r="S746" s="184"/>
      <c r="T746" s="184"/>
      <c r="U746" s="184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84"/>
      <c r="C747" s="184"/>
      <c r="D747" s="184"/>
      <c r="E747" s="184"/>
      <c r="F747" s="184"/>
      <c r="G747" s="184"/>
      <c r="H747" s="184"/>
      <c r="I747" s="184"/>
      <c r="J747" s="184"/>
      <c r="K747" s="184"/>
      <c r="L747" s="184"/>
      <c r="M747" s="184"/>
      <c r="N747" s="98"/>
      <c r="O747" s="164"/>
      <c r="P747" s="184"/>
      <c r="Q747" s="184"/>
      <c r="R747" s="184"/>
      <c r="S747" s="184"/>
      <c r="T747" s="184"/>
      <c r="U747" s="184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84"/>
      <c r="C748" s="184"/>
      <c r="D748" s="184"/>
      <c r="E748" s="184"/>
      <c r="F748" s="184"/>
      <c r="G748" s="184"/>
      <c r="H748" s="184"/>
      <c r="I748" s="184"/>
      <c r="J748" s="184"/>
      <c r="K748" s="184"/>
      <c r="L748" s="184"/>
      <c r="M748" s="184"/>
      <c r="N748" s="98"/>
      <c r="O748" s="164"/>
      <c r="P748" s="184"/>
      <c r="Q748" s="184"/>
      <c r="R748" s="184"/>
      <c r="S748" s="184"/>
      <c r="T748" s="184"/>
      <c r="U748" s="184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84"/>
      <c r="C749" s="184"/>
      <c r="D749" s="184"/>
      <c r="E749" s="184"/>
      <c r="F749" s="184"/>
      <c r="G749" s="184"/>
      <c r="H749" s="184"/>
      <c r="I749" s="184"/>
      <c r="J749" s="184"/>
      <c r="K749" s="184"/>
      <c r="L749" s="184"/>
      <c r="M749" s="184"/>
      <c r="N749" s="98"/>
      <c r="O749" s="164"/>
      <c r="P749" s="184"/>
      <c r="Q749" s="184"/>
      <c r="R749" s="184"/>
      <c r="S749" s="184"/>
      <c r="T749" s="184"/>
      <c r="U749" s="184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84"/>
      <c r="C750" s="184"/>
      <c r="D750" s="184"/>
      <c r="E750" s="184"/>
      <c r="F750" s="184"/>
      <c r="G750" s="184"/>
      <c r="H750" s="184"/>
      <c r="I750" s="184"/>
      <c r="J750" s="184"/>
      <c r="K750" s="184"/>
      <c r="L750" s="184"/>
      <c r="M750" s="184"/>
      <c r="N750" s="98"/>
      <c r="O750" s="164"/>
      <c r="P750" s="184"/>
      <c r="Q750" s="184"/>
      <c r="R750" s="184"/>
      <c r="S750" s="184"/>
      <c r="T750" s="184"/>
      <c r="U750" s="184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84"/>
      <c r="C751" s="184"/>
      <c r="D751" s="184"/>
      <c r="E751" s="184"/>
      <c r="F751" s="184"/>
      <c r="G751" s="184"/>
      <c r="H751" s="184"/>
      <c r="I751" s="184"/>
      <c r="J751" s="184"/>
      <c r="K751" s="184"/>
      <c r="L751" s="184"/>
      <c r="M751" s="184"/>
      <c r="N751" s="98"/>
      <c r="O751" s="164"/>
      <c r="P751" s="184"/>
      <c r="Q751" s="184"/>
      <c r="R751" s="184"/>
      <c r="S751" s="184"/>
      <c r="T751" s="184"/>
      <c r="U751" s="184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84"/>
      <c r="C752" s="184"/>
      <c r="D752" s="184"/>
      <c r="E752" s="184"/>
      <c r="F752" s="184"/>
      <c r="G752" s="184"/>
      <c r="H752" s="184"/>
      <c r="I752" s="184"/>
      <c r="J752" s="184"/>
      <c r="K752" s="184"/>
      <c r="L752" s="184"/>
      <c r="M752" s="184"/>
      <c r="N752" s="98"/>
      <c r="O752" s="164"/>
      <c r="P752" s="184"/>
      <c r="Q752" s="184"/>
      <c r="R752" s="184"/>
      <c r="S752" s="184"/>
      <c r="T752" s="184"/>
      <c r="U752" s="184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84"/>
      <c r="C753" s="184"/>
      <c r="D753" s="184"/>
      <c r="E753" s="184"/>
      <c r="F753" s="184"/>
      <c r="G753" s="184"/>
      <c r="H753" s="184"/>
      <c r="I753" s="184"/>
      <c r="J753" s="184"/>
      <c r="K753" s="184"/>
      <c r="L753" s="184"/>
      <c r="M753" s="184"/>
      <c r="N753" s="98"/>
      <c r="O753" s="164"/>
      <c r="P753" s="184"/>
      <c r="Q753" s="184"/>
      <c r="R753" s="184"/>
      <c r="S753" s="184"/>
      <c r="T753" s="184"/>
      <c r="U753" s="184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84"/>
      <c r="C754" s="184"/>
      <c r="D754" s="184"/>
      <c r="E754" s="184"/>
      <c r="F754" s="184"/>
      <c r="G754" s="184"/>
      <c r="H754" s="184"/>
      <c r="I754" s="184"/>
      <c r="J754" s="184"/>
      <c r="K754" s="184"/>
      <c r="L754" s="184"/>
      <c r="M754" s="184"/>
      <c r="N754" s="98"/>
      <c r="O754" s="164"/>
      <c r="P754" s="184"/>
      <c r="Q754" s="184"/>
      <c r="R754" s="184"/>
      <c r="S754" s="184"/>
      <c r="T754" s="184"/>
      <c r="U754" s="184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84"/>
      <c r="C755" s="184"/>
      <c r="D755" s="184"/>
      <c r="E755" s="184"/>
      <c r="F755" s="184"/>
      <c r="G755" s="184"/>
      <c r="H755" s="184"/>
      <c r="I755" s="184"/>
      <c r="J755" s="184"/>
      <c r="K755" s="184"/>
      <c r="L755" s="184"/>
      <c r="M755" s="184"/>
      <c r="N755" s="98"/>
      <c r="O755" s="164"/>
      <c r="P755" s="184"/>
      <c r="Q755" s="184"/>
      <c r="R755" s="184"/>
      <c r="S755" s="184"/>
      <c r="T755" s="184"/>
      <c r="U755" s="184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84"/>
      <c r="C756" s="184"/>
      <c r="D756" s="184"/>
      <c r="E756" s="184"/>
      <c r="F756" s="184"/>
      <c r="G756" s="184"/>
      <c r="H756" s="184"/>
      <c r="I756" s="184"/>
      <c r="J756" s="184"/>
      <c r="K756" s="184"/>
      <c r="L756" s="184"/>
      <c r="M756" s="184"/>
      <c r="N756" s="98"/>
      <c r="O756" s="164"/>
      <c r="P756" s="184"/>
      <c r="Q756" s="184"/>
      <c r="R756" s="184"/>
      <c r="S756" s="184"/>
      <c r="T756" s="184"/>
      <c r="U756" s="184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84"/>
      <c r="C757" s="184"/>
      <c r="D757" s="184"/>
      <c r="E757" s="184"/>
      <c r="F757" s="184"/>
      <c r="G757" s="184"/>
      <c r="H757" s="184"/>
      <c r="I757" s="184"/>
      <c r="J757" s="184"/>
      <c r="K757" s="184"/>
      <c r="L757" s="184"/>
      <c r="M757" s="184"/>
      <c r="N757" s="98"/>
      <c r="O757" s="164"/>
      <c r="P757" s="184"/>
      <c r="Q757" s="184"/>
      <c r="R757" s="184"/>
      <c r="S757" s="184"/>
      <c r="T757" s="184"/>
      <c r="U757" s="184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279" priority="39" operator="equal">
      <formula>"KO"</formula>
    </cfRule>
    <cfRule type="cellIs" dxfId="278" priority="40" operator="equal">
      <formula>"OK"</formula>
    </cfRule>
  </conditionalFormatting>
  <conditionalFormatting sqref="Z199">
    <cfRule type="cellIs" dxfId="277" priority="37" operator="equal">
      <formula>"KO"</formula>
    </cfRule>
    <cfRule type="cellIs" dxfId="276" priority="38" operator="equal">
      <formula>"OK"</formula>
    </cfRule>
  </conditionalFormatting>
  <conditionalFormatting sqref="Z146">
    <cfRule type="cellIs" dxfId="275" priority="35" operator="equal">
      <formula>"KO"</formula>
    </cfRule>
    <cfRule type="cellIs" dxfId="274" priority="36" operator="equal">
      <formula>"OK"</formula>
    </cfRule>
  </conditionalFormatting>
  <conditionalFormatting sqref="Z318">
    <cfRule type="cellIs" dxfId="273" priority="33" operator="equal">
      <formula>"KO"</formula>
    </cfRule>
    <cfRule type="cellIs" dxfId="272" priority="34" operator="equal">
      <formula>"OK"</formula>
    </cfRule>
  </conditionalFormatting>
  <conditionalFormatting sqref="Z394">
    <cfRule type="cellIs" dxfId="271" priority="31" operator="equal">
      <formula>"KO"</formula>
    </cfRule>
    <cfRule type="cellIs" dxfId="270" priority="32" operator="equal">
      <formula>"OK"</formula>
    </cfRule>
  </conditionalFormatting>
  <conditionalFormatting sqref="AD15:AD34">
    <cfRule type="cellIs" dxfId="269" priority="29" operator="equal">
      <formula>"KO"</formula>
    </cfRule>
    <cfRule type="cellIs" dxfId="268" priority="30" operator="equal">
      <formula>"OK"</formula>
    </cfRule>
  </conditionalFormatting>
  <conditionalFormatting sqref="Q569:Q587">
    <cfRule type="cellIs" dxfId="267" priority="5" operator="equal">
      <formula>"KO"</formula>
    </cfRule>
    <cfRule type="cellIs" dxfId="266" priority="6" operator="equal">
      <formula>"OK"</formula>
    </cfRule>
  </conditionalFormatting>
  <conditionalFormatting sqref="R137:R145">
    <cfRule type="cellIs" dxfId="265" priority="27" operator="equal">
      <formula>"KO"</formula>
    </cfRule>
    <cfRule type="cellIs" dxfId="264" priority="28" operator="equal">
      <formula>"OK"</formula>
    </cfRule>
  </conditionalFormatting>
  <conditionalFormatting sqref="V194:V198">
    <cfRule type="cellIs" dxfId="263" priority="25" operator="equal">
      <formula>"KO"</formula>
    </cfRule>
    <cfRule type="cellIs" dxfId="262" priority="26" operator="equal">
      <formula>"OK"</formula>
    </cfRule>
  </conditionalFormatting>
  <conditionalFormatting sqref="Q247">
    <cfRule type="cellIs" dxfId="261" priority="23" operator="equal">
      <formula>"KO"</formula>
    </cfRule>
    <cfRule type="cellIs" dxfId="260" priority="24" operator="equal">
      <formula>"OK"</formula>
    </cfRule>
  </conditionalFormatting>
  <conditionalFormatting sqref="Q248">
    <cfRule type="cellIs" dxfId="259" priority="21" operator="equal">
      <formula>"KO"</formula>
    </cfRule>
    <cfRule type="cellIs" dxfId="258" priority="22" operator="equal">
      <formula>"OK"</formula>
    </cfRule>
  </conditionalFormatting>
  <conditionalFormatting sqref="Q249">
    <cfRule type="cellIs" dxfId="257" priority="19" operator="equal">
      <formula>"KO"</formula>
    </cfRule>
    <cfRule type="cellIs" dxfId="256" priority="20" operator="equal">
      <formula>"OK"</formula>
    </cfRule>
  </conditionalFormatting>
  <conditionalFormatting sqref="Q250">
    <cfRule type="cellIs" dxfId="255" priority="17" operator="equal">
      <formula>"KO"</formula>
    </cfRule>
    <cfRule type="cellIs" dxfId="254" priority="18" operator="equal">
      <formula>"OK"</formula>
    </cfRule>
  </conditionalFormatting>
  <conditionalFormatting sqref="Q251">
    <cfRule type="cellIs" dxfId="253" priority="15" operator="equal">
      <formula>"KO"</formula>
    </cfRule>
    <cfRule type="cellIs" dxfId="252" priority="16" operator="equal">
      <formula>"OK"</formula>
    </cfRule>
  </conditionalFormatting>
  <conditionalFormatting sqref="Q252">
    <cfRule type="cellIs" dxfId="251" priority="13" operator="equal">
      <formula>"KO"</formula>
    </cfRule>
    <cfRule type="cellIs" dxfId="250" priority="14" operator="equal">
      <formula>"OK"</formula>
    </cfRule>
  </conditionalFormatting>
  <conditionalFormatting sqref="Q253">
    <cfRule type="cellIs" dxfId="249" priority="11" operator="equal">
      <formula>"KO"</formula>
    </cfRule>
    <cfRule type="cellIs" dxfId="248" priority="12" operator="equal">
      <formula>"OK"</formula>
    </cfRule>
  </conditionalFormatting>
  <conditionalFormatting sqref="R312:R317">
    <cfRule type="cellIs" dxfId="247" priority="9" operator="equal">
      <formula>"KO"</formula>
    </cfRule>
    <cfRule type="cellIs" dxfId="246" priority="10" operator="equal">
      <formula>"OK"</formula>
    </cfRule>
  </conditionalFormatting>
  <conditionalFormatting sqref="V376:V393">
    <cfRule type="cellIs" dxfId="245" priority="7" operator="equal">
      <formula>"KO"</formula>
    </cfRule>
    <cfRule type="cellIs" dxfId="244" priority="8" operator="equal">
      <formula>"OK"</formula>
    </cfRule>
  </conditionalFormatting>
  <conditionalFormatting sqref="T146">
    <cfRule type="cellIs" dxfId="243" priority="3" operator="equal">
      <formula>"KO"</formula>
    </cfRule>
    <cfRule type="cellIs" dxfId="242" priority="4" operator="equal">
      <formula>"OK"</formula>
    </cfRule>
  </conditionalFormatting>
  <conditionalFormatting sqref="Z587">
    <cfRule type="cellIs" dxfId="241" priority="1" operator="equal">
      <formula>"KO"</formula>
    </cfRule>
    <cfRule type="cellIs" dxfId="2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AK1" s="49"/>
    </row>
    <row r="2" spans="1:37" s="47" customFormat="1" ht="30.75" customHeight="1" x14ac:dyDescent="0.25">
      <c r="B2" s="50"/>
      <c r="D2" s="208" t="s">
        <v>26</v>
      </c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9" t="s">
        <v>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AK7" s="49"/>
    </row>
    <row r="8" spans="1:37" s="47" customFormat="1" x14ac:dyDescent="0.25">
      <c r="A8" s="63" t="s">
        <v>39</v>
      </c>
      <c r="B8" s="170"/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11</v>
      </c>
      <c r="B10" s="67" t="str">
        <f>VLOOKUP(A10,EXPERIENCIA_REQUERIDA_PERFIL!A:B,2,FALSE)</f>
        <v>Analista programador/a Python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68</v>
      </c>
      <c r="AE11" s="71">
        <f>VLOOKUP($A$10,EXPERIENCIA_REQUERIDA_PERFIL!A:BD,10,FALSE)</f>
        <v>2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69</v>
      </c>
      <c r="AE12" s="71">
        <f>VLOOKUP($A$10,EXPERIENCIA_REQUERIDA_PERFIL!A:BD,11,FALSE)</f>
        <v>1.5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2" t="s">
        <v>66</v>
      </c>
      <c r="AC13" s="145">
        <f>VLOOKUP($A$10,EXPERIENCIA_REQUERIDA_PERFIL!A:BD,31,FALSE)</f>
        <v>0</v>
      </c>
      <c r="AD13" s="125" t="s">
        <v>47</v>
      </c>
      <c r="AE13" s="71">
        <f>VLOOKUP($A$10,EXPERIENCIA_REQUERIDA_PERFIL!A:BD,9,FALSE)</f>
        <v>3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9" t="s">
        <v>15</v>
      </c>
      <c r="C14" s="200"/>
      <c r="D14" s="200"/>
      <c r="E14" s="20" t="s">
        <v>14</v>
      </c>
      <c r="F14" s="20" t="s">
        <v>29</v>
      </c>
      <c r="G14" s="20" t="s">
        <v>25</v>
      </c>
      <c r="H14" s="210" t="s">
        <v>18</v>
      </c>
      <c r="I14" s="211"/>
      <c r="J14" s="211"/>
      <c r="K14" s="211"/>
      <c r="L14" s="20" t="str">
        <f>IF(VLOOKUP($A$10,EXPERIENCIA_REQUERIDA_PERFIL!A:C,3,FALSE)="","",VLOOKUP($A$10,EXPERIENCIA_REQUERIDA_PERFIL!A:C,3,FALSE))</f>
        <v/>
      </c>
      <c r="M14" s="212" t="str">
        <f>IF(VLOOKUP($A$10,EXPERIENCIA_REQUERIDA_PERFIL!A:BD,6,FALSE)="","",VLOOKUP($A$10,EXPERIENCIA_REQUERIDA_PERFIL!A:BD,6,FALSE))</f>
        <v>Analista programador/a en les tecnologies Python.</v>
      </c>
      <c r="N14" s="213"/>
      <c r="O14" s="213"/>
      <c r="P14" s="214"/>
      <c r="Q14" s="215" t="str">
        <f>IF(VLOOKUP($A$10,EXPERIENCIA_REQUERIDA_PERFIL!A:BD,12,FALSE)="","",VLOOKUP($A$10,EXPERIENCIA_REQUERIDA_PERFIL!A:BD,12,FALSE))</f>
        <v/>
      </c>
      <c r="R14" s="215"/>
      <c r="S14" s="215"/>
      <c r="T14" s="215"/>
      <c r="U14" s="215"/>
      <c r="V14" s="215"/>
      <c r="W14" s="215"/>
      <c r="X14" s="182" t="str">
        <f>IF(VLOOKUP($A$10,EXPERIENCIA_REQUERIDA_PERFIL!A:BD,18,FALSE)="","",VLOOKUP($A$10,EXPERIENCIA_REQUERIDA_PERFIL!A:BD,18,FALSE))</f>
        <v/>
      </c>
      <c r="Y14" s="183"/>
      <c r="Z14" s="182" t="str">
        <f>IF(VLOOKUP($A$10,EXPERIENCIA_REQUERIDA_PERFIL!A:BD,24,FALSE)="","",VLOOKUP($A$10,EXPERIENCIA_REQUERIDA_PERFIL!A:BD,24,FALSE))</f>
        <v/>
      </c>
      <c r="AA14" s="183"/>
      <c r="AB14" s="182" t="str">
        <f>IF(VLOOKUP($A$10,EXPERIENCIA_REQUERIDA_PERFIL!A:BD,30,FALSE)="","",VLOOKUP($A$10,EXPERIENCIA_REQUERIDA_PERFIL!A:BD,30,FALSE))</f>
        <v/>
      </c>
      <c r="AC14" s="183"/>
      <c r="AD14" s="20" t="s">
        <v>54</v>
      </c>
      <c r="AE14" s="24" t="str">
        <f>IF(AE13=0,"",CONCATENATE("Millora aportada en ",M14))</f>
        <v>Millora aportada en Analista programador/a en les tecnologies Python.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203" t="str">
        <f t="shared" ref="B15:B34" si="0">$B$10</f>
        <v>Analista programador/a Python</v>
      </c>
      <c r="C15" s="203"/>
      <c r="D15" s="203"/>
      <c r="E15" s="81" t="s">
        <v>53</v>
      </c>
      <c r="F15" s="81" t="s">
        <v>67</v>
      </c>
      <c r="G15" s="81">
        <v>100</v>
      </c>
      <c r="H15" s="204">
        <v>5</v>
      </c>
      <c r="I15" s="205"/>
      <c r="J15" s="205"/>
      <c r="K15" s="205"/>
      <c r="L15" s="167" t="s">
        <v>3</v>
      </c>
      <c r="M15" s="180">
        <f>IF($M$14="","",ROUND(SUMIF($AE$39:$AE$103,CONCATENATE(E15,"SI"),$AD$39:$AD$103)/12,2))</f>
        <v>3</v>
      </c>
      <c r="N15" s="206"/>
      <c r="O15" s="206"/>
      <c r="P15" s="181"/>
      <c r="Q15" s="207" t="str">
        <f>IF($Q$14="","",ROUND(SUMIF($AF$39:$AF$78,CONCATENATE(E15,"SI"),$AD$39:$AD$78)/12,2))</f>
        <v/>
      </c>
      <c r="R15" s="207"/>
      <c r="S15" s="207"/>
      <c r="T15" s="207"/>
      <c r="U15" s="207"/>
      <c r="V15" s="207"/>
      <c r="W15" s="207"/>
      <c r="X15" s="180" t="str">
        <f>IF($X$14="","",ROUND(SUMIF($AG$39:$AG$78,CONCATENATE(E15,"SI"),$AD$39:$AD$78)/12,2))</f>
        <v/>
      </c>
      <c r="Y15" s="181"/>
      <c r="Z15" s="180" t="str">
        <f>IF($Z$14="","",ROUND(SUMIF($AH$39:$AH$78,CONCATENATE(E15,"SI"),$AD$39:$AD$78)/12,2))</f>
        <v/>
      </c>
      <c r="AA15" s="181"/>
      <c r="AB15" s="180" t="str">
        <f>IF($AB$14="","",ROUND(SUMIF($AI$39:$AI$78,CONCATENATE(E15,"SI"),$AD$39:$AD$78)/12,2))</f>
        <v/>
      </c>
      <c r="AC15" s="181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0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203" t="str">
        <f t="shared" si="0"/>
        <v>Analista programador/a Python</v>
      </c>
      <c r="C16" s="203"/>
      <c r="D16" s="203"/>
      <c r="E16" s="81"/>
      <c r="F16" s="81"/>
      <c r="G16" s="81"/>
      <c r="H16" s="204"/>
      <c r="I16" s="205"/>
      <c r="J16" s="205"/>
      <c r="K16" s="205"/>
      <c r="L16" s="167" t="s">
        <v>51</v>
      </c>
      <c r="M16" s="180">
        <f t="shared" ref="M16:M34" si="2">IF($M$14="","",ROUND(SUMIF($AE$39:$AE$103,CONCATENATE(E16,"SI"),$AD$39:$AD$103)/12,2))</f>
        <v>0</v>
      </c>
      <c r="N16" s="206"/>
      <c r="O16" s="206"/>
      <c r="P16" s="181"/>
      <c r="Q16" s="207" t="str">
        <f t="shared" ref="Q16:Q34" si="3">IF($Q$14="","",ROUND(SUMIF($AF$39:$AF$78,CONCATENATE(E16,"SI"),$AD$39:$AD$78)/12,2))</f>
        <v/>
      </c>
      <c r="R16" s="207"/>
      <c r="S16" s="207"/>
      <c r="T16" s="207"/>
      <c r="U16" s="207"/>
      <c r="V16" s="207"/>
      <c r="W16" s="207"/>
      <c r="X16" s="180" t="str">
        <f t="shared" ref="X16:X34" si="4">IF($X$14="","",ROUND(SUMIF($AG$39:$AG$78,CONCATENATE(E16,"SI"),$AD$39:$AD$78)/12,2))</f>
        <v/>
      </c>
      <c r="Y16" s="181"/>
      <c r="Z16" s="180" t="str">
        <f t="shared" ref="Z16:Z34" si="5">IF($Z$14="","",ROUND(SUMIF($AH$39:$AH$78,CONCATENATE(E16,"SI"),$AD$39:$AD$78)/12,2))</f>
        <v/>
      </c>
      <c r="AA16" s="181"/>
      <c r="AB16" s="180" t="str">
        <f t="shared" ref="AB16:AB34" si="6">IF($AB$14="","",ROUND(SUMIF($AI$39:$AI$78,CONCATENATE(E16,"SI"),$AD$39:$AD$78)/12,2))</f>
        <v/>
      </c>
      <c r="AC16" s="181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203" t="str">
        <f t="shared" si="0"/>
        <v>Analista programador/a Python</v>
      </c>
      <c r="C17" s="203"/>
      <c r="D17" s="203"/>
      <c r="E17" s="81"/>
      <c r="F17" s="81"/>
      <c r="G17" s="81"/>
      <c r="H17" s="204"/>
      <c r="I17" s="205"/>
      <c r="J17" s="205"/>
      <c r="K17" s="205"/>
      <c r="L17" s="167" t="s">
        <v>51</v>
      </c>
      <c r="M17" s="180">
        <f t="shared" si="2"/>
        <v>0</v>
      </c>
      <c r="N17" s="206"/>
      <c r="O17" s="206"/>
      <c r="P17" s="181"/>
      <c r="Q17" s="207" t="str">
        <f t="shared" si="3"/>
        <v/>
      </c>
      <c r="R17" s="207"/>
      <c r="S17" s="207"/>
      <c r="T17" s="207"/>
      <c r="U17" s="207"/>
      <c r="V17" s="207"/>
      <c r="W17" s="207"/>
      <c r="X17" s="180" t="str">
        <f t="shared" si="4"/>
        <v/>
      </c>
      <c r="Y17" s="181"/>
      <c r="Z17" s="180" t="str">
        <f t="shared" si="5"/>
        <v/>
      </c>
      <c r="AA17" s="181"/>
      <c r="AB17" s="180" t="str">
        <f t="shared" si="6"/>
        <v/>
      </c>
      <c r="AC17" s="181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203" t="str">
        <f t="shared" si="0"/>
        <v>Analista programador/a Python</v>
      </c>
      <c r="C18" s="203"/>
      <c r="D18" s="203"/>
      <c r="E18" s="81"/>
      <c r="F18" s="81"/>
      <c r="G18" s="81"/>
      <c r="H18" s="204"/>
      <c r="I18" s="205"/>
      <c r="J18" s="205"/>
      <c r="K18" s="205"/>
      <c r="L18" s="167" t="s">
        <v>51</v>
      </c>
      <c r="M18" s="180">
        <f t="shared" si="2"/>
        <v>0</v>
      </c>
      <c r="N18" s="206"/>
      <c r="O18" s="206"/>
      <c r="P18" s="181"/>
      <c r="Q18" s="207" t="str">
        <f t="shared" si="3"/>
        <v/>
      </c>
      <c r="R18" s="207"/>
      <c r="S18" s="207"/>
      <c r="T18" s="207"/>
      <c r="U18" s="207"/>
      <c r="V18" s="207"/>
      <c r="W18" s="207"/>
      <c r="X18" s="180" t="str">
        <f t="shared" si="4"/>
        <v/>
      </c>
      <c r="Y18" s="181"/>
      <c r="Z18" s="180" t="str">
        <f t="shared" si="5"/>
        <v/>
      </c>
      <c r="AA18" s="181"/>
      <c r="AB18" s="180" t="str">
        <f t="shared" si="6"/>
        <v/>
      </c>
      <c r="AC18" s="181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203" t="str">
        <f t="shared" si="0"/>
        <v>Analista programador/a Python</v>
      </c>
      <c r="C19" s="203"/>
      <c r="D19" s="203"/>
      <c r="E19" s="81"/>
      <c r="F19" s="81"/>
      <c r="G19" s="81"/>
      <c r="H19" s="204"/>
      <c r="I19" s="205"/>
      <c r="J19" s="205"/>
      <c r="K19" s="205"/>
      <c r="L19" s="167" t="s">
        <v>51</v>
      </c>
      <c r="M19" s="180">
        <f t="shared" si="2"/>
        <v>0</v>
      </c>
      <c r="N19" s="206"/>
      <c r="O19" s="206"/>
      <c r="P19" s="181"/>
      <c r="Q19" s="207" t="str">
        <f t="shared" si="3"/>
        <v/>
      </c>
      <c r="R19" s="207"/>
      <c r="S19" s="207"/>
      <c r="T19" s="207"/>
      <c r="U19" s="207"/>
      <c r="V19" s="207"/>
      <c r="W19" s="207"/>
      <c r="X19" s="180" t="str">
        <f t="shared" si="4"/>
        <v/>
      </c>
      <c r="Y19" s="181"/>
      <c r="Z19" s="180" t="str">
        <f t="shared" si="5"/>
        <v/>
      </c>
      <c r="AA19" s="181"/>
      <c r="AB19" s="180" t="str">
        <f t="shared" si="6"/>
        <v/>
      </c>
      <c r="AC19" s="181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203" t="str">
        <f t="shared" si="0"/>
        <v>Analista programador/a Python</v>
      </c>
      <c r="C20" s="203"/>
      <c r="D20" s="203"/>
      <c r="E20" s="81"/>
      <c r="F20" s="81"/>
      <c r="G20" s="81"/>
      <c r="H20" s="204"/>
      <c r="I20" s="205"/>
      <c r="J20" s="205"/>
      <c r="K20" s="205"/>
      <c r="L20" s="167" t="s">
        <v>51</v>
      </c>
      <c r="M20" s="180">
        <f t="shared" si="2"/>
        <v>0</v>
      </c>
      <c r="N20" s="206"/>
      <c r="O20" s="206"/>
      <c r="P20" s="181"/>
      <c r="Q20" s="207" t="str">
        <f t="shared" si="3"/>
        <v/>
      </c>
      <c r="R20" s="207"/>
      <c r="S20" s="207"/>
      <c r="T20" s="207"/>
      <c r="U20" s="207"/>
      <c r="V20" s="207"/>
      <c r="W20" s="207"/>
      <c r="X20" s="180" t="str">
        <f t="shared" si="4"/>
        <v/>
      </c>
      <c r="Y20" s="181"/>
      <c r="Z20" s="180" t="str">
        <f t="shared" si="5"/>
        <v/>
      </c>
      <c r="AA20" s="181"/>
      <c r="AB20" s="180" t="str">
        <f t="shared" si="6"/>
        <v/>
      </c>
      <c r="AC20" s="181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203" t="str">
        <f t="shared" si="0"/>
        <v>Analista programador/a Python</v>
      </c>
      <c r="C21" s="203"/>
      <c r="D21" s="203"/>
      <c r="E21" s="81"/>
      <c r="F21" s="81"/>
      <c r="G21" s="81"/>
      <c r="H21" s="204"/>
      <c r="I21" s="205"/>
      <c r="J21" s="205"/>
      <c r="K21" s="205"/>
      <c r="L21" s="167" t="s">
        <v>51</v>
      </c>
      <c r="M21" s="180">
        <f t="shared" si="2"/>
        <v>0</v>
      </c>
      <c r="N21" s="206"/>
      <c r="O21" s="206"/>
      <c r="P21" s="181"/>
      <c r="Q21" s="207" t="str">
        <f t="shared" si="3"/>
        <v/>
      </c>
      <c r="R21" s="207"/>
      <c r="S21" s="207"/>
      <c r="T21" s="207"/>
      <c r="U21" s="207"/>
      <c r="V21" s="207"/>
      <c r="W21" s="207"/>
      <c r="X21" s="180" t="str">
        <f t="shared" si="4"/>
        <v/>
      </c>
      <c r="Y21" s="181"/>
      <c r="Z21" s="180" t="str">
        <f t="shared" si="5"/>
        <v/>
      </c>
      <c r="AA21" s="181"/>
      <c r="AB21" s="180" t="str">
        <f t="shared" si="6"/>
        <v/>
      </c>
      <c r="AC21" s="181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203" t="str">
        <f t="shared" si="0"/>
        <v>Analista programador/a Python</v>
      </c>
      <c r="C22" s="203"/>
      <c r="D22" s="203"/>
      <c r="E22" s="81"/>
      <c r="F22" s="81"/>
      <c r="G22" s="81"/>
      <c r="H22" s="204"/>
      <c r="I22" s="205"/>
      <c r="J22" s="205"/>
      <c r="K22" s="205"/>
      <c r="L22" s="167" t="s">
        <v>51</v>
      </c>
      <c r="M22" s="180">
        <f t="shared" si="2"/>
        <v>0</v>
      </c>
      <c r="N22" s="206"/>
      <c r="O22" s="206"/>
      <c r="P22" s="181"/>
      <c r="Q22" s="207" t="str">
        <f t="shared" si="3"/>
        <v/>
      </c>
      <c r="R22" s="207"/>
      <c r="S22" s="207"/>
      <c r="T22" s="207"/>
      <c r="U22" s="207"/>
      <c r="V22" s="207"/>
      <c r="W22" s="207"/>
      <c r="X22" s="180" t="str">
        <f t="shared" si="4"/>
        <v/>
      </c>
      <c r="Y22" s="181"/>
      <c r="Z22" s="180" t="str">
        <f t="shared" si="5"/>
        <v/>
      </c>
      <c r="AA22" s="181"/>
      <c r="AB22" s="180" t="str">
        <f t="shared" si="6"/>
        <v/>
      </c>
      <c r="AC22" s="181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203" t="str">
        <f t="shared" si="0"/>
        <v>Analista programador/a Python</v>
      </c>
      <c r="C23" s="203"/>
      <c r="D23" s="203"/>
      <c r="E23" s="81"/>
      <c r="F23" s="81"/>
      <c r="G23" s="81"/>
      <c r="H23" s="204"/>
      <c r="I23" s="205"/>
      <c r="J23" s="205"/>
      <c r="K23" s="205"/>
      <c r="L23" s="167" t="s">
        <v>51</v>
      </c>
      <c r="M23" s="180">
        <f t="shared" si="2"/>
        <v>0</v>
      </c>
      <c r="N23" s="206"/>
      <c r="O23" s="206"/>
      <c r="P23" s="181"/>
      <c r="Q23" s="207" t="str">
        <f t="shared" si="3"/>
        <v/>
      </c>
      <c r="R23" s="207"/>
      <c r="S23" s="207"/>
      <c r="T23" s="207"/>
      <c r="U23" s="207"/>
      <c r="V23" s="207"/>
      <c r="W23" s="207"/>
      <c r="X23" s="180" t="str">
        <f t="shared" si="4"/>
        <v/>
      </c>
      <c r="Y23" s="181"/>
      <c r="Z23" s="180" t="str">
        <f t="shared" si="5"/>
        <v/>
      </c>
      <c r="AA23" s="181"/>
      <c r="AB23" s="180" t="str">
        <f t="shared" si="6"/>
        <v/>
      </c>
      <c r="AC23" s="181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203" t="str">
        <f t="shared" si="0"/>
        <v>Analista programador/a Python</v>
      </c>
      <c r="C24" s="203"/>
      <c r="D24" s="203"/>
      <c r="E24" s="81"/>
      <c r="F24" s="81"/>
      <c r="G24" s="81"/>
      <c r="H24" s="204"/>
      <c r="I24" s="205"/>
      <c r="J24" s="205"/>
      <c r="K24" s="205"/>
      <c r="L24" s="167" t="s">
        <v>51</v>
      </c>
      <c r="M24" s="180">
        <f t="shared" si="2"/>
        <v>0</v>
      </c>
      <c r="N24" s="206"/>
      <c r="O24" s="206"/>
      <c r="P24" s="181"/>
      <c r="Q24" s="207" t="str">
        <f t="shared" si="3"/>
        <v/>
      </c>
      <c r="R24" s="207"/>
      <c r="S24" s="207"/>
      <c r="T24" s="207"/>
      <c r="U24" s="207"/>
      <c r="V24" s="207"/>
      <c r="W24" s="207"/>
      <c r="X24" s="180" t="str">
        <f t="shared" si="4"/>
        <v/>
      </c>
      <c r="Y24" s="181"/>
      <c r="Z24" s="180" t="str">
        <f t="shared" si="5"/>
        <v/>
      </c>
      <c r="AA24" s="181"/>
      <c r="AB24" s="180" t="str">
        <f t="shared" si="6"/>
        <v/>
      </c>
      <c r="AC24" s="181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203" t="str">
        <f t="shared" si="0"/>
        <v>Analista programador/a Python</v>
      </c>
      <c r="C25" s="203"/>
      <c r="D25" s="203"/>
      <c r="E25" s="81"/>
      <c r="F25" s="81"/>
      <c r="G25" s="81"/>
      <c r="H25" s="204"/>
      <c r="I25" s="205"/>
      <c r="J25" s="205"/>
      <c r="K25" s="205"/>
      <c r="L25" s="167" t="s">
        <v>51</v>
      </c>
      <c r="M25" s="180">
        <f t="shared" si="2"/>
        <v>0</v>
      </c>
      <c r="N25" s="206"/>
      <c r="O25" s="206"/>
      <c r="P25" s="181"/>
      <c r="Q25" s="207" t="str">
        <f t="shared" si="3"/>
        <v/>
      </c>
      <c r="R25" s="207"/>
      <c r="S25" s="207"/>
      <c r="T25" s="207"/>
      <c r="U25" s="207"/>
      <c r="V25" s="207"/>
      <c r="W25" s="207"/>
      <c r="X25" s="180" t="str">
        <f t="shared" si="4"/>
        <v/>
      </c>
      <c r="Y25" s="181"/>
      <c r="Z25" s="180" t="str">
        <f t="shared" si="5"/>
        <v/>
      </c>
      <c r="AA25" s="181"/>
      <c r="AB25" s="180" t="str">
        <f t="shared" si="6"/>
        <v/>
      </c>
      <c r="AC25" s="181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203" t="str">
        <f t="shared" si="0"/>
        <v>Analista programador/a Python</v>
      </c>
      <c r="C26" s="203"/>
      <c r="D26" s="203"/>
      <c r="E26" s="81"/>
      <c r="F26" s="81"/>
      <c r="G26" s="81"/>
      <c r="H26" s="204"/>
      <c r="I26" s="205"/>
      <c r="J26" s="205"/>
      <c r="K26" s="205"/>
      <c r="L26" s="167" t="s">
        <v>51</v>
      </c>
      <c r="M26" s="180">
        <f t="shared" si="2"/>
        <v>0</v>
      </c>
      <c r="N26" s="206"/>
      <c r="O26" s="206"/>
      <c r="P26" s="181"/>
      <c r="Q26" s="207" t="str">
        <f t="shared" si="3"/>
        <v/>
      </c>
      <c r="R26" s="207"/>
      <c r="S26" s="207"/>
      <c r="T26" s="207"/>
      <c r="U26" s="207"/>
      <c r="V26" s="207"/>
      <c r="W26" s="207"/>
      <c r="X26" s="180" t="str">
        <f t="shared" si="4"/>
        <v/>
      </c>
      <c r="Y26" s="181"/>
      <c r="Z26" s="180" t="str">
        <f t="shared" si="5"/>
        <v/>
      </c>
      <c r="AA26" s="181"/>
      <c r="AB26" s="180" t="str">
        <f t="shared" si="6"/>
        <v/>
      </c>
      <c r="AC26" s="181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203" t="str">
        <f t="shared" si="0"/>
        <v>Analista programador/a Python</v>
      </c>
      <c r="C27" s="203"/>
      <c r="D27" s="203"/>
      <c r="E27" s="81"/>
      <c r="F27" s="81"/>
      <c r="G27" s="81"/>
      <c r="H27" s="204"/>
      <c r="I27" s="205"/>
      <c r="J27" s="205"/>
      <c r="K27" s="205"/>
      <c r="L27" s="167" t="s">
        <v>51</v>
      </c>
      <c r="M27" s="180">
        <f t="shared" si="2"/>
        <v>0</v>
      </c>
      <c r="N27" s="206"/>
      <c r="O27" s="206"/>
      <c r="P27" s="181"/>
      <c r="Q27" s="207" t="str">
        <f t="shared" si="3"/>
        <v/>
      </c>
      <c r="R27" s="207"/>
      <c r="S27" s="207"/>
      <c r="T27" s="207"/>
      <c r="U27" s="207"/>
      <c r="V27" s="207"/>
      <c r="W27" s="207"/>
      <c r="X27" s="180" t="str">
        <f t="shared" si="4"/>
        <v/>
      </c>
      <c r="Y27" s="181"/>
      <c r="Z27" s="180" t="str">
        <f t="shared" si="5"/>
        <v/>
      </c>
      <c r="AA27" s="181"/>
      <c r="AB27" s="180" t="str">
        <f t="shared" si="6"/>
        <v/>
      </c>
      <c r="AC27" s="181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203" t="str">
        <f t="shared" si="0"/>
        <v>Analista programador/a Python</v>
      </c>
      <c r="C28" s="203"/>
      <c r="D28" s="203"/>
      <c r="E28" s="81"/>
      <c r="F28" s="81"/>
      <c r="G28" s="81"/>
      <c r="H28" s="204"/>
      <c r="I28" s="205"/>
      <c r="J28" s="205"/>
      <c r="K28" s="205"/>
      <c r="L28" s="167" t="s">
        <v>51</v>
      </c>
      <c r="M28" s="180">
        <f t="shared" si="2"/>
        <v>0</v>
      </c>
      <c r="N28" s="206"/>
      <c r="O28" s="206"/>
      <c r="P28" s="181"/>
      <c r="Q28" s="207" t="str">
        <f t="shared" si="3"/>
        <v/>
      </c>
      <c r="R28" s="207"/>
      <c r="S28" s="207"/>
      <c r="T28" s="207"/>
      <c r="U28" s="207"/>
      <c r="V28" s="207"/>
      <c r="W28" s="207"/>
      <c r="X28" s="180" t="str">
        <f t="shared" si="4"/>
        <v/>
      </c>
      <c r="Y28" s="181"/>
      <c r="Z28" s="180" t="str">
        <f t="shared" si="5"/>
        <v/>
      </c>
      <c r="AA28" s="181"/>
      <c r="AB28" s="180" t="str">
        <f t="shared" si="6"/>
        <v/>
      </c>
      <c r="AC28" s="181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203" t="str">
        <f t="shared" si="0"/>
        <v>Analista programador/a Python</v>
      </c>
      <c r="C29" s="203"/>
      <c r="D29" s="203"/>
      <c r="E29" s="81"/>
      <c r="F29" s="81"/>
      <c r="G29" s="81"/>
      <c r="H29" s="204"/>
      <c r="I29" s="205"/>
      <c r="J29" s="205"/>
      <c r="K29" s="205"/>
      <c r="L29" s="167" t="s">
        <v>51</v>
      </c>
      <c r="M29" s="180">
        <f t="shared" si="2"/>
        <v>0</v>
      </c>
      <c r="N29" s="206"/>
      <c r="O29" s="206"/>
      <c r="P29" s="181"/>
      <c r="Q29" s="207" t="str">
        <f t="shared" si="3"/>
        <v/>
      </c>
      <c r="R29" s="207"/>
      <c r="S29" s="207"/>
      <c r="T29" s="207"/>
      <c r="U29" s="207"/>
      <c r="V29" s="207"/>
      <c r="W29" s="207"/>
      <c r="X29" s="180" t="str">
        <f t="shared" si="4"/>
        <v/>
      </c>
      <c r="Y29" s="181"/>
      <c r="Z29" s="180" t="str">
        <f t="shared" si="5"/>
        <v/>
      </c>
      <c r="AA29" s="181"/>
      <c r="AB29" s="180" t="str">
        <f t="shared" si="6"/>
        <v/>
      </c>
      <c r="AC29" s="181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203" t="str">
        <f t="shared" si="0"/>
        <v>Analista programador/a Python</v>
      </c>
      <c r="C30" s="203"/>
      <c r="D30" s="203"/>
      <c r="E30" s="81"/>
      <c r="F30" s="81"/>
      <c r="G30" s="81"/>
      <c r="H30" s="204"/>
      <c r="I30" s="205"/>
      <c r="J30" s="205"/>
      <c r="K30" s="205"/>
      <c r="L30" s="167" t="s">
        <v>51</v>
      </c>
      <c r="M30" s="180">
        <f t="shared" si="2"/>
        <v>0</v>
      </c>
      <c r="N30" s="206"/>
      <c r="O30" s="206"/>
      <c r="P30" s="181"/>
      <c r="Q30" s="207" t="str">
        <f t="shared" si="3"/>
        <v/>
      </c>
      <c r="R30" s="207"/>
      <c r="S30" s="207"/>
      <c r="T30" s="207"/>
      <c r="U30" s="207"/>
      <c r="V30" s="207"/>
      <c r="W30" s="207"/>
      <c r="X30" s="180" t="str">
        <f t="shared" si="4"/>
        <v/>
      </c>
      <c r="Y30" s="181"/>
      <c r="Z30" s="180" t="str">
        <f t="shared" si="5"/>
        <v/>
      </c>
      <c r="AA30" s="181"/>
      <c r="AB30" s="180" t="str">
        <f t="shared" si="6"/>
        <v/>
      </c>
      <c r="AC30" s="181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203" t="str">
        <f t="shared" si="0"/>
        <v>Analista programador/a Python</v>
      </c>
      <c r="C31" s="203"/>
      <c r="D31" s="203"/>
      <c r="E31" s="81"/>
      <c r="F31" s="81"/>
      <c r="G31" s="81"/>
      <c r="H31" s="204"/>
      <c r="I31" s="205"/>
      <c r="J31" s="205"/>
      <c r="K31" s="205"/>
      <c r="L31" s="167" t="s">
        <v>51</v>
      </c>
      <c r="M31" s="180">
        <f t="shared" si="2"/>
        <v>0</v>
      </c>
      <c r="N31" s="206"/>
      <c r="O31" s="206"/>
      <c r="P31" s="181"/>
      <c r="Q31" s="207" t="str">
        <f t="shared" si="3"/>
        <v/>
      </c>
      <c r="R31" s="207"/>
      <c r="S31" s="207"/>
      <c r="T31" s="207"/>
      <c r="U31" s="207"/>
      <c r="V31" s="207"/>
      <c r="W31" s="207"/>
      <c r="X31" s="180" t="str">
        <f t="shared" si="4"/>
        <v/>
      </c>
      <c r="Y31" s="181"/>
      <c r="Z31" s="180" t="str">
        <f t="shared" si="5"/>
        <v/>
      </c>
      <c r="AA31" s="181"/>
      <c r="AB31" s="180" t="str">
        <f t="shared" si="6"/>
        <v/>
      </c>
      <c r="AC31" s="181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203" t="str">
        <f t="shared" si="0"/>
        <v>Analista programador/a Python</v>
      </c>
      <c r="C32" s="203"/>
      <c r="D32" s="203"/>
      <c r="E32" s="81"/>
      <c r="F32" s="81"/>
      <c r="G32" s="81"/>
      <c r="H32" s="204"/>
      <c r="I32" s="205"/>
      <c r="J32" s="205"/>
      <c r="K32" s="205"/>
      <c r="L32" s="167" t="s">
        <v>51</v>
      </c>
      <c r="M32" s="180">
        <f t="shared" si="2"/>
        <v>0</v>
      </c>
      <c r="N32" s="206"/>
      <c r="O32" s="206"/>
      <c r="P32" s="181"/>
      <c r="Q32" s="207" t="str">
        <f t="shared" si="3"/>
        <v/>
      </c>
      <c r="R32" s="207"/>
      <c r="S32" s="207"/>
      <c r="T32" s="207"/>
      <c r="U32" s="207"/>
      <c r="V32" s="207"/>
      <c r="W32" s="207"/>
      <c r="X32" s="180" t="str">
        <f t="shared" si="4"/>
        <v/>
      </c>
      <c r="Y32" s="181"/>
      <c r="Z32" s="180" t="str">
        <f t="shared" si="5"/>
        <v/>
      </c>
      <c r="AA32" s="181"/>
      <c r="AB32" s="180" t="str">
        <f t="shared" si="6"/>
        <v/>
      </c>
      <c r="AC32" s="181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203" t="str">
        <f t="shared" si="0"/>
        <v>Analista programador/a Python</v>
      </c>
      <c r="C33" s="203"/>
      <c r="D33" s="203"/>
      <c r="E33" s="81"/>
      <c r="F33" s="81"/>
      <c r="G33" s="81"/>
      <c r="H33" s="204"/>
      <c r="I33" s="205"/>
      <c r="J33" s="205"/>
      <c r="K33" s="205"/>
      <c r="L33" s="167" t="s">
        <v>51</v>
      </c>
      <c r="M33" s="180">
        <f t="shared" si="2"/>
        <v>0</v>
      </c>
      <c r="N33" s="206"/>
      <c r="O33" s="206"/>
      <c r="P33" s="181"/>
      <c r="Q33" s="207" t="str">
        <f t="shared" si="3"/>
        <v/>
      </c>
      <c r="R33" s="207"/>
      <c r="S33" s="207"/>
      <c r="T33" s="207"/>
      <c r="U33" s="207"/>
      <c r="V33" s="207"/>
      <c r="W33" s="207"/>
      <c r="X33" s="180" t="str">
        <f t="shared" si="4"/>
        <v/>
      </c>
      <c r="Y33" s="181"/>
      <c r="Z33" s="180" t="str">
        <f t="shared" si="5"/>
        <v/>
      </c>
      <c r="AA33" s="181"/>
      <c r="AB33" s="180" t="str">
        <f t="shared" si="6"/>
        <v/>
      </c>
      <c r="AC33" s="181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203" t="str">
        <f t="shared" si="0"/>
        <v>Analista programador/a Python</v>
      </c>
      <c r="C34" s="203"/>
      <c r="D34" s="203"/>
      <c r="E34" s="81"/>
      <c r="F34" s="81"/>
      <c r="G34" s="81"/>
      <c r="H34" s="204"/>
      <c r="I34" s="205"/>
      <c r="J34" s="205"/>
      <c r="K34" s="205"/>
      <c r="L34" s="167" t="s">
        <v>51</v>
      </c>
      <c r="M34" s="180">
        <f t="shared" si="2"/>
        <v>0</v>
      </c>
      <c r="N34" s="206"/>
      <c r="O34" s="206"/>
      <c r="P34" s="181"/>
      <c r="Q34" s="207" t="str">
        <f t="shared" si="3"/>
        <v/>
      </c>
      <c r="R34" s="207"/>
      <c r="S34" s="207"/>
      <c r="T34" s="207"/>
      <c r="U34" s="207"/>
      <c r="V34" s="207"/>
      <c r="W34" s="207"/>
      <c r="X34" s="180" t="str">
        <f t="shared" si="4"/>
        <v/>
      </c>
      <c r="Y34" s="181"/>
      <c r="Z34" s="180" t="str">
        <f t="shared" si="5"/>
        <v/>
      </c>
      <c r="AA34" s="181"/>
      <c r="AB34" s="180" t="str">
        <f t="shared" si="6"/>
        <v/>
      </c>
      <c r="AC34" s="181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6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6" t="s">
        <v>72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9" t="s">
        <v>16</v>
      </c>
      <c r="C38" s="200"/>
      <c r="D38" s="200"/>
      <c r="E38" s="201" t="s">
        <v>17</v>
      </c>
      <c r="F38" s="201"/>
      <c r="G38" s="201"/>
      <c r="H38" s="201"/>
      <c r="I38" s="201"/>
      <c r="J38" s="201"/>
      <c r="K38" s="201"/>
      <c r="L38" s="201"/>
      <c r="M38" s="201"/>
      <c r="N38" s="20" t="s">
        <v>19</v>
      </c>
      <c r="O38" s="20" t="s">
        <v>14</v>
      </c>
      <c r="P38" s="20" t="str">
        <f>M14</f>
        <v>Analista programador/a en les tecnologies Python.</v>
      </c>
      <c r="Q38" s="202" t="str">
        <f>Q14</f>
        <v/>
      </c>
      <c r="R38" s="202"/>
      <c r="S38" s="202"/>
      <c r="T38" s="202"/>
      <c r="U38" s="202"/>
      <c r="V38" s="202"/>
      <c r="W38" s="168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1" t="s">
        <v>55</v>
      </c>
      <c r="C39" s="191"/>
      <c r="D39" s="191"/>
      <c r="E39" s="196" t="s">
        <v>56</v>
      </c>
      <c r="F39" s="197"/>
      <c r="G39" s="197"/>
      <c r="H39" s="197"/>
      <c r="I39" s="197"/>
      <c r="J39" s="197"/>
      <c r="K39" s="197"/>
      <c r="L39" s="197"/>
      <c r="M39" s="198"/>
      <c r="N39" s="87"/>
      <c r="O39" s="87" t="s">
        <v>53</v>
      </c>
      <c r="P39" s="167" t="s">
        <v>3</v>
      </c>
      <c r="Q39" s="191" t="s">
        <v>4</v>
      </c>
      <c r="R39" s="191"/>
      <c r="S39" s="191"/>
      <c r="T39" s="191"/>
      <c r="U39" s="191"/>
      <c r="V39" s="191"/>
      <c r="W39" s="167" t="s">
        <v>4</v>
      </c>
      <c r="X39" s="167" t="s">
        <v>4</v>
      </c>
      <c r="Y39" s="167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91"/>
      <c r="C40" s="191"/>
      <c r="D40" s="191"/>
      <c r="E40" s="196"/>
      <c r="F40" s="197"/>
      <c r="G40" s="197"/>
      <c r="H40" s="197"/>
      <c r="I40" s="197"/>
      <c r="J40" s="197"/>
      <c r="K40" s="197"/>
      <c r="L40" s="197"/>
      <c r="M40" s="198"/>
      <c r="N40" s="87"/>
      <c r="O40" s="87"/>
      <c r="P40" s="167" t="s">
        <v>51</v>
      </c>
      <c r="Q40" s="191" t="s">
        <v>51</v>
      </c>
      <c r="R40" s="191"/>
      <c r="S40" s="191"/>
      <c r="T40" s="191"/>
      <c r="U40" s="191"/>
      <c r="V40" s="191"/>
      <c r="W40" s="167" t="s">
        <v>51</v>
      </c>
      <c r="X40" s="167" t="s">
        <v>51</v>
      </c>
      <c r="Y40" s="167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91"/>
      <c r="C41" s="191"/>
      <c r="D41" s="191"/>
      <c r="E41" s="196"/>
      <c r="F41" s="197"/>
      <c r="G41" s="197"/>
      <c r="H41" s="197"/>
      <c r="I41" s="197"/>
      <c r="J41" s="197"/>
      <c r="K41" s="197"/>
      <c r="L41" s="197"/>
      <c r="M41" s="198"/>
      <c r="N41" s="87"/>
      <c r="O41" s="87"/>
      <c r="P41" s="167" t="s">
        <v>51</v>
      </c>
      <c r="Q41" s="191" t="s">
        <v>51</v>
      </c>
      <c r="R41" s="191"/>
      <c r="S41" s="191"/>
      <c r="T41" s="191"/>
      <c r="U41" s="191"/>
      <c r="V41" s="191"/>
      <c r="W41" s="167" t="s">
        <v>51</v>
      </c>
      <c r="X41" s="167" t="s">
        <v>51</v>
      </c>
      <c r="Y41" s="167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91"/>
      <c r="C42" s="191"/>
      <c r="D42" s="191"/>
      <c r="E42" s="196"/>
      <c r="F42" s="197"/>
      <c r="G42" s="197"/>
      <c r="H42" s="197"/>
      <c r="I42" s="197"/>
      <c r="J42" s="197"/>
      <c r="K42" s="197"/>
      <c r="L42" s="197"/>
      <c r="M42" s="198"/>
      <c r="N42" s="87"/>
      <c r="O42" s="87"/>
      <c r="P42" s="167" t="s">
        <v>51</v>
      </c>
      <c r="Q42" s="191" t="s">
        <v>51</v>
      </c>
      <c r="R42" s="191"/>
      <c r="S42" s="191"/>
      <c r="T42" s="191"/>
      <c r="U42" s="191"/>
      <c r="V42" s="191"/>
      <c r="W42" s="167" t="s">
        <v>51</v>
      </c>
      <c r="X42" s="167" t="s">
        <v>51</v>
      </c>
      <c r="Y42" s="167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91"/>
      <c r="C43" s="191"/>
      <c r="D43" s="191"/>
      <c r="E43" s="196"/>
      <c r="F43" s="197"/>
      <c r="G43" s="197"/>
      <c r="H43" s="197"/>
      <c r="I43" s="197"/>
      <c r="J43" s="197"/>
      <c r="K43" s="197"/>
      <c r="L43" s="197"/>
      <c r="M43" s="198"/>
      <c r="N43" s="87"/>
      <c r="O43" s="87"/>
      <c r="P43" s="167" t="s">
        <v>51</v>
      </c>
      <c r="Q43" s="191" t="s">
        <v>51</v>
      </c>
      <c r="R43" s="191"/>
      <c r="S43" s="191"/>
      <c r="T43" s="191"/>
      <c r="U43" s="191"/>
      <c r="V43" s="191"/>
      <c r="W43" s="167" t="s">
        <v>51</v>
      </c>
      <c r="X43" s="167" t="s">
        <v>51</v>
      </c>
      <c r="Y43" s="167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91"/>
      <c r="C44" s="191"/>
      <c r="D44" s="191"/>
      <c r="E44" s="196"/>
      <c r="F44" s="197"/>
      <c r="G44" s="197"/>
      <c r="H44" s="197"/>
      <c r="I44" s="197"/>
      <c r="J44" s="197"/>
      <c r="K44" s="197"/>
      <c r="L44" s="197"/>
      <c r="M44" s="198"/>
      <c r="N44" s="87"/>
      <c r="O44" s="87"/>
      <c r="P44" s="167" t="s">
        <v>51</v>
      </c>
      <c r="Q44" s="191" t="s">
        <v>51</v>
      </c>
      <c r="R44" s="191"/>
      <c r="S44" s="191"/>
      <c r="T44" s="191"/>
      <c r="U44" s="191"/>
      <c r="V44" s="191"/>
      <c r="W44" s="167" t="s">
        <v>51</v>
      </c>
      <c r="X44" s="167" t="s">
        <v>51</v>
      </c>
      <c r="Y44" s="167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91"/>
      <c r="C45" s="191"/>
      <c r="D45" s="191"/>
      <c r="E45" s="196"/>
      <c r="F45" s="197"/>
      <c r="G45" s="197"/>
      <c r="H45" s="197"/>
      <c r="I45" s="197"/>
      <c r="J45" s="197"/>
      <c r="K45" s="197"/>
      <c r="L45" s="197"/>
      <c r="M45" s="198"/>
      <c r="N45" s="87"/>
      <c r="O45" s="87"/>
      <c r="P45" s="167" t="s">
        <v>51</v>
      </c>
      <c r="Q45" s="191" t="s">
        <v>51</v>
      </c>
      <c r="R45" s="191"/>
      <c r="S45" s="191"/>
      <c r="T45" s="191"/>
      <c r="U45" s="191"/>
      <c r="V45" s="191"/>
      <c r="W45" s="167" t="s">
        <v>51</v>
      </c>
      <c r="X45" s="167" t="s">
        <v>51</v>
      </c>
      <c r="Y45" s="167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91"/>
      <c r="C46" s="191"/>
      <c r="D46" s="191"/>
      <c r="E46" s="196"/>
      <c r="F46" s="197"/>
      <c r="G46" s="197"/>
      <c r="H46" s="197"/>
      <c r="I46" s="197"/>
      <c r="J46" s="197"/>
      <c r="K46" s="197"/>
      <c r="L46" s="197"/>
      <c r="M46" s="198"/>
      <c r="N46" s="87"/>
      <c r="O46" s="87"/>
      <c r="P46" s="167" t="s">
        <v>51</v>
      </c>
      <c r="Q46" s="191" t="s">
        <v>51</v>
      </c>
      <c r="R46" s="191"/>
      <c r="S46" s="191"/>
      <c r="T46" s="191"/>
      <c r="U46" s="191"/>
      <c r="V46" s="191"/>
      <c r="W46" s="167" t="s">
        <v>51</v>
      </c>
      <c r="X46" s="167" t="s">
        <v>51</v>
      </c>
      <c r="Y46" s="167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91"/>
      <c r="C47" s="191"/>
      <c r="D47" s="191"/>
      <c r="E47" s="196"/>
      <c r="F47" s="197"/>
      <c r="G47" s="197"/>
      <c r="H47" s="197"/>
      <c r="I47" s="197"/>
      <c r="J47" s="197"/>
      <c r="K47" s="197"/>
      <c r="L47" s="197"/>
      <c r="M47" s="198"/>
      <c r="N47" s="87"/>
      <c r="O47" s="87"/>
      <c r="P47" s="167" t="s">
        <v>51</v>
      </c>
      <c r="Q47" s="191" t="s">
        <v>51</v>
      </c>
      <c r="R47" s="191"/>
      <c r="S47" s="191"/>
      <c r="T47" s="191"/>
      <c r="U47" s="191"/>
      <c r="V47" s="191"/>
      <c r="W47" s="167" t="s">
        <v>51</v>
      </c>
      <c r="X47" s="167" t="s">
        <v>51</v>
      </c>
      <c r="Y47" s="167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91"/>
      <c r="C48" s="191"/>
      <c r="D48" s="191"/>
      <c r="E48" s="196"/>
      <c r="F48" s="197"/>
      <c r="G48" s="197"/>
      <c r="H48" s="197"/>
      <c r="I48" s="197"/>
      <c r="J48" s="197"/>
      <c r="K48" s="197"/>
      <c r="L48" s="197"/>
      <c r="M48" s="198"/>
      <c r="N48" s="87"/>
      <c r="O48" s="87"/>
      <c r="P48" s="167" t="s">
        <v>51</v>
      </c>
      <c r="Q48" s="191" t="s">
        <v>51</v>
      </c>
      <c r="R48" s="191"/>
      <c r="S48" s="191"/>
      <c r="T48" s="191"/>
      <c r="U48" s="191"/>
      <c r="V48" s="191"/>
      <c r="W48" s="167" t="s">
        <v>51</v>
      </c>
      <c r="X48" s="167" t="s">
        <v>51</v>
      </c>
      <c r="Y48" s="167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91"/>
      <c r="C49" s="191"/>
      <c r="D49" s="191"/>
      <c r="E49" s="196"/>
      <c r="F49" s="197"/>
      <c r="G49" s="197"/>
      <c r="H49" s="197"/>
      <c r="I49" s="197"/>
      <c r="J49" s="197"/>
      <c r="K49" s="197"/>
      <c r="L49" s="197"/>
      <c r="M49" s="198"/>
      <c r="N49" s="87"/>
      <c r="O49" s="87"/>
      <c r="P49" s="167" t="s">
        <v>51</v>
      </c>
      <c r="Q49" s="191" t="s">
        <v>51</v>
      </c>
      <c r="R49" s="191"/>
      <c r="S49" s="191"/>
      <c r="T49" s="191"/>
      <c r="U49" s="191"/>
      <c r="V49" s="191"/>
      <c r="W49" s="167" t="s">
        <v>51</v>
      </c>
      <c r="X49" s="167" t="s">
        <v>51</v>
      </c>
      <c r="Y49" s="167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91"/>
      <c r="C50" s="191"/>
      <c r="D50" s="191"/>
      <c r="E50" s="196"/>
      <c r="F50" s="197"/>
      <c r="G50" s="197"/>
      <c r="H50" s="197"/>
      <c r="I50" s="197"/>
      <c r="J50" s="197"/>
      <c r="K50" s="197"/>
      <c r="L50" s="197"/>
      <c r="M50" s="198"/>
      <c r="N50" s="87"/>
      <c r="O50" s="87"/>
      <c r="P50" s="167" t="s">
        <v>51</v>
      </c>
      <c r="Q50" s="191" t="s">
        <v>51</v>
      </c>
      <c r="R50" s="191"/>
      <c r="S50" s="191"/>
      <c r="T50" s="191"/>
      <c r="U50" s="191"/>
      <c r="V50" s="191"/>
      <c r="W50" s="167" t="s">
        <v>51</v>
      </c>
      <c r="X50" s="167" t="s">
        <v>51</v>
      </c>
      <c r="Y50" s="167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91"/>
      <c r="C51" s="191"/>
      <c r="D51" s="191"/>
      <c r="E51" s="196"/>
      <c r="F51" s="197"/>
      <c r="G51" s="197"/>
      <c r="H51" s="197"/>
      <c r="I51" s="197"/>
      <c r="J51" s="197"/>
      <c r="K51" s="197"/>
      <c r="L51" s="197"/>
      <c r="M51" s="198"/>
      <c r="N51" s="87"/>
      <c r="O51" s="87"/>
      <c r="P51" s="167" t="s">
        <v>51</v>
      </c>
      <c r="Q51" s="191" t="s">
        <v>51</v>
      </c>
      <c r="R51" s="191"/>
      <c r="S51" s="191"/>
      <c r="T51" s="191"/>
      <c r="U51" s="191"/>
      <c r="V51" s="191"/>
      <c r="W51" s="167" t="s">
        <v>51</v>
      </c>
      <c r="X51" s="167" t="s">
        <v>51</v>
      </c>
      <c r="Y51" s="167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91"/>
      <c r="C52" s="191"/>
      <c r="D52" s="191"/>
      <c r="E52" s="196"/>
      <c r="F52" s="197"/>
      <c r="G52" s="197"/>
      <c r="H52" s="197"/>
      <c r="I52" s="197"/>
      <c r="J52" s="197"/>
      <c r="K52" s="197"/>
      <c r="L52" s="197"/>
      <c r="M52" s="198"/>
      <c r="N52" s="87"/>
      <c r="O52" s="87"/>
      <c r="P52" s="167" t="s">
        <v>51</v>
      </c>
      <c r="Q52" s="191" t="s">
        <v>51</v>
      </c>
      <c r="R52" s="191"/>
      <c r="S52" s="191"/>
      <c r="T52" s="191"/>
      <c r="U52" s="191"/>
      <c r="V52" s="191"/>
      <c r="W52" s="167" t="s">
        <v>51</v>
      </c>
      <c r="X52" s="167" t="s">
        <v>51</v>
      </c>
      <c r="Y52" s="167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91"/>
      <c r="C53" s="191"/>
      <c r="D53" s="191"/>
      <c r="E53" s="196"/>
      <c r="F53" s="197"/>
      <c r="G53" s="197"/>
      <c r="H53" s="197"/>
      <c r="I53" s="197"/>
      <c r="J53" s="197"/>
      <c r="K53" s="197"/>
      <c r="L53" s="197"/>
      <c r="M53" s="198"/>
      <c r="N53" s="87"/>
      <c r="O53" s="87"/>
      <c r="P53" s="167" t="s">
        <v>51</v>
      </c>
      <c r="Q53" s="191" t="s">
        <v>51</v>
      </c>
      <c r="R53" s="191"/>
      <c r="S53" s="191"/>
      <c r="T53" s="191"/>
      <c r="U53" s="191"/>
      <c r="V53" s="191"/>
      <c r="W53" s="167" t="s">
        <v>51</v>
      </c>
      <c r="X53" s="167" t="s">
        <v>51</v>
      </c>
      <c r="Y53" s="167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91"/>
      <c r="C54" s="191"/>
      <c r="D54" s="191"/>
      <c r="E54" s="196"/>
      <c r="F54" s="197"/>
      <c r="G54" s="197"/>
      <c r="H54" s="197"/>
      <c r="I54" s="197"/>
      <c r="J54" s="197"/>
      <c r="K54" s="197"/>
      <c r="L54" s="197"/>
      <c r="M54" s="198"/>
      <c r="N54" s="87"/>
      <c r="O54" s="87"/>
      <c r="P54" s="167" t="s">
        <v>51</v>
      </c>
      <c r="Q54" s="191" t="s">
        <v>51</v>
      </c>
      <c r="R54" s="191"/>
      <c r="S54" s="191"/>
      <c r="T54" s="191"/>
      <c r="U54" s="191"/>
      <c r="V54" s="191"/>
      <c r="W54" s="167" t="s">
        <v>51</v>
      </c>
      <c r="X54" s="167" t="s">
        <v>51</v>
      </c>
      <c r="Y54" s="167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91"/>
      <c r="C55" s="191"/>
      <c r="D55" s="191"/>
      <c r="E55" s="196"/>
      <c r="F55" s="197"/>
      <c r="G55" s="197"/>
      <c r="H55" s="197"/>
      <c r="I55" s="197"/>
      <c r="J55" s="197"/>
      <c r="K55" s="197"/>
      <c r="L55" s="197"/>
      <c r="M55" s="198"/>
      <c r="N55" s="87"/>
      <c r="O55" s="87"/>
      <c r="P55" s="167" t="s">
        <v>51</v>
      </c>
      <c r="Q55" s="191" t="s">
        <v>51</v>
      </c>
      <c r="R55" s="191"/>
      <c r="S55" s="191"/>
      <c r="T55" s="191"/>
      <c r="U55" s="191"/>
      <c r="V55" s="191"/>
      <c r="W55" s="167" t="s">
        <v>51</v>
      </c>
      <c r="X55" s="167" t="s">
        <v>51</v>
      </c>
      <c r="Y55" s="167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91"/>
      <c r="C56" s="191"/>
      <c r="D56" s="191"/>
      <c r="E56" s="196"/>
      <c r="F56" s="197"/>
      <c r="G56" s="197"/>
      <c r="H56" s="197"/>
      <c r="I56" s="197"/>
      <c r="J56" s="197"/>
      <c r="K56" s="197"/>
      <c r="L56" s="197"/>
      <c r="M56" s="198"/>
      <c r="N56" s="87"/>
      <c r="O56" s="87"/>
      <c r="P56" s="167" t="s">
        <v>51</v>
      </c>
      <c r="Q56" s="191" t="s">
        <v>51</v>
      </c>
      <c r="R56" s="191"/>
      <c r="S56" s="191"/>
      <c r="T56" s="191"/>
      <c r="U56" s="191"/>
      <c r="V56" s="191"/>
      <c r="W56" s="167" t="s">
        <v>51</v>
      </c>
      <c r="X56" s="167" t="s">
        <v>51</v>
      </c>
      <c r="Y56" s="167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91"/>
      <c r="C57" s="191"/>
      <c r="D57" s="191"/>
      <c r="E57" s="196"/>
      <c r="F57" s="197"/>
      <c r="G57" s="197"/>
      <c r="H57" s="197"/>
      <c r="I57" s="197"/>
      <c r="J57" s="197"/>
      <c r="K57" s="197"/>
      <c r="L57" s="197"/>
      <c r="M57" s="198"/>
      <c r="N57" s="87"/>
      <c r="O57" s="87"/>
      <c r="P57" s="167" t="s">
        <v>51</v>
      </c>
      <c r="Q57" s="191" t="s">
        <v>51</v>
      </c>
      <c r="R57" s="191"/>
      <c r="S57" s="191"/>
      <c r="T57" s="191"/>
      <c r="U57" s="191"/>
      <c r="V57" s="191"/>
      <c r="W57" s="167" t="s">
        <v>51</v>
      </c>
      <c r="X57" s="167" t="s">
        <v>51</v>
      </c>
      <c r="Y57" s="167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91"/>
      <c r="C58" s="191"/>
      <c r="D58" s="191"/>
      <c r="E58" s="196"/>
      <c r="F58" s="197"/>
      <c r="G58" s="197"/>
      <c r="H58" s="197"/>
      <c r="I58" s="197"/>
      <c r="J58" s="197"/>
      <c r="K58" s="197"/>
      <c r="L58" s="197"/>
      <c r="M58" s="198"/>
      <c r="N58" s="87"/>
      <c r="O58" s="87"/>
      <c r="P58" s="167" t="s">
        <v>51</v>
      </c>
      <c r="Q58" s="191" t="s">
        <v>51</v>
      </c>
      <c r="R58" s="191"/>
      <c r="S58" s="191"/>
      <c r="T58" s="191"/>
      <c r="U58" s="191"/>
      <c r="V58" s="191"/>
      <c r="W58" s="167" t="s">
        <v>51</v>
      </c>
      <c r="X58" s="167" t="s">
        <v>51</v>
      </c>
      <c r="Y58" s="167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91"/>
      <c r="C59" s="191"/>
      <c r="D59" s="191"/>
      <c r="E59" s="196"/>
      <c r="F59" s="197"/>
      <c r="G59" s="197"/>
      <c r="H59" s="197"/>
      <c r="I59" s="197"/>
      <c r="J59" s="197"/>
      <c r="K59" s="197"/>
      <c r="L59" s="197"/>
      <c r="M59" s="198"/>
      <c r="N59" s="87"/>
      <c r="O59" s="87"/>
      <c r="P59" s="167" t="s">
        <v>51</v>
      </c>
      <c r="Q59" s="191" t="s">
        <v>51</v>
      </c>
      <c r="R59" s="191"/>
      <c r="S59" s="191"/>
      <c r="T59" s="191"/>
      <c r="U59" s="191"/>
      <c r="V59" s="191"/>
      <c r="W59" s="167" t="s">
        <v>51</v>
      </c>
      <c r="X59" s="167" t="s">
        <v>51</v>
      </c>
      <c r="Y59" s="167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91"/>
      <c r="C60" s="191"/>
      <c r="D60" s="191"/>
      <c r="E60" s="196"/>
      <c r="F60" s="197"/>
      <c r="G60" s="197"/>
      <c r="H60" s="197"/>
      <c r="I60" s="197"/>
      <c r="J60" s="197"/>
      <c r="K60" s="197"/>
      <c r="L60" s="197"/>
      <c r="M60" s="198"/>
      <c r="N60" s="87"/>
      <c r="O60" s="87"/>
      <c r="P60" s="167" t="s">
        <v>51</v>
      </c>
      <c r="Q60" s="191" t="s">
        <v>51</v>
      </c>
      <c r="R60" s="191"/>
      <c r="S60" s="191"/>
      <c r="T60" s="191"/>
      <c r="U60" s="191"/>
      <c r="V60" s="191"/>
      <c r="W60" s="167" t="s">
        <v>51</v>
      </c>
      <c r="X60" s="167" t="s">
        <v>51</v>
      </c>
      <c r="Y60" s="167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91"/>
      <c r="C61" s="191"/>
      <c r="D61" s="191"/>
      <c r="E61" s="196"/>
      <c r="F61" s="197"/>
      <c r="G61" s="197"/>
      <c r="H61" s="197"/>
      <c r="I61" s="197"/>
      <c r="J61" s="197"/>
      <c r="K61" s="197"/>
      <c r="L61" s="197"/>
      <c r="M61" s="198"/>
      <c r="N61" s="87"/>
      <c r="O61" s="87"/>
      <c r="P61" s="167" t="s">
        <v>51</v>
      </c>
      <c r="Q61" s="191" t="s">
        <v>51</v>
      </c>
      <c r="R61" s="191"/>
      <c r="S61" s="191"/>
      <c r="T61" s="191"/>
      <c r="U61" s="191"/>
      <c r="V61" s="191"/>
      <c r="W61" s="167" t="s">
        <v>51</v>
      </c>
      <c r="X61" s="167" t="s">
        <v>51</v>
      </c>
      <c r="Y61" s="167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91"/>
      <c r="C62" s="191"/>
      <c r="D62" s="191"/>
      <c r="E62" s="196"/>
      <c r="F62" s="197"/>
      <c r="G62" s="197"/>
      <c r="H62" s="197"/>
      <c r="I62" s="197"/>
      <c r="J62" s="197"/>
      <c r="K62" s="197"/>
      <c r="L62" s="197"/>
      <c r="M62" s="198"/>
      <c r="N62" s="87"/>
      <c r="O62" s="87"/>
      <c r="P62" s="167" t="s">
        <v>51</v>
      </c>
      <c r="Q62" s="191" t="s">
        <v>51</v>
      </c>
      <c r="R62" s="191"/>
      <c r="S62" s="191"/>
      <c r="T62" s="191"/>
      <c r="U62" s="191"/>
      <c r="V62" s="191"/>
      <c r="W62" s="167" t="s">
        <v>51</v>
      </c>
      <c r="X62" s="167" t="s">
        <v>51</v>
      </c>
      <c r="Y62" s="167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91"/>
      <c r="C63" s="191"/>
      <c r="D63" s="191"/>
      <c r="E63" s="196"/>
      <c r="F63" s="197"/>
      <c r="G63" s="197"/>
      <c r="H63" s="197"/>
      <c r="I63" s="197"/>
      <c r="J63" s="197"/>
      <c r="K63" s="197"/>
      <c r="L63" s="197"/>
      <c r="M63" s="198"/>
      <c r="N63" s="87"/>
      <c r="O63" s="87"/>
      <c r="P63" s="167" t="s">
        <v>51</v>
      </c>
      <c r="Q63" s="191" t="s">
        <v>51</v>
      </c>
      <c r="R63" s="191"/>
      <c r="S63" s="191"/>
      <c r="T63" s="191"/>
      <c r="U63" s="191"/>
      <c r="V63" s="191"/>
      <c r="W63" s="167" t="s">
        <v>51</v>
      </c>
      <c r="X63" s="167" t="s">
        <v>51</v>
      </c>
      <c r="Y63" s="167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91"/>
      <c r="C64" s="191"/>
      <c r="D64" s="191"/>
      <c r="E64" s="196"/>
      <c r="F64" s="197"/>
      <c r="G64" s="197"/>
      <c r="H64" s="197"/>
      <c r="I64" s="197"/>
      <c r="J64" s="197"/>
      <c r="K64" s="197"/>
      <c r="L64" s="197"/>
      <c r="M64" s="198"/>
      <c r="N64" s="87"/>
      <c r="O64" s="87"/>
      <c r="P64" s="167" t="s">
        <v>51</v>
      </c>
      <c r="Q64" s="191" t="s">
        <v>51</v>
      </c>
      <c r="R64" s="191"/>
      <c r="S64" s="191"/>
      <c r="T64" s="191"/>
      <c r="U64" s="191"/>
      <c r="V64" s="191"/>
      <c r="W64" s="167" t="s">
        <v>51</v>
      </c>
      <c r="X64" s="167" t="s">
        <v>51</v>
      </c>
      <c r="Y64" s="167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91"/>
      <c r="C65" s="191"/>
      <c r="D65" s="191"/>
      <c r="E65" s="196"/>
      <c r="F65" s="197"/>
      <c r="G65" s="197"/>
      <c r="H65" s="197"/>
      <c r="I65" s="197"/>
      <c r="J65" s="197"/>
      <c r="K65" s="197"/>
      <c r="L65" s="197"/>
      <c r="M65" s="198"/>
      <c r="N65" s="87"/>
      <c r="O65" s="87"/>
      <c r="P65" s="167" t="s">
        <v>51</v>
      </c>
      <c r="Q65" s="191" t="s">
        <v>51</v>
      </c>
      <c r="R65" s="191"/>
      <c r="S65" s="191"/>
      <c r="T65" s="191"/>
      <c r="U65" s="191"/>
      <c r="V65" s="191"/>
      <c r="W65" s="167" t="s">
        <v>51</v>
      </c>
      <c r="X65" s="167" t="s">
        <v>51</v>
      </c>
      <c r="Y65" s="167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91"/>
      <c r="C66" s="191"/>
      <c r="D66" s="191"/>
      <c r="E66" s="196"/>
      <c r="F66" s="197"/>
      <c r="G66" s="197"/>
      <c r="H66" s="197"/>
      <c r="I66" s="197"/>
      <c r="J66" s="197"/>
      <c r="K66" s="197"/>
      <c r="L66" s="197"/>
      <c r="M66" s="198"/>
      <c r="N66" s="87"/>
      <c r="O66" s="87"/>
      <c r="P66" s="167" t="s">
        <v>51</v>
      </c>
      <c r="Q66" s="191" t="s">
        <v>51</v>
      </c>
      <c r="R66" s="191"/>
      <c r="S66" s="191"/>
      <c r="T66" s="191"/>
      <c r="U66" s="191"/>
      <c r="V66" s="191"/>
      <c r="W66" s="167" t="s">
        <v>51</v>
      </c>
      <c r="X66" s="167" t="s">
        <v>51</v>
      </c>
      <c r="Y66" s="167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91"/>
      <c r="C67" s="191"/>
      <c r="D67" s="191"/>
      <c r="E67" s="196"/>
      <c r="F67" s="197"/>
      <c r="G67" s="197"/>
      <c r="H67" s="197"/>
      <c r="I67" s="197"/>
      <c r="J67" s="197"/>
      <c r="K67" s="197"/>
      <c r="L67" s="197"/>
      <c r="M67" s="198"/>
      <c r="N67" s="87"/>
      <c r="O67" s="87"/>
      <c r="P67" s="167" t="s">
        <v>51</v>
      </c>
      <c r="Q67" s="191" t="s">
        <v>51</v>
      </c>
      <c r="R67" s="191"/>
      <c r="S67" s="191"/>
      <c r="T67" s="191"/>
      <c r="U67" s="191"/>
      <c r="V67" s="191"/>
      <c r="W67" s="167" t="s">
        <v>51</v>
      </c>
      <c r="X67" s="167" t="s">
        <v>51</v>
      </c>
      <c r="Y67" s="167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91"/>
      <c r="C68" s="191"/>
      <c r="D68" s="191"/>
      <c r="E68" s="196"/>
      <c r="F68" s="197"/>
      <c r="G68" s="197"/>
      <c r="H68" s="197"/>
      <c r="I68" s="197"/>
      <c r="J68" s="197"/>
      <c r="K68" s="197"/>
      <c r="L68" s="197"/>
      <c r="M68" s="198"/>
      <c r="N68" s="87"/>
      <c r="O68" s="87"/>
      <c r="P68" s="167" t="s">
        <v>51</v>
      </c>
      <c r="Q68" s="191" t="s">
        <v>51</v>
      </c>
      <c r="R68" s="191"/>
      <c r="S68" s="191"/>
      <c r="T68" s="191"/>
      <c r="U68" s="191"/>
      <c r="V68" s="191"/>
      <c r="W68" s="167" t="s">
        <v>51</v>
      </c>
      <c r="X68" s="167" t="s">
        <v>51</v>
      </c>
      <c r="Y68" s="167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91"/>
      <c r="C69" s="191"/>
      <c r="D69" s="191"/>
      <c r="E69" s="196"/>
      <c r="F69" s="197"/>
      <c r="G69" s="197"/>
      <c r="H69" s="197"/>
      <c r="I69" s="197"/>
      <c r="J69" s="197"/>
      <c r="K69" s="197"/>
      <c r="L69" s="197"/>
      <c r="M69" s="198"/>
      <c r="N69" s="87"/>
      <c r="O69" s="87"/>
      <c r="P69" s="167" t="s">
        <v>51</v>
      </c>
      <c r="Q69" s="191" t="s">
        <v>51</v>
      </c>
      <c r="R69" s="191"/>
      <c r="S69" s="191"/>
      <c r="T69" s="191"/>
      <c r="U69" s="191"/>
      <c r="V69" s="191"/>
      <c r="W69" s="167" t="s">
        <v>51</v>
      </c>
      <c r="X69" s="167" t="s">
        <v>51</v>
      </c>
      <c r="Y69" s="167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91"/>
      <c r="C70" s="191"/>
      <c r="D70" s="191"/>
      <c r="E70" s="196"/>
      <c r="F70" s="197"/>
      <c r="G70" s="197"/>
      <c r="H70" s="197"/>
      <c r="I70" s="197"/>
      <c r="J70" s="197"/>
      <c r="K70" s="197"/>
      <c r="L70" s="197"/>
      <c r="M70" s="198"/>
      <c r="N70" s="87"/>
      <c r="O70" s="87"/>
      <c r="P70" s="167" t="s">
        <v>51</v>
      </c>
      <c r="Q70" s="191" t="s">
        <v>51</v>
      </c>
      <c r="R70" s="191"/>
      <c r="S70" s="191"/>
      <c r="T70" s="191"/>
      <c r="U70" s="191"/>
      <c r="V70" s="191"/>
      <c r="W70" s="167" t="s">
        <v>51</v>
      </c>
      <c r="X70" s="167" t="s">
        <v>51</v>
      </c>
      <c r="Y70" s="167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91"/>
      <c r="C71" s="191"/>
      <c r="D71" s="191"/>
      <c r="E71" s="196"/>
      <c r="F71" s="197"/>
      <c r="G71" s="197"/>
      <c r="H71" s="197"/>
      <c r="I71" s="197"/>
      <c r="J71" s="197"/>
      <c r="K71" s="197"/>
      <c r="L71" s="197"/>
      <c r="M71" s="198"/>
      <c r="N71" s="87"/>
      <c r="O71" s="87"/>
      <c r="P71" s="167" t="s">
        <v>51</v>
      </c>
      <c r="Q71" s="191" t="s">
        <v>51</v>
      </c>
      <c r="R71" s="191"/>
      <c r="S71" s="191"/>
      <c r="T71" s="191"/>
      <c r="U71" s="191"/>
      <c r="V71" s="191"/>
      <c r="W71" s="167" t="s">
        <v>51</v>
      </c>
      <c r="X71" s="167" t="s">
        <v>51</v>
      </c>
      <c r="Y71" s="167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91"/>
      <c r="C72" s="191"/>
      <c r="D72" s="191"/>
      <c r="E72" s="196"/>
      <c r="F72" s="197"/>
      <c r="G72" s="197"/>
      <c r="H72" s="197"/>
      <c r="I72" s="197"/>
      <c r="J72" s="197"/>
      <c r="K72" s="197"/>
      <c r="L72" s="197"/>
      <c r="M72" s="198"/>
      <c r="N72" s="87"/>
      <c r="O72" s="87"/>
      <c r="P72" s="167" t="s">
        <v>51</v>
      </c>
      <c r="Q72" s="191" t="s">
        <v>51</v>
      </c>
      <c r="R72" s="191"/>
      <c r="S72" s="191"/>
      <c r="T72" s="191"/>
      <c r="U72" s="191"/>
      <c r="V72" s="191"/>
      <c r="W72" s="167" t="s">
        <v>51</v>
      </c>
      <c r="X72" s="167" t="s">
        <v>51</v>
      </c>
      <c r="Y72" s="167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91"/>
      <c r="C73" s="191"/>
      <c r="D73" s="191"/>
      <c r="E73" s="196"/>
      <c r="F73" s="197"/>
      <c r="G73" s="197"/>
      <c r="H73" s="197"/>
      <c r="I73" s="197"/>
      <c r="J73" s="197"/>
      <c r="K73" s="197"/>
      <c r="L73" s="197"/>
      <c r="M73" s="198"/>
      <c r="N73" s="87"/>
      <c r="O73" s="87"/>
      <c r="P73" s="167" t="s">
        <v>51</v>
      </c>
      <c r="Q73" s="191" t="s">
        <v>51</v>
      </c>
      <c r="R73" s="191"/>
      <c r="S73" s="191"/>
      <c r="T73" s="191"/>
      <c r="U73" s="191"/>
      <c r="V73" s="191"/>
      <c r="W73" s="167" t="s">
        <v>51</v>
      </c>
      <c r="X73" s="167" t="s">
        <v>51</v>
      </c>
      <c r="Y73" s="167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91"/>
      <c r="C74" s="191"/>
      <c r="D74" s="191"/>
      <c r="E74" s="196"/>
      <c r="F74" s="197"/>
      <c r="G74" s="197"/>
      <c r="H74" s="197"/>
      <c r="I74" s="197"/>
      <c r="J74" s="197"/>
      <c r="K74" s="197"/>
      <c r="L74" s="197"/>
      <c r="M74" s="198"/>
      <c r="N74" s="87"/>
      <c r="O74" s="87"/>
      <c r="P74" s="167" t="s">
        <v>51</v>
      </c>
      <c r="Q74" s="191" t="s">
        <v>51</v>
      </c>
      <c r="R74" s="191"/>
      <c r="S74" s="191"/>
      <c r="T74" s="191"/>
      <c r="U74" s="191"/>
      <c r="V74" s="191"/>
      <c r="W74" s="167" t="s">
        <v>51</v>
      </c>
      <c r="X74" s="167" t="s">
        <v>51</v>
      </c>
      <c r="Y74" s="167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91"/>
      <c r="C75" s="191"/>
      <c r="D75" s="191"/>
      <c r="E75" s="196"/>
      <c r="F75" s="197"/>
      <c r="G75" s="197"/>
      <c r="H75" s="197"/>
      <c r="I75" s="197"/>
      <c r="J75" s="197"/>
      <c r="K75" s="197"/>
      <c r="L75" s="197"/>
      <c r="M75" s="198"/>
      <c r="N75" s="87"/>
      <c r="O75" s="87"/>
      <c r="P75" s="167" t="s">
        <v>51</v>
      </c>
      <c r="Q75" s="191" t="s">
        <v>51</v>
      </c>
      <c r="R75" s="191"/>
      <c r="S75" s="191"/>
      <c r="T75" s="191"/>
      <c r="U75" s="191"/>
      <c r="V75" s="191"/>
      <c r="W75" s="167" t="s">
        <v>51</v>
      </c>
      <c r="X75" s="167" t="s">
        <v>51</v>
      </c>
      <c r="Y75" s="167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91"/>
      <c r="C76" s="191"/>
      <c r="D76" s="191"/>
      <c r="E76" s="196"/>
      <c r="F76" s="197"/>
      <c r="G76" s="197"/>
      <c r="H76" s="197"/>
      <c r="I76" s="197"/>
      <c r="J76" s="197"/>
      <c r="K76" s="197"/>
      <c r="L76" s="197"/>
      <c r="M76" s="198"/>
      <c r="N76" s="87"/>
      <c r="O76" s="87"/>
      <c r="P76" s="167" t="s">
        <v>51</v>
      </c>
      <c r="Q76" s="191" t="s">
        <v>51</v>
      </c>
      <c r="R76" s="191"/>
      <c r="S76" s="191"/>
      <c r="T76" s="191"/>
      <c r="U76" s="191"/>
      <c r="V76" s="191"/>
      <c r="W76" s="167" t="s">
        <v>51</v>
      </c>
      <c r="X76" s="167" t="s">
        <v>51</v>
      </c>
      <c r="Y76" s="167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91"/>
      <c r="C77" s="191"/>
      <c r="D77" s="191"/>
      <c r="E77" s="196"/>
      <c r="F77" s="197"/>
      <c r="G77" s="197"/>
      <c r="H77" s="197"/>
      <c r="I77" s="197"/>
      <c r="J77" s="197"/>
      <c r="K77" s="197"/>
      <c r="L77" s="197"/>
      <c r="M77" s="198"/>
      <c r="N77" s="87"/>
      <c r="O77" s="87"/>
      <c r="P77" s="167" t="s">
        <v>51</v>
      </c>
      <c r="Q77" s="191" t="s">
        <v>51</v>
      </c>
      <c r="R77" s="191"/>
      <c r="S77" s="191"/>
      <c r="T77" s="191"/>
      <c r="U77" s="191"/>
      <c r="V77" s="191"/>
      <c r="W77" s="167" t="s">
        <v>51</v>
      </c>
      <c r="X77" s="167" t="s">
        <v>51</v>
      </c>
      <c r="Y77" s="167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92"/>
      <c r="C78" s="192"/>
      <c r="D78" s="192"/>
      <c r="E78" s="193"/>
      <c r="F78" s="194"/>
      <c r="G78" s="194"/>
      <c r="H78" s="194"/>
      <c r="I78" s="194"/>
      <c r="J78" s="194"/>
      <c r="K78" s="194"/>
      <c r="L78" s="194"/>
      <c r="M78" s="195"/>
      <c r="N78" s="91"/>
      <c r="O78" s="91"/>
      <c r="P78" s="167" t="s">
        <v>51</v>
      </c>
      <c r="Q78" s="191" t="s">
        <v>51</v>
      </c>
      <c r="R78" s="191"/>
      <c r="S78" s="191"/>
      <c r="T78" s="191"/>
      <c r="U78" s="191"/>
      <c r="V78" s="191"/>
      <c r="W78" s="167" t="s">
        <v>51</v>
      </c>
      <c r="X78" s="167" t="s">
        <v>51</v>
      </c>
      <c r="Y78" s="167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92"/>
      <c r="C79" s="192"/>
      <c r="D79" s="192"/>
      <c r="E79" s="193"/>
      <c r="F79" s="194"/>
      <c r="G79" s="194"/>
      <c r="H79" s="194"/>
      <c r="I79" s="194"/>
      <c r="J79" s="194"/>
      <c r="K79" s="194"/>
      <c r="L79" s="194"/>
      <c r="M79" s="195"/>
      <c r="N79" s="91"/>
      <c r="O79" s="91"/>
      <c r="P79" s="167" t="s">
        <v>51</v>
      </c>
      <c r="Q79" s="191" t="s">
        <v>51</v>
      </c>
      <c r="R79" s="191"/>
      <c r="S79" s="191"/>
      <c r="T79" s="191"/>
      <c r="U79" s="191"/>
      <c r="V79" s="191"/>
      <c r="W79" s="167" t="s">
        <v>51</v>
      </c>
      <c r="X79" s="167" t="s">
        <v>51</v>
      </c>
      <c r="Y79" s="167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92"/>
      <c r="C80" s="192"/>
      <c r="D80" s="192"/>
      <c r="E80" s="193"/>
      <c r="F80" s="194"/>
      <c r="G80" s="194"/>
      <c r="H80" s="194"/>
      <c r="I80" s="194"/>
      <c r="J80" s="194"/>
      <c r="K80" s="194"/>
      <c r="L80" s="194"/>
      <c r="M80" s="195"/>
      <c r="N80" s="91"/>
      <c r="O80" s="91"/>
      <c r="P80" s="167" t="s">
        <v>51</v>
      </c>
      <c r="Q80" s="191" t="s">
        <v>51</v>
      </c>
      <c r="R80" s="191"/>
      <c r="S80" s="191"/>
      <c r="T80" s="191"/>
      <c r="U80" s="191"/>
      <c r="V80" s="191"/>
      <c r="W80" s="167" t="s">
        <v>51</v>
      </c>
      <c r="X80" s="167" t="s">
        <v>51</v>
      </c>
      <c r="Y80" s="167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92"/>
      <c r="C81" s="192"/>
      <c r="D81" s="192"/>
      <c r="E81" s="193"/>
      <c r="F81" s="194"/>
      <c r="G81" s="194"/>
      <c r="H81" s="194"/>
      <c r="I81" s="194"/>
      <c r="J81" s="194"/>
      <c r="K81" s="194"/>
      <c r="L81" s="194"/>
      <c r="M81" s="195"/>
      <c r="N81" s="91"/>
      <c r="O81" s="91"/>
      <c r="P81" s="167" t="s">
        <v>51</v>
      </c>
      <c r="Q81" s="191" t="s">
        <v>51</v>
      </c>
      <c r="R81" s="191"/>
      <c r="S81" s="191"/>
      <c r="T81" s="191"/>
      <c r="U81" s="191"/>
      <c r="V81" s="191"/>
      <c r="W81" s="167" t="s">
        <v>51</v>
      </c>
      <c r="X81" s="167" t="s">
        <v>51</v>
      </c>
      <c r="Y81" s="167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92"/>
      <c r="C82" s="192"/>
      <c r="D82" s="192"/>
      <c r="E82" s="193"/>
      <c r="F82" s="194"/>
      <c r="G82" s="194"/>
      <c r="H82" s="194"/>
      <c r="I82" s="194"/>
      <c r="J82" s="194"/>
      <c r="K82" s="194"/>
      <c r="L82" s="194"/>
      <c r="M82" s="195"/>
      <c r="N82" s="91"/>
      <c r="O82" s="91"/>
      <c r="P82" s="167" t="s">
        <v>51</v>
      </c>
      <c r="Q82" s="191" t="s">
        <v>51</v>
      </c>
      <c r="R82" s="191"/>
      <c r="S82" s="191"/>
      <c r="T82" s="191"/>
      <c r="U82" s="191"/>
      <c r="V82" s="191"/>
      <c r="W82" s="167" t="s">
        <v>51</v>
      </c>
      <c r="X82" s="167" t="s">
        <v>51</v>
      </c>
      <c r="Y82" s="167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92"/>
      <c r="C83" s="192"/>
      <c r="D83" s="192"/>
      <c r="E83" s="193"/>
      <c r="F83" s="194"/>
      <c r="G83" s="194"/>
      <c r="H83" s="194"/>
      <c r="I83" s="194"/>
      <c r="J83" s="194"/>
      <c r="K83" s="194"/>
      <c r="L83" s="194"/>
      <c r="M83" s="195"/>
      <c r="N83" s="91"/>
      <c r="O83" s="91"/>
      <c r="P83" s="167" t="s">
        <v>51</v>
      </c>
      <c r="Q83" s="191" t="s">
        <v>51</v>
      </c>
      <c r="R83" s="191"/>
      <c r="S83" s="191"/>
      <c r="T83" s="191"/>
      <c r="U83" s="191"/>
      <c r="V83" s="191"/>
      <c r="W83" s="167" t="s">
        <v>51</v>
      </c>
      <c r="X83" s="167" t="s">
        <v>51</v>
      </c>
      <c r="Y83" s="167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92"/>
      <c r="C84" s="192"/>
      <c r="D84" s="192"/>
      <c r="E84" s="193"/>
      <c r="F84" s="194"/>
      <c r="G84" s="194"/>
      <c r="H84" s="194"/>
      <c r="I84" s="194"/>
      <c r="J84" s="194"/>
      <c r="K84" s="194"/>
      <c r="L84" s="194"/>
      <c r="M84" s="195"/>
      <c r="N84" s="91"/>
      <c r="O84" s="91"/>
      <c r="P84" s="167" t="s">
        <v>51</v>
      </c>
      <c r="Q84" s="191" t="s">
        <v>51</v>
      </c>
      <c r="R84" s="191"/>
      <c r="S84" s="191"/>
      <c r="T84" s="191"/>
      <c r="U84" s="191"/>
      <c r="V84" s="191"/>
      <c r="W84" s="167" t="s">
        <v>51</v>
      </c>
      <c r="X84" s="167" t="s">
        <v>51</v>
      </c>
      <c r="Y84" s="167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92"/>
      <c r="C85" s="192"/>
      <c r="D85" s="192"/>
      <c r="E85" s="193"/>
      <c r="F85" s="194"/>
      <c r="G85" s="194"/>
      <c r="H85" s="194"/>
      <c r="I85" s="194"/>
      <c r="J85" s="194"/>
      <c r="K85" s="194"/>
      <c r="L85" s="194"/>
      <c r="M85" s="195"/>
      <c r="N85" s="91"/>
      <c r="O85" s="91"/>
      <c r="P85" s="167" t="s">
        <v>51</v>
      </c>
      <c r="Q85" s="191" t="s">
        <v>51</v>
      </c>
      <c r="R85" s="191"/>
      <c r="S85" s="191"/>
      <c r="T85" s="191"/>
      <c r="U85" s="191"/>
      <c r="V85" s="191"/>
      <c r="W85" s="167" t="s">
        <v>51</v>
      </c>
      <c r="X85" s="167" t="s">
        <v>51</v>
      </c>
      <c r="Y85" s="167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92"/>
      <c r="C86" s="192"/>
      <c r="D86" s="192"/>
      <c r="E86" s="193"/>
      <c r="F86" s="194"/>
      <c r="G86" s="194"/>
      <c r="H86" s="194"/>
      <c r="I86" s="194"/>
      <c r="J86" s="194"/>
      <c r="K86" s="194"/>
      <c r="L86" s="194"/>
      <c r="M86" s="195"/>
      <c r="N86" s="91"/>
      <c r="O86" s="91"/>
      <c r="P86" s="167" t="s">
        <v>51</v>
      </c>
      <c r="Q86" s="191" t="s">
        <v>51</v>
      </c>
      <c r="R86" s="191"/>
      <c r="S86" s="191"/>
      <c r="T86" s="191"/>
      <c r="U86" s="191"/>
      <c r="V86" s="191"/>
      <c r="W86" s="167" t="s">
        <v>51</v>
      </c>
      <c r="X86" s="167" t="s">
        <v>51</v>
      </c>
      <c r="Y86" s="167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92"/>
      <c r="C87" s="192"/>
      <c r="D87" s="192"/>
      <c r="E87" s="193"/>
      <c r="F87" s="194"/>
      <c r="G87" s="194"/>
      <c r="H87" s="194"/>
      <c r="I87" s="194"/>
      <c r="J87" s="194"/>
      <c r="K87" s="194"/>
      <c r="L87" s="194"/>
      <c r="M87" s="195"/>
      <c r="N87" s="91"/>
      <c r="O87" s="91"/>
      <c r="P87" s="167" t="s">
        <v>51</v>
      </c>
      <c r="Q87" s="191" t="s">
        <v>51</v>
      </c>
      <c r="R87" s="191"/>
      <c r="S87" s="191"/>
      <c r="T87" s="191"/>
      <c r="U87" s="191"/>
      <c r="V87" s="191"/>
      <c r="W87" s="167" t="s">
        <v>51</v>
      </c>
      <c r="X87" s="167" t="s">
        <v>51</v>
      </c>
      <c r="Y87" s="167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92"/>
      <c r="C88" s="192"/>
      <c r="D88" s="192"/>
      <c r="E88" s="193"/>
      <c r="F88" s="194"/>
      <c r="G88" s="194"/>
      <c r="H88" s="194"/>
      <c r="I88" s="194"/>
      <c r="J88" s="194"/>
      <c r="K88" s="194"/>
      <c r="L88" s="194"/>
      <c r="M88" s="195"/>
      <c r="N88" s="91"/>
      <c r="O88" s="91"/>
      <c r="P88" s="167" t="s">
        <v>51</v>
      </c>
      <c r="Q88" s="191" t="s">
        <v>51</v>
      </c>
      <c r="R88" s="191"/>
      <c r="S88" s="191"/>
      <c r="T88" s="191"/>
      <c r="U88" s="191"/>
      <c r="V88" s="191"/>
      <c r="W88" s="167" t="s">
        <v>51</v>
      </c>
      <c r="X88" s="167" t="s">
        <v>51</v>
      </c>
      <c r="Y88" s="167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92"/>
      <c r="C89" s="192"/>
      <c r="D89" s="192"/>
      <c r="E89" s="193"/>
      <c r="F89" s="194"/>
      <c r="G89" s="194"/>
      <c r="H89" s="194"/>
      <c r="I89" s="194"/>
      <c r="J89" s="194"/>
      <c r="K89" s="194"/>
      <c r="L89" s="194"/>
      <c r="M89" s="195"/>
      <c r="N89" s="91"/>
      <c r="O89" s="91"/>
      <c r="P89" s="167" t="s">
        <v>51</v>
      </c>
      <c r="Q89" s="191" t="s">
        <v>51</v>
      </c>
      <c r="R89" s="191"/>
      <c r="S89" s="191"/>
      <c r="T89" s="191"/>
      <c r="U89" s="191"/>
      <c r="V89" s="191"/>
      <c r="W89" s="167" t="s">
        <v>51</v>
      </c>
      <c r="X89" s="167" t="s">
        <v>51</v>
      </c>
      <c r="Y89" s="167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92"/>
      <c r="C90" s="192"/>
      <c r="D90" s="192"/>
      <c r="E90" s="193"/>
      <c r="F90" s="194"/>
      <c r="G90" s="194"/>
      <c r="H90" s="194"/>
      <c r="I90" s="194"/>
      <c r="J90" s="194"/>
      <c r="K90" s="194"/>
      <c r="L90" s="194"/>
      <c r="M90" s="195"/>
      <c r="N90" s="91"/>
      <c r="O90" s="91"/>
      <c r="P90" s="167" t="s">
        <v>51</v>
      </c>
      <c r="Q90" s="191" t="s">
        <v>51</v>
      </c>
      <c r="R90" s="191"/>
      <c r="S90" s="191"/>
      <c r="T90" s="191"/>
      <c r="U90" s="191"/>
      <c r="V90" s="191"/>
      <c r="W90" s="167" t="s">
        <v>51</v>
      </c>
      <c r="X90" s="167" t="s">
        <v>51</v>
      </c>
      <c r="Y90" s="167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92"/>
      <c r="C91" s="192"/>
      <c r="D91" s="192"/>
      <c r="E91" s="193"/>
      <c r="F91" s="194"/>
      <c r="G91" s="194"/>
      <c r="H91" s="194"/>
      <c r="I91" s="194"/>
      <c r="J91" s="194"/>
      <c r="K91" s="194"/>
      <c r="L91" s="194"/>
      <c r="M91" s="195"/>
      <c r="N91" s="91"/>
      <c r="O91" s="91"/>
      <c r="P91" s="167" t="s">
        <v>51</v>
      </c>
      <c r="Q91" s="191" t="s">
        <v>51</v>
      </c>
      <c r="R91" s="191"/>
      <c r="S91" s="191"/>
      <c r="T91" s="191"/>
      <c r="U91" s="191"/>
      <c r="V91" s="191"/>
      <c r="W91" s="167" t="s">
        <v>51</v>
      </c>
      <c r="X91" s="167" t="s">
        <v>51</v>
      </c>
      <c r="Y91" s="167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92"/>
      <c r="C92" s="192"/>
      <c r="D92" s="192"/>
      <c r="E92" s="193"/>
      <c r="F92" s="194"/>
      <c r="G92" s="194"/>
      <c r="H92" s="194"/>
      <c r="I92" s="194"/>
      <c r="J92" s="194"/>
      <c r="K92" s="194"/>
      <c r="L92" s="194"/>
      <c r="M92" s="195"/>
      <c r="N92" s="91"/>
      <c r="O92" s="91"/>
      <c r="P92" s="167" t="s">
        <v>51</v>
      </c>
      <c r="Q92" s="191" t="s">
        <v>51</v>
      </c>
      <c r="R92" s="191"/>
      <c r="S92" s="191"/>
      <c r="T92" s="191"/>
      <c r="U92" s="191"/>
      <c r="V92" s="191"/>
      <c r="W92" s="167" t="s">
        <v>51</v>
      </c>
      <c r="X92" s="167" t="s">
        <v>51</v>
      </c>
      <c r="Y92" s="167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92"/>
      <c r="C93" s="192"/>
      <c r="D93" s="192"/>
      <c r="E93" s="193"/>
      <c r="F93" s="194"/>
      <c r="G93" s="194"/>
      <c r="H93" s="194"/>
      <c r="I93" s="194"/>
      <c r="J93" s="194"/>
      <c r="K93" s="194"/>
      <c r="L93" s="194"/>
      <c r="M93" s="195"/>
      <c r="N93" s="91"/>
      <c r="O93" s="91"/>
      <c r="P93" s="167" t="s">
        <v>51</v>
      </c>
      <c r="Q93" s="191" t="s">
        <v>51</v>
      </c>
      <c r="R93" s="191"/>
      <c r="S93" s="191"/>
      <c r="T93" s="191"/>
      <c r="U93" s="191"/>
      <c r="V93" s="191"/>
      <c r="W93" s="167" t="s">
        <v>51</v>
      </c>
      <c r="X93" s="167" t="s">
        <v>51</v>
      </c>
      <c r="Y93" s="167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1"/>
      <c r="C94" s="191"/>
      <c r="D94" s="191"/>
      <c r="E94" s="191"/>
      <c r="F94" s="191"/>
      <c r="G94" s="191"/>
      <c r="H94" s="191"/>
      <c r="I94" s="191"/>
      <c r="J94" s="191"/>
      <c r="K94" s="191"/>
      <c r="L94" s="191"/>
      <c r="M94" s="191"/>
      <c r="N94" s="87"/>
      <c r="O94" s="87"/>
      <c r="P94" s="167" t="s">
        <v>51</v>
      </c>
      <c r="Q94" s="191" t="s">
        <v>51</v>
      </c>
      <c r="R94" s="191"/>
      <c r="S94" s="191"/>
      <c r="T94" s="191"/>
      <c r="U94" s="191"/>
      <c r="V94" s="191"/>
      <c r="W94" s="167" t="s">
        <v>51</v>
      </c>
      <c r="X94" s="167" t="s">
        <v>51</v>
      </c>
      <c r="Y94" s="167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92"/>
      <c r="C95" s="192"/>
      <c r="D95" s="192"/>
      <c r="E95" s="193"/>
      <c r="F95" s="194"/>
      <c r="G95" s="194"/>
      <c r="H95" s="194"/>
      <c r="I95" s="194"/>
      <c r="J95" s="194"/>
      <c r="K95" s="194"/>
      <c r="L95" s="194"/>
      <c r="M95" s="195"/>
      <c r="N95" s="91"/>
      <c r="O95" s="91"/>
      <c r="P95" s="167" t="s">
        <v>51</v>
      </c>
      <c r="Q95" s="191" t="s">
        <v>51</v>
      </c>
      <c r="R95" s="191"/>
      <c r="S95" s="191"/>
      <c r="T95" s="191"/>
      <c r="U95" s="191"/>
      <c r="V95" s="191"/>
      <c r="W95" s="167" t="s">
        <v>51</v>
      </c>
      <c r="X95" s="167" t="s">
        <v>51</v>
      </c>
      <c r="Y95" s="167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1"/>
      <c r="C96" s="191"/>
      <c r="D96" s="191"/>
      <c r="E96" s="191"/>
      <c r="F96" s="191"/>
      <c r="G96" s="191"/>
      <c r="H96" s="191"/>
      <c r="I96" s="191"/>
      <c r="J96" s="191"/>
      <c r="K96" s="191"/>
      <c r="L96" s="191"/>
      <c r="M96" s="191"/>
      <c r="N96" s="87"/>
      <c r="O96" s="87"/>
      <c r="P96" s="167" t="s">
        <v>51</v>
      </c>
      <c r="Q96" s="191" t="s">
        <v>51</v>
      </c>
      <c r="R96" s="191"/>
      <c r="S96" s="191"/>
      <c r="T96" s="191"/>
      <c r="U96" s="191"/>
      <c r="V96" s="191"/>
      <c r="W96" s="167" t="s">
        <v>51</v>
      </c>
      <c r="X96" s="167" t="s">
        <v>51</v>
      </c>
      <c r="Y96" s="167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92"/>
      <c r="C97" s="192"/>
      <c r="D97" s="192"/>
      <c r="E97" s="193"/>
      <c r="F97" s="194"/>
      <c r="G97" s="194"/>
      <c r="H97" s="194"/>
      <c r="I97" s="194"/>
      <c r="J97" s="194"/>
      <c r="K97" s="194"/>
      <c r="L97" s="194"/>
      <c r="M97" s="195"/>
      <c r="N97" s="91"/>
      <c r="O97" s="91"/>
      <c r="P97" s="167" t="s">
        <v>51</v>
      </c>
      <c r="Q97" s="191" t="s">
        <v>51</v>
      </c>
      <c r="R97" s="191"/>
      <c r="S97" s="191"/>
      <c r="T97" s="191"/>
      <c r="U97" s="191"/>
      <c r="V97" s="191"/>
      <c r="W97" s="167" t="s">
        <v>51</v>
      </c>
      <c r="X97" s="167" t="s">
        <v>51</v>
      </c>
      <c r="Y97" s="167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1"/>
      <c r="C98" s="191"/>
      <c r="D98" s="191"/>
      <c r="E98" s="191"/>
      <c r="F98" s="191"/>
      <c r="G98" s="191"/>
      <c r="H98" s="191"/>
      <c r="I98" s="191"/>
      <c r="J98" s="191"/>
      <c r="K98" s="191"/>
      <c r="L98" s="191"/>
      <c r="M98" s="191"/>
      <c r="N98" s="87"/>
      <c r="O98" s="87"/>
      <c r="P98" s="167" t="s">
        <v>51</v>
      </c>
      <c r="Q98" s="191" t="s">
        <v>51</v>
      </c>
      <c r="R98" s="191"/>
      <c r="S98" s="191"/>
      <c r="T98" s="191"/>
      <c r="U98" s="191"/>
      <c r="V98" s="191"/>
      <c r="W98" s="167" t="s">
        <v>51</v>
      </c>
      <c r="X98" s="167" t="s">
        <v>51</v>
      </c>
      <c r="Y98" s="167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92"/>
      <c r="C99" s="192"/>
      <c r="D99" s="192"/>
      <c r="E99" s="193"/>
      <c r="F99" s="194"/>
      <c r="G99" s="194"/>
      <c r="H99" s="194"/>
      <c r="I99" s="194"/>
      <c r="J99" s="194"/>
      <c r="K99" s="194"/>
      <c r="L99" s="194"/>
      <c r="M99" s="195"/>
      <c r="N99" s="91"/>
      <c r="O99" s="91"/>
      <c r="P99" s="167" t="s">
        <v>51</v>
      </c>
      <c r="Q99" s="191" t="s">
        <v>51</v>
      </c>
      <c r="R99" s="191"/>
      <c r="S99" s="191"/>
      <c r="T99" s="191"/>
      <c r="U99" s="191"/>
      <c r="V99" s="191"/>
      <c r="W99" s="167" t="s">
        <v>51</v>
      </c>
      <c r="X99" s="167" t="s">
        <v>51</v>
      </c>
      <c r="Y99" s="167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1"/>
      <c r="C100" s="191"/>
      <c r="D100" s="191"/>
      <c r="E100" s="191"/>
      <c r="F100" s="191"/>
      <c r="G100" s="191"/>
      <c r="H100" s="191"/>
      <c r="I100" s="191"/>
      <c r="J100" s="191"/>
      <c r="K100" s="191"/>
      <c r="L100" s="191"/>
      <c r="M100" s="191"/>
      <c r="N100" s="87"/>
      <c r="O100" s="87"/>
      <c r="P100" s="167" t="s">
        <v>51</v>
      </c>
      <c r="Q100" s="191" t="s">
        <v>51</v>
      </c>
      <c r="R100" s="191"/>
      <c r="S100" s="191"/>
      <c r="T100" s="191"/>
      <c r="U100" s="191"/>
      <c r="V100" s="191"/>
      <c r="W100" s="167" t="s">
        <v>51</v>
      </c>
      <c r="X100" s="167" t="s">
        <v>51</v>
      </c>
      <c r="Y100" s="167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92"/>
      <c r="C101" s="192"/>
      <c r="D101" s="192"/>
      <c r="E101" s="193"/>
      <c r="F101" s="194"/>
      <c r="G101" s="194"/>
      <c r="H101" s="194"/>
      <c r="I101" s="194"/>
      <c r="J101" s="194"/>
      <c r="K101" s="194"/>
      <c r="L101" s="194"/>
      <c r="M101" s="195"/>
      <c r="N101" s="91"/>
      <c r="O101" s="91"/>
      <c r="P101" s="167" t="s">
        <v>51</v>
      </c>
      <c r="Q101" s="191" t="s">
        <v>51</v>
      </c>
      <c r="R101" s="191"/>
      <c r="S101" s="191"/>
      <c r="T101" s="191"/>
      <c r="U101" s="191"/>
      <c r="V101" s="191"/>
      <c r="W101" s="167" t="s">
        <v>51</v>
      </c>
      <c r="X101" s="167" t="s">
        <v>51</v>
      </c>
      <c r="Y101" s="167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1"/>
      <c r="C102" s="191"/>
      <c r="D102" s="191"/>
      <c r="E102" s="191"/>
      <c r="F102" s="191"/>
      <c r="G102" s="191"/>
      <c r="H102" s="191"/>
      <c r="I102" s="191"/>
      <c r="J102" s="191"/>
      <c r="K102" s="191"/>
      <c r="L102" s="191"/>
      <c r="M102" s="191"/>
      <c r="N102" s="87"/>
      <c r="O102" s="87"/>
      <c r="P102" s="167" t="s">
        <v>51</v>
      </c>
      <c r="Q102" s="191" t="s">
        <v>51</v>
      </c>
      <c r="R102" s="191"/>
      <c r="S102" s="191"/>
      <c r="T102" s="191"/>
      <c r="U102" s="191"/>
      <c r="V102" s="191"/>
      <c r="W102" s="167" t="s">
        <v>51</v>
      </c>
      <c r="X102" s="167" t="s">
        <v>51</v>
      </c>
      <c r="Y102" s="167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1"/>
      <c r="C103" s="191"/>
      <c r="D103" s="191"/>
      <c r="E103" s="191"/>
      <c r="F103" s="191"/>
      <c r="G103" s="191"/>
      <c r="H103" s="191"/>
      <c r="I103" s="191"/>
      <c r="J103" s="191"/>
      <c r="K103" s="191"/>
      <c r="L103" s="191"/>
      <c r="M103" s="191"/>
      <c r="N103" s="87"/>
      <c r="O103" s="87"/>
      <c r="P103" s="167" t="s">
        <v>51</v>
      </c>
      <c r="Q103" s="191" t="s">
        <v>51</v>
      </c>
      <c r="R103" s="191"/>
      <c r="S103" s="191"/>
      <c r="T103" s="191"/>
      <c r="U103" s="191"/>
      <c r="V103" s="191"/>
      <c r="W103" s="167" t="s">
        <v>51</v>
      </c>
      <c r="X103" s="167" t="s">
        <v>51</v>
      </c>
      <c r="Y103" s="167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84"/>
      <c r="C104" s="184"/>
      <c r="D104" s="184"/>
      <c r="E104" s="184"/>
      <c r="F104" s="184"/>
      <c r="G104" s="184"/>
      <c r="H104" s="184"/>
      <c r="I104" s="184"/>
      <c r="J104" s="184"/>
      <c r="K104" s="184"/>
      <c r="L104" s="184"/>
      <c r="M104" s="184"/>
      <c r="N104" s="98"/>
      <c r="O104" s="98"/>
      <c r="P104" s="184"/>
      <c r="Q104" s="184"/>
      <c r="R104" s="184"/>
      <c r="S104" s="184"/>
      <c r="T104" s="184"/>
      <c r="U104" s="184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84"/>
      <c r="C105" s="184"/>
      <c r="D105" s="184"/>
      <c r="E105" s="184"/>
      <c r="F105" s="184"/>
      <c r="G105" s="184"/>
      <c r="H105" s="184"/>
      <c r="I105" s="184"/>
      <c r="J105" s="184"/>
      <c r="K105" s="184"/>
      <c r="L105" s="184"/>
      <c r="M105" s="184"/>
      <c r="N105" s="98"/>
      <c r="O105" s="98"/>
      <c r="P105" s="184"/>
      <c r="Q105" s="184"/>
      <c r="R105" s="184"/>
      <c r="S105" s="184"/>
      <c r="T105" s="184"/>
      <c r="U105" s="184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84"/>
      <c r="C106" s="184"/>
      <c r="D106" s="184"/>
      <c r="E106" s="184"/>
      <c r="F106" s="184"/>
      <c r="G106" s="184"/>
      <c r="H106" s="184"/>
      <c r="I106" s="184"/>
      <c r="J106" s="184"/>
      <c r="K106" s="184"/>
      <c r="L106" s="184"/>
      <c r="M106" s="184"/>
      <c r="N106" s="98"/>
      <c r="O106" s="98"/>
      <c r="P106" s="184"/>
      <c r="Q106" s="184"/>
      <c r="R106" s="184"/>
      <c r="S106" s="184"/>
      <c r="T106" s="184"/>
      <c r="U106" s="184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84"/>
      <c r="C107" s="184"/>
      <c r="D107" s="184"/>
      <c r="E107" s="184"/>
      <c r="F107" s="184"/>
      <c r="G107" s="184"/>
      <c r="H107" s="184"/>
      <c r="I107" s="184"/>
      <c r="J107" s="184"/>
      <c r="K107" s="184"/>
      <c r="L107" s="184"/>
      <c r="M107" s="184"/>
      <c r="N107" s="98"/>
      <c r="O107" s="98"/>
      <c r="P107" s="184"/>
      <c r="Q107" s="184"/>
      <c r="R107" s="184"/>
      <c r="S107" s="184"/>
      <c r="T107" s="184"/>
      <c r="U107" s="184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84"/>
      <c r="C108" s="184"/>
      <c r="D108" s="184"/>
      <c r="E108" s="184"/>
      <c r="F108" s="184"/>
      <c r="G108" s="184"/>
      <c r="H108" s="184"/>
      <c r="I108" s="184"/>
      <c r="J108" s="184"/>
      <c r="K108" s="184"/>
      <c r="L108" s="184"/>
      <c r="M108" s="184"/>
      <c r="N108" s="98"/>
      <c r="O108" s="98"/>
      <c r="P108" s="184"/>
      <c r="Q108" s="184"/>
      <c r="R108" s="184"/>
      <c r="S108" s="184"/>
      <c r="T108" s="184"/>
      <c r="U108" s="184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84"/>
      <c r="C109" s="184"/>
      <c r="D109" s="184"/>
      <c r="E109" s="184"/>
      <c r="F109" s="184"/>
      <c r="G109" s="184"/>
      <c r="H109" s="184"/>
      <c r="I109" s="184"/>
      <c r="J109" s="184"/>
      <c r="K109" s="184"/>
      <c r="L109" s="184"/>
      <c r="M109" s="184"/>
      <c r="N109" s="98"/>
      <c r="O109" s="98"/>
      <c r="P109" s="184"/>
      <c r="Q109" s="184"/>
      <c r="R109" s="184"/>
      <c r="S109" s="184"/>
      <c r="T109" s="184"/>
      <c r="U109" s="184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84"/>
      <c r="C110" s="184"/>
      <c r="D110" s="184"/>
      <c r="E110" s="184"/>
      <c r="F110" s="184"/>
      <c r="G110" s="184"/>
      <c r="H110" s="184"/>
      <c r="I110" s="184"/>
      <c r="J110" s="184"/>
      <c r="K110" s="184"/>
      <c r="L110" s="184"/>
      <c r="M110" s="184"/>
      <c r="N110" s="98"/>
      <c r="O110" s="98"/>
      <c r="P110" s="184"/>
      <c r="Q110" s="184"/>
      <c r="R110" s="184"/>
      <c r="S110" s="184"/>
      <c r="T110" s="184"/>
      <c r="U110" s="184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84"/>
      <c r="C111" s="184"/>
      <c r="D111" s="184"/>
      <c r="E111" s="184"/>
      <c r="F111" s="184"/>
      <c r="G111" s="184"/>
      <c r="H111" s="184"/>
      <c r="I111" s="184"/>
      <c r="J111" s="184"/>
      <c r="K111" s="184"/>
      <c r="L111" s="184"/>
      <c r="M111" s="184"/>
      <c r="N111" s="98"/>
      <c r="O111" s="98"/>
      <c r="P111" s="184"/>
      <c r="Q111" s="184"/>
      <c r="R111" s="184"/>
      <c r="S111" s="184"/>
      <c r="T111" s="184"/>
      <c r="U111" s="184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84"/>
      <c r="C112" s="184"/>
      <c r="D112" s="184"/>
      <c r="E112" s="184"/>
      <c r="F112" s="184"/>
      <c r="G112" s="184"/>
      <c r="H112" s="184"/>
      <c r="I112" s="184"/>
      <c r="J112" s="184"/>
      <c r="K112" s="184"/>
      <c r="L112" s="184"/>
      <c r="M112" s="184"/>
      <c r="N112" s="98"/>
      <c r="O112" s="98"/>
      <c r="P112" s="184"/>
      <c r="Q112" s="184"/>
      <c r="R112" s="184"/>
      <c r="S112" s="184"/>
      <c r="T112" s="184"/>
      <c r="U112" s="184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  <c r="N113" s="98"/>
      <c r="O113" s="98"/>
      <c r="P113" s="184"/>
      <c r="Q113" s="184"/>
      <c r="R113" s="184"/>
      <c r="S113" s="184"/>
      <c r="T113" s="184"/>
      <c r="U113" s="184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84"/>
      <c r="C114" s="184"/>
      <c r="D114" s="184"/>
      <c r="E114" s="184"/>
      <c r="F114" s="184"/>
      <c r="G114" s="184"/>
      <c r="H114" s="184"/>
      <c r="I114" s="184"/>
      <c r="J114" s="184"/>
      <c r="K114" s="184"/>
      <c r="L114" s="184"/>
      <c r="M114" s="184"/>
      <c r="N114" s="98"/>
      <c r="O114" s="98"/>
      <c r="P114" s="184"/>
      <c r="Q114" s="184"/>
      <c r="R114" s="184"/>
      <c r="S114" s="184"/>
      <c r="T114" s="184"/>
      <c r="U114" s="184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84"/>
      <c r="C115" s="184"/>
      <c r="D115" s="184"/>
      <c r="E115" s="184"/>
      <c r="F115" s="184"/>
      <c r="G115" s="184"/>
      <c r="H115" s="184"/>
      <c r="I115" s="184"/>
      <c r="J115" s="184"/>
      <c r="K115" s="184"/>
      <c r="L115" s="184"/>
      <c r="M115" s="184"/>
      <c r="N115" s="98"/>
      <c r="O115" s="98"/>
      <c r="P115" s="184"/>
      <c r="Q115" s="184"/>
      <c r="R115" s="184"/>
      <c r="S115" s="184"/>
      <c r="T115" s="184"/>
      <c r="U115" s="184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84"/>
      <c r="C116" s="184"/>
      <c r="D116" s="184"/>
      <c r="E116" s="184"/>
      <c r="F116" s="184"/>
      <c r="G116" s="184"/>
      <c r="H116" s="184"/>
      <c r="I116" s="184"/>
      <c r="J116" s="184"/>
      <c r="K116" s="184"/>
      <c r="L116" s="184"/>
      <c r="M116" s="184"/>
      <c r="N116" s="98"/>
      <c r="O116" s="98"/>
      <c r="P116" s="184"/>
      <c r="Q116" s="184"/>
      <c r="R116" s="184"/>
      <c r="S116" s="184"/>
      <c r="T116" s="184"/>
      <c r="U116" s="184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84"/>
      <c r="C117" s="184"/>
      <c r="D117" s="184"/>
      <c r="E117" s="184"/>
      <c r="F117" s="184"/>
      <c r="G117" s="184"/>
      <c r="H117" s="184"/>
      <c r="I117" s="184"/>
      <c r="J117" s="184"/>
      <c r="K117" s="184"/>
      <c r="L117" s="184"/>
      <c r="M117" s="184"/>
      <c r="N117" s="98"/>
      <c r="O117" s="98"/>
      <c r="P117" s="184"/>
      <c r="Q117" s="184"/>
      <c r="R117" s="184"/>
      <c r="S117" s="184"/>
      <c r="T117" s="184"/>
      <c r="U117" s="184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84"/>
      <c r="C118" s="184"/>
      <c r="D118" s="184"/>
      <c r="E118" s="184"/>
      <c r="F118" s="184"/>
      <c r="G118" s="184"/>
      <c r="H118" s="184"/>
      <c r="I118" s="184"/>
      <c r="J118" s="184"/>
      <c r="K118" s="184"/>
      <c r="L118" s="184"/>
      <c r="M118" s="184"/>
      <c r="N118" s="98"/>
      <c r="O118" s="98"/>
      <c r="P118" s="184"/>
      <c r="Q118" s="184"/>
      <c r="R118" s="184"/>
      <c r="S118" s="184"/>
      <c r="T118" s="184"/>
      <c r="U118" s="184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84"/>
      <c r="C119" s="184"/>
      <c r="D119" s="184"/>
      <c r="E119" s="184"/>
      <c r="F119" s="184"/>
      <c r="G119" s="184"/>
      <c r="H119" s="184"/>
      <c r="I119" s="184"/>
      <c r="J119" s="184"/>
      <c r="K119" s="184"/>
      <c r="L119" s="184"/>
      <c r="M119" s="184"/>
      <c r="N119" s="98"/>
      <c r="O119" s="98"/>
      <c r="P119" s="184"/>
      <c r="Q119" s="184"/>
      <c r="R119" s="184"/>
      <c r="S119" s="184"/>
      <c r="T119" s="184"/>
      <c r="U119" s="184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  <c r="N120" s="98"/>
      <c r="O120" s="98"/>
      <c r="P120" s="184"/>
      <c r="Q120" s="184"/>
      <c r="R120" s="184"/>
      <c r="S120" s="184"/>
      <c r="T120" s="184"/>
      <c r="U120" s="184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84"/>
      <c r="C121" s="184"/>
      <c r="D121" s="184"/>
      <c r="E121" s="184"/>
      <c r="F121" s="184"/>
      <c r="G121" s="184"/>
      <c r="H121" s="184"/>
      <c r="I121" s="184"/>
      <c r="J121" s="184"/>
      <c r="K121" s="184"/>
      <c r="L121" s="184"/>
      <c r="M121" s="184"/>
      <c r="N121" s="98"/>
      <c r="O121" s="98"/>
      <c r="P121" s="184"/>
      <c r="Q121" s="184"/>
      <c r="R121" s="184"/>
      <c r="S121" s="184"/>
      <c r="T121" s="184"/>
      <c r="U121" s="184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84"/>
      <c r="C122" s="184"/>
      <c r="D122" s="184"/>
      <c r="E122" s="184"/>
      <c r="F122" s="184"/>
      <c r="G122" s="184"/>
      <c r="H122" s="184"/>
      <c r="I122" s="184"/>
      <c r="J122" s="184"/>
      <c r="K122" s="184"/>
      <c r="L122" s="184"/>
      <c r="M122" s="184"/>
      <c r="N122" s="98"/>
      <c r="O122" s="98"/>
      <c r="P122" s="184"/>
      <c r="Q122" s="184"/>
      <c r="R122" s="184"/>
      <c r="S122" s="184"/>
      <c r="T122" s="184"/>
      <c r="U122" s="184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84"/>
      <c r="C123" s="184"/>
      <c r="D123" s="184"/>
      <c r="E123" s="184"/>
      <c r="F123" s="184"/>
      <c r="G123" s="184"/>
      <c r="H123" s="184"/>
      <c r="I123" s="184"/>
      <c r="J123" s="184"/>
      <c r="K123" s="184"/>
      <c r="L123" s="184"/>
      <c r="M123" s="184"/>
      <c r="N123" s="98"/>
      <c r="O123" s="98"/>
      <c r="P123" s="184"/>
      <c r="Q123" s="184"/>
      <c r="R123" s="184"/>
      <c r="S123" s="184"/>
      <c r="T123" s="184"/>
      <c r="U123" s="184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84"/>
      <c r="C124" s="184"/>
      <c r="D124" s="184"/>
      <c r="E124" s="184"/>
      <c r="F124" s="184"/>
      <c r="G124" s="184"/>
      <c r="H124" s="184"/>
      <c r="I124" s="184"/>
      <c r="J124" s="184"/>
      <c r="K124" s="184"/>
      <c r="L124" s="184"/>
      <c r="M124" s="184"/>
      <c r="N124" s="98"/>
      <c r="O124" s="98"/>
      <c r="P124" s="184"/>
      <c r="Q124" s="184"/>
      <c r="R124" s="184"/>
      <c r="S124" s="184"/>
      <c r="T124" s="184"/>
      <c r="U124" s="184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84"/>
      <c r="C125" s="184"/>
      <c r="D125" s="184"/>
      <c r="E125" s="184"/>
      <c r="F125" s="184"/>
      <c r="G125" s="184"/>
      <c r="H125" s="184"/>
      <c r="I125" s="184"/>
      <c r="J125" s="184"/>
      <c r="K125" s="184"/>
      <c r="L125" s="184"/>
      <c r="M125" s="184"/>
      <c r="N125" s="98"/>
      <c r="O125" s="98"/>
      <c r="P125" s="184"/>
      <c r="Q125" s="184"/>
      <c r="R125" s="184"/>
      <c r="S125" s="184"/>
      <c r="T125" s="184"/>
      <c r="U125" s="184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84"/>
      <c r="C126" s="184"/>
      <c r="D126" s="184"/>
      <c r="E126" s="184"/>
      <c r="F126" s="184"/>
      <c r="G126" s="184"/>
      <c r="H126" s="184"/>
      <c r="I126" s="184"/>
      <c r="J126" s="184"/>
      <c r="K126" s="184"/>
      <c r="L126" s="184"/>
      <c r="M126" s="184"/>
      <c r="N126" s="98"/>
      <c r="O126" s="98"/>
      <c r="P126" s="184"/>
      <c r="Q126" s="184"/>
      <c r="R126" s="184"/>
      <c r="S126" s="184"/>
      <c r="T126" s="184"/>
      <c r="U126" s="184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84"/>
      <c r="C127" s="184"/>
      <c r="D127" s="184"/>
      <c r="E127" s="184"/>
      <c r="F127" s="184"/>
      <c r="G127" s="184"/>
      <c r="H127" s="184"/>
      <c r="I127" s="184"/>
      <c r="J127" s="184"/>
      <c r="K127" s="184"/>
      <c r="L127" s="184"/>
      <c r="M127" s="184"/>
      <c r="N127" s="98"/>
      <c r="O127" s="98"/>
      <c r="P127" s="184"/>
      <c r="Q127" s="184"/>
      <c r="R127" s="184"/>
      <c r="S127" s="184"/>
      <c r="T127" s="184"/>
      <c r="U127" s="184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84"/>
      <c r="C128" s="184"/>
      <c r="D128" s="184"/>
      <c r="E128" s="184"/>
      <c r="F128" s="184"/>
      <c r="G128" s="184"/>
      <c r="H128" s="184"/>
      <c r="I128" s="184"/>
      <c r="J128" s="184"/>
      <c r="K128" s="184"/>
      <c r="L128" s="184"/>
      <c r="M128" s="184"/>
      <c r="N128" s="98"/>
      <c r="O128" s="98"/>
      <c r="P128" s="184"/>
      <c r="Q128" s="184"/>
      <c r="R128" s="184"/>
      <c r="S128" s="184"/>
      <c r="T128" s="184"/>
      <c r="U128" s="184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84"/>
      <c r="C129" s="184"/>
      <c r="D129" s="184"/>
      <c r="E129" s="184"/>
      <c r="F129" s="184"/>
      <c r="G129" s="184"/>
      <c r="H129" s="184"/>
      <c r="I129" s="184"/>
      <c r="J129" s="184"/>
      <c r="K129" s="184"/>
      <c r="L129" s="184"/>
      <c r="M129" s="184"/>
      <c r="N129" s="98"/>
      <c r="O129" s="98"/>
      <c r="P129" s="184"/>
      <c r="Q129" s="184"/>
      <c r="R129" s="184"/>
      <c r="S129" s="184"/>
      <c r="T129" s="184"/>
      <c r="U129" s="184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84"/>
      <c r="C130" s="184"/>
      <c r="D130" s="184"/>
      <c r="E130" s="184"/>
      <c r="F130" s="184"/>
      <c r="G130" s="184"/>
      <c r="H130" s="184"/>
      <c r="I130" s="184"/>
      <c r="J130" s="184"/>
      <c r="K130" s="184"/>
      <c r="L130" s="184"/>
      <c r="M130" s="184"/>
      <c r="N130" s="98"/>
      <c r="O130" s="98"/>
      <c r="P130" s="184"/>
      <c r="Q130" s="184"/>
      <c r="R130" s="184"/>
      <c r="S130" s="184"/>
      <c r="T130" s="184"/>
      <c r="U130" s="184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84"/>
      <c r="C131" s="184"/>
      <c r="D131" s="184"/>
      <c r="E131" s="184"/>
      <c r="F131" s="184"/>
      <c r="G131" s="184"/>
      <c r="H131" s="184"/>
      <c r="I131" s="184"/>
      <c r="J131" s="184"/>
      <c r="K131" s="184"/>
      <c r="L131" s="184"/>
      <c r="M131" s="184"/>
      <c r="N131" s="98"/>
      <c r="O131" s="98"/>
      <c r="P131" s="184"/>
      <c r="Q131" s="184"/>
      <c r="R131" s="184"/>
      <c r="S131" s="184"/>
      <c r="T131" s="184"/>
      <c r="U131" s="184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5"/>
      <c r="C136" s="186"/>
      <c r="D136" s="186"/>
      <c r="E136" s="165"/>
      <c r="F136" s="165"/>
      <c r="G136" s="165"/>
      <c r="H136" s="185"/>
      <c r="I136" s="185"/>
      <c r="J136" s="185"/>
      <c r="K136" s="185"/>
      <c r="L136" s="165"/>
      <c r="M136" s="185"/>
      <c r="N136" s="185"/>
      <c r="O136" s="185"/>
      <c r="P136" s="185"/>
      <c r="Q136" s="185"/>
      <c r="R136" s="165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8"/>
      <c r="C137" s="188"/>
      <c r="D137" s="188"/>
      <c r="E137" s="102"/>
      <c r="F137" s="102"/>
      <c r="G137" s="102"/>
      <c r="H137" s="189"/>
      <c r="I137" s="189"/>
      <c r="J137" s="189"/>
      <c r="K137" s="189"/>
      <c r="L137" s="164"/>
      <c r="M137" s="190"/>
      <c r="N137" s="190"/>
      <c r="O137" s="190"/>
      <c r="P137" s="190"/>
      <c r="Q137" s="190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8"/>
      <c r="C138" s="188"/>
      <c r="D138" s="188"/>
      <c r="E138" s="102"/>
      <c r="F138" s="102"/>
      <c r="G138" s="102"/>
      <c r="H138" s="189"/>
      <c r="I138" s="189"/>
      <c r="J138" s="189"/>
      <c r="K138" s="189"/>
      <c r="L138" s="164"/>
      <c r="M138" s="190"/>
      <c r="N138" s="190"/>
      <c r="O138" s="190"/>
      <c r="P138" s="190"/>
      <c r="Q138" s="190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8"/>
      <c r="C139" s="188"/>
      <c r="D139" s="188"/>
      <c r="E139" s="102"/>
      <c r="F139" s="102"/>
      <c r="G139" s="102"/>
      <c r="H139" s="189"/>
      <c r="I139" s="189"/>
      <c r="J139" s="189"/>
      <c r="K139" s="189"/>
      <c r="L139" s="164"/>
      <c r="M139" s="190"/>
      <c r="N139" s="190"/>
      <c r="O139" s="190"/>
      <c r="P139" s="190"/>
      <c r="Q139" s="190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8"/>
      <c r="C140" s="188"/>
      <c r="D140" s="188"/>
      <c r="E140" s="102"/>
      <c r="F140" s="102"/>
      <c r="G140" s="102"/>
      <c r="H140" s="189"/>
      <c r="I140" s="189"/>
      <c r="J140" s="189"/>
      <c r="K140" s="189"/>
      <c r="L140" s="164"/>
      <c r="M140" s="190"/>
      <c r="N140" s="190"/>
      <c r="O140" s="190"/>
      <c r="P140" s="190"/>
      <c r="Q140" s="190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8"/>
      <c r="C141" s="188"/>
      <c r="D141" s="188"/>
      <c r="E141" s="102"/>
      <c r="F141" s="102"/>
      <c r="G141" s="102"/>
      <c r="H141" s="189"/>
      <c r="I141" s="189"/>
      <c r="J141" s="189"/>
      <c r="K141" s="189"/>
      <c r="L141" s="164"/>
      <c r="M141" s="190"/>
      <c r="N141" s="190"/>
      <c r="O141" s="190"/>
      <c r="P141" s="190"/>
      <c r="Q141" s="190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8"/>
      <c r="C142" s="188"/>
      <c r="D142" s="188"/>
      <c r="E142" s="102"/>
      <c r="F142" s="102"/>
      <c r="G142" s="102"/>
      <c r="H142" s="189"/>
      <c r="I142" s="189"/>
      <c r="J142" s="189"/>
      <c r="K142" s="189"/>
      <c r="L142" s="164"/>
      <c r="M142" s="190"/>
      <c r="N142" s="190"/>
      <c r="O142" s="190"/>
      <c r="P142" s="190"/>
      <c r="Q142" s="190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8"/>
      <c r="C143" s="188"/>
      <c r="D143" s="188"/>
      <c r="E143" s="102"/>
      <c r="F143" s="102"/>
      <c r="G143" s="102"/>
      <c r="H143" s="189"/>
      <c r="I143" s="189"/>
      <c r="J143" s="189"/>
      <c r="K143" s="189"/>
      <c r="L143" s="164"/>
      <c r="M143" s="190"/>
      <c r="N143" s="190"/>
      <c r="O143" s="190"/>
      <c r="P143" s="190"/>
      <c r="Q143" s="190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8"/>
      <c r="C144" s="188"/>
      <c r="D144" s="188"/>
      <c r="E144" s="102"/>
      <c r="F144" s="102"/>
      <c r="G144" s="102"/>
      <c r="H144" s="189"/>
      <c r="I144" s="189"/>
      <c r="J144" s="189"/>
      <c r="K144" s="189"/>
      <c r="L144" s="164"/>
      <c r="M144" s="190"/>
      <c r="N144" s="190"/>
      <c r="O144" s="190"/>
      <c r="P144" s="190"/>
      <c r="Q144" s="190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8"/>
      <c r="C145" s="188"/>
      <c r="D145" s="188"/>
      <c r="E145" s="102"/>
      <c r="F145" s="102"/>
      <c r="G145" s="102"/>
      <c r="H145" s="189"/>
      <c r="I145" s="189"/>
      <c r="J145" s="189"/>
      <c r="K145" s="189"/>
      <c r="L145" s="164"/>
      <c r="M145" s="190"/>
      <c r="N145" s="190"/>
      <c r="O145" s="190"/>
      <c r="P145" s="190"/>
      <c r="Q145" s="190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6"/>
      <c r="C146" s="166"/>
      <c r="D146" s="166"/>
      <c r="E146" s="166"/>
      <c r="F146" s="166"/>
      <c r="G146" s="166"/>
      <c r="H146" s="166"/>
      <c r="I146" s="166"/>
      <c r="J146" s="166"/>
      <c r="K146" s="166"/>
      <c r="L146" s="166"/>
      <c r="M146" s="166"/>
      <c r="N146" s="166"/>
      <c r="O146" s="166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5"/>
      <c r="C148" s="186"/>
      <c r="D148" s="186"/>
      <c r="E148" s="187"/>
      <c r="F148" s="187"/>
      <c r="G148" s="187"/>
      <c r="H148" s="187"/>
      <c r="I148" s="187"/>
      <c r="J148" s="187"/>
      <c r="K148" s="187"/>
      <c r="L148" s="187"/>
      <c r="M148" s="187"/>
      <c r="N148" s="165"/>
      <c r="O148" s="165"/>
      <c r="P148" s="185"/>
      <c r="Q148" s="185"/>
      <c r="R148" s="185"/>
      <c r="S148" s="185"/>
      <c r="T148" s="185"/>
      <c r="U148" s="185"/>
      <c r="V148" s="165"/>
      <c r="W148" s="165"/>
      <c r="X148" s="165"/>
      <c r="Y148" s="165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84"/>
      <c r="C149" s="184"/>
      <c r="D149" s="184"/>
      <c r="E149" s="184"/>
      <c r="F149" s="184"/>
      <c r="G149" s="184"/>
      <c r="H149" s="184"/>
      <c r="I149" s="184"/>
      <c r="J149" s="184"/>
      <c r="K149" s="184"/>
      <c r="L149" s="184"/>
      <c r="M149" s="184"/>
      <c r="N149" s="98"/>
      <c r="O149" s="164"/>
      <c r="P149" s="184"/>
      <c r="Q149" s="184"/>
      <c r="R149" s="184"/>
      <c r="S149" s="184"/>
      <c r="T149" s="184"/>
      <c r="U149" s="184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84"/>
      <c r="C150" s="184"/>
      <c r="D150" s="184"/>
      <c r="E150" s="184"/>
      <c r="F150" s="184"/>
      <c r="G150" s="184"/>
      <c r="H150" s="184"/>
      <c r="I150" s="184"/>
      <c r="J150" s="184"/>
      <c r="K150" s="184"/>
      <c r="L150" s="184"/>
      <c r="M150" s="184"/>
      <c r="N150" s="98"/>
      <c r="O150" s="164"/>
      <c r="P150" s="184"/>
      <c r="Q150" s="184"/>
      <c r="R150" s="184"/>
      <c r="S150" s="184"/>
      <c r="T150" s="184"/>
      <c r="U150" s="184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84"/>
      <c r="C151" s="184"/>
      <c r="D151" s="184"/>
      <c r="E151" s="184"/>
      <c r="F151" s="184"/>
      <c r="G151" s="184"/>
      <c r="H151" s="184"/>
      <c r="I151" s="184"/>
      <c r="J151" s="184"/>
      <c r="K151" s="184"/>
      <c r="L151" s="184"/>
      <c r="M151" s="184"/>
      <c r="N151" s="98"/>
      <c r="O151" s="164"/>
      <c r="P151" s="184"/>
      <c r="Q151" s="184"/>
      <c r="R151" s="184"/>
      <c r="S151" s="184"/>
      <c r="T151" s="184"/>
      <c r="U151" s="184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84"/>
      <c r="C152" s="184"/>
      <c r="D152" s="184"/>
      <c r="E152" s="184"/>
      <c r="F152" s="184"/>
      <c r="G152" s="184"/>
      <c r="H152" s="184"/>
      <c r="I152" s="184"/>
      <c r="J152" s="184"/>
      <c r="K152" s="184"/>
      <c r="L152" s="184"/>
      <c r="M152" s="184"/>
      <c r="N152" s="98"/>
      <c r="O152" s="164"/>
      <c r="P152" s="184"/>
      <c r="Q152" s="184"/>
      <c r="R152" s="184"/>
      <c r="S152" s="184"/>
      <c r="T152" s="184"/>
      <c r="U152" s="184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84"/>
      <c r="C153" s="184"/>
      <c r="D153" s="184"/>
      <c r="E153" s="184"/>
      <c r="F153" s="184"/>
      <c r="G153" s="184"/>
      <c r="H153" s="184"/>
      <c r="I153" s="184"/>
      <c r="J153" s="184"/>
      <c r="K153" s="184"/>
      <c r="L153" s="184"/>
      <c r="M153" s="184"/>
      <c r="N153" s="98"/>
      <c r="O153" s="164"/>
      <c r="P153" s="184"/>
      <c r="Q153" s="184"/>
      <c r="R153" s="184"/>
      <c r="S153" s="184"/>
      <c r="T153" s="184"/>
      <c r="U153" s="184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84"/>
      <c r="C154" s="184"/>
      <c r="D154" s="184"/>
      <c r="E154" s="184"/>
      <c r="F154" s="184"/>
      <c r="G154" s="184"/>
      <c r="H154" s="184"/>
      <c r="I154" s="184"/>
      <c r="J154" s="184"/>
      <c r="K154" s="184"/>
      <c r="L154" s="184"/>
      <c r="M154" s="184"/>
      <c r="N154" s="98"/>
      <c r="O154" s="164"/>
      <c r="P154" s="184"/>
      <c r="Q154" s="184"/>
      <c r="R154" s="184"/>
      <c r="S154" s="184"/>
      <c r="T154" s="184"/>
      <c r="U154" s="184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84"/>
      <c r="C155" s="184"/>
      <c r="D155" s="184"/>
      <c r="E155" s="184"/>
      <c r="F155" s="184"/>
      <c r="G155" s="184"/>
      <c r="H155" s="184"/>
      <c r="I155" s="184"/>
      <c r="J155" s="184"/>
      <c r="K155" s="184"/>
      <c r="L155" s="184"/>
      <c r="M155" s="184"/>
      <c r="N155" s="98"/>
      <c r="O155" s="164"/>
      <c r="P155" s="184"/>
      <c r="Q155" s="184"/>
      <c r="R155" s="184"/>
      <c r="S155" s="184"/>
      <c r="T155" s="184"/>
      <c r="U155" s="184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84"/>
      <c r="C156" s="184"/>
      <c r="D156" s="184"/>
      <c r="E156" s="184"/>
      <c r="F156" s="184"/>
      <c r="G156" s="184"/>
      <c r="H156" s="184"/>
      <c r="I156" s="184"/>
      <c r="J156" s="184"/>
      <c r="K156" s="184"/>
      <c r="L156" s="184"/>
      <c r="M156" s="184"/>
      <c r="N156" s="98"/>
      <c r="O156" s="164"/>
      <c r="P156" s="184"/>
      <c r="Q156" s="184"/>
      <c r="R156" s="184"/>
      <c r="S156" s="184"/>
      <c r="T156" s="184"/>
      <c r="U156" s="184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84"/>
      <c r="C157" s="184"/>
      <c r="D157" s="184"/>
      <c r="E157" s="184"/>
      <c r="F157" s="184"/>
      <c r="G157" s="184"/>
      <c r="H157" s="184"/>
      <c r="I157" s="184"/>
      <c r="J157" s="184"/>
      <c r="K157" s="184"/>
      <c r="L157" s="184"/>
      <c r="M157" s="184"/>
      <c r="N157" s="98"/>
      <c r="O157" s="164"/>
      <c r="P157" s="184"/>
      <c r="Q157" s="184"/>
      <c r="R157" s="184"/>
      <c r="S157" s="184"/>
      <c r="T157" s="184"/>
      <c r="U157" s="184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84"/>
      <c r="C158" s="184"/>
      <c r="D158" s="184"/>
      <c r="E158" s="184"/>
      <c r="F158" s="184"/>
      <c r="G158" s="184"/>
      <c r="H158" s="184"/>
      <c r="I158" s="184"/>
      <c r="J158" s="184"/>
      <c r="K158" s="184"/>
      <c r="L158" s="184"/>
      <c r="M158" s="184"/>
      <c r="N158" s="98"/>
      <c r="O158" s="164"/>
      <c r="P158" s="184"/>
      <c r="Q158" s="184"/>
      <c r="R158" s="184"/>
      <c r="S158" s="184"/>
      <c r="T158" s="184"/>
      <c r="U158" s="184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84"/>
      <c r="C159" s="184"/>
      <c r="D159" s="184"/>
      <c r="E159" s="184"/>
      <c r="F159" s="184"/>
      <c r="G159" s="184"/>
      <c r="H159" s="184"/>
      <c r="I159" s="184"/>
      <c r="J159" s="184"/>
      <c r="K159" s="184"/>
      <c r="L159" s="184"/>
      <c r="M159" s="184"/>
      <c r="N159" s="98"/>
      <c r="O159" s="164"/>
      <c r="P159" s="184"/>
      <c r="Q159" s="184"/>
      <c r="R159" s="184"/>
      <c r="S159" s="184"/>
      <c r="T159" s="184"/>
      <c r="U159" s="184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84"/>
      <c r="C160" s="184"/>
      <c r="D160" s="184"/>
      <c r="E160" s="184"/>
      <c r="F160" s="184"/>
      <c r="G160" s="184"/>
      <c r="H160" s="184"/>
      <c r="I160" s="184"/>
      <c r="J160" s="184"/>
      <c r="K160" s="184"/>
      <c r="L160" s="184"/>
      <c r="M160" s="184"/>
      <c r="N160" s="98"/>
      <c r="O160" s="164"/>
      <c r="P160" s="184"/>
      <c r="Q160" s="184"/>
      <c r="R160" s="184"/>
      <c r="S160" s="184"/>
      <c r="T160" s="184"/>
      <c r="U160" s="184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84"/>
      <c r="C161" s="184"/>
      <c r="D161" s="184"/>
      <c r="E161" s="184"/>
      <c r="F161" s="184"/>
      <c r="G161" s="184"/>
      <c r="H161" s="184"/>
      <c r="I161" s="184"/>
      <c r="J161" s="184"/>
      <c r="K161" s="184"/>
      <c r="L161" s="184"/>
      <c r="M161" s="184"/>
      <c r="N161" s="98"/>
      <c r="O161" s="164"/>
      <c r="P161" s="184"/>
      <c r="Q161" s="184"/>
      <c r="R161" s="184"/>
      <c r="S161" s="184"/>
      <c r="T161" s="184"/>
      <c r="U161" s="184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84"/>
      <c r="C162" s="184"/>
      <c r="D162" s="184"/>
      <c r="E162" s="184"/>
      <c r="F162" s="184"/>
      <c r="G162" s="184"/>
      <c r="H162" s="184"/>
      <c r="I162" s="184"/>
      <c r="J162" s="184"/>
      <c r="K162" s="184"/>
      <c r="L162" s="184"/>
      <c r="M162" s="184"/>
      <c r="N162" s="98"/>
      <c r="O162" s="164"/>
      <c r="P162" s="184"/>
      <c r="Q162" s="184"/>
      <c r="R162" s="184"/>
      <c r="S162" s="184"/>
      <c r="T162" s="184"/>
      <c r="U162" s="184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84"/>
      <c r="C163" s="184"/>
      <c r="D163" s="184"/>
      <c r="E163" s="184"/>
      <c r="F163" s="184"/>
      <c r="G163" s="184"/>
      <c r="H163" s="184"/>
      <c r="I163" s="184"/>
      <c r="J163" s="184"/>
      <c r="K163" s="184"/>
      <c r="L163" s="184"/>
      <c r="M163" s="184"/>
      <c r="N163" s="98"/>
      <c r="O163" s="164"/>
      <c r="P163" s="184"/>
      <c r="Q163" s="184"/>
      <c r="R163" s="184"/>
      <c r="S163" s="184"/>
      <c r="T163" s="184"/>
      <c r="U163" s="184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84"/>
      <c r="C164" s="184"/>
      <c r="D164" s="184"/>
      <c r="E164" s="184"/>
      <c r="F164" s="184"/>
      <c r="G164" s="184"/>
      <c r="H164" s="184"/>
      <c r="I164" s="184"/>
      <c r="J164" s="184"/>
      <c r="K164" s="184"/>
      <c r="L164" s="184"/>
      <c r="M164" s="184"/>
      <c r="N164" s="98"/>
      <c r="O164" s="164"/>
      <c r="P164" s="184"/>
      <c r="Q164" s="184"/>
      <c r="R164" s="184"/>
      <c r="S164" s="184"/>
      <c r="T164" s="184"/>
      <c r="U164" s="184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84"/>
      <c r="C165" s="184"/>
      <c r="D165" s="184"/>
      <c r="E165" s="184"/>
      <c r="F165" s="184"/>
      <c r="G165" s="184"/>
      <c r="H165" s="184"/>
      <c r="I165" s="184"/>
      <c r="J165" s="184"/>
      <c r="K165" s="184"/>
      <c r="L165" s="184"/>
      <c r="M165" s="184"/>
      <c r="N165" s="98"/>
      <c r="O165" s="164"/>
      <c r="P165" s="184"/>
      <c r="Q165" s="184"/>
      <c r="R165" s="184"/>
      <c r="S165" s="184"/>
      <c r="T165" s="184"/>
      <c r="U165" s="184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84"/>
      <c r="C166" s="184"/>
      <c r="D166" s="184"/>
      <c r="E166" s="184"/>
      <c r="F166" s="184"/>
      <c r="G166" s="184"/>
      <c r="H166" s="184"/>
      <c r="I166" s="184"/>
      <c r="J166" s="184"/>
      <c r="K166" s="184"/>
      <c r="L166" s="184"/>
      <c r="M166" s="184"/>
      <c r="N166" s="98"/>
      <c r="O166" s="164"/>
      <c r="P166" s="184"/>
      <c r="Q166" s="184"/>
      <c r="R166" s="184"/>
      <c r="S166" s="184"/>
      <c r="T166" s="184"/>
      <c r="U166" s="184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84"/>
      <c r="C167" s="184"/>
      <c r="D167" s="184"/>
      <c r="E167" s="184"/>
      <c r="F167" s="184"/>
      <c r="G167" s="184"/>
      <c r="H167" s="184"/>
      <c r="I167" s="184"/>
      <c r="J167" s="184"/>
      <c r="K167" s="184"/>
      <c r="L167" s="184"/>
      <c r="M167" s="184"/>
      <c r="N167" s="98"/>
      <c r="O167" s="164"/>
      <c r="P167" s="184"/>
      <c r="Q167" s="184"/>
      <c r="R167" s="184"/>
      <c r="S167" s="184"/>
      <c r="T167" s="184"/>
      <c r="U167" s="184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84"/>
      <c r="C168" s="184"/>
      <c r="D168" s="184"/>
      <c r="E168" s="184"/>
      <c r="F168" s="184"/>
      <c r="G168" s="184"/>
      <c r="H168" s="184"/>
      <c r="I168" s="184"/>
      <c r="J168" s="184"/>
      <c r="K168" s="184"/>
      <c r="L168" s="184"/>
      <c r="M168" s="184"/>
      <c r="N168" s="98"/>
      <c r="O168" s="164"/>
      <c r="P168" s="184"/>
      <c r="Q168" s="184"/>
      <c r="R168" s="184"/>
      <c r="S168" s="184"/>
      <c r="T168" s="184"/>
      <c r="U168" s="184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84"/>
      <c r="C169" s="184"/>
      <c r="D169" s="184"/>
      <c r="E169" s="184"/>
      <c r="F169" s="184"/>
      <c r="G169" s="184"/>
      <c r="H169" s="184"/>
      <c r="I169" s="184"/>
      <c r="J169" s="184"/>
      <c r="K169" s="184"/>
      <c r="L169" s="184"/>
      <c r="M169" s="184"/>
      <c r="N169" s="98"/>
      <c r="O169" s="164"/>
      <c r="P169" s="184"/>
      <c r="Q169" s="184"/>
      <c r="R169" s="184"/>
      <c r="S169" s="184"/>
      <c r="T169" s="184"/>
      <c r="U169" s="184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84"/>
      <c r="C170" s="184"/>
      <c r="D170" s="184"/>
      <c r="E170" s="184"/>
      <c r="F170" s="184"/>
      <c r="G170" s="184"/>
      <c r="H170" s="184"/>
      <c r="I170" s="184"/>
      <c r="J170" s="184"/>
      <c r="K170" s="184"/>
      <c r="L170" s="184"/>
      <c r="M170" s="184"/>
      <c r="N170" s="98"/>
      <c r="O170" s="164"/>
      <c r="P170" s="184"/>
      <c r="Q170" s="184"/>
      <c r="R170" s="184"/>
      <c r="S170" s="184"/>
      <c r="T170" s="184"/>
      <c r="U170" s="184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84"/>
      <c r="C171" s="184"/>
      <c r="D171" s="184"/>
      <c r="E171" s="184"/>
      <c r="F171" s="184"/>
      <c r="G171" s="184"/>
      <c r="H171" s="184"/>
      <c r="I171" s="184"/>
      <c r="J171" s="184"/>
      <c r="K171" s="184"/>
      <c r="L171" s="184"/>
      <c r="M171" s="184"/>
      <c r="N171" s="98"/>
      <c r="O171" s="164"/>
      <c r="P171" s="184"/>
      <c r="Q171" s="184"/>
      <c r="R171" s="184"/>
      <c r="S171" s="184"/>
      <c r="T171" s="184"/>
      <c r="U171" s="184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84"/>
      <c r="C172" s="184"/>
      <c r="D172" s="184"/>
      <c r="E172" s="184"/>
      <c r="F172" s="184"/>
      <c r="G172" s="184"/>
      <c r="H172" s="184"/>
      <c r="I172" s="184"/>
      <c r="J172" s="184"/>
      <c r="K172" s="184"/>
      <c r="L172" s="184"/>
      <c r="M172" s="184"/>
      <c r="N172" s="98"/>
      <c r="O172" s="164"/>
      <c r="P172" s="184"/>
      <c r="Q172" s="184"/>
      <c r="R172" s="184"/>
      <c r="S172" s="184"/>
      <c r="T172" s="184"/>
      <c r="U172" s="184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84"/>
      <c r="C173" s="184"/>
      <c r="D173" s="184"/>
      <c r="E173" s="184"/>
      <c r="F173" s="184"/>
      <c r="G173" s="184"/>
      <c r="H173" s="184"/>
      <c r="I173" s="184"/>
      <c r="J173" s="184"/>
      <c r="K173" s="184"/>
      <c r="L173" s="184"/>
      <c r="M173" s="184"/>
      <c r="N173" s="98"/>
      <c r="O173" s="164"/>
      <c r="P173" s="184"/>
      <c r="Q173" s="184"/>
      <c r="R173" s="184"/>
      <c r="S173" s="184"/>
      <c r="T173" s="184"/>
      <c r="U173" s="184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84"/>
      <c r="C174" s="184"/>
      <c r="D174" s="184"/>
      <c r="E174" s="184"/>
      <c r="F174" s="184"/>
      <c r="G174" s="184"/>
      <c r="H174" s="184"/>
      <c r="I174" s="184"/>
      <c r="J174" s="184"/>
      <c r="K174" s="184"/>
      <c r="L174" s="184"/>
      <c r="M174" s="184"/>
      <c r="N174" s="98"/>
      <c r="O174" s="164"/>
      <c r="P174" s="184"/>
      <c r="Q174" s="184"/>
      <c r="R174" s="184"/>
      <c r="S174" s="184"/>
      <c r="T174" s="184"/>
      <c r="U174" s="184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84"/>
      <c r="C175" s="184"/>
      <c r="D175" s="184"/>
      <c r="E175" s="184"/>
      <c r="F175" s="184"/>
      <c r="G175" s="184"/>
      <c r="H175" s="184"/>
      <c r="I175" s="184"/>
      <c r="J175" s="184"/>
      <c r="K175" s="184"/>
      <c r="L175" s="184"/>
      <c r="M175" s="184"/>
      <c r="N175" s="98"/>
      <c r="O175" s="164"/>
      <c r="P175" s="184"/>
      <c r="Q175" s="184"/>
      <c r="R175" s="184"/>
      <c r="S175" s="184"/>
      <c r="T175" s="184"/>
      <c r="U175" s="184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84"/>
      <c r="C176" s="184"/>
      <c r="D176" s="184"/>
      <c r="E176" s="184"/>
      <c r="F176" s="184"/>
      <c r="G176" s="184"/>
      <c r="H176" s="184"/>
      <c r="I176" s="184"/>
      <c r="J176" s="184"/>
      <c r="K176" s="184"/>
      <c r="L176" s="184"/>
      <c r="M176" s="184"/>
      <c r="N176" s="98"/>
      <c r="O176" s="164"/>
      <c r="P176" s="184"/>
      <c r="Q176" s="184"/>
      <c r="R176" s="184"/>
      <c r="S176" s="184"/>
      <c r="T176" s="184"/>
      <c r="U176" s="184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84"/>
      <c r="C177" s="184"/>
      <c r="D177" s="184"/>
      <c r="E177" s="184"/>
      <c r="F177" s="184"/>
      <c r="G177" s="184"/>
      <c r="H177" s="184"/>
      <c r="I177" s="184"/>
      <c r="J177" s="184"/>
      <c r="K177" s="184"/>
      <c r="L177" s="184"/>
      <c r="M177" s="184"/>
      <c r="N177" s="98"/>
      <c r="O177" s="164"/>
      <c r="P177" s="184"/>
      <c r="Q177" s="184"/>
      <c r="R177" s="184"/>
      <c r="S177" s="184"/>
      <c r="T177" s="184"/>
      <c r="U177" s="184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84"/>
      <c r="C178" s="184"/>
      <c r="D178" s="184"/>
      <c r="E178" s="184"/>
      <c r="F178" s="184"/>
      <c r="G178" s="184"/>
      <c r="H178" s="184"/>
      <c r="I178" s="184"/>
      <c r="J178" s="184"/>
      <c r="K178" s="184"/>
      <c r="L178" s="184"/>
      <c r="M178" s="184"/>
      <c r="N178" s="98"/>
      <c r="O178" s="164"/>
      <c r="P178" s="184"/>
      <c r="Q178" s="184"/>
      <c r="R178" s="184"/>
      <c r="S178" s="184"/>
      <c r="T178" s="184"/>
      <c r="U178" s="184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84"/>
      <c r="C179" s="184"/>
      <c r="D179" s="184"/>
      <c r="E179" s="184"/>
      <c r="F179" s="184"/>
      <c r="G179" s="184"/>
      <c r="H179" s="184"/>
      <c r="I179" s="184"/>
      <c r="J179" s="184"/>
      <c r="K179" s="184"/>
      <c r="L179" s="184"/>
      <c r="M179" s="184"/>
      <c r="N179" s="98"/>
      <c r="O179" s="164"/>
      <c r="P179" s="184"/>
      <c r="Q179" s="184"/>
      <c r="R179" s="184"/>
      <c r="S179" s="184"/>
      <c r="T179" s="184"/>
      <c r="U179" s="184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84"/>
      <c r="C180" s="184"/>
      <c r="D180" s="184"/>
      <c r="E180" s="184"/>
      <c r="F180" s="184"/>
      <c r="G180" s="184"/>
      <c r="H180" s="184"/>
      <c r="I180" s="184"/>
      <c r="J180" s="184"/>
      <c r="K180" s="184"/>
      <c r="L180" s="184"/>
      <c r="M180" s="184"/>
      <c r="N180" s="98"/>
      <c r="O180" s="164"/>
      <c r="P180" s="184"/>
      <c r="Q180" s="184"/>
      <c r="R180" s="184"/>
      <c r="S180" s="184"/>
      <c r="T180" s="184"/>
      <c r="U180" s="184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84"/>
      <c r="C181" s="184"/>
      <c r="D181" s="184"/>
      <c r="E181" s="184"/>
      <c r="F181" s="184"/>
      <c r="G181" s="184"/>
      <c r="H181" s="184"/>
      <c r="I181" s="184"/>
      <c r="J181" s="184"/>
      <c r="K181" s="184"/>
      <c r="L181" s="184"/>
      <c r="M181" s="184"/>
      <c r="N181" s="98"/>
      <c r="O181" s="164"/>
      <c r="P181" s="184"/>
      <c r="Q181" s="184"/>
      <c r="R181" s="184"/>
      <c r="S181" s="184"/>
      <c r="T181" s="184"/>
      <c r="U181" s="184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84"/>
      <c r="C182" s="184"/>
      <c r="D182" s="184"/>
      <c r="E182" s="184"/>
      <c r="F182" s="184"/>
      <c r="G182" s="184"/>
      <c r="H182" s="184"/>
      <c r="I182" s="184"/>
      <c r="J182" s="184"/>
      <c r="K182" s="184"/>
      <c r="L182" s="184"/>
      <c r="M182" s="184"/>
      <c r="N182" s="98"/>
      <c r="O182" s="164"/>
      <c r="P182" s="184"/>
      <c r="Q182" s="184"/>
      <c r="R182" s="184"/>
      <c r="S182" s="184"/>
      <c r="T182" s="184"/>
      <c r="U182" s="184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84"/>
      <c r="C183" s="184"/>
      <c r="D183" s="184"/>
      <c r="E183" s="184"/>
      <c r="F183" s="184"/>
      <c r="G183" s="184"/>
      <c r="H183" s="184"/>
      <c r="I183" s="184"/>
      <c r="J183" s="184"/>
      <c r="K183" s="184"/>
      <c r="L183" s="184"/>
      <c r="M183" s="184"/>
      <c r="N183" s="98"/>
      <c r="O183" s="164"/>
      <c r="P183" s="184"/>
      <c r="Q183" s="184"/>
      <c r="R183" s="184"/>
      <c r="S183" s="184"/>
      <c r="T183" s="184"/>
      <c r="U183" s="184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84"/>
      <c r="C184" s="184"/>
      <c r="D184" s="184"/>
      <c r="E184" s="184"/>
      <c r="F184" s="184"/>
      <c r="G184" s="184"/>
      <c r="H184" s="184"/>
      <c r="I184" s="184"/>
      <c r="J184" s="184"/>
      <c r="K184" s="184"/>
      <c r="L184" s="184"/>
      <c r="M184" s="184"/>
      <c r="N184" s="98"/>
      <c r="O184" s="164"/>
      <c r="P184" s="184"/>
      <c r="Q184" s="184"/>
      <c r="R184" s="184"/>
      <c r="S184" s="184"/>
      <c r="T184" s="184"/>
      <c r="U184" s="184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84"/>
      <c r="C185" s="184"/>
      <c r="D185" s="184"/>
      <c r="E185" s="184"/>
      <c r="F185" s="184"/>
      <c r="G185" s="184"/>
      <c r="H185" s="184"/>
      <c r="I185" s="184"/>
      <c r="J185" s="184"/>
      <c r="K185" s="184"/>
      <c r="L185" s="184"/>
      <c r="M185" s="184"/>
      <c r="N185" s="98"/>
      <c r="O185" s="164"/>
      <c r="P185" s="184"/>
      <c r="Q185" s="184"/>
      <c r="R185" s="184"/>
      <c r="S185" s="184"/>
      <c r="T185" s="184"/>
      <c r="U185" s="184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84"/>
      <c r="C186" s="184"/>
      <c r="D186" s="184"/>
      <c r="E186" s="184"/>
      <c r="F186" s="184"/>
      <c r="G186" s="184"/>
      <c r="H186" s="184"/>
      <c r="I186" s="184"/>
      <c r="J186" s="184"/>
      <c r="K186" s="184"/>
      <c r="L186" s="184"/>
      <c r="M186" s="184"/>
      <c r="N186" s="98"/>
      <c r="O186" s="164"/>
      <c r="P186" s="184"/>
      <c r="Q186" s="184"/>
      <c r="R186" s="184"/>
      <c r="S186" s="184"/>
      <c r="T186" s="184"/>
      <c r="U186" s="184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84"/>
      <c r="C187" s="184"/>
      <c r="D187" s="184"/>
      <c r="E187" s="184"/>
      <c r="F187" s="184"/>
      <c r="G187" s="184"/>
      <c r="H187" s="184"/>
      <c r="I187" s="184"/>
      <c r="J187" s="184"/>
      <c r="K187" s="184"/>
      <c r="L187" s="184"/>
      <c r="M187" s="184"/>
      <c r="N187" s="98"/>
      <c r="O187" s="164"/>
      <c r="P187" s="184"/>
      <c r="Q187" s="184"/>
      <c r="R187" s="184"/>
      <c r="S187" s="184"/>
      <c r="T187" s="184"/>
      <c r="U187" s="184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84"/>
      <c r="C188" s="184"/>
      <c r="D188" s="184"/>
      <c r="E188" s="184"/>
      <c r="F188" s="184"/>
      <c r="G188" s="184"/>
      <c r="H188" s="184"/>
      <c r="I188" s="184"/>
      <c r="J188" s="184"/>
      <c r="K188" s="184"/>
      <c r="L188" s="184"/>
      <c r="M188" s="184"/>
      <c r="N188" s="98"/>
      <c r="O188" s="164"/>
      <c r="P188" s="184"/>
      <c r="Q188" s="184"/>
      <c r="R188" s="184"/>
      <c r="S188" s="184"/>
      <c r="T188" s="184"/>
      <c r="U188" s="184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5"/>
      <c r="C193" s="186"/>
      <c r="D193" s="186"/>
      <c r="E193" s="165"/>
      <c r="F193" s="165"/>
      <c r="G193" s="165"/>
      <c r="H193" s="185"/>
      <c r="I193" s="185"/>
      <c r="J193" s="185"/>
      <c r="K193" s="185"/>
      <c r="L193" s="185"/>
      <c r="M193" s="185"/>
      <c r="N193" s="185"/>
      <c r="O193" s="185"/>
      <c r="P193" s="185"/>
      <c r="Q193" s="185"/>
      <c r="R193" s="185"/>
      <c r="S193" s="185"/>
      <c r="T193" s="185"/>
      <c r="U193" s="185"/>
      <c r="V193" s="165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8"/>
      <c r="C194" s="188"/>
      <c r="D194" s="188"/>
      <c r="E194" s="102"/>
      <c r="F194" s="102"/>
      <c r="G194" s="102"/>
      <c r="H194" s="189"/>
      <c r="I194" s="189"/>
      <c r="J194" s="189"/>
      <c r="K194" s="189"/>
      <c r="L194" s="190"/>
      <c r="M194" s="190"/>
      <c r="N194" s="190"/>
      <c r="O194" s="190"/>
      <c r="P194" s="190"/>
      <c r="Q194" s="190"/>
      <c r="R194" s="190"/>
      <c r="S194" s="190"/>
      <c r="T194" s="190"/>
      <c r="U194" s="190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8"/>
      <c r="C195" s="188"/>
      <c r="D195" s="188"/>
      <c r="E195" s="102"/>
      <c r="F195" s="102"/>
      <c r="G195" s="102"/>
      <c r="H195" s="189"/>
      <c r="I195" s="189"/>
      <c r="J195" s="189"/>
      <c r="K195" s="189"/>
      <c r="L195" s="190"/>
      <c r="M195" s="190"/>
      <c r="N195" s="190"/>
      <c r="O195" s="190"/>
      <c r="P195" s="190"/>
      <c r="Q195" s="190"/>
      <c r="R195" s="190"/>
      <c r="S195" s="190"/>
      <c r="T195" s="190"/>
      <c r="U195" s="190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8"/>
      <c r="C196" s="188"/>
      <c r="D196" s="188"/>
      <c r="E196" s="102"/>
      <c r="F196" s="102"/>
      <c r="G196" s="102"/>
      <c r="H196" s="189"/>
      <c r="I196" s="189"/>
      <c r="J196" s="189"/>
      <c r="K196" s="189"/>
      <c r="L196" s="190"/>
      <c r="M196" s="190"/>
      <c r="N196" s="190"/>
      <c r="O196" s="190"/>
      <c r="P196" s="190"/>
      <c r="Q196" s="190"/>
      <c r="R196" s="190"/>
      <c r="S196" s="190"/>
      <c r="T196" s="190"/>
      <c r="U196" s="190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8"/>
      <c r="C197" s="188"/>
      <c r="D197" s="188"/>
      <c r="E197" s="102"/>
      <c r="F197" s="102"/>
      <c r="G197" s="102"/>
      <c r="H197" s="189"/>
      <c r="I197" s="189"/>
      <c r="J197" s="189"/>
      <c r="K197" s="189"/>
      <c r="L197" s="190"/>
      <c r="M197" s="190"/>
      <c r="N197" s="190"/>
      <c r="O197" s="190"/>
      <c r="P197" s="190"/>
      <c r="Q197" s="190"/>
      <c r="R197" s="190"/>
      <c r="S197" s="190"/>
      <c r="T197" s="190"/>
      <c r="U197" s="190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8"/>
      <c r="C198" s="188"/>
      <c r="D198" s="188"/>
      <c r="E198" s="102"/>
      <c r="F198" s="102"/>
      <c r="G198" s="102"/>
      <c r="H198" s="189"/>
      <c r="I198" s="189"/>
      <c r="J198" s="189"/>
      <c r="K198" s="189"/>
      <c r="L198" s="190"/>
      <c r="M198" s="190"/>
      <c r="N198" s="190"/>
      <c r="O198" s="190"/>
      <c r="P198" s="190"/>
      <c r="Q198" s="190"/>
      <c r="R198" s="190"/>
      <c r="S198" s="190"/>
      <c r="T198" s="190"/>
      <c r="U198" s="190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5"/>
      <c r="C201" s="186"/>
      <c r="D201" s="186"/>
      <c r="E201" s="187"/>
      <c r="F201" s="187"/>
      <c r="G201" s="187"/>
      <c r="H201" s="187"/>
      <c r="I201" s="187"/>
      <c r="J201" s="187"/>
      <c r="K201" s="187"/>
      <c r="L201" s="187"/>
      <c r="M201" s="187"/>
      <c r="N201" s="165"/>
      <c r="O201" s="165"/>
      <c r="P201" s="165"/>
      <c r="Q201" s="185"/>
      <c r="R201" s="185"/>
      <c r="S201" s="185"/>
      <c r="T201" s="185"/>
      <c r="U201" s="41"/>
      <c r="V201" s="165"/>
      <c r="W201" s="165"/>
      <c r="X201" s="165"/>
      <c r="Y201" s="165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84"/>
      <c r="C202" s="184"/>
      <c r="D202" s="184"/>
      <c r="E202" s="184"/>
      <c r="F202" s="184"/>
      <c r="G202" s="184"/>
      <c r="H202" s="184"/>
      <c r="I202" s="184"/>
      <c r="J202" s="184"/>
      <c r="K202" s="184"/>
      <c r="L202" s="184"/>
      <c r="M202" s="184"/>
      <c r="N202" s="98"/>
      <c r="O202" s="164"/>
      <c r="P202" s="164"/>
      <c r="Q202" s="184"/>
      <c r="R202" s="184"/>
      <c r="S202" s="184"/>
      <c r="T202" s="184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84"/>
      <c r="C203" s="184"/>
      <c r="D203" s="184"/>
      <c r="E203" s="184"/>
      <c r="F203" s="184"/>
      <c r="G203" s="184"/>
      <c r="H203" s="184"/>
      <c r="I203" s="184"/>
      <c r="J203" s="184"/>
      <c r="K203" s="184"/>
      <c r="L203" s="184"/>
      <c r="M203" s="184"/>
      <c r="N203" s="98"/>
      <c r="O203" s="164"/>
      <c r="P203" s="164"/>
      <c r="Q203" s="184"/>
      <c r="R203" s="184"/>
      <c r="S203" s="184"/>
      <c r="T203" s="184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84"/>
      <c r="C204" s="184"/>
      <c r="D204" s="184"/>
      <c r="E204" s="184"/>
      <c r="F204" s="184"/>
      <c r="G204" s="184"/>
      <c r="H204" s="184"/>
      <c r="I204" s="184"/>
      <c r="J204" s="184"/>
      <c r="K204" s="184"/>
      <c r="L204" s="184"/>
      <c r="M204" s="184"/>
      <c r="N204" s="98"/>
      <c r="O204" s="164"/>
      <c r="P204" s="164"/>
      <c r="Q204" s="184"/>
      <c r="R204" s="184"/>
      <c r="S204" s="184"/>
      <c r="T204" s="184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84"/>
      <c r="C205" s="184"/>
      <c r="D205" s="184"/>
      <c r="E205" s="184"/>
      <c r="F205" s="184"/>
      <c r="G205" s="184"/>
      <c r="H205" s="184"/>
      <c r="I205" s="184"/>
      <c r="J205" s="184"/>
      <c r="K205" s="184"/>
      <c r="L205" s="184"/>
      <c r="M205" s="184"/>
      <c r="N205" s="98"/>
      <c r="O205" s="164"/>
      <c r="P205" s="164"/>
      <c r="Q205" s="184"/>
      <c r="R205" s="184"/>
      <c r="S205" s="184"/>
      <c r="T205" s="184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84"/>
      <c r="C206" s="184"/>
      <c r="D206" s="184"/>
      <c r="E206" s="184"/>
      <c r="F206" s="184"/>
      <c r="G206" s="184"/>
      <c r="H206" s="184"/>
      <c r="I206" s="184"/>
      <c r="J206" s="184"/>
      <c r="K206" s="184"/>
      <c r="L206" s="184"/>
      <c r="M206" s="184"/>
      <c r="N206" s="98"/>
      <c r="O206" s="164"/>
      <c r="P206" s="164"/>
      <c r="Q206" s="184"/>
      <c r="R206" s="184"/>
      <c r="S206" s="184"/>
      <c r="T206" s="184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84"/>
      <c r="C207" s="184"/>
      <c r="D207" s="184"/>
      <c r="E207" s="184"/>
      <c r="F207" s="184"/>
      <c r="G207" s="184"/>
      <c r="H207" s="184"/>
      <c r="I207" s="184"/>
      <c r="J207" s="184"/>
      <c r="K207" s="184"/>
      <c r="L207" s="184"/>
      <c r="M207" s="184"/>
      <c r="N207" s="98"/>
      <c r="O207" s="164"/>
      <c r="P207" s="164"/>
      <c r="Q207" s="184"/>
      <c r="R207" s="184"/>
      <c r="S207" s="184"/>
      <c r="T207" s="184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84"/>
      <c r="C208" s="184"/>
      <c r="D208" s="184"/>
      <c r="E208" s="184"/>
      <c r="F208" s="184"/>
      <c r="G208" s="184"/>
      <c r="H208" s="184"/>
      <c r="I208" s="184"/>
      <c r="J208" s="184"/>
      <c r="K208" s="184"/>
      <c r="L208" s="184"/>
      <c r="M208" s="184"/>
      <c r="N208" s="98"/>
      <c r="O208" s="164"/>
      <c r="P208" s="164"/>
      <c r="Q208" s="184"/>
      <c r="R208" s="184"/>
      <c r="S208" s="184"/>
      <c r="T208" s="184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84"/>
      <c r="C209" s="184"/>
      <c r="D209" s="184"/>
      <c r="E209" s="184"/>
      <c r="F209" s="184"/>
      <c r="G209" s="184"/>
      <c r="H209" s="184"/>
      <c r="I209" s="184"/>
      <c r="J209" s="184"/>
      <c r="K209" s="184"/>
      <c r="L209" s="184"/>
      <c r="M209" s="184"/>
      <c r="N209" s="98"/>
      <c r="O209" s="164"/>
      <c r="P209" s="164"/>
      <c r="Q209" s="184"/>
      <c r="R209" s="184"/>
      <c r="S209" s="184"/>
      <c r="T209" s="184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84"/>
      <c r="C210" s="184"/>
      <c r="D210" s="184"/>
      <c r="E210" s="184"/>
      <c r="F210" s="184"/>
      <c r="G210" s="184"/>
      <c r="H210" s="184"/>
      <c r="I210" s="184"/>
      <c r="J210" s="184"/>
      <c r="K210" s="184"/>
      <c r="L210" s="184"/>
      <c r="M210" s="184"/>
      <c r="N210" s="98"/>
      <c r="O210" s="164"/>
      <c r="P210" s="164"/>
      <c r="Q210" s="184"/>
      <c r="R210" s="184"/>
      <c r="S210" s="184"/>
      <c r="T210" s="184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84"/>
      <c r="C211" s="184"/>
      <c r="D211" s="184"/>
      <c r="E211" s="184"/>
      <c r="F211" s="184"/>
      <c r="G211" s="184"/>
      <c r="H211" s="184"/>
      <c r="I211" s="184"/>
      <c r="J211" s="184"/>
      <c r="K211" s="184"/>
      <c r="L211" s="184"/>
      <c r="M211" s="184"/>
      <c r="N211" s="98"/>
      <c r="O211" s="164"/>
      <c r="P211" s="164"/>
      <c r="Q211" s="184"/>
      <c r="R211" s="184"/>
      <c r="S211" s="184"/>
      <c r="T211" s="184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84"/>
      <c r="C212" s="184"/>
      <c r="D212" s="184"/>
      <c r="E212" s="184"/>
      <c r="F212" s="184"/>
      <c r="G212" s="184"/>
      <c r="H212" s="184"/>
      <c r="I212" s="184"/>
      <c r="J212" s="184"/>
      <c r="K212" s="184"/>
      <c r="L212" s="184"/>
      <c r="M212" s="184"/>
      <c r="N212" s="98"/>
      <c r="O212" s="164"/>
      <c r="P212" s="164"/>
      <c r="Q212" s="184"/>
      <c r="R212" s="184"/>
      <c r="S212" s="184"/>
      <c r="T212" s="184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84"/>
      <c r="C213" s="184"/>
      <c r="D213" s="184"/>
      <c r="E213" s="184"/>
      <c r="F213" s="184"/>
      <c r="G213" s="184"/>
      <c r="H213" s="184"/>
      <c r="I213" s="184"/>
      <c r="J213" s="184"/>
      <c r="K213" s="184"/>
      <c r="L213" s="184"/>
      <c r="M213" s="184"/>
      <c r="N213" s="98"/>
      <c r="O213" s="164"/>
      <c r="P213" s="164"/>
      <c r="Q213" s="184"/>
      <c r="R213" s="184"/>
      <c r="S213" s="184"/>
      <c r="T213" s="184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84"/>
      <c r="C214" s="184"/>
      <c r="D214" s="184"/>
      <c r="E214" s="184"/>
      <c r="F214" s="184"/>
      <c r="G214" s="184"/>
      <c r="H214" s="184"/>
      <c r="I214" s="184"/>
      <c r="J214" s="184"/>
      <c r="K214" s="184"/>
      <c r="L214" s="184"/>
      <c r="M214" s="184"/>
      <c r="N214" s="98"/>
      <c r="O214" s="164"/>
      <c r="P214" s="164"/>
      <c r="Q214" s="184"/>
      <c r="R214" s="184"/>
      <c r="S214" s="184"/>
      <c r="T214" s="184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84"/>
      <c r="C215" s="184"/>
      <c r="D215" s="184"/>
      <c r="E215" s="184"/>
      <c r="F215" s="184"/>
      <c r="G215" s="184"/>
      <c r="H215" s="184"/>
      <c r="I215" s="184"/>
      <c r="J215" s="184"/>
      <c r="K215" s="184"/>
      <c r="L215" s="184"/>
      <c r="M215" s="184"/>
      <c r="N215" s="98"/>
      <c r="O215" s="164"/>
      <c r="P215" s="164"/>
      <c r="Q215" s="184"/>
      <c r="R215" s="184"/>
      <c r="S215" s="184"/>
      <c r="T215" s="184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84"/>
      <c r="C216" s="184"/>
      <c r="D216" s="184"/>
      <c r="E216" s="184"/>
      <c r="F216" s="184"/>
      <c r="G216" s="184"/>
      <c r="H216" s="184"/>
      <c r="I216" s="184"/>
      <c r="J216" s="184"/>
      <c r="K216" s="184"/>
      <c r="L216" s="184"/>
      <c r="M216" s="184"/>
      <c r="N216" s="98"/>
      <c r="O216" s="164"/>
      <c r="P216" s="164"/>
      <c r="Q216" s="184"/>
      <c r="R216" s="184"/>
      <c r="S216" s="184"/>
      <c r="T216" s="184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84"/>
      <c r="C217" s="184"/>
      <c r="D217" s="184"/>
      <c r="E217" s="184"/>
      <c r="F217" s="184"/>
      <c r="G217" s="184"/>
      <c r="H217" s="184"/>
      <c r="I217" s="184"/>
      <c r="J217" s="184"/>
      <c r="K217" s="184"/>
      <c r="L217" s="184"/>
      <c r="M217" s="184"/>
      <c r="N217" s="98"/>
      <c r="O217" s="164"/>
      <c r="P217" s="164"/>
      <c r="Q217" s="184"/>
      <c r="R217" s="184"/>
      <c r="S217" s="184"/>
      <c r="T217" s="184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84"/>
      <c r="C218" s="184"/>
      <c r="D218" s="184"/>
      <c r="E218" s="184"/>
      <c r="F218" s="184"/>
      <c r="G218" s="184"/>
      <c r="H218" s="184"/>
      <c r="I218" s="184"/>
      <c r="J218" s="184"/>
      <c r="K218" s="184"/>
      <c r="L218" s="184"/>
      <c r="M218" s="184"/>
      <c r="N218" s="98"/>
      <c r="O218" s="164"/>
      <c r="P218" s="164"/>
      <c r="Q218" s="184"/>
      <c r="R218" s="184"/>
      <c r="S218" s="184"/>
      <c r="T218" s="184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84"/>
      <c r="C219" s="184"/>
      <c r="D219" s="184"/>
      <c r="E219" s="184"/>
      <c r="F219" s="184"/>
      <c r="G219" s="184"/>
      <c r="H219" s="184"/>
      <c r="I219" s="184"/>
      <c r="J219" s="184"/>
      <c r="K219" s="184"/>
      <c r="L219" s="184"/>
      <c r="M219" s="184"/>
      <c r="N219" s="98"/>
      <c r="O219" s="164"/>
      <c r="P219" s="164"/>
      <c r="Q219" s="184"/>
      <c r="R219" s="184"/>
      <c r="S219" s="184"/>
      <c r="T219" s="184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84"/>
      <c r="C220" s="184"/>
      <c r="D220" s="184"/>
      <c r="E220" s="184"/>
      <c r="F220" s="184"/>
      <c r="G220" s="184"/>
      <c r="H220" s="184"/>
      <c r="I220" s="184"/>
      <c r="J220" s="184"/>
      <c r="K220" s="184"/>
      <c r="L220" s="184"/>
      <c r="M220" s="184"/>
      <c r="N220" s="98"/>
      <c r="O220" s="164"/>
      <c r="P220" s="164"/>
      <c r="Q220" s="184"/>
      <c r="R220" s="184"/>
      <c r="S220" s="184"/>
      <c r="T220" s="184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84"/>
      <c r="C221" s="184"/>
      <c r="D221" s="184"/>
      <c r="E221" s="184"/>
      <c r="F221" s="184"/>
      <c r="G221" s="184"/>
      <c r="H221" s="184"/>
      <c r="I221" s="184"/>
      <c r="J221" s="184"/>
      <c r="K221" s="184"/>
      <c r="L221" s="184"/>
      <c r="M221" s="184"/>
      <c r="N221" s="98"/>
      <c r="O221" s="164"/>
      <c r="P221" s="164"/>
      <c r="Q221" s="184"/>
      <c r="R221" s="184"/>
      <c r="S221" s="184"/>
      <c r="T221" s="184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84"/>
      <c r="C222" s="184"/>
      <c r="D222" s="184"/>
      <c r="E222" s="184"/>
      <c r="F222" s="184"/>
      <c r="G222" s="184"/>
      <c r="H222" s="184"/>
      <c r="I222" s="184"/>
      <c r="J222" s="184"/>
      <c r="K222" s="184"/>
      <c r="L222" s="184"/>
      <c r="M222" s="184"/>
      <c r="N222" s="98"/>
      <c r="O222" s="164"/>
      <c r="P222" s="164"/>
      <c r="Q222" s="184"/>
      <c r="R222" s="184"/>
      <c r="S222" s="184"/>
      <c r="T222" s="184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84"/>
      <c r="C223" s="184"/>
      <c r="D223" s="184"/>
      <c r="E223" s="184"/>
      <c r="F223" s="184"/>
      <c r="G223" s="184"/>
      <c r="H223" s="184"/>
      <c r="I223" s="184"/>
      <c r="J223" s="184"/>
      <c r="K223" s="184"/>
      <c r="L223" s="184"/>
      <c r="M223" s="184"/>
      <c r="N223" s="98"/>
      <c r="O223" s="164"/>
      <c r="P223" s="164"/>
      <c r="Q223" s="184"/>
      <c r="R223" s="184"/>
      <c r="S223" s="184"/>
      <c r="T223" s="184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84"/>
      <c r="C224" s="184"/>
      <c r="D224" s="184"/>
      <c r="E224" s="184"/>
      <c r="F224" s="184"/>
      <c r="G224" s="184"/>
      <c r="H224" s="184"/>
      <c r="I224" s="184"/>
      <c r="J224" s="184"/>
      <c r="K224" s="184"/>
      <c r="L224" s="184"/>
      <c r="M224" s="184"/>
      <c r="N224" s="98"/>
      <c r="O224" s="164"/>
      <c r="P224" s="164"/>
      <c r="Q224" s="184"/>
      <c r="R224" s="184"/>
      <c r="S224" s="184"/>
      <c r="T224" s="184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84"/>
      <c r="C225" s="184"/>
      <c r="D225" s="184"/>
      <c r="E225" s="184"/>
      <c r="F225" s="184"/>
      <c r="G225" s="184"/>
      <c r="H225" s="184"/>
      <c r="I225" s="184"/>
      <c r="J225" s="184"/>
      <c r="K225" s="184"/>
      <c r="L225" s="184"/>
      <c r="M225" s="184"/>
      <c r="N225" s="98"/>
      <c r="O225" s="164"/>
      <c r="P225" s="164"/>
      <c r="Q225" s="184"/>
      <c r="R225" s="184"/>
      <c r="S225" s="184"/>
      <c r="T225" s="184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84"/>
      <c r="C226" s="184"/>
      <c r="D226" s="184"/>
      <c r="E226" s="184"/>
      <c r="F226" s="184"/>
      <c r="G226" s="184"/>
      <c r="H226" s="184"/>
      <c r="I226" s="184"/>
      <c r="J226" s="184"/>
      <c r="K226" s="184"/>
      <c r="L226" s="184"/>
      <c r="M226" s="184"/>
      <c r="N226" s="98"/>
      <c r="O226" s="164"/>
      <c r="P226" s="164"/>
      <c r="Q226" s="184"/>
      <c r="R226" s="184"/>
      <c r="S226" s="184"/>
      <c r="T226" s="184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84"/>
      <c r="C227" s="184"/>
      <c r="D227" s="184"/>
      <c r="E227" s="184"/>
      <c r="F227" s="184"/>
      <c r="G227" s="184"/>
      <c r="H227" s="184"/>
      <c r="I227" s="184"/>
      <c r="J227" s="184"/>
      <c r="K227" s="184"/>
      <c r="L227" s="184"/>
      <c r="M227" s="184"/>
      <c r="N227" s="98"/>
      <c r="O227" s="164"/>
      <c r="P227" s="164"/>
      <c r="Q227" s="184"/>
      <c r="R227" s="184"/>
      <c r="S227" s="184"/>
      <c r="T227" s="184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84"/>
      <c r="C228" s="184"/>
      <c r="D228" s="184"/>
      <c r="E228" s="184"/>
      <c r="F228" s="184"/>
      <c r="G228" s="184"/>
      <c r="H228" s="184"/>
      <c r="I228" s="184"/>
      <c r="J228" s="184"/>
      <c r="K228" s="184"/>
      <c r="L228" s="184"/>
      <c r="M228" s="184"/>
      <c r="N228" s="98"/>
      <c r="O228" s="164"/>
      <c r="P228" s="164"/>
      <c r="Q228" s="184"/>
      <c r="R228" s="184"/>
      <c r="S228" s="184"/>
      <c r="T228" s="184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84"/>
      <c r="C229" s="184"/>
      <c r="D229" s="184"/>
      <c r="E229" s="184"/>
      <c r="F229" s="184"/>
      <c r="G229" s="184"/>
      <c r="H229" s="184"/>
      <c r="I229" s="184"/>
      <c r="J229" s="184"/>
      <c r="K229" s="184"/>
      <c r="L229" s="184"/>
      <c r="M229" s="184"/>
      <c r="N229" s="98"/>
      <c r="O229" s="164"/>
      <c r="P229" s="164"/>
      <c r="Q229" s="184"/>
      <c r="R229" s="184"/>
      <c r="S229" s="184"/>
      <c r="T229" s="184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84"/>
      <c r="C230" s="184"/>
      <c r="D230" s="184"/>
      <c r="E230" s="184"/>
      <c r="F230" s="184"/>
      <c r="G230" s="184"/>
      <c r="H230" s="184"/>
      <c r="I230" s="184"/>
      <c r="J230" s="184"/>
      <c r="K230" s="184"/>
      <c r="L230" s="184"/>
      <c r="M230" s="184"/>
      <c r="N230" s="98"/>
      <c r="O230" s="164"/>
      <c r="P230" s="164"/>
      <c r="Q230" s="184"/>
      <c r="R230" s="184"/>
      <c r="S230" s="184"/>
      <c r="T230" s="184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84"/>
      <c r="C231" s="184"/>
      <c r="D231" s="184"/>
      <c r="E231" s="184"/>
      <c r="F231" s="184"/>
      <c r="G231" s="184"/>
      <c r="H231" s="184"/>
      <c r="I231" s="184"/>
      <c r="J231" s="184"/>
      <c r="K231" s="184"/>
      <c r="L231" s="184"/>
      <c r="M231" s="184"/>
      <c r="N231" s="98"/>
      <c r="O231" s="164"/>
      <c r="P231" s="164"/>
      <c r="Q231" s="184"/>
      <c r="R231" s="184"/>
      <c r="S231" s="184"/>
      <c r="T231" s="184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84"/>
      <c r="C232" s="184"/>
      <c r="D232" s="184"/>
      <c r="E232" s="184"/>
      <c r="F232" s="184"/>
      <c r="G232" s="184"/>
      <c r="H232" s="184"/>
      <c r="I232" s="184"/>
      <c r="J232" s="184"/>
      <c r="K232" s="184"/>
      <c r="L232" s="184"/>
      <c r="M232" s="184"/>
      <c r="N232" s="98"/>
      <c r="O232" s="164"/>
      <c r="P232" s="164"/>
      <c r="Q232" s="184"/>
      <c r="R232" s="184"/>
      <c r="S232" s="184"/>
      <c r="T232" s="184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84"/>
      <c r="C233" s="184"/>
      <c r="D233" s="184"/>
      <c r="E233" s="184"/>
      <c r="F233" s="184"/>
      <c r="G233" s="184"/>
      <c r="H233" s="184"/>
      <c r="I233" s="184"/>
      <c r="J233" s="184"/>
      <c r="K233" s="184"/>
      <c r="L233" s="184"/>
      <c r="M233" s="184"/>
      <c r="N233" s="98"/>
      <c r="O233" s="164"/>
      <c r="P233" s="164"/>
      <c r="Q233" s="184"/>
      <c r="R233" s="184"/>
      <c r="S233" s="184"/>
      <c r="T233" s="184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84"/>
      <c r="C234" s="184"/>
      <c r="D234" s="184"/>
      <c r="E234" s="184"/>
      <c r="F234" s="184"/>
      <c r="G234" s="184"/>
      <c r="H234" s="184"/>
      <c r="I234" s="184"/>
      <c r="J234" s="184"/>
      <c r="K234" s="184"/>
      <c r="L234" s="184"/>
      <c r="M234" s="184"/>
      <c r="N234" s="98"/>
      <c r="O234" s="164"/>
      <c r="P234" s="164"/>
      <c r="Q234" s="184"/>
      <c r="R234" s="184"/>
      <c r="S234" s="184"/>
      <c r="T234" s="184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84"/>
      <c r="C235" s="184"/>
      <c r="D235" s="184"/>
      <c r="E235" s="184"/>
      <c r="F235" s="184"/>
      <c r="G235" s="184"/>
      <c r="H235" s="184"/>
      <c r="I235" s="184"/>
      <c r="J235" s="184"/>
      <c r="K235" s="184"/>
      <c r="L235" s="184"/>
      <c r="M235" s="184"/>
      <c r="N235" s="98"/>
      <c r="O235" s="164"/>
      <c r="P235" s="164"/>
      <c r="Q235" s="184"/>
      <c r="R235" s="184"/>
      <c r="S235" s="184"/>
      <c r="T235" s="184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84"/>
      <c r="C236" s="184"/>
      <c r="D236" s="184"/>
      <c r="E236" s="184"/>
      <c r="F236" s="184"/>
      <c r="G236" s="184"/>
      <c r="H236" s="184"/>
      <c r="I236" s="184"/>
      <c r="J236" s="184"/>
      <c r="K236" s="184"/>
      <c r="L236" s="184"/>
      <c r="M236" s="184"/>
      <c r="N236" s="98"/>
      <c r="O236" s="164"/>
      <c r="P236" s="164"/>
      <c r="Q236" s="184"/>
      <c r="R236" s="184"/>
      <c r="S236" s="184"/>
      <c r="T236" s="184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84"/>
      <c r="C237" s="184"/>
      <c r="D237" s="184"/>
      <c r="E237" s="184"/>
      <c r="F237" s="184"/>
      <c r="G237" s="184"/>
      <c r="H237" s="184"/>
      <c r="I237" s="184"/>
      <c r="J237" s="184"/>
      <c r="K237" s="184"/>
      <c r="L237" s="184"/>
      <c r="M237" s="184"/>
      <c r="N237" s="98"/>
      <c r="O237" s="164"/>
      <c r="P237" s="164"/>
      <c r="Q237" s="184"/>
      <c r="R237" s="184"/>
      <c r="S237" s="184"/>
      <c r="T237" s="184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84"/>
      <c r="C238" s="184"/>
      <c r="D238" s="184"/>
      <c r="E238" s="184"/>
      <c r="F238" s="184"/>
      <c r="G238" s="184"/>
      <c r="H238" s="184"/>
      <c r="I238" s="184"/>
      <c r="J238" s="184"/>
      <c r="K238" s="184"/>
      <c r="L238" s="184"/>
      <c r="M238" s="184"/>
      <c r="N238" s="98"/>
      <c r="O238" s="164"/>
      <c r="P238" s="164"/>
      <c r="Q238" s="184"/>
      <c r="R238" s="184"/>
      <c r="S238" s="184"/>
      <c r="T238" s="184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84"/>
      <c r="C239" s="184"/>
      <c r="D239" s="184"/>
      <c r="E239" s="184"/>
      <c r="F239" s="184"/>
      <c r="G239" s="184"/>
      <c r="H239" s="184"/>
      <c r="I239" s="184"/>
      <c r="J239" s="184"/>
      <c r="K239" s="184"/>
      <c r="L239" s="184"/>
      <c r="M239" s="184"/>
      <c r="N239" s="98"/>
      <c r="O239" s="164"/>
      <c r="P239" s="164"/>
      <c r="Q239" s="184"/>
      <c r="R239" s="184"/>
      <c r="S239" s="184"/>
      <c r="T239" s="184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84"/>
      <c r="C240" s="184"/>
      <c r="D240" s="184"/>
      <c r="E240" s="184"/>
      <c r="F240" s="184"/>
      <c r="G240" s="184"/>
      <c r="H240" s="184"/>
      <c r="I240" s="184"/>
      <c r="J240" s="184"/>
      <c r="K240" s="184"/>
      <c r="L240" s="184"/>
      <c r="M240" s="184"/>
      <c r="N240" s="98"/>
      <c r="O240" s="164"/>
      <c r="P240" s="164"/>
      <c r="Q240" s="184"/>
      <c r="R240" s="184"/>
      <c r="S240" s="184"/>
      <c r="T240" s="184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84"/>
      <c r="C241" s="184"/>
      <c r="D241" s="184"/>
      <c r="E241" s="184"/>
      <c r="F241" s="184"/>
      <c r="G241" s="184"/>
      <c r="H241" s="184"/>
      <c r="I241" s="184"/>
      <c r="J241" s="184"/>
      <c r="K241" s="184"/>
      <c r="L241" s="184"/>
      <c r="M241" s="184"/>
      <c r="N241" s="98"/>
      <c r="O241" s="164"/>
      <c r="P241" s="164"/>
      <c r="Q241" s="184"/>
      <c r="R241" s="184"/>
      <c r="S241" s="184"/>
      <c r="T241" s="184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5"/>
      <c r="C246" s="186"/>
      <c r="D246" s="186"/>
      <c r="E246" s="165"/>
      <c r="F246" s="165"/>
      <c r="G246" s="165"/>
      <c r="H246" s="185"/>
      <c r="I246" s="185"/>
      <c r="J246" s="185"/>
      <c r="K246" s="185"/>
      <c r="L246" s="185"/>
      <c r="M246" s="185"/>
      <c r="N246" s="185"/>
      <c r="O246" s="185"/>
      <c r="P246" s="185"/>
      <c r="Q246" s="165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8"/>
      <c r="C247" s="188"/>
      <c r="D247" s="188"/>
      <c r="E247" s="102"/>
      <c r="F247" s="102"/>
      <c r="G247" s="102"/>
      <c r="H247" s="189"/>
      <c r="I247" s="189"/>
      <c r="J247" s="189"/>
      <c r="K247" s="189"/>
      <c r="L247" s="190"/>
      <c r="M247" s="190"/>
      <c r="N247" s="190"/>
      <c r="O247" s="190"/>
      <c r="P247" s="190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8"/>
      <c r="C248" s="188"/>
      <c r="D248" s="188"/>
      <c r="E248" s="102"/>
      <c r="F248" s="102"/>
      <c r="G248" s="102"/>
      <c r="H248" s="189"/>
      <c r="I248" s="189"/>
      <c r="J248" s="189"/>
      <c r="K248" s="189"/>
      <c r="L248" s="190"/>
      <c r="M248" s="190"/>
      <c r="N248" s="190"/>
      <c r="O248" s="190"/>
      <c r="P248" s="190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8"/>
      <c r="C249" s="188"/>
      <c r="D249" s="188"/>
      <c r="E249" s="102"/>
      <c r="F249" s="102"/>
      <c r="G249" s="102"/>
      <c r="H249" s="189"/>
      <c r="I249" s="189"/>
      <c r="J249" s="189"/>
      <c r="K249" s="189"/>
      <c r="L249" s="190"/>
      <c r="M249" s="190"/>
      <c r="N249" s="190"/>
      <c r="O249" s="190"/>
      <c r="P249" s="190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8"/>
      <c r="C250" s="188"/>
      <c r="D250" s="188"/>
      <c r="E250" s="102"/>
      <c r="F250" s="102"/>
      <c r="G250" s="102"/>
      <c r="H250" s="189"/>
      <c r="I250" s="189"/>
      <c r="J250" s="189"/>
      <c r="K250" s="189"/>
      <c r="L250" s="190"/>
      <c r="M250" s="190"/>
      <c r="N250" s="190"/>
      <c r="O250" s="190"/>
      <c r="P250" s="190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8"/>
      <c r="C251" s="188"/>
      <c r="D251" s="188"/>
      <c r="E251" s="102"/>
      <c r="F251" s="102"/>
      <c r="G251" s="102"/>
      <c r="H251" s="189"/>
      <c r="I251" s="189"/>
      <c r="J251" s="189"/>
      <c r="K251" s="189"/>
      <c r="L251" s="190"/>
      <c r="M251" s="190"/>
      <c r="N251" s="190"/>
      <c r="O251" s="190"/>
      <c r="P251" s="190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8"/>
      <c r="C252" s="188"/>
      <c r="D252" s="188"/>
      <c r="E252" s="102"/>
      <c r="F252" s="102"/>
      <c r="G252" s="102"/>
      <c r="H252" s="189"/>
      <c r="I252" s="189"/>
      <c r="J252" s="189"/>
      <c r="K252" s="189"/>
      <c r="L252" s="190"/>
      <c r="M252" s="190"/>
      <c r="N252" s="190"/>
      <c r="O252" s="190"/>
      <c r="P252" s="190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8"/>
      <c r="C253" s="188"/>
      <c r="D253" s="188"/>
      <c r="E253" s="102"/>
      <c r="F253" s="102"/>
      <c r="G253" s="102"/>
      <c r="H253" s="189"/>
      <c r="I253" s="189"/>
      <c r="J253" s="189"/>
      <c r="K253" s="189"/>
      <c r="L253" s="190"/>
      <c r="M253" s="190"/>
      <c r="N253" s="190"/>
      <c r="O253" s="190"/>
      <c r="P253" s="190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5"/>
      <c r="C256" s="186"/>
      <c r="D256" s="186"/>
      <c r="E256" s="187"/>
      <c r="F256" s="187"/>
      <c r="G256" s="187"/>
      <c r="H256" s="187"/>
      <c r="I256" s="187"/>
      <c r="J256" s="187"/>
      <c r="K256" s="187"/>
      <c r="L256" s="187"/>
      <c r="M256" s="187"/>
      <c r="N256" s="165"/>
      <c r="O256" s="165"/>
      <c r="P256" s="185"/>
      <c r="Q256" s="185"/>
      <c r="R256" s="185"/>
      <c r="S256" s="185"/>
      <c r="T256" s="185"/>
      <c r="U256" s="185"/>
      <c r="V256" s="165"/>
      <c r="W256" s="165"/>
      <c r="X256" s="165"/>
      <c r="Y256" s="165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84"/>
      <c r="C257" s="184"/>
      <c r="D257" s="184"/>
      <c r="E257" s="184"/>
      <c r="F257" s="184"/>
      <c r="G257" s="184"/>
      <c r="H257" s="184"/>
      <c r="I257" s="184"/>
      <c r="J257" s="184"/>
      <c r="K257" s="184"/>
      <c r="L257" s="184"/>
      <c r="M257" s="184"/>
      <c r="N257" s="98"/>
      <c r="O257" s="164"/>
      <c r="P257" s="184"/>
      <c r="Q257" s="184"/>
      <c r="R257" s="184"/>
      <c r="S257" s="184"/>
      <c r="T257" s="184"/>
      <c r="U257" s="184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84"/>
      <c r="C258" s="184"/>
      <c r="D258" s="184"/>
      <c r="E258" s="184"/>
      <c r="F258" s="184"/>
      <c r="G258" s="184"/>
      <c r="H258" s="184"/>
      <c r="I258" s="184"/>
      <c r="J258" s="184"/>
      <c r="K258" s="184"/>
      <c r="L258" s="184"/>
      <c r="M258" s="184"/>
      <c r="N258" s="98"/>
      <c r="O258" s="164"/>
      <c r="P258" s="184"/>
      <c r="Q258" s="184"/>
      <c r="R258" s="184"/>
      <c r="S258" s="184"/>
      <c r="T258" s="184"/>
      <c r="U258" s="184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84"/>
      <c r="C259" s="184"/>
      <c r="D259" s="184"/>
      <c r="E259" s="184"/>
      <c r="F259" s="184"/>
      <c r="G259" s="184"/>
      <c r="H259" s="184"/>
      <c r="I259" s="184"/>
      <c r="J259" s="184"/>
      <c r="K259" s="184"/>
      <c r="L259" s="184"/>
      <c r="M259" s="184"/>
      <c r="N259" s="98"/>
      <c r="O259" s="164"/>
      <c r="P259" s="184"/>
      <c r="Q259" s="184"/>
      <c r="R259" s="184"/>
      <c r="S259" s="184"/>
      <c r="T259" s="184"/>
      <c r="U259" s="184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84"/>
      <c r="C260" s="184"/>
      <c r="D260" s="184"/>
      <c r="E260" s="184"/>
      <c r="F260" s="184"/>
      <c r="G260" s="184"/>
      <c r="H260" s="184"/>
      <c r="I260" s="184"/>
      <c r="J260" s="184"/>
      <c r="K260" s="184"/>
      <c r="L260" s="184"/>
      <c r="M260" s="184"/>
      <c r="N260" s="98"/>
      <c r="O260" s="164"/>
      <c r="P260" s="184"/>
      <c r="Q260" s="184"/>
      <c r="R260" s="184"/>
      <c r="S260" s="184"/>
      <c r="T260" s="184"/>
      <c r="U260" s="184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84"/>
      <c r="C261" s="184"/>
      <c r="D261" s="184"/>
      <c r="E261" s="184"/>
      <c r="F261" s="184"/>
      <c r="G261" s="184"/>
      <c r="H261" s="184"/>
      <c r="I261" s="184"/>
      <c r="J261" s="184"/>
      <c r="K261" s="184"/>
      <c r="L261" s="184"/>
      <c r="M261" s="184"/>
      <c r="N261" s="98"/>
      <c r="O261" s="164"/>
      <c r="P261" s="184"/>
      <c r="Q261" s="184"/>
      <c r="R261" s="184"/>
      <c r="S261" s="184"/>
      <c r="T261" s="184"/>
      <c r="U261" s="184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84"/>
      <c r="C262" s="184"/>
      <c r="D262" s="184"/>
      <c r="E262" s="184"/>
      <c r="F262" s="184"/>
      <c r="G262" s="184"/>
      <c r="H262" s="184"/>
      <c r="I262" s="184"/>
      <c r="J262" s="184"/>
      <c r="K262" s="184"/>
      <c r="L262" s="184"/>
      <c r="M262" s="184"/>
      <c r="N262" s="98"/>
      <c r="O262" s="164"/>
      <c r="P262" s="184"/>
      <c r="Q262" s="184"/>
      <c r="R262" s="184"/>
      <c r="S262" s="184"/>
      <c r="T262" s="184"/>
      <c r="U262" s="184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84"/>
      <c r="C263" s="184"/>
      <c r="D263" s="184"/>
      <c r="E263" s="184"/>
      <c r="F263" s="184"/>
      <c r="G263" s="184"/>
      <c r="H263" s="184"/>
      <c r="I263" s="184"/>
      <c r="J263" s="184"/>
      <c r="K263" s="184"/>
      <c r="L263" s="184"/>
      <c r="M263" s="184"/>
      <c r="N263" s="98"/>
      <c r="O263" s="164"/>
      <c r="P263" s="184"/>
      <c r="Q263" s="184"/>
      <c r="R263" s="184"/>
      <c r="S263" s="184"/>
      <c r="T263" s="184"/>
      <c r="U263" s="184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84"/>
      <c r="C264" s="184"/>
      <c r="D264" s="184"/>
      <c r="E264" s="184"/>
      <c r="F264" s="184"/>
      <c r="G264" s="184"/>
      <c r="H264" s="184"/>
      <c r="I264" s="184"/>
      <c r="J264" s="184"/>
      <c r="K264" s="184"/>
      <c r="L264" s="184"/>
      <c r="M264" s="184"/>
      <c r="N264" s="98"/>
      <c r="O264" s="164"/>
      <c r="P264" s="184"/>
      <c r="Q264" s="184"/>
      <c r="R264" s="184"/>
      <c r="S264" s="184"/>
      <c r="T264" s="184"/>
      <c r="U264" s="184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84"/>
      <c r="C265" s="184"/>
      <c r="D265" s="184"/>
      <c r="E265" s="184"/>
      <c r="F265" s="184"/>
      <c r="G265" s="184"/>
      <c r="H265" s="184"/>
      <c r="I265" s="184"/>
      <c r="J265" s="184"/>
      <c r="K265" s="184"/>
      <c r="L265" s="184"/>
      <c r="M265" s="184"/>
      <c r="N265" s="98"/>
      <c r="O265" s="164"/>
      <c r="P265" s="184"/>
      <c r="Q265" s="184"/>
      <c r="R265" s="184"/>
      <c r="S265" s="184"/>
      <c r="T265" s="184"/>
      <c r="U265" s="184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84"/>
      <c r="C266" s="184"/>
      <c r="D266" s="184"/>
      <c r="E266" s="184"/>
      <c r="F266" s="184"/>
      <c r="G266" s="184"/>
      <c r="H266" s="184"/>
      <c r="I266" s="184"/>
      <c r="J266" s="184"/>
      <c r="K266" s="184"/>
      <c r="L266" s="184"/>
      <c r="M266" s="184"/>
      <c r="N266" s="98"/>
      <c r="O266" s="164"/>
      <c r="P266" s="184"/>
      <c r="Q266" s="184"/>
      <c r="R266" s="184"/>
      <c r="S266" s="184"/>
      <c r="T266" s="184"/>
      <c r="U266" s="184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84"/>
      <c r="C267" s="184"/>
      <c r="D267" s="184"/>
      <c r="E267" s="184"/>
      <c r="F267" s="184"/>
      <c r="G267" s="184"/>
      <c r="H267" s="184"/>
      <c r="I267" s="184"/>
      <c r="J267" s="184"/>
      <c r="K267" s="184"/>
      <c r="L267" s="184"/>
      <c r="M267" s="184"/>
      <c r="N267" s="98"/>
      <c r="O267" s="164"/>
      <c r="P267" s="184"/>
      <c r="Q267" s="184"/>
      <c r="R267" s="184"/>
      <c r="S267" s="184"/>
      <c r="T267" s="184"/>
      <c r="U267" s="184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84"/>
      <c r="C268" s="184"/>
      <c r="D268" s="184"/>
      <c r="E268" s="184"/>
      <c r="F268" s="184"/>
      <c r="G268" s="184"/>
      <c r="H268" s="184"/>
      <c r="I268" s="184"/>
      <c r="J268" s="184"/>
      <c r="K268" s="184"/>
      <c r="L268" s="184"/>
      <c r="M268" s="184"/>
      <c r="N268" s="98"/>
      <c r="O268" s="164"/>
      <c r="P268" s="184"/>
      <c r="Q268" s="184"/>
      <c r="R268" s="184"/>
      <c r="S268" s="184"/>
      <c r="T268" s="184"/>
      <c r="U268" s="184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84"/>
      <c r="C269" s="184"/>
      <c r="D269" s="184"/>
      <c r="E269" s="184"/>
      <c r="F269" s="184"/>
      <c r="G269" s="184"/>
      <c r="H269" s="184"/>
      <c r="I269" s="184"/>
      <c r="J269" s="184"/>
      <c r="K269" s="184"/>
      <c r="L269" s="184"/>
      <c r="M269" s="184"/>
      <c r="N269" s="98"/>
      <c r="O269" s="164"/>
      <c r="P269" s="184"/>
      <c r="Q269" s="184"/>
      <c r="R269" s="184"/>
      <c r="S269" s="184"/>
      <c r="T269" s="184"/>
      <c r="U269" s="184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84"/>
      <c r="C270" s="184"/>
      <c r="D270" s="184"/>
      <c r="E270" s="184"/>
      <c r="F270" s="184"/>
      <c r="G270" s="184"/>
      <c r="H270" s="184"/>
      <c r="I270" s="184"/>
      <c r="J270" s="184"/>
      <c r="K270" s="184"/>
      <c r="L270" s="184"/>
      <c r="M270" s="184"/>
      <c r="N270" s="98"/>
      <c r="O270" s="164"/>
      <c r="P270" s="184"/>
      <c r="Q270" s="184"/>
      <c r="R270" s="184"/>
      <c r="S270" s="184"/>
      <c r="T270" s="184"/>
      <c r="U270" s="184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84"/>
      <c r="C271" s="184"/>
      <c r="D271" s="184"/>
      <c r="E271" s="184"/>
      <c r="F271" s="184"/>
      <c r="G271" s="184"/>
      <c r="H271" s="184"/>
      <c r="I271" s="184"/>
      <c r="J271" s="184"/>
      <c r="K271" s="184"/>
      <c r="L271" s="184"/>
      <c r="M271" s="184"/>
      <c r="N271" s="98"/>
      <c r="O271" s="164"/>
      <c r="P271" s="184"/>
      <c r="Q271" s="184"/>
      <c r="R271" s="184"/>
      <c r="S271" s="184"/>
      <c r="T271" s="184"/>
      <c r="U271" s="184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84"/>
      <c r="C272" s="184"/>
      <c r="D272" s="184"/>
      <c r="E272" s="184"/>
      <c r="F272" s="184"/>
      <c r="G272" s="184"/>
      <c r="H272" s="184"/>
      <c r="I272" s="184"/>
      <c r="J272" s="184"/>
      <c r="K272" s="184"/>
      <c r="L272" s="184"/>
      <c r="M272" s="184"/>
      <c r="N272" s="98"/>
      <c r="O272" s="164"/>
      <c r="P272" s="184"/>
      <c r="Q272" s="184"/>
      <c r="R272" s="184"/>
      <c r="S272" s="184"/>
      <c r="T272" s="184"/>
      <c r="U272" s="184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84"/>
      <c r="C273" s="184"/>
      <c r="D273" s="184"/>
      <c r="E273" s="184"/>
      <c r="F273" s="184"/>
      <c r="G273" s="184"/>
      <c r="H273" s="184"/>
      <c r="I273" s="184"/>
      <c r="J273" s="184"/>
      <c r="K273" s="184"/>
      <c r="L273" s="184"/>
      <c r="M273" s="184"/>
      <c r="N273" s="98"/>
      <c r="O273" s="164"/>
      <c r="P273" s="184"/>
      <c r="Q273" s="184"/>
      <c r="R273" s="184"/>
      <c r="S273" s="184"/>
      <c r="T273" s="184"/>
      <c r="U273" s="184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84"/>
      <c r="C274" s="184"/>
      <c r="D274" s="184"/>
      <c r="E274" s="184"/>
      <c r="F274" s="184"/>
      <c r="G274" s="184"/>
      <c r="H274" s="184"/>
      <c r="I274" s="184"/>
      <c r="J274" s="184"/>
      <c r="K274" s="184"/>
      <c r="L274" s="184"/>
      <c r="M274" s="184"/>
      <c r="N274" s="98"/>
      <c r="O274" s="164"/>
      <c r="P274" s="184"/>
      <c r="Q274" s="184"/>
      <c r="R274" s="184"/>
      <c r="S274" s="184"/>
      <c r="T274" s="184"/>
      <c r="U274" s="184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84"/>
      <c r="C275" s="184"/>
      <c r="D275" s="184"/>
      <c r="E275" s="184"/>
      <c r="F275" s="184"/>
      <c r="G275" s="184"/>
      <c r="H275" s="184"/>
      <c r="I275" s="184"/>
      <c r="J275" s="184"/>
      <c r="K275" s="184"/>
      <c r="L275" s="184"/>
      <c r="M275" s="184"/>
      <c r="N275" s="98"/>
      <c r="O275" s="164"/>
      <c r="P275" s="184"/>
      <c r="Q275" s="184"/>
      <c r="R275" s="184"/>
      <c r="S275" s="184"/>
      <c r="T275" s="184"/>
      <c r="U275" s="184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84"/>
      <c r="C276" s="184"/>
      <c r="D276" s="184"/>
      <c r="E276" s="184"/>
      <c r="F276" s="184"/>
      <c r="G276" s="184"/>
      <c r="H276" s="184"/>
      <c r="I276" s="184"/>
      <c r="J276" s="184"/>
      <c r="K276" s="184"/>
      <c r="L276" s="184"/>
      <c r="M276" s="184"/>
      <c r="N276" s="98"/>
      <c r="O276" s="164"/>
      <c r="P276" s="184"/>
      <c r="Q276" s="184"/>
      <c r="R276" s="184"/>
      <c r="S276" s="184"/>
      <c r="T276" s="184"/>
      <c r="U276" s="184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84"/>
      <c r="C277" s="184"/>
      <c r="D277" s="184"/>
      <c r="E277" s="184"/>
      <c r="F277" s="184"/>
      <c r="G277" s="184"/>
      <c r="H277" s="184"/>
      <c r="I277" s="184"/>
      <c r="J277" s="184"/>
      <c r="K277" s="184"/>
      <c r="L277" s="184"/>
      <c r="M277" s="184"/>
      <c r="N277" s="98"/>
      <c r="O277" s="164"/>
      <c r="P277" s="184"/>
      <c r="Q277" s="184"/>
      <c r="R277" s="184"/>
      <c r="S277" s="184"/>
      <c r="T277" s="184"/>
      <c r="U277" s="184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84"/>
      <c r="C278" s="184"/>
      <c r="D278" s="184"/>
      <c r="E278" s="184"/>
      <c r="F278" s="184"/>
      <c r="G278" s="184"/>
      <c r="H278" s="184"/>
      <c r="I278" s="184"/>
      <c r="J278" s="184"/>
      <c r="K278" s="184"/>
      <c r="L278" s="184"/>
      <c r="M278" s="184"/>
      <c r="N278" s="98"/>
      <c r="O278" s="164"/>
      <c r="P278" s="184"/>
      <c r="Q278" s="184"/>
      <c r="R278" s="184"/>
      <c r="S278" s="184"/>
      <c r="T278" s="184"/>
      <c r="U278" s="184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84"/>
      <c r="C279" s="184"/>
      <c r="D279" s="184"/>
      <c r="E279" s="184"/>
      <c r="F279" s="184"/>
      <c r="G279" s="184"/>
      <c r="H279" s="184"/>
      <c r="I279" s="184"/>
      <c r="J279" s="184"/>
      <c r="K279" s="184"/>
      <c r="L279" s="184"/>
      <c r="M279" s="184"/>
      <c r="N279" s="98"/>
      <c r="O279" s="164"/>
      <c r="P279" s="184"/>
      <c r="Q279" s="184"/>
      <c r="R279" s="184"/>
      <c r="S279" s="184"/>
      <c r="T279" s="184"/>
      <c r="U279" s="184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84"/>
      <c r="C280" s="184"/>
      <c r="D280" s="184"/>
      <c r="E280" s="184"/>
      <c r="F280" s="184"/>
      <c r="G280" s="184"/>
      <c r="H280" s="184"/>
      <c r="I280" s="184"/>
      <c r="J280" s="184"/>
      <c r="K280" s="184"/>
      <c r="L280" s="184"/>
      <c r="M280" s="184"/>
      <c r="N280" s="98"/>
      <c r="O280" s="164"/>
      <c r="P280" s="184"/>
      <c r="Q280" s="184"/>
      <c r="R280" s="184"/>
      <c r="S280" s="184"/>
      <c r="T280" s="184"/>
      <c r="U280" s="184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84"/>
      <c r="C281" s="184"/>
      <c r="D281" s="184"/>
      <c r="E281" s="184"/>
      <c r="F281" s="184"/>
      <c r="G281" s="184"/>
      <c r="H281" s="184"/>
      <c r="I281" s="184"/>
      <c r="J281" s="184"/>
      <c r="K281" s="184"/>
      <c r="L281" s="184"/>
      <c r="M281" s="184"/>
      <c r="N281" s="98"/>
      <c r="O281" s="164"/>
      <c r="P281" s="184"/>
      <c r="Q281" s="184"/>
      <c r="R281" s="184"/>
      <c r="S281" s="184"/>
      <c r="T281" s="184"/>
      <c r="U281" s="184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84"/>
      <c r="C282" s="184"/>
      <c r="D282" s="184"/>
      <c r="E282" s="184"/>
      <c r="F282" s="184"/>
      <c r="G282" s="184"/>
      <c r="H282" s="184"/>
      <c r="I282" s="184"/>
      <c r="J282" s="184"/>
      <c r="K282" s="184"/>
      <c r="L282" s="184"/>
      <c r="M282" s="184"/>
      <c r="N282" s="98"/>
      <c r="O282" s="164"/>
      <c r="P282" s="184"/>
      <c r="Q282" s="184"/>
      <c r="R282" s="184"/>
      <c r="S282" s="184"/>
      <c r="T282" s="184"/>
      <c r="U282" s="184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84"/>
      <c r="C283" s="184"/>
      <c r="D283" s="184"/>
      <c r="E283" s="184"/>
      <c r="F283" s="184"/>
      <c r="G283" s="184"/>
      <c r="H283" s="184"/>
      <c r="I283" s="184"/>
      <c r="J283" s="184"/>
      <c r="K283" s="184"/>
      <c r="L283" s="184"/>
      <c r="M283" s="184"/>
      <c r="N283" s="98"/>
      <c r="O283" s="164"/>
      <c r="P283" s="184"/>
      <c r="Q283" s="184"/>
      <c r="R283" s="184"/>
      <c r="S283" s="184"/>
      <c r="T283" s="184"/>
      <c r="U283" s="184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84"/>
      <c r="C284" s="184"/>
      <c r="D284" s="184"/>
      <c r="E284" s="184"/>
      <c r="F284" s="184"/>
      <c r="G284" s="184"/>
      <c r="H284" s="184"/>
      <c r="I284" s="184"/>
      <c r="J284" s="184"/>
      <c r="K284" s="184"/>
      <c r="L284" s="184"/>
      <c r="M284" s="184"/>
      <c r="N284" s="98"/>
      <c r="O284" s="164"/>
      <c r="P284" s="184"/>
      <c r="Q284" s="184"/>
      <c r="R284" s="184"/>
      <c r="S284" s="184"/>
      <c r="T284" s="184"/>
      <c r="U284" s="184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84"/>
      <c r="C285" s="184"/>
      <c r="D285" s="184"/>
      <c r="E285" s="184"/>
      <c r="F285" s="184"/>
      <c r="G285" s="184"/>
      <c r="H285" s="184"/>
      <c r="I285" s="184"/>
      <c r="J285" s="184"/>
      <c r="K285" s="184"/>
      <c r="L285" s="184"/>
      <c r="M285" s="184"/>
      <c r="N285" s="98"/>
      <c r="O285" s="164"/>
      <c r="P285" s="184"/>
      <c r="Q285" s="184"/>
      <c r="R285" s="184"/>
      <c r="S285" s="184"/>
      <c r="T285" s="184"/>
      <c r="U285" s="184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84"/>
      <c r="C286" s="184"/>
      <c r="D286" s="184"/>
      <c r="E286" s="184"/>
      <c r="F286" s="184"/>
      <c r="G286" s="184"/>
      <c r="H286" s="184"/>
      <c r="I286" s="184"/>
      <c r="J286" s="184"/>
      <c r="K286" s="184"/>
      <c r="L286" s="184"/>
      <c r="M286" s="184"/>
      <c r="N286" s="98"/>
      <c r="O286" s="164"/>
      <c r="P286" s="184"/>
      <c r="Q286" s="184"/>
      <c r="R286" s="184"/>
      <c r="S286" s="184"/>
      <c r="T286" s="184"/>
      <c r="U286" s="184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84"/>
      <c r="C287" s="184"/>
      <c r="D287" s="184"/>
      <c r="E287" s="184"/>
      <c r="F287" s="184"/>
      <c r="G287" s="184"/>
      <c r="H287" s="184"/>
      <c r="I287" s="184"/>
      <c r="J287" s="184"/>
      <c r="K287" s="184"/>
      <c r="L287" s="184"/>
      <c r="M287" s="184"/>
      <c r="N287" s="98"/>
      <c r="O287" s="164"/>
      <c r="P287" s="184"/>
      <c r="Q287" s="184"/>
      <c r="R287" s="184"/>
      <c r="S287" s="184"/>
      <c r="T287" s="184"/>
      <c r="U287" s="184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84"/>
      <c r="C288" s="184"/>
      <c r="D288" s="184"/>
      <c r="E288" s="184"/>
      <c r="F288" s="184"/>
      <c r="G288" s="184"/>
      <c r="H288" s="184"/>
      <c r="I288" s="184"/>
      <c r="J288" s="184"/>
      <c r="K288" s="184"/>
      <c r="L288" s="184"/>
      <c r="M288" s="184"/>
      <c r="N288" s="98"/>
      <c r="O288" s="164"/>
      <c r="P288" s="184"/>
      <c r="Q288" s="184"/>
      <c r="R288" s="184"/>
      <c r="S288" s="184"/>
      <c r="T288" s="184"/>
      <c r="U288" s="184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84"/>
      <c r="C289" s="184"/>
      <c r="D289" s="184"/>
      <c r="E289" s="184"/>
      <c r="F289" s="184"/>
      <c r="G289" s="184"/>
      <c r="H289" s="184"/>
      <c r="I289" s="184"/>
      <c r="J289" s="184"/>
      <c r="K289" s="184"/>
      <c r="L289" s="184"/>
      <c r="M289" s="184"/>
      <c r="N289" s="98"/>
      <c r="O289" s="164"/>
      <c r="P289" s="184"/>
      <c r="Q289" s="184"/>
      <c r="R289" s="184"/>
      <c r="S289" s="184"/>
      <c r="T289" s="184"/>
      <c r="U289" s="184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84"/>
      <c r="C290" s="184"/>
      <c r="D290" s="184"/>
      <c r="E290" s="184"/>
      <c r="F290" s="184"/>
      <c r="G290" s="184"/>
      <c r="H290" s="184"/>
      <c r="I290" s="184"/>
      <c r="J290" s="184"/>
      <c r="K290" s="184"/>
      <c r="L290" s="184"/>
      <c r="M290" s="184"/>
      <c r="N290" s="98"/>
      <c r="O290" s="164"/>
      <c r="P290" s="184"/>
      <c r="Q290" s="184"/>
      <c r="R290" s="184"/>
      <c r="S290" s="184"/>
      <c r="T290" s="184"/>
      <c r="U290" s="184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84"/>
      <c r="C291" s="184"/>
      <c r="D291" s="184"/>
      <c r="E291" s="184"/>
      <c r="F291" s="184"/>
      <c r="G291" s="184"/>
      <c r="H291" s="184"/>
      <c r="I291" s="184"/>
      <c r="J291" s="184"/>
      <c r="K291" s="184"/>
      <c r="L291" s="184"/>
      <c r="M291" s="184"/>
      <c r="N291" s="98"/>
      <c r="O291" s="164"/>
      <c r="P291" s="184"/>
      <c r="Q291" s="184"/>
      <c r="R291" s="184"/>
      <c r="S291" s="184"/>
      <c r="T291" s="184"/>
      <c r="U291" s="184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84"/>
      <c r="C292" s="184"/>
      <c r="D292" s="184"/>
      <c r="E292" s="184"/>
      <c r="F292" s="184"/>
      <c r="G292" s="184"/>
      <c r="H292" s="184"/>
      <c r="I292" s="184"/>
      <c r="J292" s="184"/>
      <c r="K292" s="184"/>
      <c r="L292" s="184"/>
      <c r="M292" s="184"/>
      <c r="N292" s="98"/>
      <c r="O292" s="164"/>
      <c r="P292" s="184"/>
      <c r="Q292" s="184"/>
      <c r="R292" s="184"/>
      <c r="S292" s="184"/>
      <c r="T292" s="184"/>
      <c r="U292" s="184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84"/>
      <c r="C293" s="184"/>
      <c r="D293" s="184"/>
      <c r="E293" s="184"/>
      <c r="F293" s="184"/>
      <c r="G293" s="184"/>
      <c r="H293" s="184"/>
      <c r="I293" s="184"/>
      <c r="J293" s="184"/>
      <c r="K293" s="184"/>
      <c r="L293" s="184"/>
      <c r="M293" s="184"/>
      <c r="N293" s="98"/>
      <c r="O293" s="164"/>
      <c r="P293" s="184"/>
      <c r="Q293" s="184"/>
      <c r="R293" s="184"/>
      <c r="S293" s="184"/>
      <c r="T293" s="184"/>
      <c r="U293" s="184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84"/>
      <c r="C294" s="184"/>
      <c r="D294" s="184"/>
      <c r="E294" s="184"/>
      <c r="F294" s="184"/>
      <c r="G294" s="184"/>
      <c r="H294" s="184"/>
      <c r="I294" s="184"/>
      <c r="J294" s="184"/>
      <c r="K294" s="184"/>
      <c r="L294" s="184"/>
      <c r="M294" s="184"/>
      <c r="N294" s="98"/>
      <c r="O294" s="164"/>
      <c r="P294" s="184"/>
      <c r="Q294" s="184"/>
      <c r="R294" s="184"/>
      <c r="S294" s="184"/>
      <c r="T294" s="184"/>
      <c r="U294" s="184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84"/>
      <c r="C295" s="184"/>
      <c r="D295" s="184"/>
      <c r="E295" s="184"/>
      <c r="F295" s="184"/>
      <c r="G295" s="184"/>
      <c r="H295" s="184"/>
      <c r="I295" s="184"/>
      <c r="J295" s="184"/>
      <c r="K295" s="184"/>
      <c r="L295" s="184"/>
      <c r="M295" s="184"/>
      <c r="N295" s="98"/>
      <c r="O295" s="164"/>
      <c r="P295" s="184"/>
      <c r="Q295" s="184"/>
      <c r="R295" s="184"/>
      <c r="S295" s="184"/>
      <c r="T295" s="184"/>
      <c r="U295" s="184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84"/>
      <c r="C296" s="184"/>
      <c r="D296" s="184"/>
      <c r="E296" s="184"/>
      <c r="F296" s="184"/>
      <c r="G296" s="184"/>
      <c r="H296" s="184"/>
      <c r="I296" s="184"/>
      <c r="J296" s="184"/>
      <c r="K296" s="184"/>
      <c r="L296" s="184"/>
      <c r="M296" s="184"/>
      <c r="N296" s="98"/>
      <c r="O296" s="164"/>
      <c r="P296" s="184"/>
      <c r="Q296" s="184"/>
      <c r="R296" s="184"/>
      <c r="S296" s="184"/>
      <c r="T296" s="184"/>
      <c r="U296" s="184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84"/>
      <c r="C297" s="184"/>
      <c r="D297" s="184"/>
      <c r="E297" s="184"/>
      <c r="F297" s="184"/>
      <c r="G297" s="184"/>
      <c r="H297" s="184"/>
      <c r="I297" s="184"/>
      <c r="J297" s="184"/>
      <c r="K297" s="184"/>
      <c r="L297" s="184"/>
      <c r="M297" s="184"/>
      <c r="N297" s="98"/>
      <c r="O297" s="164"/>
      <c r="P297" s="184"/>
      <c r="Q297" s="184"/>
      <c r="R297" s="184"/>
      <c r="S297" s="184"/>
      <c r="T297" s="184"/>
      <c r="U297" s="184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84"/>
      <c r="C298" s="184"/>
      <c r="D298" s="184"/>
      <c r="E298" s="184"/>
      <c r="F298" s="184"/>
      <c r="G298" s="184"/>
      <c r="H298" s="184"/>
      <c r="I298" s="184"/>
      <c r="J298" s="184"/>
      <c r="K298" s="184"/>
      <c r="L298" s="184"/>
      <c r="M298" s="184"/>
      <c r="N298" s="98"/>
      <c r="O298" s="164"/>
      <c r="P298" s="184"/>
      <c r="Q298" s="184"/>
      <c r="R298" s="184"/>
      <c r="S298" s="184"/>
      <c r="T298" s="184"/>
      <c r="U298" s="184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84"/>
      <c r="C299" s="184"/>
      <c r="D299" s="184"/>
      <c r="E299" s="184"/>
      <c r="F299" s="184"/>
      <c r="G299" s="184"/>
      <c r="H299" s="184"/>
      <c r="I299" s="184"/>
      <c r="J299" s="184"/>
      <c r="K299" s="184"/>
      <c r="L299" s="184"/>
      <c r="M299" s="184"/>
      <c r="N299" s="98"/>
      <c r="O299" s="164"/>
      <c r="P299" s="184"/>
      <c r="Q299" s="184"/>
      <c r="R299" s="184"/>
      <c r="S299" s="184"/>
      <c r="T299" s="184"/>
      <c r="U299" s="184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84"/>
      <c r="C300" s="184"/>
      <c r="D300" s="184"/>
      <c r="E300" s="184"/>
      <c r="F300" s="184"/>
      <c r="G300" s="184"/>
      <c r="H300" s="184"/>
      <c r="I300" s="184"/>
      <c r="J300" s="184"/>
      <c r="K300" s="184"/>
      <c r="L300" s="184"/>
      <c r="M300" s="184"/>
      <c r="N300" s="98"/>
      <c r="O300" s="164"/>
      <c r="P300" s="184"/>
      <c r="Q300" s="184"/>
      <c r="R300" s="184"/>
      <c r="S300" s="184"/>
      <c r="T300" s="184"/>
      <c r="U300" s="184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84"/>
      <c r="C301" s="184"/>
      <c r="D301" s="184"/>
      <c r="E301" s="184"/>
      <c r="F301" s="184"/>
      <c r="G301" s="184"/>
      <c r="H301" s="184"/>
      <c r="I301" s="184"/>
      <c r="J301" s="184"/>
      <c r="K301" s="184"/>
      <c r="L301" s="184"/>
      <c r="M301" s="184"/>
      <c r="N301" s="98"/>
      <c r="O301" s="164"/>
      <c r="P301" s="184"/>
      <c r="Q301" s="184"/>
      <c r="R301" s="184"/>
      <c r="S301" s="184"/>
      <c r="T301" s="184"/>
      <c r="U301" s="184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84"/>
      <c r="C302" s="184"/>
      <c r="D302" s="184"/>
      <c r="E302" s="184"/>
      <c r="F302" s="184"/>
      <c r="G302" s="184"/>
      <c r="H302" s="184"/>
      <c r="I302" s="184"/>
      <c r="J302" s="184"/>
      <c r="K302" s="184"/>
      <c r="L302" s="184"/>
      <c r="M302" s="184"/>
      <c r="N302" s="98"/>
      <c r="O302" s="164"/>
      <c r="P302" s="184"/>
      <c r="Q302" s="184"/>
      <c r="R302" s="184"/>
      <c r="S302" s="184"/>
      <c r="T302" s="184"/>
      <c r="U302" s="184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84"/>
      <c r="C303" s="184"/>
      <c r="D303" s="184"/>
      <c r="E303" s="184"/>
      <c r="F303" s="184"/>
      <c r="G303" s="184"/>
      <c r="H303" s="184"/>
      <c r="I303" s="184"/>
      <c r="J303" s="184"/>
      <c r="K303" s="184"/>
      <c r="L303" s="184"/>
      <c r="M303" s="184"/>
      <c r="N303" s="98"/>
      <c r="O303" s="164"/>
      <c r="P303" s="184"/>
      <c r="Q303" s="184"/>
      <c r="R303" s="184"/>
      <c r="S303" s="184"/>
      <c r="T303" s="184"/>
      <c r="U303" s="184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84"/>
      <c r="C304" s="184"/>
      <c r="D304" s="184"/>
      <c r="E304" s="184"/>
      <c r="F304" s="184"/>
      <c r="G304" s="184"/>
      <c r="H304" s="184"/>
      <c r="I304" s="184"/>
      <c r="J304" s="184"/>
      <c r="K304" s="184"/>
      <c r="L304" s="184"/>
      <c r="M304" s="184"/>
      <c r="N304" s="98"/>
      <c r="O304" s="164"/>
      <c r="P304" s="184"/>
      <c r="Q304" s="184"/>
      <c r="R304" s="184"/>
      <c r="S304" s="184"/>
      <c r="T304" s="184"/>
      <c r="U304" s="184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84"/>
      <c r="C305" s="184"/>
      <c r="D305" s="184"/>
      <c r="E305" s="184"/>
      <c r="F305" s="184"/>
      <c r="G305" s="184"/>
      <c r="H305" s="184"/>
      <c r="I305" s="184"/>
      <c r="J305" s="184"/>
      <c r="K305" s="184"/>
      <c r="L305" s="184"/>
      <c r="M305" s="184"/>
      <c r="N305" s="98"/>
      <c r="O305" s="164"/>
      <c r="P305" s="184"/>
      <c r="Q305" s="184"/>
      <c r="R305" s="184"/>
      <c r="S305" s="184"/>
      <c r="T305" s="184"/>
      <c r="U305" s="184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84"/>
      <c r="C306" s="184"/>
      <c r="D306" s="184"/>
      <c r="E306" s="184"/>
      <c r="F306" s="184"/>
      <c r="G306" s="184"/>
      <c r="H306" s="184"/>
      <c r="I306" s="184"/>
      <c r="J306" s="184"/>
      <c r="K306" s="184"/>
      <c r="L306" s="184"/>
      <c r="M306" s="184"/>
      <c r="N306" s="98"/>
      <c r="O306" s="164"/>
      <c r="P306" s="184"/>
      <c r="Q306" s="184"/>
      <c r="R306" s="184"/>
      <c r="S306" s="184"/>
      <c r="T306" s="184"/>
      <c r="U306" s="184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5"/>
      <c r="C311" s="186"/>
      <c r="D311" s="186"/>
      <c r="E311" s="165"/>
      <c r="F311" s="165"/>
      <c r="G311" s="165"/>
      <c r="H311" s="185"/>
      <c r="I311" s="185"/>
      <c r="J311" s="185"/>
      <c r="K311" s="185"/>
      <c r="L311" s="165"/>
      <c r="M311" s="185"/>
      <c r="N311" s="185"/>
      <c r="O311" s="185"/>
      <c r="P311" s="185"/>
      <c r="Q311" s="185"/>
      <c r="R311" s="165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8"/>
      <c r="C312" s="188"/>
      <c r="D312" s="188"/>
      <c r="E312" s="102"/>
      <c r="F312" s="102"/>
      <c r="G312" s="102"/>
      <c r="H312" s="189"/>
      <c r="I312" s="189"/>
      <c r="J312" s="189"/>
      <c r="K312" s="189"/>
      <c r="L312" s="164"/>
      <c r="M312" s="190"/>
      <c r="N312" s="190"/>
      <c r="O312" s="190"/>
      <c r="P312" s="190"/>
      <c r="Q312" s="190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8"/>
      <c r="C313" s="188"/>
      <c r="D313" s="188"/>
      <c r="E313" s="102"/>
      <c r="F313" s="102"/>
      <c r="G313" s="102"/>
      <c r="H313" s="189"/>
      <c r="I313" s="189"/>
      <c r="J313" s="189"/>
      <c r="K313" s="189"/>
      <c r="L313" s="164"/>
      <c r="M313" s="190"/>
      <c r="N313" s="190"/>
      <c r="O313" s="190"/>
      <c r="P313" s="190"/>
      <c r="Q313" s="190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8"/>
      <c r="C314" s="188"/>
      <c r="D314" s="188"/>
      <c r="E314" s="102"/>
      <c r="F314" s="102"/>
      <c r="G314" s="102"/>
      <c r="H314" s="189"/>
      <c r="I314" s="189"/>
      <c r="J314" s="189"/>
      <c r="K314" s="189"/>
      <c r="L314" s="164"/>
      <c r="M314" s="190"/>
      <c r="N314" s="190"/>
      <c r="O314" s="190"/>
      <c r="P314" s="190"/>
      <c r="Q314" s="190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8"/>
      <c r="C315" s="188"/>
      <c r="D315" s="188"/>
      <c r="E315" s="102"/>
      <c r="F315" s="102"/>
      <c r="G315" s="102"/>
      <c r="H315" s="189"/>
      <c r="I315" s="189"/>
      <c r="J315" s="189"/>
      <c r="K315" s="189"/>
      <c r="L315" s="164"/>
      <c r="M315" s="190"/>
      <c r="N315" s="190"/>
      <c r="O315" s="190"/>
      <c r="P315" s="190"/>
      <c r="Q315" s="190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8"/>
      <c r="C316" s="188"/>
      <c r="D316" s="188"/>
      <c r="E316" s="102"/>
      <c r="F316" s="102"/>
      <c r="G316" s="102"/>
      <c r="H316" s="189"/>
      <c r="I316" s="189"/>
      <c r="J316" s="189"/>
      <c r="K316" s="189"/>
      <c r="L316" s="164"/>
      <c r="M316" s="190"/>
      <c r="N316" s="190"/>
      <c r="O316" s="190"/>
      <c r="P316" s="190"/>
      <c r="Q316" s="190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8"/>
      <c r="C317" s="188"/>
      <c r="D317" s="188"/>
      <c r="E317" s="102"/>
      <c r="F317" s="102"/>
      <c r="G317" s="102"/>
      <c r="H317" s="189"/>
      <c r="I317" s="189"/>
      <c r="J317" s="189"/>
      <c r="K317" s="189"/>
      <c r="L317" s="164"/>
      <c r="M317" s="190"/>
      <c r="N317" s="190"/>
      <c r="O317" s="190"/>
      <c r="P317" s="190"/>
      <c r="Q317" s="190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5"/>
      <c r="C320" s="186"/>
      <c r="D320" s="186"/>
      <c r="E320" s="187"/>
      <c r="F320" s="187"/>
      <c r="G320" s="187"/>
      <c r="H320" s="187"/>
      <c r="I320" s="187"/>
      <c r="J320" s="187"/>
      <c r="K320" s="187"/>
      <c r="L320" s="187"/>
      <c r="M320" s="187"/>
      <c r="N320" s="165"/>
      <c r="O320" s="165"/>
      <c r="P320" s="185"/>
      <c r="Q320" s="185"/>
      <c r="R320" s="185"/>
      <c r="S320" s="185"/>
      <c r="T320" s="185"/>
      <c r="U320" s="185"/>
      <c r="V320" s="165"/>
      <c r="W320" s="165"/>
      <c r="X320" s="165"/>
      <c r="Y320" s="165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84"/>
      <c r="C321" s="184"/>
      <c r="D321" s="184"/>
      <c r="E321" s="184"/>
      <c r="F321" s="184"/>
      <c r="G321" s="184"/>
      <c r="H321" s="184"/>
      <c r="I321" s="184"/>
      <c r="J321" s="184"/>
      <c r="K321" s="184"/>
      <c r="L321" s="184"/>
      <c r="M321" s="184"/>
      <c r="N321" s="98"/>
      <c r="O321" s="164"/>
      <c r="P321" s="184"/>
      <c r="Q321" s="184"/>
      <c r="R321" s="184"/>
      <c r="S321" s="184"/>
      <c r="T321" s="184"/>
      <c r="U321" s="184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84"/>
      <c r="C322" s="184"/>
      <c r="D322" s="184"/>
      <c r="E322" s="184"/>
      <c r="F322" s="184"/>
      <c r="G322" s="184"/>
      <c r="H322" s="184"/>
      <c r="I322" s="184"/>
      <c r="J322" s="184"/>
      <c r="K322" s="184"/>
      <c r="L322" s="184"/>
      <c r="M322" s="184"/>
      <c r="N322" s="98"/>
      <c r="O322" s="164"/>
      <c r="P322" s="184"/>
      <c r="Q322" s="184"/>
      <c r="R322" s="184"/>
      <c r="S322" s="184"/>
      <c r="T322" s="184"/>
      <c r="U322" s="184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84"/>
      <c r="C323" s="184"/>
      <c r="D323" s="184"/>
      <c r="E323" s="184"/>
      <c r="F323" s="184"/>
      <c r="G323" s="184"/>
      <c r="H323" s="184"/>
      <c r="I323" s="184"/>
      <c r="J323" s="184"/>
      <c r="K323" s="184"/>
      <c r="L323" s="184"/>
      <c r="M323" s="184"/>
      <c r="N323" s="98"/>
      <c r="O323" s="164"/>
      <c r="P323" s="184"/>
      <c r="Q323" s="184"/>
      <c r="R323" s="184"/>
      <c r="S323" s="184"/>
      <c r="T323" s="184"/>
      <c r="U323" s="184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84"/>
      <c r="C324" s="184"/>
      <c r="D324" s="184"/>
      <c r="E324" s="184"/>
      <c r="F324" s="184"/>
      <c r="G324" s="184"/>
      <c r="H324" s="184"/>
      <c r="I324" s="184"/>
      <c r="J324" s="184"/>
      <c r="K324" s="184"/>
      <c r="L324" s="184"/>
      <c r="M324" s="184"/>
      <c r="N324" s="98"/>
      <c r="O324" s="164"/>
      <c r="P324" s="184"/>
      <c r="Q324" s="184"/>
      <c r="R324" s="184"/>
      <c r="S324" s="184"/>
      <c r="T324" s="184"/>
      <c r="U324" s="184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84"/>
      <c r="C325" s="184"/>
      <c r="D325" s="184"/>
      <c r="E325" s="184"/>
      <c r="F325" s="184"/>
      <c r="G325" s="184"/>
      <c r="H325" s="184"/>
      <c r="I325" s="184"/>
      <c r="J325" s="184"/>
      <c r="K325" s="184"/>
      <c r="L325" s="184"/>
      <c r="M325" s="184"/>
      <c r="N325" s="98"/>
      <c r="O325" s="164"/>
      <c r="P325" s="184"/>
      <c r="Q325" s="184"/>
      <c r="R325" s="184"/>
      <c r="S325" s="184"/>
      <c r="T325" s="184"/>
      <c r="U325" s="184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84"/>
      <c r="C326" s="184"/>
      <c r="D326" s="184"/>
      <c r="E326" s="184"/>
      <c r="F326" s="184"/>
      <c r="G326" s="184"/>
      <c r="H326" s="184"/>
      <c r="I326" s="184"/>
      <c r="J326" s="184"/>
      <c r="K326" s="184"/>
      <c r="L326" s="184"/>
      <c r="M326" s="184"/>
      <c r="N326" s="98"/>
      <c r="O326" s="164"/>
      <c r="P326" s="184"/>
      <c r="Q326" s="184"/>
      <c r="R326" s="184"/>
      <c r="S326" s="184"/>
      <c r="T326" s="184"/>
      <c r="U326" s="184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84"/>
      <c r="C327" s="184"/>
      <c r="D327" s="184"/>
      <c r="E327" s="184"/>
      <c r="F327" s="184"/>
      <c r="G327" s="184"/>
      <c r="H327" s="184"/>
      <c r="I327" s="184"/>
      <c r="J327" s="184"/>
      <c r="K327" s="184"/>
      <c r="L327" s="184"/>
      <c r="M327" s="184"/>
      <c r="N327" s="98"/>
      <c r="O327" s="164"/>
      <c r="P327" s="184"/>
      <c r="Q327" s="184"/>
      <c r="R327" s="184"/>
      <c r="S327" s="184"/>
      <c r="T327" s="184"/>
      <c r="U327" s="184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84"/>
      <c r="C328" s="184"/>
      <c r="D328" s="184"/>
      <c r="E328" s="184"/>
      <c r="F328" s="184"/>
      <c r="G328" s="184"/>
      <c r="H328" s="184"/>
      <c r="I328" s="184"/>
      <c r="J328" s="184"/>
      <c r="K328" s="184"/>
      <c r="L328" s="184"/>
      <c r="M328" s="184"/>
      <c r="N328" s="98"/>
      <c r="O328" s="164"/>
      <c r="P328" s="184"/>
      <c r="Q328" s="184"/>
      <c r="R328" s="184"/>
      <c r="S328" s="184"/>
      <c r="T328" s="184"/>
      <c r="U328" s="184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84"/>
      <c r="C329" s="184"/>
      <c r="D329" s="184"/>
      <c r="E329" s="184"/>
      <c r="F329" s="184"/>
      <c r="G329" s="184"/>
      <c r="H329" s="184"/>
      <c r="I329" s="184"/>
      <c r="J329" s="184"/>
      <c r="K329" s="184"/>
      <c r="L329" s="184"/>
      <c r="M329" s="184"/>
      <c r="N329" s="98"/>
      <c r="O329" s="164"/>
      <c r="P329" s="184"/>
      <c r="Q329" s="184"/>
      <c r="R329" s="184"/>
      <c r="S329" s="184"/>
      <c r="T329" s="184"/>
      <c r="U329" s="184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84"/>
      <c r="C330" s="184"/>
      <c r="D330" s="184"/>
      <c r="E330" s="184"/>
      <c r="F330" s="184"/>
      <c r="G330" s="184"/>
      <c r="H330" s="184"/>
      <c r="I330" s="184"/>
      <c r="J330" s="184"/>
      <c r="K330" s="184"/>
      <c r="L330" s="184"/>
      <c r="M330" s="184"/>
      <c r="N330" s="98"/>
      <c r="O330" s="164"/>
      <c r="P330" s="184"/>
      <c r="Q330" s="184"/>
      <c r="R330" s="184"/>
      <c r="S330" s="184"/>
      <c r="T330" s="184"/>
      <c r="U330" s="184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84"/>
      <c r="C331" s="184"/>
      <c r="D331" s="184"/>
      <c r="E331" s="184"/>
      <c r="F331" s="184"/>
      <c r="G331" s="184"/>
      <c r="H331" s="184"/>
      <c r="I331" s="184"/>
      <c r="J331" s="184"/>
      <c r="K331" s="184"/>
      <c r="L331" s="184"/>
      <c r="M331" s="184"/>
      <c r="N331" s="98"/>
      <c r="O331" s="164"/>
      <c r="P331" s="184"/>
      <c r="Q331" s="184"/>
      <c r="R331" s="184"/>
      <c r="S331" s="184"/>
      <c r="T331" s="184"/>
      <c r="U331" s="184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84"/>
      <c r="C332" s="184"/>
      <c r="D332" s="184"/>
      <c r="E332" s="184"/>
      <c r="F332" s="184"/>
      <c r="G332" s="184"/>
      <c r="H332" s="184"/>
      <c r="I332" s="184"/>
      <c r="J332" s="184"/>
      <c r="K332" s="184"/>
      <c r="L332" s="184"/>
      <c r="M332" s="184"/>
      <c r="N332" s="98"/>
      <c r="O332" s="164"/>
      <c r="P332" s="184"/>
      <c r="Q332" s="184"/>
      <c r="R332" s="184"/>
      <c r="S332" s="184"/>
      <c r="T332" s="184"/>
      <c r="U332" s="184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84"/>
      <c r="C333" s="184"/>
      <c r="D333" s="184"/>
      <c r="E333" s="184"/>
      <c r="F333" s="184"/>
      <c r="G333" s="184"/>
      <c r="H333" s="184"/>
      <c r="I333" s="184"/>
      <c r="J333" s="184"/>
      <c r="K333" s="184"/>
      <c r="L333" s="184"/>
      <c r="M333" s="184"/>
      <c r="N333" s="98"/>
      <c r="O333" s="164"/>
      <c r="P333" s="184"/>
      <c r="Q333" s="184"/>
      <c r="R333" s="184"/>
      <c r="S333" s="184"/>
      <c r="T333" s="184"/>
      <c r="U333" s="184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84"/>
      <c r="C334" s="184"/>
      <c r="D334" s="184"/>
      <c r="E334" s="184"/>
      <c r="F334" s="184"/>
      <c r="G334" s="184"/>
      <c r="H334" s="184"/>
      <c r="I334" s="184"/>
      <c r="J334" s="184"/>
      <c r="K334" s="184"/>
      <c r="L334" s="184"/>
      <c r="M334" s="184"/>
      <c r="N334" s="98"/>
      <c r="O334" s="164"/>
      <c r="P334" s="184"/>
      <c r="Q334" s="184"/>
      <c r="R334" s="184"/>
      <c r="S334" s="184"/>
      <c r="T334" s="184"/>
      <c r="U334" s="184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84"/>
      <c r="C335" s="184"/>
      <c r="D335" s="184"/>
      <c r="E335" s="184"/>
      <c r="F335" s="184"/>
      <c r="G335" s="184"/>
      <c r="H335" s="184"/>
      <c r="I335" s="184"/>
      <c r="J335" s="184"/>
      <c r="K335" s="184"/>
      <c r="L335" s="184"/>
      <c r="M335" s="184"/>
      <c r="N335" s="98"/>
      <c r="O335" s="164"/>
      <c r="P335" s="184"/>
      <c r="Q335" s="184"/>
      <c r="R335" s="184"/>
      <c r="S335" s="184"/>
      <c r="T335" s="184"/>
      <c r="U335" s="184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84"/>
      <c r="C336" s="184"/>
      <c r="D336" s="184"/>
      <c r="E336" s="184"/>
      <c r="F336" s="184"/>
      <c r="G336" s="184"/>
      <c r="H336" s="184"/>
      <c r="I336" s="184"/>
      <c r="J336" s="184"/>
      <c r="K336" s="184"/>
      <c r="L336" s="184"/>
      <c r="M336" s="184"/>
      <c r="N336" s="98"/>
      <c r="O336" s="164"/>
      <c r="P336" s="184"/>
      <c r="Q336" s="184"/>
      <c r="R336" s="184"/>
      <c r="S336" s="184"/>
      <c r="T336" s="184"/>
      <c r="U336" s="184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84"/>
      <c r="C337" s="184"/>
      <c r="D337" s="184"/>
      <c r="E337" s="184"/>
      <c r="F337" s="184"/>
      <c r="G337" s="184"/>
      <c r="H337" s="184"/>
      <c r="I337" s="184"/>
      <c r="J337" s="184"/>
      <c r="K337" s="184"/>
      <c r="L337" s="184"/>
      <c r="M337" s="184"/>
      <c r="N337" s="98"/>
      <c r="O337" s="164"/>
      <c r="P337" s="184"/>
      <c r="Q337" s="184"/>
      <c r="R337" s="184"/>
      <c r="S337" s="184"/>
      <c r="T337" s="184"/>
      <c r="U337" s="184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84"/>
      <c r="C338" s="184"/>
      <c r="D338" s="184"/>
      <c r="E338" s="184"/>
      <c r="F338" s="184"/>
      <c r="G338" s="184"/>
      <c r="H338" s="184"/>
      <c r="I338" s="184"/>
      <c r="J338" s="184"/>
      <c r="K338" s="184"/>
      <c r="L338" s="184"/>
      <c r="M338" s="184"/>
      <c r="N338" s="98"/>
      <c r="O338" s="164"/>
      <c r="P338" s="184"/>
      <c r="Q338" s="184"/>
      <c r="R338" s="184"/>
      <c r="S338" s="184"/>
      <c r="T338" s="184"/>
      <c r="U338" s="184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84"/>
      <c r="C339" s="184"/>
      <c r="D339" s="184"/>
      <c r="E339" s="184"/>
      <c r="F339" s="184"/>
      <c r="G339" s="184"/>
      <c r="H339" s="184"/>
      <c r="I339" s="184"/>
      <c r="J339" s="184"/>
      <c r="K339" s="184"/>
      <c r="L339" s="184"/>
      <c r="M339" s="184"/>
      <c r="N339" s="98"/>
      <c r="O339" s="164"/>
      <c r="P339" s="184"/>
      <c r="Q339" s="184"/>
      <c r="R339" s="184"/>
      <c r="S339" s="184"/>
      <c r="T339" s="184"/>
      <c r="U339" s="184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84"/>
      <c r="C340" s="184"/>
      <c r="D340" s="184"/>
      <c r="E340" s="184"/>
      <c r="F340" s="184"/>
      <c r="G340" s="184"/>
      <c r="H340" s="184"/>
      <c r="I340" s="184"/>
      <c r="J340" s="184"/>
      <c r="K340" s="184"/>
      <c r="L340" s="184"/>
      <c r="M340" s="184"/>
      <c r="N340" s="98"/>
      <c r="O340" s="164"/>
      <c r="P340" s="184"/>
      <c r="Q340" s="184"/>
      <c r="R340" s="184"/>
      <c r="S340" s="184"/>
      <c r="T340" s="184"/>
      <c r="U340" s="184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84"/>
      <c r="C341" s="184"/>
      <c r="D341" s="184"/>
      <c r="E341" s="184"/>
      <c r="F341" s="184"/>
      <c r="G341" s="184"/>
      <c r="H341" s="184"/>
      <c r="I341" s="184"/>
      <c r="J341" s="184"/>
      <c r="K341" s="184"/>
      <c r="L341" s="184"/>
      <c r="M341" s="184"/>
      <c r="N341" s="98"/>
      <c r="O341" s="164"/>
      <c r="P341" s="184"/>
      <c r="Q341" s="184"/>
      <c r="R341" s="184"/>
      <c r="S341" s="184"/>
      <c r="T341" s="184"/>
      <c r="U341" s="184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84"/>
      <c r="C342" s="184"/>
      <c r="D342" s="184"/>
      <c r="E342" s="184"/>
      <c r="F342" s="184"/>
      <c r="G342" s="184"/>
      <c r="H342" s="184"/>
      <c r="I342" s="184"/>
      <c r="J342" s="184"/>
      <c r="K342" s="184"/>
      <c r="L342" s="184"/>
      <c r="M342" s="184"/>
      <c r="N342" s="98"/>
      <c r="O342" s="164"/>
      <c r="P342" s="184"/>
      <c r="Q342" s="184"/>
      <c r="R342" s="184"/>
      <c r="S342" s="184"/>
      <c r="T342" s="184"/>
      <c r="U342" s="184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84"/>
      <c r="C343" s="184"/>
      <c r="D343" s="184"/>
      <c r="E343" s="184"/>
      <c r="F343" s="184"/>
      <c r="G343" s="184"/>
      <c r="H343" s="184"/>
      <c r="I343" s="184"/>
      <c r="J343" s="184"/>
      <c r="K343" s="184"/>
      <c r="L343" s="184"/>
      <c r="M343" s="184"/>
      <c r="N343" s="98"/>
      <c r="O343" s="164"/>
      <c r="P343" s="184"/>
      <c r="Q343" s="184"/>
      <c r="R343" s="184"/>
      <c r="S343" s="184"/>
      <c r="T343" s="184"/>
      <c r="U343" s="184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84"/>
      <c r="C344" s="184"/>
      <c r="D344" s="184"/>
      <c r="E344" s="184"/>
      <c r="F344" s="184"/>
      <c r="G344" s="184"/>
      <c r="H344" s="184"/>
      <c r="I344" s="184"/>
      <c r="J344" s="184"/>
      <c r="K344" s="184"/>
      <c r="L344" s="184"/>
      <c r="M344" s="184"/>
      <c r="N344" s="98"/>
      <c r="O344" s="164"/>
      <c r="P344" s="184"/>
      <c r="Q344" s="184"/>
      <c r="R344" s="184"/>
      <c r="S344" s="184"/>
      <c r="T344" s="184"/>
      <c r="U344" s="184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84"/>
      <c r="C345" s="184"/>
      <c r="D345" s="184"/>
      <c r="E345" s="184"/>
      <c r="F345" s="184"/>
      <c r="G345" s="184"/>
      <c r="H345" s="184"/>
      <c r="I345" s="184"/>
      <c r="J345" s="184"/>
      <c r="K345" s="184"/>
      <c r="L345" s="184"/>
      <c r="M345" s="184"/>
      <c r="N345" s="98"/>
      <c r="O345" s="164"/>
      <c r="P345" s="184"/>
      <c r="Q345" s="184"/>
      <c r="R345" s="184"/>
      <c r="S345" s="184"/>
      <c r="T345" s="184"/>
      <c r="U345" s="184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84"/>
      <c r="C346" s="184"/>
      <c r="D346" s="184"/>
      <c r="E346" s="184"/>
      <c r="F346" s="184"/>
      <c r="G346" s="184"/>
      <c r="H346" s="184"/>
      <c r="I346" s="184"/>
      <c r="J346" s="184"/>
      <c r="K346" s="184"/>
      <c r="L346" s="184"/>
      <c r="M346" s="184"/>
      <c r="N346" s="98"/>
      <c r="O346" s="164"/>
      <c r="P346" s="184"/>
      <c r="Q346" s="184"/>
      <c r="R346" s="184"/>
      <c r="S346" s="184"/>
      <c r="T346" s="184"/>
      <c r="U346" s="184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84"/>
      <c r="C347" s="184"/>
      <c r="D347" s="184"/>
      <c r="E347" s="184"/>
      <c r="F347" s="184"/>
      <c r="G347" s="184"/>
      <c r="H347" s="184"/>
      <c r="I347" s="184"/>
      <c r="J347" s="184"/>
      <c r="K347" s="184"/>
      <c r="L347" s="184"/>
      <c r="M347" s="184"/>
      <c r="N347" s="98"/>
      <c r="O347" s="164"/>
      <c r="P347" s="184"/>
      <c r="Q347" s="184"/>
      <c r="R347" s="184"/>
      <c r="S347" s="184"/>
      <c r="T347" s="184"/>
      <c r="U347" s="184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84"/>
      <c r="C348" s="184"/>
      <c r="D348" s="184"/>
      <c r="E348" s="184"/>
      <c r="F348" s="184"/>
      <c r="G348" s="184"/>
      <c r="H348" s="184"/>
      <c r="I348" s="184"/>
      <c r="J348" s="184"/>
      <c r="K348" s="184"/>
      <c r="L348" s="184"/>
      <c r="M348" s="184"/>
      <c r="N348" s="98"/>
      <c r="O348" s="164"/>
      <c r="P348" s="184"/>
      <c r="Q348" s="184"/>
      <c r="R348" s="184"/>
      <c r="S348" s="184"/>
      <c r="T348" s="184"/>
      <c r="U348" s="184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84"/>
      <c r="C349" s="184"/>
      <c r="D349" s="184"/>
      <c r="E349" s="184"/>
      <c r="F349" s="184"/>
      <c r="G349" s="184"/>
      <c r="H349" s="184"/>
      <c r="I349" s="184"/>
      <c r="J349" s="184"/>
      <c r="K349" s="184"/>
      <c r="L349" s="184"/>
      <c r="M349" s="184"/>
      <c r="N349" s="98"/>
      <c r="O349" s="164"/>
      <c r="P349" s="184"/>
      <c r="Q349" s="184"/>
      <c r="R349" s="184"/>
      <c r="S349" s="184"/>
      <c r="T349" s="184"/>
      <c r="U349" s="184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84"/>
      <c r="C350" s="184"/>
      <c r="D350" s="184"/>
      <c r="E350" s="184"/>
      <c r="F350" s="184"/>
      <c r="G350" s="184"/>
      <c r="H350" s="184"/>
      <c r="I350" s="184"/>
      <c r="J350" s="184"/>
      <c r="K350" s="184"/>
      <c r="L350" s="184"/>
      <c r="M350" s="184"/>
      <c r="N350" s="98"/>
      <c r="O350" s="164"/>
      <c r="P350" s="184"/>
      <c r="Q350" s="184"/>
      <c r="R350" s="184"/>
      <c r="S350" s="184"/>
      <c r="T350" s="184"/>
      <c r="U350" s="184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84"/>
      <c r="C351" s="184"/>
      <c r="D351" s="184"/>
      <c r="E351" s="184"/>
      <c r="F351" s="184"/>
      <c r="G351" s="184"/>
      <c r="H351" s="184"/>
      <c r="I351" s="184"/>
      <c r="J351" s="184"/>
      <c r="K351" s="184"/>
      <c r="L351" s="184"/>
      <c r="M351" s="184"/>
      <c r="N351" s="98"/>
      <c r="O351" s="164"/>
      <c r="P351" s="184"/>
      <c r="Q351" s="184"/>
      <c r="R351" s="184"/>
      <c r="S351" s="184"/>
      <c r="T351" s="184"/>
      <c r="U351" s="184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84"/>
      <c r="C352" s="184"/>
      <c r="D352" s="184"/>
      <c r="E352" s="184"/>
      <c r="F352" s="184"/>
      <c r="G352" s="184"/>
      <c r="H352" s="184"/>
      <c r="I352" s="184"/>
      <c r="J352" s="184"/>
      <c r="K352" s="184"/>
      <c r="L352" s="184"/>
      <c r="M352" s="184"/>
      <c r="N352" s="98"/>
      <c r="O352" s="164"/>
      <c r="P352" s="184"/>
      <c r="Q352" s="184"/>
      <c r="R352" s="184"/>
      <c r="S352" s="184"/>
      <c r="T352" s="184"/>
      <c r="U352" s="184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84"/>
      <c r="C353" s="184"/>
      <c r="D353" s="184"/>
      <c r="E353" s="184"/>
      <c r="F353" s="184"/>
      <c r="G353" s="184"/>
      <c r="H353" s="184"/>
      <c r="I353" s="184"/>
      <c r="J353" s="184"/>
      <c r="K353" s="184"/>
      <c r="L353" s="184"/>
      <c r="M353" s="184"/>
      <c r="N353" s="98"/>
      <c r="O353" s="164"/>
      <c r="P353" s="184"/>
      <c r="Q353" s="184"/>
      <c r="R353" s="184"/>
      <c r="S353" s="184"/>
      <c r="T353" s="184"/>
      <c r="U353" s="184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84"/>
      <c r="C354" s="184"/>
      <c r="D354" s="184"/>
      <c r="E354" s="184"/>
      <c r="F354" s="184"/>
      <c r="G354" s="184"/>
      <c r="H354" s="184"/>
      <c r="I354" s="184"/>
      <c r="J354" s="184"/>
      <c r="K354" s="184"/>
      <c r="L354" s="184"/>
      <c r="M354" s="184"/>
      <c r="N354" s="98"/>
      <c r="O354" s="164"/>
      <c r="P354" s="184"/>
      <c r="Q354" s="184"/>
      <c r="R354" s="184"/>
      <c r="S354" s="184"/>
      <c r="T354" s="184"/>
      <c r="U354" s="184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84"/>
      <c r="C355" s="184"/>
      <c r="D355" s="184"/>
      <c r="E355" s="184"/>
      <c r="F355" s="184"/>
      <c r="G355" s="184"/>
      <c r="H355" s="184"/>
      <c r="I355" s="184"/>
      <c r="J355" s="184"/>
      <c r="K355" s="184"/>
      <c r="L355" s="184"/>
      <c r="M355" s="184"/>
      <c r="N355" s="98"/>
      <c r="O355" s="164"/>
      <c r="P355" s="184"/>
      <c r="Q355" s="184"/>
      <c r="R355" s="184"/>
      <c r="S355" s="184"/>
      <c r="T355" s="184"/>
      <c r="U355" s="184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84"/>
      <c r="C356" s="184"/>
      <c r="D356" s="184"/>
      <c r="E356" s="184"/>
      <c r="F356" s="184"/>
      <c r="G356" s="184"/>
      <c r="H356" s="184"/>
      <c r="I356" s="184"/>
      <c r="J356" s="184"/>
      <c r="K356" s="184"/>
      <c r="L356" s="184"/>
      <c r="M356" s="184"/>
      <c r="N356" s="98"/>
      <c r="O356" s="164"/>
      <c r="P356" s="184"/>
      <c r="Q356" s="184"/>
      <c r="R356" s="184"/>
      <c r="S356" s="184"/>
      <c r="T356" s="184"/>
      <c r="U356" s="184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84"/>
      <c r="C357" s="184"/>
      <c r="D357" s="184"/>
      <c r="E357" s="184"/>
      <c r="F357" s="184"/>
      <c r="G357" s="184"/>
      <c r="H357" s="184"/>
      <c r="I357" s="184"/>
      <c r="J357" s="184"/>
      <c r="K357" s="184"/>
      <c r="L357" s="184"/>
      <c r="M357" s="184"/>
      <c r="N357" s="98"/>
      <c r="O357" s="164"/>
      <c r="P357" s="184"/>
      <c r="Q357" s="184"/>
      <c r="R357" s="184"/>
      <c r="S357" s="184"/>
      <c r="T357" s="184"/>
      <c r="U357" s="184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84"/>
      <c r="C358" s="184"/>
      <c r="D358" s="184"/>
      <c r="E358" s="184"/>
      <c r="F358" s="184"/>
      <c r="G358" s="184"/>
      <c r="H358" s="184"/>
      <c r="I358" s="184"/>
      <c r="J358" s="184"/>
      <c r="K358" s="184"/>
      <c r="L358" s="184"/>
      <c r="M358" s="184"/>
      <c r="N358" s="98"/>
      <c r="O358" s="164"/>
      <c r="P358" s="184"/>
      <c r="Q358" s="184"/>
      <c r="R358" s="184"/>
      <c r="S358" s="184"/>
      <c r="T358" s="184"/>
      <c r="U358" s="184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84"/>
      <c r="C359" s="184"/>
      <c r="D359" s="184"/>
      <c r="E359" s="184"/>
      <c r="F359" s="184"/>
      <c r="G359" s="184"/>
      <c r="H359" s="184"/>
      <c r="I359" s="184"/>
      <c r="J359" s="184"/>
      <c r="K359" s="184"/>
      <c r="L359" s="184"/>
      <c r="M359" s="184"/>
      <c r="N359" s="98"/>
      <c r="O359" s="164"/>
      <c r="P359" s="184"/>
      <c r="Q359" s="184"/>
      <c r="R359" s="184"/>
      <c r="S359" s="184"/>
      <c r="T359" s="184"/>
      <c r="U359" s="184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84"/>
      <c r="C360" s="184"/>
      <c r="D360" s="184"/>
      <c r="E360" s="184"/>
      <c r="F360" s="184"/>
      <c r="G360" s="184"/>
      <c r="H360" s="184"/>
      <c r="I360" s="184"/>
      <c r="J360" s="184"/>
      <c r="K360" s="184"/>
      <c r="L360" s="184"/>
      <c r="M360" s="184"/>
      <c r="N360" s="98"/>
      <c r="O360" s="164"/>
      <c r="P360" s="184"/>
      <c r="Q360" s="184"/>
      <c r="R360" s="184"/>
      <c r="S360" s="184"/>
      <c r="T360" s="184"/>
      <c r="U360" s="184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84"/>
      <c r="C361" s="184"/>
      <c r="D361" s="184"/>
      <c r="E361" s="184"/>
      <c r="F361" s="184"/>
      <c r="G361" s="184"/>
      <c r="H361" s="184"/>
      <c r="I361" s="184"/>
      <c r="J361" s="184"/>
      <c r="K361" s="184"/>
      <c r="L361" s="184"/>
      <c r="M361" s="184"/>
      <c r="N361" s="98"/>
      <c r="O361" s="164"/>
      <c r="P361" s="184"/>
      <c r="Q361" s="184"/>
      <c r="R361" s="184"/>
      <c r="S361" s="184"/>
      <c r="T361" s="184"/>
      <c r="U361" s="184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84"/>
      <c r="C362" s="184"/>
      <c r="D362" s="184"/>
      <c r="E362" s="184"/>
      <c r="F362" s="184"/>
      <c r="G362" s="184"/>
      <c r="H362" s="184"/>
      <c r="I362" s="184"/>
      <c r="J362" s="184"/>
      <c r="K362" s="184"/>
      <c r="L362" s="184"/>
      <c r="M362" s="184"/>
      <c r="N362" s="98"/>
      <c r="O362" s="164"/>
      <c r="P362" s="184"/>
      <c r="Q362" s="184"/>
      <c r="R362" s="184"/>
      <c r="S362" s="184"/>
      <c r="T362" s="184"/>
      <c r="U362" s="184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84"/>
      <c r="C363" s="184"/>
      <c r="D363" s="184"/>
      <c r="E363" s="184"/>
      <c r="F363" s="184"/>
      <c r="G363" s="184"/>
      <c r="H363" s="184"/>
      <c r="I363" s="184"/>
      <c r="J363" s="184"/>
      <c r="K363" s="184"/>
      <c r="L363" s="184"/>
      <c r="M363" s="184"/>
      <c r="N363" s="98"/>
      <c r="O363" s="164"/>
      <c r="P363" s="184"/>
      <c r="Q363" s="184"/>
      <c r="R363" s="184"/>
      <c r="S363" s="184"/>
      <c r="T363" s="184"/>
      <c r="U363" s="184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84"/>
      <c r="C364" s="184"/>
      <c r="D364" s="184"/>
      <c r="E364" s="184"/>
      <c r="F364" s="184"/>
      <c r="G364" s="184"/>
      <c r="H364" s="184"/>
      <c r="I364" s="184"/>
      <c r="J364" s="184"/>
      <c r="K364" s="184"/>
      <c r="L364" s="184"/>
      <c r="M364" s="184"/>
      <c r="N364" s="98"/>
      <c r="O364" s="164"/>
      <c r="P364" s="184"/>
      <c r="Q364" s="184"/>
      <c r="R364" s="184"/>
      <c r="S364" s="184"/>
      <c r="T364" s="184"/>
      <c r="U364" s="184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84"/>
      <c r="C365" s="184"/>
      <c r="D365" s="184"/>
      <c r="E365" s="184"/>
      <c r="F365" s="184"/>
      <c r="G365" s="184"/>
      <c r="H365" s="184"/>
      <c r="I365" s="184"/>
      <c r="J365" s="184"/>
      <c r="K365" s="184"/>
      <c r="L365" s="184"/>
      <c r="M365" s="184"/>
      <c r="N365" s="98"/>
      <c r="O365" s="164"/>
      <c r="P365" s="184"/>
      <c r="Q365" s="184"/>
      <c r="R365" s="184"/>
      <c r="S365" s="184"/>
      <c r="T365" s="184"/>
      <c r="U365" s="184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84"/>
      <c r="C366" s="184"/>
      <c r="D366" s="184"/>
      <c r="E366" s="184"/>
      <c r="F366" s="184"/>
      <c r="G366" s="184"/>
      <c r="H366" s="184"/>
      <c r="I366" s="184"/>
      <c r="J366" s="184"/>
      <c r="K366" s="184"/>
      <c r="L366" s="184"/>
      <c r="M366" s="184"/>
      <c r="N366" s="98"/>
      <c r="O366" s="164"/>
      <c r="P366" s="184"/>
      <c r="Q366" s="184"/>
      <c r="R366" s="184"/>
      <c r="S366" s="184"/>
      <c r="T366" s="184"/>
      <c r="U366" s="184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84"/>
      <c r="C367" s="184"/>
      <c r="D367" s="184"/>
      <c r="E367" s="184"/>
      <c r="F367" s="184"/>
      <c r="G367" s="184"/>
      <c r="H367" s="184"/>
      <c r="I367" s="184"/>
      <c r="J367" s="184"/>
      <c r="K367" s="184"/>
      <c r="L367" s="184"/>
      <c r="M367" s="184"/>
      <c r="N367" s="98"/>
      <c r="O367" s="164"/>
      <c r="P367" s="184"/>
      <c r="Q367" s="184"/>
      <c r="R367" s="184"/>
      <c r="S367" s="184"/>
      <c r="T367" s="184"/>
      <c r="U367" s="184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84"/>
      <c r="C368" s="184"/>
      <c r="D368" s="184"/>
      <c r="E368" s="184"/>
      <c r="F368" s="184"/>
      <c r="G368" s="184"/>
      <c r="H368" s="184"/>
      <c r="I368" s="184"/>
      <c r="J368" s="184"/>
      <c r="K368" s="184"/>
      <c r="L368" s="184"/>
      <c r="M368" s="184"/>
      <c r="N368" s="98"/>
      <c r="O368" s="164"/>
      <c r="P368" s="184"/>
      <c r="Q368" s="184"/>
      <c r="R368" s="184"/>
      <c r="S368" s="184"/>
      <c r="T368" s="184"/>
      <c r="U368" s="184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84"/>
      <c r="C369" s="184"/>
      <c r="D369" s="184"/>
      <c r="E369" s="184"/>
      <c r="F369" s="184"/>
      <c r="G369" s="184"/>
      <c r="H369" s="184"/>
      <c r="I369" s="184"/>
      <c r="J369" s="184"/>
      <c r="K369" s="184"/>
      <c r="L369" s="184"/>
      <c r="M369" s="184"/>
      <c r="N369" s="98"/>
      <c r="O369" s="164"/>
      <c r="P369" s="184"/>
      <c r="Q369" s="184"/>
      <c r="R369" s="184"/>
      <c r="S369" s="184"/>
      <c r="T369" s="184"/>
      <c r="U369" s="184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84"/>
      <c r="C370" s="184"/>
      <c r="D370" s="184"/>
      <c r="E370" s="184"/>
      <c r="F370" s="184"/>
      <c r="G370" s="184"/>
      <c r="H370" s="184"/>
      <c r="I370" s="184"/>
      <c r="J370" s="184"/>
      <c r="K370" s="184"/>
      <c r="L370" s="184"/>
      <c r="M370" s="184"/>
      <c r="N370" s="98"/>
      <c r="O370" s="164"/>
      <c r="P370" s="184"/>
      <c r="Q370" s="184"/>
      <c r="R370" s="184"/>
      <c r="S370" s="184"/>
      <c r="T370" s="184"/>
      <c r="U370" s="184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5"/>
      <c r="C375" s="186"/>
      <c r="D375" s="186"/>
      <c r="E375" s="165"/>
      <c r="F375" s="165"/>
      <c r="G375" s="165"/>
      <c r="H375" s="185"/>
      <c r="I375" s="185"/>
      <c r="J375" s="185"/>
      <c r="K375" s="185"/>
      <c r="L375" s="185"/>
      <c r="M375" s="185"/>
      <c r="N375" s="185"/>
      <c r="O375" s="185"/>
      <c r="P375" s="185"/>
      <c r="Q375" s="185"/>
      <c r="R375" s="185"/>
      <c r="S375" s="185"/>
      <c r="T375" s="185"/>
      <c r="U375" s="185"/>
      <c r="V375" s="165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8"/>
      <c r="C376" s="188"/>
      <c r="D376" s="188"/>
      <c r="E376" s="102"/>
      <c r="F376" s="102"/>
      <c r="G376" s="102"/>
      <c r="H376" s="189"/>
      <c r="I376" s="189"/>
      <c r="J376" s="189"/>
      <c r="K376" s="189"/>
      <c r="L376" s="190"/>
      <c r="M376" s="190"/>
      <c r="N376" s="190"/>
      <c r="O376" s="190"/>
      <c r="P376" s="190"/>
      <c r="Q376" s="190"/>
      <c r="R376" s="190"/>
      <c r="S376" s="190"/>
      <c r="T376" s="190"/>
      <c r="U376" s="190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8"/>
      <c r="C377" s="188"/>
      <c r="D377" s="188"/>
      <c r="E377" s="102"/>
      <c r="F377" s="102"/>
      <c r="G377" s="102"/>
      <c r="H377" s="189"/>
      <c r="I377" s="189"/>
      <c r="J377" s="189"/>
      <c r="K377" s="189"/>
      <c r="L377" s="190"/>
      <c r="M377" s="190"/>
      <c r="N377" s="190"/>
      <c r="O377" s="190"/>
      <c r="P377" s="190"/>
      <c r="Q377" s="190"/>
      <c r="R377" s="190"/>
      <c r="S377" s="190"/>
      <c r="T377" s="190"/>
      <c r="U377" s="190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8"/>
      <c r="C378" s="188"/>
      <c r="D378" s="188"/>
      <c r="E378" s="102"/>
      <c r="F378" s="102"/>
      <c r="G378" s="102"/>
      <c r="H378" s="189"/>
      <c r="I378" s="189"/>
      <c r="J378" s="189"/>
      <c r="K378" s="189"/>
      <c r="L378" s="190"/>
      <c r="M378" s="190"/>
      <c r="N378" s="190"/>
      <c r="O378" s="190"/>
      <c r="P378" s="190"/>
      <c r="Q378" s="190"/>
      <c r="R378" s="190"/>
      <c r="S378" s="190"/>
      <c r="T378" s="190"/>
      <c r="U378" s="190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8"/>
      <c r="C379" s="188"/>
      <c r="D379" s="188"/>
      <c r="E379" s="102"/>
      <c r="F379" s="102"/>
      <c r="G379" s="102"/>
      <c r="H379" s="189"/>
      <c r="I379" s="189"/>
      <c r="J379" s="189"/>
      <c r="K379" s="189"/>
      <c r="L379" s="190"/>
      <c r="M379" s="190"/>
      <c r="N379" s="190"/>
      <c r="O379" s="190"/>
      <c r="P379" s="190"/>
      <c r="Q379" s="190"/>
      <c r="R379" s="190"/>
      <c r="S379" s="190"/>
      <c r="T379" s="190"/>
      <c r="U379" s="190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8"/>
      <c r="C380" s="188"/>
      <c r="D380" s="188"/>
      <c r="E380" s="102"/>
      <c r="F380" s="102"/>
      <c r="G380" s="102"/>
      <c r="H380" s="189"/>
      <c r="I380" s="189"/>
      <c r="J380" s="189"/>
      <c r="K380" s="189"/>
      <c r="L380" s="190"/>
      <c r="M380" s="190"/>
      <c r="N380" s="190"/>
      <c r="O380" s="190"/>
      <c r="P380" s="190"/>
      <c r="Q380" s="190"/>
      <c r="R380" s="190"/>
      <c r="S380" s="190"/>
      <c r="T380" s="190"/>
      <c r="U380" s="190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8"/>
      <c r="C381" s="188"/>
      <c r="D381" s="188"/>
      <c r="E381" s="102"/>
      <c r="F381" s="102"/>
      <c r="G381" s="102"/>
      <c r="H381" s="189"/>
      <c r="I381" s="189"/>
      <c r="J381" s="189"/>
      <c r="K381" s="189"/>
      <c r="L381" s="190"/>
      <c r="M381" s="190"/>
      <c r="N381" s="190"/>
      <c r="O381" s="190"/>
      <c r="P381" s="190"/>
      <c r="Q381" s="190"/>
      <c r="R381" s="190"/>
      <c r="S381" s="190"/>
      <c r="T381" s="190"/>
      <c r="U381" s="190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8"/>
      <c r="C382" s="188"/>
      <c r="D382" s="188"/>
      <c r="E382" s="102"/>
      <c r="F382" s="102"/>
      <c r="G382" s="102"/>
      <c r="H382" s="189"/>
      <c r="I382" s="189"/>
      <c r="J382" s="189"/>
      <c r="K382" s="189"/>
      <c r="L382" s="190"/>
      <c r="M382" s="190"/>
      <c r="N382" s="190"/>
      <c r="O382" s="190"/>
      <c r="P382" s="190"/>
      <c r="Q382" s="190"/>
      <c r="R382" s="190"/>
      <c r="S382" s="190"/>
      <c r="T382" s="190"/>
      <c r="U382" s="190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8"/>
      <c r="C383" s="188"/>
      <c r="D383" s="188"/>
      <c r="E383" s="102"/>
      <c r="F383" s="102"/>
      <c r="G383" s="102"/>
      <c r="H383" s="189"/>
      <c r="I383" s="189"/>
      <c r="J383" s="189"/>
      <c r="K383" s="189"/>
      <c r="L383" s="190"/>
      <c r="M383" s="190"/>
      <c r="N383" s="190"/>
      <c r="O383" s="190"/>
      <c r="P383" s="190"/>
      <c r="Q383" s="190"/>
      <c r="R383" s="190"/>
      <c r="S383" s="190"/>
      <c r="T383" s="190"/>
      <c r="U383" s="190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8"/>
      <c r="C384" s="188"/>
      <c r="D384" s="188"/>
      <c r="E384" s="102"/>
      <c r="F384" s="102"/>
      <c r="G384" s="102"/>
      <c r="H384" s="189"/>
      <c r="I384" s="189"/>
      <c r="J384" s="189"/>
      <c r="K384" s="189"/>
      <c r="L384" s="190"/>
      <c r="M384" s="190"/>
      <c r="N384" s="190"/>
      <c r="O384" s="190"/>
      <c r="P384" s="190"/>
      <c r="Q384" s="190"/>
      <c r="R384" s="190"/>
      <c r="S384" s="190"/>
      <c r="T384" s="190"/>
      <c r="U384" s="190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8"/>
      <c r="C385" s="188"/>
      <c r="D385" s="188"/>
      <c r="E385" s="102"/>
      <c r="F385" s="102"/>
      <c r="G385" s="102"/>
      <c r="H385" s="189"/>
      <c r="I385" s="189"/>
      <c r="J385" s="189"/>
      <c r="K385" s="189"/>
      <c r="L385" s="190"/>
      <c r="M385" s="190"/>
      <c r="N385" s="190"/>
      <c r="O385" s="190"/>
      <c r="P385" s="190"/>
      <c r="Q385" s="190"/>
      <c r="R385" s="190"/>
      <c r="S385" s="190"/>
      <c r="T385" s="190"/>
      <c r="U385" s="190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8"/>
      <c r="C386" s="188"/>
      <c r="D386" s="188"/>
      <c r="E386" s="102"/>
      <c r="F386" s="102"/>
      <c r="G386" s="102"/>
      <c r="H386" s="189"/>
      <c r="I386" s="189"/>
      <c r="J386" s="189"/>
      <c r="K386" s="189"/>
      <c r="L386" s="190"/>
      <c r="M386" s="190"/>
      <c r="N386" s="190"/>
      <c r="O386" s="190"/>
      <c r="P386" s="190"/>
      <c r="Q386" s="190"/>
      <c r="R386" s="190"/>
      <c r="S386" s="190"/>
      <c r="T386" s="190"/>
      <c r="U386" s="190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8"/>
      <c r="C387" s="188"/>
      <c r="D387" s="188"/>
      <c r="E387" s="102"/>
      <c r="F387" s="102"/>
      <c r="G387" s="102"/>
      <c r="H387" s="189"/>
      <c r="I387" s="189"/>
      <c r="J387" s="189"/>
      <c r="K387" s="189"/>
      <c r="L387" s="190"/>
      <c r="M387" s="190"/>
      <c r="N387" s="190"/>
      <c r="O387" s="190"/>
      <c r="P387" s="190"/>
      <c r="Q387" s="190"/>
      <c r="R387" s="190"/>
      <c r="S387" s="190"/>
      <c r="T387" s="190"/>
      <c r="U387" s="190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8"/>
      <c r="C388" s="188"/>
      <c r="D388" s="188"/>
      <c r="E388" s="102"/>
      <c r="F388" s="102"/>
      <c r="G388" s="102"/>
      <c r="H388" s="189"/>
      <c r="I388" s="189"/>
      <c r="J388" s="189"/>
      <c r="K388" s="189"/>
      <c r="L388" s="190"/>
      <c r="M388" s="190"/>
      <c r="N388" s="190"/>
      <c r="O388" s="190"/>
      <c r="P388" s="190"/>
      <c r="Q388" s="190"/>
      <c r="R388" s="190"/>
      <c r="S388" s="190"/>
      <c r="T388" s="190"/>
      <c r="U388" s="190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8"/>
      <c r="C389" s="188"/>
      <c r="D389" s="188"/>
      <c r="E389" s="102"/>
      <c r="F389" s="102"/>
      <c r="G389" s="102"/>
      <c r="H389" s="189"/>
      <c r="I389" s="189"/>
      <c r="J389" s="189"/>
      <c r="K389" s="189"/>
      <c r="L389" s="190"/>
      <c r="M389" s="190"/>
      <c r="N389" s="190"/>
      <c r="O389" s="190"/>
      <c r="P389" s="190"/>
      <c r="Q389" s="190"/>
      <c r="R389" s="190"/>
      <c r="S389" s="190"/>
      <c r="T389" s="190"/>
      <c r="U389" s="190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8"/>
      <c r="C390" s="188"/>
      <c r="D390" s="188"/>
      <c r="E390" s="102"/>
      <c r="F390" s="102"/>
      <c r="G390" s="102"/>
      <c r="H390" s="189"/>
      <c r="I390" s="189"/>
      <c r="J390" s="189"/>
      <c r="K390" s="189"/>
      <c r="L390" s="190"/>
      <c r="M390" s="190"/>
      <c r="N390" s="190"/>
      <c r="O390" s="190"/>
      <c r="P390" s="190"/>
      <c r="Q390" s="190"/>
      <c r="R390" s="190"/>
      <c r="S390" s="190"/>
      <c r="T390" s="190"/>
      <c r="U390" s="190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8"/>
      <c r="C391" s="188"/>
      <c r="D391" s="188"/>
      <c r="E391" s="102"/>
      <c r="F391" s="102"/>
      <c r="G391" s="102"/>
      <c r="H391" s="189"/>
      <c r="I391" s="189"/>
      <c r="J391" s="189"/>
      <c r="K391" s="189"/>
      <c r="L391" s="190"/>
      <c r="M391" s="190"/>
      <c r="N391" s="190"/>
      <c r="O391" s="190"/>
      <c r="P391" s="190"/>
      <c r="Q391" s="190"/>
      <c r="R391" s="190"/>
      <c r="S391" s="190"/>
      <c r="T391" s="190"/>
      <c r="U391" s="190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8"/>
      <c r="C392" s="188"/>
      <c r="D392" s="188"/>
      <c r="E392" s="102"/>
      <c r="F392" s="102"/>
      <c r="G392" s="102"/>
      <c r="H392" s="189"/>
      <c r="I392" s="189"/>
      <c r="J392" s="189"/>
      <c r="K392" s="189"/>
      <c r="L392" s="190"/>
      <c r="M392" s="190"/>
      <c r="N392" s="190"/>
      <c r="O392" s="190"/>
      <c r="P392" s="190"/>
      <c r="Q392" s="190"/>
      <c r="R392" s="190"/>
      <c r="S392" s="190"/>
      <c r="T392" s="190"/>
      <c r="U392" s="190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8"/>
      <c r="C393" s="188"/>
      <c r="D393" s="188"/>
      <c r="E393" s="102"/>
      <c r="F393" s="102"/>
      <c r="G393" s="102"/>
      <c r="H393" s="189"/>
      <c r="I393" s="189"/>
      <c r="J393" s="189"/>
      <c r="K393" s="189"/>
      <c r="L393" s="190"/>
      <c r="M393" s="190"/>
      <c r="N393" s="190"/>
      <c r="O393" s="190"/>
      <c r="P393" s="190"/>
      <c r="Q393" s="190"/>
      <c r="R393" s="190"/>
      <c r="S393" s="190"/>
      <c r="T393" s="190"/>
      <c r="U393" s="190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5"/>
      <c r="C396" s="186"/>
      <c r="D396" s="186"/>
      <c r="E396" s="187"/>
      <c r="F396" s="187"/>
      <c r="G396" s="187"/>
      <c r="H396" s="187"/>
      <c r="I396" s="187"/>
      <c r="J396" s="187"/>
      <c r="K396" s="187"/>
      <c r="L396" s="187"/>
      <c r="M396" s="187"/>
      <c r="N396" s="165"/>
      <c r="O396" s="165"/>
      <c r="P396" s="165"/>
      <c r="Q396" s="185"/>
      <c r="R396" s="185"/>
      <c r="S396" s="185"/>
      <c r="T396" s="185"/>
      <c r="U396" s="185"/>
      <c r="V396" s="185"/>
      <c r="W396" s="165"/>
      <c r="X396" s="165"/>
      <c r="Y396" s="165"/>
      <c r="Z396" s="165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84"/>
      <c r="C397" s="184"/>
      <c r="D397" s="184"/>
      <c r="E397" s="184"/>
      <c r="F397" s="184"/>
      <c r="G397" s="184"/>
      <c r="H397" s="184"/>
      <c r="I397" s="184"/>
      <c r="J397" s="184"/>
      <c r="K397" s="184"/>
      <c r="L397" s="184"/>
      <c r="M397" s="184"/>
      <c r="N397" s="98"/>
      <c r="O397" s="164"/>
      <c r="P397" s="164"/>
      <c r="Q397" s="184"/>
      <c r="R397" s="184"/>
      <c r="S397" s="184"/>
      <c r="T397" s="184"/>
      <c r="U397" s="184"/>
      <c r="V397" s="184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84"/>
      <c r="C398" s="184"/>
      <c r="D398" s="184"/>
      <c r="E398" s="184"/>
      <c r="F398" s="184"/>
      <c r="G398" s="184"/>
      <c r="H398" s="184"/>
      <c r="I398" s="184"/>
      <c r="J398" s="184"/>
      <c r="K398" s="184"/>
      <c r="L398" s="184"/>
      <c r="M398" s="184"/>
      <c r="N398" s="98"/>
      <c r="O398" s="164"/>
      <c r="P398" s="164"/>
      <c r="Q398" s="184"/>
      <c r="R398" s="184"/>
      <c r="S398" s="184"/>
      <c r="T398" s="184"/>
      <c r="U398" s="184"/>
      <c r="V398" s="184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84"/>
      <c r="C399" s="184"/>
      <c r="D399" s="184"/>
      <c r="E399" s="184"/>
      <c r="F399" s="184"/>
      <c r="G399" s="184"/>
      <c r="H399" s="184"/>
      <c r="I399" s="184"/>
      <c r="J399" s="184"/>
      <c r="K399" s="184"/>
      <c r="L399" s="184"/>
      <c r="M399" s="184"/>
      <c r="N399" s="98"/>
      <c r="O399" s="164"/>
      <c r="P399" s="164"/>
      <c r="Q399" s="184"/>
      <c r="R399" s="184"/>
      <c r="S399" s="184"/>
      <c r="T399" s="184"/>
      <c r="U399" s="184"/>
      <c r="V399" s="184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84"/>
      <c r="C400" s="184"/>
      <c r="D400" s="184"/>
      <c r="E400" s="184"/>
      <c r="F400" s="184"/>
      <c r="G400" s="184"/>
      <c r="H400" s="184"/>
      <c r="I400" s="184"/>
      <c r="J400" s="184"/>
      <c r="K400" s="184"/>
      <c r="L400" s="184"/>
      <c r="M400" s="184"/>
      <c r="N400" s="98"/>
      <c r="O400" s="164"/>
      <c r="P400" s="164"/>
      <c r="Q400" s="184"/>
      <c r="R400" s="184"/>
      <c r="S400" s="184"/>
      <c r="T400" s="184"/>
      <c r="U400" s="184"/>
      <c r="V400" s="184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84"/>
      <c r="C401" s="184"/>
      <c r="D401" s="184"/>
      <c r="E401" s="184"/>
      <c r="F401" s="184"/>
      <c r="G401" s="184"/>
      <c r="H401" s="184"/>
      <c r="I401" s="184"/>
      <c r="J401" s="184"/>
      <c r="K401" s="184"/>
      <c r="L401" s="184"/>
      <c r="M401" s="184"/>
      <c r="N401" s="98"/>
      <c r="O401" s="164"/>
      <c r="P401" s="164"/>
      <c r="Q401" s="184"/>
      <c r="R401" s="184"/>
      <c r="S401" s="184"/>
      <c r="T401" s="184"/>
      <c r="U401" s="184"/>
      <c r="V401" s="184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84"/>
      <c r="C402" s="184"/>
      <c r="D402" s="184"/>
      <c r="E402" s="184"/>
      <c r="F402" s="184"/>
      <c r="G402" s="184"/>
      <c r="H402" s="184"/>
      <c r="I402" s="184"/>
      <c r="J402" s="184"/>
      <c r="K402" s="184"/>
      <c r="L402" s="184"/>
      <c r="M402" s="184"/>
      <c r="N402" s="98"/>
      <c r="O402" s="164"/>
      <c r="P402" s="164"/>
      <c r="Q402" s="184"/>
      <c r="R402" s="184"/>
      <c r="S402" s="184"/>
      <c r="T402" s="184"/>
      <c r="U402" s="184"/>
      <c r="V402" s="184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84"/>
      <c r="C403" s="184"/>
      <c r="D403" s="184"/>
      <c r="E403" s="184"/>
      <c r="F403" s="184"/>
      <c r="G403" s="184"/>
      <c r="H403" s="184"/>
      <c r="I403" s="184"/>
      <c r="J403" s="184"/>
      <c r="K403" s="184"/>
      <c r="L403" s="184"/>
      <c r="M403" s="184"/>
      <c r="N403" s="98"/>
      <c r="O403" s="164"/>
      <c r="P403" s="164"/>
      <c r="Q403" s="184"/>
      <c r="R403" s="184"/>
      <c r="S403" s="184"/>
      <c r="T403" s="184"/>
      <c r="U403" s="184"/>
      <c r="V403" s="184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84"/>
      <c r="C404" s="184"/>
      <c r="D404" s="184"/>
      <c r="E404" s="184"/>
      <c r="F404" s="184"/>
      <c r="G404" s="184"/>
      <c r="H404" s="184"/>
      <c r="I404" s="184"/>
      <c r="J404" s="184"/>
      <c r="K404" s="184"/>
      <c r="L404" s="184"/>
      <c r="M404" s="184"/>
      <c r="N404" s="98"/>
      <c r="O404" s="164"/>
      <c r="P404" s="164"/>
      <c r="Q404" s="184"/>
      <c r="R404" s="184"/>
      <c r="S404" s="184"/>
      <c r="T404" s="184"/>
      <c r="U404" s="184"/>
      <c r="V404" s="184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84"/>
      <c r="C405" s="184"/>
      <c r="D405" s="184"/>
      <c r="E405" s="184"/>
      <c r="F405" s="184"/>
      <c r="G405" s="184"/>
      <c r="H405" s="184"/>
      <c r="I405" s="184"/>
      <c r="J405" s="184"/>
      <c r="K405" s="184"/>
      <c r="L405" s="184"/>
      <c r="M405" s="184"/>
      <c r="N405" s="98"/>
      <c r="O405" s="164"/>
      <c r="P405" s="164"/>
      <c r="Q405" s="184"/>
      <c r="R405" s="184"/>
      <c r="S405" s="184"/>
      <c r="T405" s="184"/>
      <c r="U405" s="184"/>
      <c r="V405" s="184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84"/>
      <c r="C406" s="184"/>
      <c r="D406" s="184"/>
      <c r="E406" s="184"/>
      <c r="F406" s="184"/>
      <c r="G406" s="184"/>
      <c r="H406" s="184"/>
      <c r="I406" s="184"/>
      <c r="J406" s="184"/>
      <c r="K406" s="184"/>
      <c r="L406" s="184"/>
      <c r="M406" s="184"/>
      <c r="N406" s="98"/>
      <c r="O406" s="164"/>
      <c r="P406" s="164"/>
      <c r="Q406" s="184"/>
      <c r="R406" s="184"/>
      <c r="S406" s="184"/>
      <c r="T406" s="184"/>
      <c r="U406" s="184"/>
      <c r="V406" s="184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84"/>
      <c r="C407" s="184"/>
      <c r="D407" s="184"/>
      <c r="E407" s="184"/>
      <c r="F407" s="184"/>
      <c r="G407" s="184"/>
      <c r="H407" s="184"/>
      <c r="I407" s="184"/>
      <c r="J407" s="184"/>
      <c r="K407" s="184"/>
      <c r="L407" s="184"/>
      <c r="M407" s="184"/>
      <c r="N407" s="98"/>
      <c r="O407" s="164"/>
      <c r="P407" s="164"/>
      <c r="Q407" s="184"/>
      <c r="R407" s="184"/>
      <c r="S407" s="184"/>
      <c r="T407" s="184"/>
      <c r="U407" s="184"/>
      <c r="V407" s="184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84"/>
      <c r="C408" s="184"/>
      <c r="D408" s="184"/>
      <c r="E408" s="184"/>
      <c r="F408" s="184"/>
      <c r="G408" s="184"/>
      <c r="H408" s="184"/>
      <c r="I408" s="184"/>
      <c r="J408" s="184"/>
      <c r="K408" s="184"/>
      <c r="L408" s="184"/>
      <c r="M408" s="184"/>
      <c r="N408" s="98"/>
      <c r="O408" s="164"/>
      <c r="P408" s="164"/>
      <c r="Q408" s="184"/>
      <c r="R408" s="184"/>
      <c r="S408" s="184"/>
      <c r="T408" s="184"/>
      <c r="U408" s="184"/>
      <c r="V408" s="184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84"/>
      <c r="C409" s="184"/>
      <c r="D409" s="184"/>
      <c r="E409" s="184"/>
      <c r="F409" s="184"/>
      <c r="G409" s="184"/>
      <c r="H409" s="184"/>
      <c r="I409" s="184"/>
      <c r="J409" s="184"/>
      <c r="K409" s="184"/>
      <c r="L409" s="184"/>
      <c r="M409" s="184"/>
      <c r="N409" s="98"/>
      <c r="O409" s="164"/>
      <c r="P409" s="164"/>
      <c r="Q409" s="184"/>
      <c r="R409" s="184"/>
      <c r="S409" s="184"/>
      <c r="T409" s="184"/>
      <c r="U409" s="184"/>
      <c r="V409" s="184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84"/>
      <c r="C410" s="184"/>
      <c r="D410" s="184"/>
      <c r="E410" s="184"/>
      <c r="F410" s="184"/>
      <c r="G410" s="184"/>
      <c r="H410" s="184"/>
      <c r="I410" s="184"/>
      <c r="J410" s="184"/>
      <c r="K410" s="184"/>
      <c r="L410" s="184"/>
      <c r="M410" s="184"/>
      <c r="N410" s="98"/>
      <c r="O410" s="164"/>
      <c r="P410" s="164"/>
      <c r="Q410" s="184"/>
      <c r="R410" s="184"/>
      <c r="S410" s="184"/>
      <c r="T410" s="184"/>
      <c r="U410" s="184"/>
      <c r="V410" s="184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84"/>
      <c r="C411" s="184"/>
      <c r="D411" s="184"/>
      <c r="E411" s="184"/>
      <c r="F411" s="184"/>
      <c r="G411" s="184"/>
      <c r="H411" s="184"/>
      <c r="I411" s="184"/>
      <c r="J411" s="184"/>
      <c r="K411" s="184"/>
      <c r="L411" s="184"/>
      <c r="M411" s="184"/>
      <c r="N411" s="98"/>
      <c r="O411" s="164"/>
      <c r="P411" s="164"/>
      <c r="Q411" s="184"/>
      <c r="R411" s="184"/>
      <c r="S411" s="184"/>
      <c r="T411" s="184"/>
      <c r="U411" s="184"/>
      <c r="V411" s="184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84"/>
      <c r="C412" s="184"/>
      <c r="D412" s="184"/>
      <c r="E412" s="184"/>
      <c r="F412" s="184"/>
      <c r="G412" s="184"/>
      <c r="H412" s="184"/>
      <c r="I412" s="184"/>
      <c r="J412" s="184"/>
      <c r="K412" s="184"/>
      <c r="L412" s="184"/>
      <c r="M412" s="184"/>
      <c r="N412" s="98"/>
      <c r="O412" s="164"/>
      <c r="P412" s="164"/>
      <c r="Q412" s="184"/>
      <c r="R412" s="184"/>
      <c r="S412" s="184"/>
      <c r="T412" s="184"/>
      <c r="U412" s="184"/>
      <c r="V412" s="184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84"/>
      <c r="C413" s="184"/>
      <c r="D413" s="184"/>
      <c r="E413" s="184"/>
      <c r="F413" s="184"/>
      <c r="G413" s="184"/>
      <c r="H413" s="184"/>
      <c r="I413" s="184"/>
      <c r="J413" s="184"/>
      <c r="K413" s="184"/>
      <c r="L413" s="184"/>
      <c r="M413" s="184"/>
      <c r="N413" s="98"/>
      <c r="O413" s="164"/>
      <c r="P413" s="164"/>
      <c r="Q413" s="184"/>
      <c r="R413" s="184"/>
      <c r="S413" s="184"/>
      <c r="T413" s="184"/>
      <c r="U413" s="184"/>
      <c r="V413" s="184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84"/>
      <c r="C414" s="184"/>
      <c r="D414" s="184"/>
      <c r="E414" s="184"/>
      <c r="F414" s="184"/>
      <c r="G414" s="184"/>
      <c r="H414" s="184"/>
      <c r="I414" s="184"/>
      <c r="J414" s="184"/>
      <c r="K414" s="184"/>
      <c r="L414" s="184"/>
      <c r="M414" s="184"/>
      <c r="N414" s="98"/>
      <c r="O414" s="164"/>
      <c r="P414" s="164"/>
      <c r="Q414" s="184"/>
      <c r="R414" s="184"/>
      <c r="S414" s="184"/>
      <c r="T414" s="184"/>
      <c r="U414" s="184"/>
      <c r="V414" s="184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84"/>
      <c r="C415" s="184"/>
      <c r="D415" s="184"/>
      <c r="E415" s="184"/>
      <c r="F415" s="184"/>
      <c r="G415" s="184"/>
      <c r="H415" s="184"/>
      <c r="I415" s="184"/>
      <c r="J415" s="184"/>
      <c r="K415" s="184"/>
      <c r="L415" s="184"/>
      <c r="M415" s="184"/>
      <c r="N415" s="98"/>
      <c r="O415" s="164"/>
      <c r="P415" s="164"/>
      <c r="Q415" s="184"/>
      <c r="R415" s="184"/>
      <c r="S415" s="184"/>
      <c r="T415" s="184"/>
      <c r="U415" s="184"/>
      <c r="V415" s="184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84"/>
      <c r="C416" s="184"/>
      <c r="D416" s="184"/>
      <c r="E416" s="184"/>
      <c r="F416" s="184"/>
      <c r="G416" s="184"/>
      <c r="H416" s="184"/>
      <c r="I416" s="184"/>
      <c r="J416" s="184"/>
      <c r="K416" s="184"/>
      <c r="L416" s="184"/>
      <c r="M416" s="184"/>
      <c r="N416" s="98"/>
      <c r="O416" s="164"/>
      <c r="P416" s="164"/>
      <c r="Q416" s="184"/>
      <c r="R416" s="184"/>
      <c r="S416" s="184"/>
      <c r="T416" s="184"/>
      <c r="U416" s="184"/>
      <c r="V416" s="184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84"/>
      <c r="C417" s="184"/>
      <c r="D417" s="184"/>
      <c r="E417" s="184"/>
      <c r="F417" s="184"/>
      <c r="G417" s="184"/>
      <c r="H417" s="184"/>
      <c r="I417" s="184"/>
      <c r="J417" s="184"/>
      <c r="K417" s="184"/>
      <c r="L417" s="184"/>
      <c r="M417" s="184"/>
      <c r="N417" s="98"/>
      <c r="O417" s="164"/>
      <c r="P417" s="164"/>
      <c r="Q417" s="184"/>
      <c r="R417" s="184"/>
      <c r="S417" s="184"/>
      <c r="T417" s="184"/>
      <c r="U417" s="184"/>
      <c r="V417" s="184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84"/>
      <c r="C418" s="184"/>
      <c r="D418" s="184"/>
      <c r="E418" s="184"/>
      <c r="F418" s="184"/>
      <c r="G418" s="184"/>
      <c r="H418" s="184"/>
      <c r="I418" s="184"/>
      <c r="J418" s="184"/>
      <c r="K418" s="184"/>
      <c r="L418" s="184"/>
      <c r="M418" s="184"/>
      <c r="N418" s="98"/>
      <c r="O418" s="164"/>
      <c r="P418" s="164"/>
      <c r="Q418" s="184"/>
      <c r="R418" s="184"/>
      <c r="S418" s="184"/>
      <c r="T418" s="184"/>
      <c r="U418" s="184"/>
      <c r="V418" s="184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84"/>
      <c r="C419" s="184"/>
      <c r="D419" s="184"/>
      <c r="E419" s="184"/>
      <c r="F419" s="184"/>
      <c r="G419" s="184"/>
      <c r="H419" s="184"/>
      <c r="I419" s="184"/>
      <c r="J419" s="184"/>
      <c r="K419" s="184"/>
      <c r="L419" s="184"/>
      <c r="M419" s="184"/>
      <c r="N419" s="98"/>
      <c r="O419" s="164"/>
      <c r="P419" s="164"/>
      <c r="Q419" s="184"/>
      <c r="R419" s="184"/>
      <c r="S419" s="184"/>
      <c r="T419" s="184"/>
      <c r="U419" s="184"/>
      <c r="V419" s="184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84"/>
      <c r="C420" s="184"/>
      <c r="D420" s="184"/>
      <c r="E420" s="184"/>
      <c r="F420" s="184"/>
      <c r="G420" s="184"/>
      <c r="H420" s="184"/>
      <c r="I420" s="184"/>
      <c r="J420" s="184"/>
      <c r="K420" s="184"/>
      <c r="L420" s="184"/>
      <c r="M420" s="184"/>
      <c r="N420" s="98"/>
      <c r="O420" s="164"/>
      <c r="P420" s="164"/>
      <c r="Q420" s="184"/>
      <c r="R420" s="184"/>
      <c r="S420" s="184"/>
      <c r="T420" s="184"/>
      <c r="U420" s="184"/>
      <c r="V420" s="184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84"/>
      <c r="C421" s="184"/>
      <c r="D421" s="184"/>
      <c r="E421" s="184"/>
      <c r="F421" s="184"/>
      <c r="G421" s="184"/>
      <c r="H421" s="184"/>
      <c r="I421" s="184"/>
      <c r="J421" s="184"/>
      <c r="K421" s="184"/>
      <c r="L421" s="184"/>
      <c r="M421" s="184"/>
      <c r="N421" s="98"/>
      <c r="O421" s="164"/>
      <c r="P421" s="164"/>
      <c r="Q421" s="184"/>
      <c r="R421" s="184"/>
      <c r="S421" s="184"/>
      <c r="T421" s="184"/>
      <c r="U421" s="184"/>
      <c r="V421" s="184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84"/>
      <c r="C422" s="184"/>
      <c r="D422" s="184"/>
      <c r="E422" s="184"/>
      <c r="F422" s="184"/>
      <c r="G422" s="184"/>
      <c r="H422" s="184"/>
      <c r="I422" s="184"/>
      <c r="J422" s="184"/>
      <c r="K422" s="184"/>
      <c r="L422" s="184"/>
      <c r="M422" s="184"/>
      <c r="N422" s="98"/>
      <c r="O422" s="164"/>
      <c r="P422" s="164"/>
      <c r="Q422" s="184"/>
      <c r="R422" s="184"/>
      <c r="S422" s="184"/>
      <c r="T422" s="184"/>
      <c r="U422" s="184"/>
      <c r="V422" s="184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84"/>
      <c r="C423" s="184"/>
      <c r="D423" s="184"/>
      <c r="E423" s="184"/>
      <c r="F423" s="184"/>
      <c r="G423" s="184"/>
      <c r="H423" s="184"/>
      <c r="I423" s="184"/>
      <c r="J423" s="184"/>
      <c r="K423" s="184"/>
      <c r="L423" s="184"/>
      <c r="M423" s="184"/>
      <c r="N423" s="98"/>
      <c r="O423" s="164"/>
      <c r="P423" s="164"/>
      <c r="Q423" s="184"/>
      <c r="R423" s="184"/>
      <c r="S423" s="184"/>
      <c r="T423" s="184"/>
      <c r="U423" s="184"/>
      <c r="V423" s="184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84"/>
      <c r="C424" s="184"/>
      <c r="D424" s="184"/>
      <c r="E424" s="184"/>
      <c r="F424" s="184"/>
      <c r="G424" s="184"/>
      <c r="H424" s="184"/>
      <c r="I424" s="184"/>
      <c r="J424" s="184"/>
      <c r="K424" s="184"/>
      <c r="L424" s="184"/>
      <c r="M424" s="184"/>
      <c r="N424" s="98"/>
      <c r="O424" s="164"/>
      <c r="P424" s="164"/>
      <c r="Q424" s="184"/>
      <c r="R424" s="184"/>
      <c r="S424" s="184"/>
      <c r="T424" s="184"/>
      <c r="U424" s="184"/>
      <c r="V424" s="184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84"/>
      <c r="C425" s="184"/>
      <c r="D425" s="184"/>
      <c r="E425" s="184"/>
      <c r="F425" s="184"/>
      <c r="G425" s="184"/>
      <c r="H425" s="184"/>
      <c r="I425" s="184"/>
      <c r="J425" s="184"/>
      <c r="K425" s="184"/>
      <c r="L425" s="184"/>
      <c r="M425" s="184"/>
      <c r="N425" s="98"/>
      <c r="O425" s="164"/>
      <c r="P425" s="164"/>
      <c r="Q425" s="184"/>
      <c r="R425" s="184"/>
      <c r="S425" s="184"/>
      <c r="T425" s="184"/>
      <c r="U425" s="184"/>
      <c r="V425" s="184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84"/>
      <c r="C426" s="184"/>
      <c r="D426" s="184"/>
      <c r="E426" s="184"/>
      <c r="F426" s="184"/>
      <c r="G426" s="184"/>
      <c r="H426" s="184"/>
      <c r="I426" s="184"/>
      <c r="J426" s="184"/>
      <c r="K426" s="184"/>
      <c r="L426" s="184"/>
      <c r="M426" s="184"/>
      <c r="N426" s="98"/>
      <c r="O426" s="164"/>
      <c r="P426" s="164"/>
      <c r="Q426" s="184"/>
      <c r="R426" s="184"/>
      <c r="S426" s="184"/>
      <c r="T426" s="184"/>
      <c r="U426" s="184"/>
      <c r="V426" s="184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84"/>
      <c r="C427" s="184"/>
      <c r="D427" s="184"/>
      <c r="E427" s="184"/>
      <c r="F427" s="184"/>
      <c r="G427" s="184"/>
      <c r="H427" s="184"/>
      <c r="I427" s="184"/>
      <c r="J427" s="184"/>
      <c r="K427" s="184"/>
      <c r="L427" s="184"/>
      <c r="M427" s="184"/>
      <c r="N427" s="98"/>
      <c r="O427" s="164"/>
      <c r="P427" s="164"/>
      <c r="Q427" s="184"/>
      <c r="R427" s="184"/>
      <c r="S427" s="184"/>
      <c r="T427" s="184"/>
      <c r="U427" s="184"/>
      <c r="V427" s="184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84"/>
      <c r="C428" s="184"/>
      <c r="D428" s="184"/>
      <c r="E428" s="184"/>
      <c r="F428" s="184"/>
      <c r="G428" s="184"/>
      <c r="H428" s="184"/>
      <c r="I428" s="184"/>
      <c r="J428" s="184"/>
      <c r="K428" s="184"/>
      <c r="L428" s="184"/>
      <c r="M428" s="184"/>
      <c r="N428" s="98"/>
      <c r="O428" s="164"/>
      <c r="P428" s="164"/>
      <c r="Q428" s="184"/>
      <c r="R428" s="184"/>
      <c r="S428" s="184"/>
      <c r="T428" s="184"/>
      <c r="U428" s="184"/>
      <c r="V428" s="184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84"/>
      <c r="C429" s="184"/>
      <c r="D429" s="184"/>
      <c r="E429" s="184"/>
      <c r="F429" s="184"/>
      <c r="G429" s="184"/>
      <c r="H429" s="184"/>
      <c r="I429" s="184"/>
      <c r="J429" s="184"/>
      <c r="K429" s="184"/>
      <c r="L429" s="184"/>
      <c r="M429" s="184"/>
      <c r="N429" s="98"/>
      <c r="O429" s="164"/>
      <c r="P429" s="164"/>
      <c r="Q429" s="184"/>
      <c r="R429" s="184"/>
      <c r="S429" s="184"/>
      <c r="T429" s="184"/>
      <c r="U429" s="184"/>
      <c r="V429" s="184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84"/>
      <c r="C430" s="184"/>
      <c r="D430" s="184"/>
      <c r="E430" s="184"/>
      <c r="F430" s="184"/>
      <c r="G430" s="184"/>
      <c r="H430" s="184"/>
      <c r="I430" s="184"/>
      <c r="J430" s="184"/>
      <c r="K430" s="184"/>
      <c r="L430" s="184"/>
      <c r="M430" s="184"/>
      <c r="N430" s="98"/>
      <c r="O430" s="164"/>
      <c r="P430" s="164"/>
      <c r="Q430" s="184"/>
      <c r="R430" s="184"/>
      <c r="S430" s="184"/>
      <c r="T430" s="184"/>
      <c r="U430" s="184"/>
      <c r="V430" s="184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84"/>
      <c r="C431" s="184"/>
      <c r="D431" s="184"/>
      <c r="E431" s="184"/>
      <c r="F431" s="184"/>
      <c r="G431" s="184"/>
      <c r="H431" s="184"/>
      <c r="I431" s="184"/>
      <c r="J431" s="184"/>
      <c r="K431" s="184"/>
      <c r="L431" s="184"/>
      <c r="M431" s="184"/>
      <c r="N431" s="98"/>
      <c r="O431" s="164"/>
      <c r="P431" s="164"/>
      <c r="Q431" s="184"/>
      <c r="R431" s="184"/>
      <c r="S431" s="184"/>
      <c r="T431" s="184"/>
      <c r="U431" s="184"/>
      <c r="V431" s="184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84"/>
      <c r="C432" s="184"/>
      <c r="D432" s="184"/>
      <c r="E432" s="184"/>
      <c r="F432" s="184"/>
      <c r="G432" s="184"/>
      <c r="H432" s="184"/>
      <c r="I432" s="184"/>
      <c r="J432" s="184"/>
      <c r="K432" s="184"/>
      <c r="L432" s="184"/>
      <c r="M432" s="184"/>
      <c r="N432" s="98"/>
      <c r="O432" s="164"/>
      <c r="P432" s="164"/>
      <c r="Q432" s="184"/>
      <c r="R432" s="184"/>
      <c r="S432" s="184"/>
      <c r="T432" s="184"/>
      <c r="U432" s="184"/>
      <c r="V432" s="184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84"/>
      <c r="C433" s="184"/>
      <c r="D433" s="184"/>
      <c r="E433" s="184"/>
      <c r="F433" s="184"/>
      <c r="G433" s="184"/>
      <c r="H433" s="184"/>
      <c r="I433" s="184"/>
      <c r="J433" s="184"/>
      <c r="K433" s="184"/>
      <c r="L433" s="184"/>
      <c r="M433" s="184"/>
      <c r="N433" s="98"/>
      <c r="O433" s="164"/>
      <c r="P433" s="164"/>
      <c r="Q433" s="184"/>
      <c r="R433" s="184"/>
      <c r="S433" s="184"/>
      <c r="T433" s="184"/>
      <c r="U433" s="184"/>
      <c r="V433" s="184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84"/>
      <c r="C434" s="184"/>
      <c r="D434" s="184"/>
      <c r="E434" s="184"/>
      <c r="F434" s="184"/>
      <c r="G434" s="184"/>
      <c r="H434" s="184"/>
      <c r="I434" s="184"/>
      <c r="J434" s="184"/>
      <c r="K434" s="184"/>
      <c r="L434" s="184"/>
      <c r="M434" s="184"/>
      <c r="N434" s="98"/>
      <c r="O434" s="164"/>
      <c r="P434" s="164"/>
      <c r="Q434" s="184"/>
      <c r="R434" s="184"/>
      <c r="S434" s="184"/>
      <c r="T434" s="184"/>
      <c r="U434" s="184"/>
      <c r="V434" s="184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84"/>
      <c r="C435" s="184"/>
      <c r="D435" s="184"/>
      <c r="E435" s="184"/>
      <c r="F435" s="184"/>
      <c r="G435" s="184"/>
      <c r="H435" s="184"/>
      <c r="I435" s="184"/>
      <c r="J435" s="184"/>
      <c r="K435" s="184"/>
      <c r="L435" s="184"/>
      <c r="M435" s="184"/>
      <c r="N435" s="98"/>
      <c r="O435" s="164"/>
      <c r="P435" s="164"/>
      <c r="Q435" s="184"/>
      <c r="R435" s="184"/>
      <c r="S435" s="184"/>
      <c r="T435" s="184"/>
      <c r="U435" s="184"/>
      <c r="V435" s="184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84"/>
      <c r="C436" s="184"/>
      <c r="D436" s="184"/>
      <c r="E436" s="184"/>
      <c r="F436" s="184"/>
      <c r="G436" s="184"/>
      <c r="H436" s="184"/>
      <c r="I436" s="184"/>
      <c r="J436" s="184"/>
      <c r="K436" s="184"/>
      <c r="L436" s="184"/>
      <c r="M436" s="184"/>
      <c r="N436" s="98"/>
      <c r="O436" s="164"/>
      <c r="P436" s="164"/>
      <c r="Q436" s="184"/>
      <c r="R436" s="184"/>
      <c r="S436" s="184"/>
      <c r="T436" s="184"/>
      <c r="U436" s="184"/>
      <c r="V436" s="184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84"/>
      <c r="C437" s="184"/>
      <c r="D437" s="184"/>
      <c r="E437" s="184"/>
      <c r="F437" s="184"/>
      <c r="G437" s="184"/>
      <c r="H437" s="184"/>
      <c r="I437" s="184"/>
      <c r="J437" s="184"/>
      <c r="K437" s="184"/>
      <c r="L437" s="184"/>
      <c r="M437" s="184"/>
      <c r="N437" s="98"/>
      <c r="O437" s="164"/>
      <c r="P437" s="164"/>
      <c r="Q437" s="184"/>
      <c r="R437" s="184"/>
      <c r="S437" s="184"/>
      <c r="T437" s="184"/>
      <c r="U437" s="184"/>
      <c r="V437" s="184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84"/>
      <c r="C438" s="184"/>
      <c r="D438" s="184"/>
      <c r="E438" s="184"/>
      <c r="F438" s="184"/>
      <c r="G438" s="184"/>
      <c r="H438" s="184"/>
      <c r="I438" s="184"/>
      <c r="J438" s="184"/>
      <c r="K438" s="184"/>
      <c r="L438" s="184"/>
      <c r="M438" s="184"/>
      <c r="N438" s="98"/>
      <c r="O438" s="164"/>
      <c r="P438" s="164"/>
      <c r="Q438" s="184"/>
      <c r="R438" s="184"/>
      <c r="S438" s="184"/>
      <c r="T438" s="184"/>
      <c r="U438" s="184"/>
      <c r="V438" s="184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84"/>
      <c r="C439" s="184"/>
      <c r="D439" s="184"/>
      <c r="E439" s="184"/>
      <c r="F439" s="184"/>
      <c r="G439" s="184"/>
      <c r="H439" s="184"/>
      <c r="I439" s="184"/>
      <c r="J439" s="184"/>
      <c r="K439" s="184"/>
      <c r="L439" s="184"/>
      <c r="M439" s="184"/>
      <c r="N439" s="98"/>
      <c r="O439" s="164"/>
      <c r="P439" s="164"/>
      <c r="Q439" s="184"/>
      <c r="R439" s="184"/>
      <c r="S439" s="184"/>
      <c r="T439" s="184"/>
      <c r="U439" s="184"/>
      <c r="V439" s="184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84"/>
      <c r="C440" s="184"/>
      <c r="D440" s="184"/>
      <c r="E440" s="184"/>
      <c r="F440" s="184"/>
      <c r="G440" s="184"/>
      <c r="H440" s="184"/>
      <c r="I440" s="184"/>
      <c r="J440" s="184"/>
      <c r="K440" s="184"/>
      <c r="L440" s="184"/>
      <c r="M440" s="184"/>
      <c r="N440" s="98"/>
      <c r="O440" s="164"/>
      <c r="P440" s="164"/>
      <c r="Q440" s="184"/>
      <c r="R440" s="184"/>
      <c r="S440" s="184"/>
      <c r="T440" s="184"/>
      <c r="U440" s="184"/>
      <c r="V440" s="184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84"/>
      <c r="C441" s="184"/>
      <c r="D441" s="184"/>
      <c r="E441" s="184"/>
      <c r="F441" s="184"/>
      <c r="G441" s="184"/>
      <c r="H441" s="184"/>
      <c r="I441" s="184"/>
      <c r="J441" s="184"/>
      <c r="K441" s="184"/>
      <c r="L441" s="184"/>
      <c r="M441" s="184"/>
      <c r="N441" s="98"/>
      <c r="O441" s="164"/>
      <c r="P441" s="164"/>
      <c r="Q441" s="184"/>
      <c r="R441" s="184"/>
      <c r="S441" s="184"/>
      <c r="T441" s="184"/>
      <c r="U441" s="184"/>
      <c r="V441" s="184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84"/>
      <c r="C442" s="184"/>
      <c r="D442" s="184"/>
      <c r="E442" s="184"/>
      <c r="F442" s="184"/>
      <c r="G442" s="184"/>
      <c r="H442" s="184"/>
      <c r="I442" s="184"/>
      <c r="J442" s="184"/>
      <c r="K442" s="184"/>
      <c r="L442" s="184"/>
      <c r="M442" s="184"/>
      <c r="N442" s="98"/>
      <c r="O442" s="164"/>
      <c r="P442" s="164"/>
      <c r="Q442" s="184"/>
      <c r="R442" s="184"/>
      <c r="S442" s="184"/>
      <c r="T442" s="184"/>
      <c r="U442" s="184"/>
      <c r="V442" s="184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84"/>
      <c r="C443" s="184"/>
      <c r="D443" s="184"/>
      <c r="E443" s="184"/>
      <c r="F443" s="184"/>
      <c r="G443" s="184"/>
      <c r="H443" s="184"/>
      <c r="I443" s="184"/>
      <c r="J443" s="184"/>
      <c r="K443" s="184"/>
      <c r="L443" s="184"/>
      <c r="M443" s="184"/>
      <c r="N443" s="98"/>
      <c r="O443" s="164"/>
      <c r="P443" s="164"/>
      <c r="Q443" s="184"/>
      <c r="R443" s="184"/>
      <c r="S443" s="184"/>
      <c r="T443" s="184"/>
      <c r="U443" s="184"/>
      <c r="V443" s="184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84"/>
      <c r="C444" s="184"/>
      <c r="D444" s="184"/>
      <c r="E444" s="184"/>
      <c r="F444" s="184"/>
      <c r="G444" s="184"/>
      <c r="H444" s="184"/>
      <c r="I444" s="184"/>
      <c r="J444" s="184"/>
      <c r="K444" s="184"/>
      <c r="L444" s="184"/>
      <c r="M444" s="184"/>
      <c r="N444" s="98"/>
      <c r="O444" s="164"/>
      <c r="P444" s="164"/>
      <c r="Q444" s="184"/>
      <c r="R444" s="184"/>
      <c r="S444" s="184"/>
      <c r="T444" s="184"/>
      <c r="U444" s="184"/>
      <c r="V444" s="184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84"/>
      <c r="C445" s="184"/>
      <c r="D445" s="184"/>
      <c r="E445" s="184"/>
      <c r="F445" s="184"/>
      <c r="G445" s="184"/>
      <c r="H445" s="184"/>
      <c r="I445" s="184"/>
      <c r="J445" s="184"/>
      <c r="K445" s="184"/>
      <c r="L445" s="184"/>
      <c r="M445" s="184"/>
      <c r="N445" s="98"/>
      <c r="O445" s="164"/>
      <c r="P445" s="164"/>
      <c r="Q445" s="184"/>
      <c r="R445" s="184"/>
      <c r="S445" s="184"/>
      <c r="T445" s="184"/>
      <c r="U445" s="184"/>
      <c r="V445" s="184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84"/>
      <c r="C446" s="184"/>
      <c r="D446" s="184"/>
      <c r="E446" s="184"/>
      <c r="F446" s="184"/>
      <c r="G446" s="184"/>
      <c r="H446" s="184"/>
      <c r="I446" s="184"/>
      <c r="J446" s="184"/>
      <c r="K446" s="184"/>
      <c r="L446" s="184"/>
      <c r="M446" s="184"/>
      <c r="N446" s="98"/>
      <c r="O446" s="164"/>
      <c r="P446" s="164"/>
      <c r="Q446" s="184"/>
      <c r="R446" s="184"/>
      <c r="S446" s="184"/>
      <c r="T446" s="184"/>
      <c r="U446" s="184"/>
      <c r="V446" s="184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84"/>
      <c r="C447" s="184"/>
      <c r="D447" s="184"/>
      <c r="E447" s="184"/>
      <c r="F447" s="184"/>
      <c r="G447" s="184"/>
      <c r="H447" s="184"/>
      <c r="I447" s="184"/>
      <c r="J447" s="184"/>
      <c r="K447" s="184"/>
      <c r="L447" s="184"/>
      <c r="M447" s="184"/>
      <c r="N447" s="98"/>
      <c r="O447" s="164"/>
      <c r="P447" s="164"/>
      <c r="Q447" s="184"/>
      <c r="R447" s="184"/>
      <c r="S447" s="184"/>
      <c r="T447" s="184"/>
      <c r="U447" s="184"/>
      <c r="V447" s="184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84"/>
      <c r="C448" s="184"/>
      <c r="D448" s="184"/>
      <c r="E448" s="184"/>
      <c r="F448" s="184"/>
      <c r="G448" s="184"/>
      <c r="H448" s="184"/>
      <c r="I448" s="184"/>
      <c r="J448" s="184"/>
      <c r="K448" s="184"/>
      <c r="L448" s="184"/>
      <c r="M448" s="184"/>
      <c r="N448" s="98"/>
      <c r="O448" s="164"/>
      <c r="P448" s="164"/>
      <c r="Q448" s="184"/>
      <c r="R448" s="184"/>
      <c r="S448" s="184"/>
      <c r="T448" s="184"/>
      <c r="U448" s="184"/>
      <c r="V448" s="184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84"/>
      <c r="C449" s="184"/>
      <c r="D449" s="184"/>
      <c r="E449" s="184"/>
      <c r="F449" s="184"/>
      <c r="G449" s="184"/>
      <c r="H449" s="184"/>
      <c r="I449" s="184"/>
      <c r="J449" s="184"/>
      <c r="K449" s="184"/>
      <c r="L449" s="184"/>
      <c r="M449" s="184"/>
      <c r="N449" s="98"/>
      <c r="O449" s="164"/>
      <c r="P449" s="164"/>
      <c r="Q449" s="184"/>
      <c r="R449" s="184"/>
      <c r="S449" s="184"/>
      <c r="T449" s="184"/>
      <c r="U449" s="184"/>
      <c r="V449" s="184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84"/>
      <c r="C450" s="184"/>
      <c r="D450" s="184"/>
      <c r="E450" s="184"/>
      <c r="F450" s="184"/>
      <c r="G450" s="184"/>
      <c r="H450" s="184"/>
      <c r="I450" s="184"/>
      <c r="J450" s="184"/>
      <c r="K450" s="184"/>
      <c r="L450" s="184"/>
      <c r="M450" s="184"/>
      <c r="N450" s="98"/>
      <c r="O450" s="164"/>
      <c r="P450" s="164"/>
      <c r="Q450" s="184"/>
      <c r="R450" s="184"/>
      <c r="S450" s="184"/>
      <c r="T450" s="184"/>
      <c r="U450" s="184"/>
      <c r="V450" s="184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84"/>
      <c r="C451" s="184"/>
      <c r="D451" s="184"/>
      <c r="E451" s="184"/>
      <c r="F451" s="184"/>
      <c r="G451" s="184"/>
      <c r="H451" s="184"/>
      <c r="I451" s="184"/>
      <c r="J451" s="184"/>
      <c r="K451" s="184"/>
      <c r="L451" s="184"/>
      <c r="M451" s="184"/>
      <c r="N451" s="98"/>
      <c r="O451" s="164"/>
      <c r="P451" s="164"/>
      <c r="Q451" s="184"/>
      <c r="R451" s="184"/>
      <c r="S451" s="184"/>
      <c r="T451" s="184"/>
      <c r="U451" s="184"/>
      <c r="V451" s="184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84"/>
      <c r="C452" s="184"/>
      <c r="D452" s="184"/>
      <c r="E452" s="184"/>
      <c r="F452" s="184"/>
      <c r="G452" s="184"/>
      <c r="H452" s="184"/>
      <c r="I452" s="184"/>
      <c r="J452" s="184"/>
      <c r="K452" s="184"/>
      <c r="L452" s="184"/>
      <c r="M452" s="184"/>
      <c r="N452" s="98"/>
      <c r="O452" s="164"/>
      <c r="P452" s="164"/>
      <c r="Q452" s="184"/>
      <c r="R452" s="184"/>
      <c r="S452" s="184"/>
      <c r="T452" s="184"/>
      <c r="U452" s="184"/>
      <c r="V452" s="184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84"/>
      <c r="C453" s="184"/>
      <c r="D453" s="184"/>
      <c r="E453" s="184"/>
      <c r="F453" s="184"/>
      <c r="G453" s="184"/>
      <c r="H453" s="184"/>
      <c r="I453" s="184"/>
      <c r="J453" s="184"/>
      <c r="K453" s="184"/>
      <c r="L453" s="184"/>
      <c r="M453" s="184"/>
      <c r="N453" s="98"/>
      <c r="O453" s="164"/>
      <c r="P453" s="164"/>
      <c r="Q453" s="184"/>
      <c r="R453" s="184"/>
      <c r="S453" s="184"/>
      <c r="T453" s="184"/>
      <c r="U453" s="184"/>
      <c r="V453" s="184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84"/>
      <c r="C454" s="184"/>
      <c r="D454" s="184"/>
      <c r="E454" s="184"/>
      <c r="F454" s="184"/>
      <c r="G454" s="184"/>
      <c r="H454" s="184"/>
      <c r="I454" s="184"/>
      <c r="J454" s="184"/>
      <c r="K454" s="184"/>
      <c r="L454" s="184"/>
      <c r="M454" s="184"/>
      <c r="N454" s="98"/>
      <c r="O454" s="164"/>
      <c r="P454" s="164"/>
      <c r="Q454" s="184"/>
      <c r="R454" s="184"/>
      <c r="S454" s="184"/>
      <c r="T454" s="184"/>
      <c r="U454" s="184"/>
      <c r="V454" s="184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84"/>
      <c r="C455" s="184"/>
      <c r="D455" s="184"/>
      <c r="E455" s="184"/>
      <c r="F455" s="184"/>
      <c r="G455" s="184"/>
      <c r="H455" s="184"/>
      <c r="I455" s="184"/>
      <c r="J455" s="184"/>
      <c r="K455" s="184"/>
      <c r="L455" s="184"/>
      <c r="M455" s="184"/>
      <c r="N455" s="98"/>
      <c r="O455" s="164"/>
      <c r="P455" s="164"/>
      <c r="Q455" s="184"/>
      <c r="R455" s="184"/>
      <c r="S455" s="184"/>
      <c r="T455" s="184"/>
      <c r="U455" s="184"/>
      <c r="V455" s="184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84"/>
      <c r="C456" s="184"/>
      <c r="D456" s="184"/>
      <c r="E456" s="184"/>
      <c r="F456" s="184"/>
      <c r="G456" s="184"/>
      <c r="H456" s="184"/>
      <c r="I456" s="184"/>
      <c r="J456" s="184"/>
      <c r="K456" s="184"/>
      <c r="L456" s="184"/>
      <c r="M456" s="184"/>
      <c r="N456" s="98"/>
      <c r="O456" s="164"/>
      <c r="P456" s="164"/>
      <c r="Q456" s="184"/>
      <c r="R456" s="184"/>
      <c r="S456" s="184"/>
      <c r="T456" s="184"/>
      <c r="U456" s="184"/>
      <c r="V456" s="184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84"/>
      <c r="C457" s="184"/>
      <c r="D457" s="184"/>
      <c r="E457" s="184"/>
      <c r="F457" s="184"/>
      <c r="G457" s="184"/>
      <c r="H457" s="184"/>
      <c r="I457" s="184"/>
      <c r="J457" s="184"/>
      <c r="K457" s="184"/>
      <c r="L457" s="184"/>
      <c r="M457" s="184"/>
      <c r="N457" s="98"/>
      <c r="O457" s="164"/>
      <c r="P457" s="164"/>
      <c r="Q457" s="184"/>
      <c r="R457" s="184"/>
      <c r="S457" s="184"/>
      <c r="T457" s="184"/>
      <c r="U457" s="184"/>
      <c r="V457" s="184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84"/>
      <c r="C458" s="184"/>
      <c r="D458" s="184"/>
      <c r="E458" s="184"/>
      <c r="F458" s="184"/>
      <c r="G458" s="184"/>
      <c r="H458" s="184"/>
      <c r="I458" s="184"/>
      <c r="J458" s="184"/>
      <c r="K458" s="184"/>
      <c r="L458" s="184"/>
      <c r="M458" s="184"/>
      <c r="N458" s="98"/>
      <c r="O458" s="164"/>
      <c r="P458" s="164"/>
      <c r="Q458" s="184"/>
      <c r="R458" s="184"/>
      <c r="S458" s="184"/>
      <c r="T458" s="184"/>
      <c r="U458" s="184"/>
      <c r="V458" s="184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84"/>
      <c r="C459" s="184"/>
      <c r="D459" s="184"/>
      <c r="E459" s="184"/>
      <c r="F459" s="184"/>
      <c r="G459" s="184"/>
      <c r="H459" s="184"/>
      <c r="I459" s="184"/>
      <c r="J459" s="184"/>
      <c r="K459" s="184"/>
      <c r="L459" s="184"/>
      <c r="M459" s="184"/>
      <c r="N459" s="98"/>
      <c r="O459" s="164"/>
      <c r="P459" s="164"/>
      <c r="Q459" s="184"/>
      <c r="R459" s="184"/>
      <c r="S459" s="184"/>
      <c r="T459" s="184"/>
      <c r="U459" s="184"/>
      <c r="V459" s="184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84"/>
      <c r="C460" s="184"/>
      <c r="D460" s="184"/>
      <c r="E460" s="184"/>
      <c r="F460" s="184"/>
      <c r="G460" s="184"/>
      <c r="H460" s="184"/>
      <c r="I460" s="184"/>
      <c r="J460" s="184"/>
      <c r="K460" s="184"/>
      <c r="L460" s="184"/>
      <c r="M460" s="184"/>
      <c r="N460" s="98"/>
      <c r="O460" s="164"/>
      <c r="P460" s="164"/>
      <c r="Q460" s="184"/>
      <c r="R460" s="184"/>
      <c r="S460" s="184"/>
      <c r="T460" s="184"/>
      <c r="U460" s="184"/>
      <c r="V460" s="184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84"/>
      <c r="C461" s="184"/>
      <c r="D461" s="184"/>
      <c r="E461" s="184"/>
      <c r="F461" s="184"/>
      <c r="G461" s="184"/>
      <c r="H461" s="184"/>
      <c r="I461" s="184"/>
      <c r="J461" s="184"/>
      <c r="K461" s="184"/>
      <c r="L461" s="184"/>
      <c r="M461" s="184"/>
      <c r="N461" s="98"/>
      <c r="O461" s="164"/>
      <c r="P461" s="164"/>
      <c r="Q461" s="184"/>
      <c r="R461" s="184"/>
      <c r="S461" s="184"/>
      <c r="T461" s="184"/>
      <c r="U461" s="184"/>
      <c r="V461" s="184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84"/>
      <c r="C462" s="184"/>
      <c r="D462" s="184"/>
      <c r="E462" s="184"/>
      <c r="F462" s="184"/>
      <c r="G462" s="184"/>
      <c r="H462" s="184"/>
      <c r="I462" s="184"/>
      <c r="J462" s="184"/>
      <c r="K462" s="184"/>
      <c r="L462" s="184"/>
      <c r="M462" s="184"/>
      <c r="N462" s="98"/>
      <c r="O462" s="164"/>
      <c r="P462" s="164"/>
      <c r="Q462" s="184"/>
      <c r="R462" s="184"/>
      <c r="S462" s="184"/>
      <c r="T462" s="184"/>
      <c r="U462" s="184"/>
      <c r="V462" s="184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84"/>
      <c r="C463" s="184"/>
      <c r="D463" s="184"/>
      <c r="E463" s="184"/>
      <c r="F463" s="184"/>
      <c r="G463" s="184"/>
      <c r="H463" s="184"/>
      <c r="I463" s="184"/>
      <c r="J463" s="184"/>
      <c r="K463" s="184"/>
      <c r="L463" s="184"/>
      <c r="M463" s="184"/>
      <c r="N463" s="98"/>
      <c r="O463" s="164"/>
      <c r="P463" s="164"/>
      <c r="Q463" s="184"/>
      <c r="R463" s="184"/>
      <c r="S463" s="184"/>
      <c r="T463" s="184"/>
      <c r="U463" s="184"/>
      <c r="V463" s="184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84"/>
      <c r="C464" s="184"/>
      <c r="D464" s="184"/>
      <c r="E464" s="184"/>
      <c r="F464" s="184"/>
      <c r="G464" s="184"/>
      <c r="H464" s="184"/>
      <c r="I464" s="184"/>
      <c r="J464" s="184"/>
      <c r="K464" s="184"/>
      <c r="L464" s="184"/>
      <c r="M464" s="184"/>
      <c r="N464" s="98"/>
      <c r="O464" s="164"/>
      <c r="P464" s="164"/>
      <c r="Q464" s="184"/>
      <c r="R464" s="184"/>
      <c r="S464" s="184"/>
      <c r="T464" s="184"/>
      <c r="U464" s="184"/>
      <c r="V464" s="184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84"/>
      <c r="C465" s="184"/>
      <c r="D465" s="184"/>
      <c r="E465" s="184"/>
      <c r="F465" s="184"/>
      <c r="G465" s="184"/>
      <c r="H465" s="184"/>
      <c r="I465" s="184"/>
      <c r="J465" s="184"/>
      <c r="K465" s="184"/>
      <c r="L465" s="184"/>
      <c r="M465" s="184"/>
      <c r="N465" s="98"/>
      <c r="O465" s="164"/>
      <c r="P465" s="164"/>
      <c r="Q465" s="184"/>
      <c r="R465" s="184"/>
      <c r="S465" s="184"/>
      <c r="T465" s="184"/>
      <c r="U465" s="184"/>
      <c r="V465" s="184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84"/>
      <c r="C466" s="184"/>
      <c r="D466" s="184"/>
      <c r="E466" s="184"/>
      <c r="F466" s="184"/>
      <c r="G466" s="184"/>
      <c r="H466" s="184"/>
      <c r="I466" s="184"/>
      <c r="J466" s="184"/>
      <c r="K466" s="184"/>
      <c r="L466" s="184"/>
      <c r="M466" s="184"/>
      <c r="N466" s="98"/>
      <c r="O466" s="164"/>
      <c r="P466" s="164"/>
      <c r="Q466" s="184"/>
      <c r="R466" s="184"/>
      <c r="S466" s="184"/>
      <c r="T466" s="184"/>
      <c r="U466" s="184"/>
      <c r="V466" s="184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84"/>
      <c r="C467" s="184"/>
      <c r="D467" s="184"/>
      <c r="E467" s="184"/>
      <c r="F467" s="184"/>
      <c r="G467" s="184"/>
      <c r="H467" s="184"/>
      <c r="I467" s="184"/>
      <c r="J467" s="184"/>
      <c r="K467" s="184"/>
      <c r="L467" s="184"/>
      <c r="M467" s="184"/>
      <c r="N467" s="98"/>
      <c r="O467" s="164"/>
      <c r="P467" s="164"/>
      <c r="Q467" s="184"/>
      <c r="R467" s="184"/>
      <c r="S467" s="184"/>
      <c r="T467" s="184"/>
      <c r="U467" s="184"/>
      <c r="V467" s="184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84"/>
      <c r="C468" s="184"/>
      <c r="D468" s="184"/>
      <c r="E468" s="184"/>
      <c r="F468" s="184"/>
      <c r="G468" s="184"/>
      <c r="H468" s="184"/>
      <c r="I468" s="184"/>
      <c r="J468" s="184"/>
      <c r="K468" s="184"/>
      <c r="L468" s="184"/>
      <c r="M468" s="184"/>
      <c r="N468" s="98"/>
      <c r="O468" s="164"/>
      <c r="P468" s="164"/>
      <c r="Q468" s="184"/>
      <c r="R468" s="184"/>
      <c r="S468" s="184"/>
      <c r="T468" s="184"/>
      <c r="U468" s="184"/>
      <c r="V468" s="184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84"/>
      <c r="C469" s="184"/>
      <c r="D469" s="184"/>
      <c r="E469" s="184"/>
      <c r="F469" s="184"/>
      <c r="G469" s="184"/>
      <c r="H469" s="184"/>
      <c r="I469" s="184"/>
      <c r="J469" s="184"/>
      <c r="K469" s="184"/>
      <c r="L469" s="184"/>
      <c r="M469" s="184"/>
      <c r="N469" s="98"/>
      <c r="O469" s="164"/>
      <c r="P469" s="164"/>
      <c r="Q469" s="184"/>
      <c r="R469" s="184"/>
      <c r="S469" s="184"/>
      <c r="T469" s="184"/>
      <c r="U469" s="184"/>
      <c r="V469" s="184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84"/>
      <c r="C470" s="184"/>
      <c r="D470" s="184"/>
      <c r="E470" s="184"/>
      <c r="F470" s="184"/>
      <c r="G470" s="184"/>
      <c r="H470" s="184"/>
      <c r="I470" s="184"/>
      <c r="J470" s="184"/>
      <c r="K470" s="184"/>
      <c r="L470" s="184"/>
      <c r="M470" s="184"/>
      <c r="N470" s="98"/>
      <c r="O470" s="164"/>
      <c r="P470" s="164"/>
      <c r="Q470" s="184"/>
      <c r="R470" s="184"/>
      <c r="S470" s="184"/>
      <c r="T470" s="184"/>
      <c r="U470" s="184"/>
      <c r="V470" s="184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84"/>
      <c r="C471" s="184"/>
      <c r="D471" s="184"/>
      <c r="E471" s="184"/>
      <c r="F471" s="184"/>
      <c r="G471" s="184"/>
      <c r="H471" s="184"/>
      <c r="I471" s="184"/>
      <c r="J471" s="184"/>
      <c r="K471" s="184"/>
      <c r="L471" s="184"/>
      <c r="M471" s="184"/>
      <c r="N471" s="98"/>
      <c r="O471" s="164"/>
      <c r="P471" s="164"/>
      <c r="Q471" s="184"/>
      <c r="R471" s="184"/>
      <c r="S471" s="184"/>
      <c r="T471" s="184"/>
      <c r="U471" s="184"/>
      <c r="V471" s="184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84"/>
      <c r="C472" s="184"/>
      <c r="D472" s="184"/>
      <c r="E472" s="184"/>
      <c r="F472" s="184"/>
      <c r="G472" s="184"/>
      <c r="H472" s="184"/>
      <c r="I472" s="184"/>
      <c r="J472" s="184"/>
      <c r="K472" s="184"/>
      <c r="L472" s="184"/>
      <c r="M472" s="184"/>
      <c r="N472" s="98"/>
      <c r="O472" s="164"/>
      <c r="P472" s="164"/>
      <c r="Q472" s="184"/>
      <c r="R472" s="184"/>
      <c r="S472" s="184"/>
      <c r="T472" s="184"/>
      <c r="U472" s="184"/>
      <c r="V472" s="184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84"/>
      <c r="C473" s="184"/>
      <c r="D473" s="184"/>
      <c r="E473" s="184"/>
      <c r="F473" s="184"/>
      <c r="G473" s="184"/>
      <c r="H473" s="184"/>
      <c r="I473" s="184"/>
      <c r="J473" s="184"/>
      <c r="K473" s="184"/>
      <c r="L473" s="184"/>
      <c r="M473" s="184"/>
      <c r="N473" s="98"/>
      <c r="O473" s="164"/>
      <c r="P473" s="164"/>
      <c r="Q473" s="184"/>
      <c r="R473" s="184"/>
      <c r="S473" s="184"/>
      <c r="T473" s="184"/>
      <c r="U473" s="184"/>
      <c r="V473" s="184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84"/>
      <c r="C474" s="184"/>
      <c r="D474" s="184"/>
      <c r="E474" s="184"/>
      <c r="F474" s="184"/>
      <c r="G474" s="184"/>
      <c r="H474" s="184"/>
      <c r="I474" s="184"/>
      <c r="J474" s="184"/>
      <c r="K474" s="184"/>
      <c r="L474" s="184"/>
      <c r="M474" s="184"/>
      <c r="N474" s="98"/>
      <c r="O474" s="164"/>
      <c r="P474" s="164"/>
      <c r="Q474" s="184"/>
      <c r="R474" s="184"/>
      <c r="S474" s="184"/>
      <c r="T474" s="184"/>
      <c r="U474" s="184"/>
      <c r="V474" s="184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84"/>
      <c r="C475" s="184"/>
      <c r="D475" s="184"/>
      <c r="E475" s="184"/>
      <c r="F475" s="184"/>
      <c r="G475" s="184"/>
      <c r="H475" s="184"/>
      <c r="I475" s="184"/>
      <c r="J475" s="184"/>
      <c r="K475" s="184"/>
      <c r="L475" s="184"/>
      <c r="M475" s="184"/>
      <c r="N475" s="98"/>
      <c r="O475" s="164"/>
      <c r="P475" s="164"/>
      <c r="Q475" s="184"/>
      <c r="R475" s="184"/>
      <c r="S475" s="184"/>
      <c r="T475" s="184"/>
      <c r="U475" s="184"/>
      <c r="V475" s="184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84"/>
      <c r="C476" s="184"/>
      <c r="D476" s="184"/>
      <c r="E476" s="184"/>
      <c r="F476" s="184"/>
      <c r="G476" s="184"/>
      <c r="H476" s="184"/>
      <c r="I476" s="184"/>
      <c r="J476" s="184"/>
      <c r="K476" s="184"/>
      <c r="L476" s="184"/>
      <c r="M476" s="184"/>
      <c r="N476" s="98"/>
      <c r="O476" s="164"/>
      <c r="P476" s="164"/>
      <c r="Q476" s="184"/>
      <c r="R476" s="184"/>
      <c r="S476" s="184"/>
      <c r="T476" s="184"/>
      <c r="U476" s="184"/>
      <c r="V476" s="184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84"/>
      <c r="C477" s="184"/>
      <c r="D477" s="184"/>
      <c r="E477" s="184"/>
      <c r="F477" s="184"/>
      <c r="G477" s="184"/>
      <c r="H477" s="184"/>
      <c r="I477" s="184"/>
      <c r="J477" s="184"/>
      <c r="K477" s="184"/>
      <c r="L477" s="184"/>
      <c r="M477" s="184"/>
      <c r="N477" s="98"/>
      <c r="O477" s="164"/>
      <c r="P477" s="164"/>
      <c r="Q477" s="184"/>
      <c r="R477" s="184"/>
      <c r="S477" s="184"/>
      <c r="T477" s="184"/>
      <c r="U477" s="184"/>
      <c r="V477" s="184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84"/>
      <c r="C478" s="184"/>
      <c r="D478" s="184"/>
      <c r="E478" s="184"/>
      <c r="F478" s="184"/>
      <c r="G478" s="184"/>
      <c r="H478" s="184"/>
      <c r="I478" s="184"/>
      <c r="J478" s="184"/>
      <c r="K478" s="184"/>
      <c r="L478" s="184"/>
      <c r="M478" s="184"/>
      <c r="N478" s="98"/>
      <c r="O478" s="164"/>
      <c r="P478" s="164"/>
      <c r="Q478" s="184"/>
      <c r="R478" s="184"/>
      <c r="S478" s="184"/>
      <c r="T478" s="184"/>
      <c r="U478" s="184"/>
      <c r="V478" s="184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84"/>
      <c r="C479" s="184"/>
      <c r="D479" s="184"/>
      <c r="E479" s="184"/>
      <c r="F479" s="184"/>
      <c r="G479" s="184"/>
      <c r="H479" s="184"/>
      <c r="I479" s="184"/>
      <c r="J479" s="184"/>
      <c r="K479" s="184"/>
      <c r="L479" s="184"/>
      <c r="M479" s="184"/>
      <c r="N479" s="98"/>
      <c r="O479" s="164"/>
      <c r="P479" s="164"/>
      <c r="Q479" s="184"/>
      <c r="R479" s="184"/>
      <c r="S479" s="184"/>
      <c r="T479" s="184"/>
      <c r="U479" s="184"/>
      <c r="V479" s="184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84"/>
      <c r="C480" s="184"/>
      <c r="D480" s="184"/>
      <c r="E480" s="184"/>
      <c r="F480" s="184"/>
      <c r="G480" s="184"/>
      <c r="H480" s="184"/>
      <c r="I480" s="184"/>
      <c r="J480" s="184"/>
      <c r="K480" s="184"/>
      <c r="L480" s="184"/>
      <c r="M480" s="184"/>
      <c r="N480" s="98"/>
      <c r="O480" s="164"/>
      <c r="P480" s="164"/>
      <c r="Q480" s="184"/>
      <c r="R480" s="184"/>
      <c r="S480" s="184"/>
      <c r="T480" s="184"/>
      <c r="U480" s="184"/>
      <c r="V480" s="184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84"/>
      <c r="C481" s="184"/>
      <c r="D481" s="184"/>
      <c r="E481" s="184"/>
      <c r="F481" s="184"/>
      <c r="G481" s="184"/>
      <c r="H481" s="184"/>
      <c r="I481" s="184"/>
      <c r="J481" s="184"/>
      <c r="K481" s="184"/>
      <c r="L481" s="184"/>
      <c r="M481" s="184"/>
      <c r="N481" s="98"/>
      <c r="O481" s="164"/>
      <c r="P481" s="164"/>
      <c r="Q481" s="184"/>
      <c r="R481" s="184"/>
      <c r="S481" s="184"/>
      <c r="T481" s="184"/>
      <c r="U481" s="184"/>
      <c r="V481" s="184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84"/>
      <c r="C482" s="184"/>
      <c r="D482" s="184"/>
      <c r="E482" s="184"/>
      <c r="F482" s="184"/>
      <c r="G482" s="184"/>
      <c r="H482" s="184"/>
      <c r="I482" s="184"/>
      <c r="J482" s="184"/>
      <c r="K482" s="184"/>
      <c r="L482" s="184"/>
      <c r="M482" s="184"/>
      <c r="N482" s="98"/>
      <c r="O482" s="164"/>
      <c r="P482" s="164"/>
      <c r="Q482" s="184"/>
      <c r="R482" s="184"/>
      <c r="S482" s="184"/>
      <c r="T482" s="184"/>
      <c r="U482" s="184"/>
      <c r="V482" s="184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84"/>
      <c r="C483" s="184"/>
      <c r="D483" s="184"/>
      <c r="E483" s="184"/>
      <c r="F483" s="184"/>
      <c r="G483" s="184"/>
      <c r="H483" s="184"/>
      <c r="I483" s="184"/>
      <c r="J483" s="184"/>
      <c r="K483" s="184"/>
      <c r="L483" s="184"/>
      <c r="M483" s="184"/>
      <c r="N483" s="98"/>
      <c r="O483" s="164"/>
      <c r="P483" s="164"/>
      <c r="Q483" s="184"/>
      <c r="R483" s="184"/>
      <c r="S483" s="184"/>
      <c r="T483" s="184"/>
      <c r="U483" s="184"/>
      <c r="V483" s="184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84"/>
      <c r="C484" s="184"/>
      <c r="D484" s="184"/>
      <c r="E484" s="184"/>
      <c r="F484" s="184"/>
      <c r="G484" s="184"/>
      <c r="H484" s="184"/>
      <c r="I484" s="184"/>
      <c r="J484" s="184"/>
      <c r="K484" s="184"/>
      <c r="L484" s="184"/>
      <c r="M484" s="184"/>
      <c r="N484" s="98"/>
      <c r="O484" s="164"/>
      <c r="P484" s="164"/>
      <c r="Q484" s="184"/>
      <c r="R484" s="184"/>
      <c r="S484" s="184"/>
      <c r="T484" s="184"/>
      <c r="U484" s="184"/>
      <c r="V484" s="184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84"/>
      <c r="C485" s="184"/>
      <c r="D485" s="184"/>
      <c r="E485" s="184"/>
      <c r="F485" s="184"/>
      <c r="G485" s="184"/>
      <c r="H485" s="184"/>
      <c r="I485" s="184"/>
      <c r="J485" s="184"/>
      <c r="K485" s="184"/>
      <c r="L485" s="184"/>
      <c r="M485" s="184"/>
      <c r="N485" s="98"/>
      <c r="O485" s="164"/>
      <c r="P485" s="164"/>
      <c r="Q485" s="184"/>
      <c r="R485" s="184"/>
      <c r="S485" s="184"/>
      <c r="T485" s="184"/>
      <c r="U485" s="184"/>
      <c r="V485" s="184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84"/>
      <c r="C486" s="184"/>
      <c r="D486" s="184"/>
      <c r="E486" s="184"/>
      <c r="F486" s="184"/>
      <c r="G486" s="184"/>
      <c r="H486" s="184"/>
      <c r="I486" s="184"/>
      <c r="J486" s="184"/>
      <c r="K486" s="184"/>
      <c r="L486" s="184"/>
      <c r="M486" s="184"/>
      <c r="N486" s="98"/>
      <c r="O486" s="164"/>
      <c r="P486" s="164"/>
      <c r="Q486" s="184"/>
      <c r="R486" s="184"/>
      <c r="S486" s="184"/>
      <c r="T486" s="184"/>
      <c r="U486" s="184"/>
      <c r="V486" s="184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84"/>
      <c r="C487" s="184"/>
      <c r="D487" s="184"/>
      <c r="E487" s="184"/>
      <c r="F487" s="184"/>
      <c r="G487" s="184"/>
      <c r="H487" s="184"/>
      <c r="I487" s="184"/>
      <c r="J487" s="184"/>
      <c r="K487" s="184"/>
      <c r="L487" s="184"/>
      <c r="M487" s="184"/>
      <c r="N487" s="98"/>
      <c r="O487" s="164"/>
      <c r="P487" s="164"/>
      <c r="Q487" s="184"/>
      <c r="R487" s="184"/>
      <c r="S487" s="184"/>
      <c r="T487" s="184"/>
      <c r="U487" s="184"/>
      <c r="V487" s="184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84"/>
      <c r="C488" s="184"/>
      <c r="D488" s="184"/>
      <c r="E488" s="184"/>
      <c r="F488" s="184"/>
      <c r="G488" s="184"/>
      <c r="H488" s="184"/>
      <c r="I488" s="184"/>
      <c r="J488" s="184"/>
      <c r="K488" s="184"/>
      <c r="L488" s="184"/>
      <c r="M488" s="184"/>
      <c r="N488" s="98"/>
      <c r="O488" s="164"/>
      <c r="P488" s="164"/>
      <c r="Q488" s="184"/>
      <c r="R488" s="184"/>
      <c r="S488" s="184"/>
      <c r="T488" s="184"/>
      <c r="U488" s="184"/>
      <c r="V488" s="184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84"/>
      <c r="C489" s="184"/>
      <c r="D489" s="184"/>
      <c r="E489" s="184"/>
      <c r="F489" s="184"/>
      <c r="G489" s="184"/>
      <c r="H489" s="184"/>
      <c r="I489" s="184"/>
      <c r="J489" s="184"/>
      <c r="K489" s="184"/>
      <c r="L489" s="184"/>
      <c r="M489" s="184"/>
      <c r="N489" s="98"/>
      <c r="O489" s="164"/>
      <c r="P489" s="164"/>
      <c r="Q489" s="184"/>
      <c r="R489" s="184"/>
      <c r="S489" s="184"/>
      <c r="T489" s="184"/>
      <c r="U489" s="184"/>
      <c r="V489" s="184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84"/>
      <c r="C490" s="184"/>
      <c r="D490" s="184"/>
      <c r="E490" s="184"/>
      <c r="F490" s="184"/>
      <c r="G490" s="184"/>
      <c r="H490" s="184"/>
      <c r="I490" s="184"/>
      <c r="J490" s="184"/>
      <c r="K490" s="184"/>
      <c r="L490" s="184"/>
      <c r="M490" s="184"/>
      <c r="N490" s="98"/>
      <c r="O490" s="164"/>
      <c r="P490" s="164"/>
      <c r="Q490" s="184"/>
      <c r="R490" s="184"/>
      <c r="S490" s="184"/>
      <c r="T490" s="184"/>
      <c r="U490" s="184"/>
      <c r="V490" s="184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84"/>
      <c r="C491" s="184"/>
      <c r="D491" s="184"/>
      <c r="E491" s="184"/>
      <c r="F491" s="184"/>
      <c r="G491" s="184"/>
      <c r="H491" s="184"/>
      <c r="I491" s="184"/>
      <c r="J491" s="184"/>
      <c r="K491" s="184"/>
      <c r="L491" s="184"/>
      <c r="M491" s="184"/>
      <c r="N491" s="98"/>
      <c r="O491" s="164"/>
      <c r="P491" s="164"/>
      <c r="Q491" s="184"/>
      <c r="R491" s="184"/>
      <c r="S491" s="184"/>
      <c r="T491" s="184"/>
      <c r="U491" s="184"/>
      <c r="V491" s="184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84"/>
      <c r="C492" s="184"/>
      <c r="D492" s="184"/>
      <c r="E492" s="184"/>
      <c r="F492" s="184"/>
      <c r="G492" s="184"/>
      <c r="H492" s="184"/>
      <c r="I492" s="184"/>
      <c r="J492" s="184"/>
      <c r="K492" s="184"/>
      <c r="L492" s="184"/>
      <c r="M492" s="184"/>
      <c r="N492" s="98"/>
      <c r="O492" s="164"/>
      <c r="P492" s="164"/>
      <c r="Q492" s="184"/>
      <c r="R492" s="184"/>
      <c r="S492" s="184"/>
      <c r="T492" s="184"/>
      <c r="U492" s="184"/>
      <c r="V492" s="184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84"/>
      <c r="C493" s="184"/>
      <c r="D493" s="184"/>
      <c r="E493" s="184"/>
      <c r="F493" s="184"/>
      <c r="G493" s="184"/>
      <c r="H493" s="184"/>
      <c r="I493" s="184"/>
      <c r="J493" s="184"/>
      <c r="K493" s="184"/>
      <c r="L493" s="184"/>
      <c r="M493" s="184"/>
      <c r="N493" s="98"/>
      <c r="O493" s="164"/>
      <c r="P493" s="164"/>
      <c r="Q493" s="184"/>
      <c r="R493" s="184"/>
      <c r="S493" s="184"/>
      <c r="T493" s="184"/>
      <c r="U493" s="184"/>
      <c r="V493" s="184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84"/>
      <c r="C494" s="184"/>
      <c r="D494" s="184"/>
      <c r="E494" s="184"/>
      <c r="F494" s="184"/>
      <c r="G494" s="184"/>
      <c r="H494" s="184"/>
      <c r="I494" s="184"/>
      <c r="J494" s="184"/>
      <c r="K494" s="184"/>
      <c r="L494" s="184"/>
      <c r="M494" s="184"/>
      <c r="N494" s="98"/>
      <c r="O494" s="164"/>
      <c r="P494" s="164"/>
      <c r="Q494" s="184"/>
      <c r="R494" s="184"/>
      <c r="S494" s="184"/>
      <c r="T494" s="184"/>
      <c r="U494" s="184"/>
      <c r="V494" s="184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84"/>
      <c r="C495" s="184"/>
      <c r="D495" s="184"/>
      <c r="E495" s="184"/>
      <c r="F495" s="184"/>
      <c r="G495" s="184"/>
      <c r="H495" s="184"/>
      <c r="I495" s="184"/>
      <c r="J495" s="184"/>
      <c r="K495" s="184"/>
      <c r="L495" s="184"/>
      <c r="M495" s="184"/>
      <c r="N495" s="98"/>
      <c r="O495" s="164"/>
      <c r="P495" s="164"/>
      <c r="Q495" s="184"/>
      <c r="R495" s="184"/>
      <c r="S495" s="184"/>
      <c r="T495" s="184"/>
      <c r="U495" s="184"/>
      <c r="V495" s="184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84"/>
      <c r="C496" s="184"/>
      <c r="D496" s="184"/>
      <c r="E496" s="184"/>
      <c r="F496" s="184"/>
      <c r="G496" s="184"/>
      <c r="H496" s="184"/>
      <c r="I496" s="184"/>
      <c r="J496" s="184"/>
      <c r="K496" s="184"/>
      <c r="L496" s="184"/>
      <c r="M496" s="184"/>
      <c r="N496" s="98"/>
      <c r="O496" s="164"/>
      <c r="P496" s="164"/>
      <c r="Q496" s="184"/>
      <c r="R496" s="184"/>
      <c r="S496" s="184"/>
      <c r="T496" s="184"/>
      <c r="U496" s="184"/>
      <c r="V496" s="184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84"/>
      <c r="C497" s="184"/>
      <c r="D497" s="184"/>
      <c r="E497" s="184"/>
      <c r="F497" s="184"/>
      <c r="G497" s="184"/>
      <c r="H497" s="184"/>
      <c r="I497" s="184"/>
      <c r="J497" s="184"/>
      <c r="K497" s="184"/>
      <c r="L497" s="184"/>
      <c r="M497" s="184"/>
      <c r="N497" s="98"/>
      <c r="O497" s="164"/>
      <c r="P497" s="164"/>
      <c r="Q497" s="184"/>
      <c r="R497" s="184"/>
      <c r="S497" s="184"/>
      <c r="T497" s="184"/>
      <c r="U497" s="184"/>
      <c r="V497" s="184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84"/>
      <c r="C498" s="184"/>
      <c r="D498" s="184"/>
      <c r="E498" s="184"/>
      <c r="F498" s="184"/>
      <c r="G498" s="184"/>
      <c r="H498" s="184"/>
      <c r="I498" s="184"/>
      <c r="J498" s="184"/>
      <c r="K498" s="184"/>
      <c r="L498" s="184"/>
      <c r="M498" s="184"/>
      <c r="N498" s="98"/>
      <c r="O498" s="164"/>
      <c r="P498" s="164"/>
      <c r="Q498" s="184"/>
      <c r="R498" s="184"/>
      <c r="S498" s="184"/>
      <c r="T498" s="184"/>
      <c r="U498" s="184"/>
      <c r="V498" s="184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84"/>
      <c r="C499" s="184"/>
      <c r="D499" s="184"/>
      <c r="E499" s="184"/>
      <c r="F499" s="184"/>
      <c r="G499" s="184"/>
      <c r="H499" s="184"/>
      <c r="I499" s="184"/>
      <c r="J499" s="184"/>
      <c r="K499" s="184"/>
      <c r="L499" s="184"/>
      <c r="M499" s="184"/>
      <c r="N499" s="98"/>
      <c r="O499" s="164"/>
      <c r="P499" s="164"/>
      <c r="Q499" s="184"/>
      <c r="R499" s="184"/>
      <c r="S499" s="184"/>
      <c r="T499" s="184"/>
      <c r="U499" s="184"/>
      <c r="V499" s="184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84"/>
      <c r="C500" s="184"/>
      <c r="D500" s="184"/>
      <c r="E500" s="184"/>
      <c r="F500" s="184"/>
      <c r="G500" s="184"/>
      <c r="H500" s="184"/>
      <c r="I500" s="184"/>
      <c r="J500" s="184"/>
      <c r="K500" s="184"/>
      <c r="L500" s="184"/>
      <c r="M500" s="184"/>
      <c r="N500" s="98"/>
      <c r="O500" s="164"/>
      <c r="P500" s="164"/>
      <c r="Q500" s="184"/>
      <c r="R500" s="184"/>
      <c r="S500" s="184"/>
      <c r="T500" s="184"/>
      <c r="U500" s="184"/>
      <c r="V500" s="184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84"/>
      <c r="C501" s="184"/>
      <c r="D501" s="184"/>
      <c r="E501" s="184"/>
      <c r="F501" s="184"/>
      <c r="G501" s="184"/>
      <c r="H501" s="184"/>
      <c r="I501" s="184"/>
      <c r="J501" s="184"/>
      <c r="K501" s="184"/>
      <c r="L501" s="184"/>
      <c r="M501" s="184"/>
      <c r="N501" s="98"/>
      <c r="O501" s="164"/>
      <c r="P501" s="164"/>
      <c r="Q501" s="184"/>
      <c r="R501" s="184"/>
      <c r="S501" s="184"/>
      <c r="T501" s="184"/>
      <c r="U501" s="184"/>
      <c r="V501" s="184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84"/>
      <c r="C502" s="184"/>
      <c r="D502" s="184"/>
      <c r="E502" s="184"/>
      <c r="F502" s="184"/>
      <c r="G502" s="184"/>
      <c r="H502" s="184"/>
      <c r="I502" s="184"/>
      <c r="J502" s="184"/>
      <c r="K502" s="184"/>
      <c r="L502" s="184"/>
      <c r="M502" s="184"/>
      <c r="N502" s="98"/>
      <c r="O502" s="164"/>
      <c r="P502" s="164"/>
      <c r="Q502" s="184"/>
      <c r="R502" s="184"/>
      <c r="S502" s="184"/>
      <c r="T502" s="184"/>
      <c r="U502" s="184"/>
      <c r="V502" s="184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84"/>
      <c r="C503" s="184"/>
      <c r="D503" s="184"/>
      <c r="E503" s="184"/>
      <c r="F503" s="184"/>
      <c r="G503" s="184"/>
      <c r="H503" s="184"/>
      <c r="I503" s="184"/>
      <c r="J503" s="184"/>
      <c r="K503" s="184"/>
      <c r="L503" s="184"/>
      <c r="M503" s="184"/>
      <c r="N503" s="98"/>
      <c r="O503" s="164"/>
      <c r="P503" s="164"/>
      <c r="Q503" s="184"/>
      <c r="R503" s="184"/>
      <c r="S503" s="184"/>
      <c r="T503" s="184"/>
      <c r="U503" s="184"/>
      <c r="V503" s="184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84"/>
      <c r="C504" s="184"/>
      <c r="D504" s="184"/>
      <c r="E504" s="184"/>
      <c r="F504" s="184"/>
      <c r="G504" s="184"/>
      <c r="H504" s="184"/>
      <c r="I504" s="184"/>
      <c r="J504" s="184"/>
      <c r="K504" s="184"/>
      <c r="L504" s="184"/>
      <c r="M504" s="184"/>
      <c r="N504" s="98"/>
      <c r="O504" s="164"/>
      <c r="P504" s="164"/>
      <c r="Q504" s="184"/>
      <c r="R504" s="184"/>
      <c r="S504" s="184"/>
      <c r="T504" s="184"/>
      <c r="U504" s="184"/>
      <c r="V504" s="184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84"/>
      <c r="C505" s="184"/>
      <c r="D505" s="184"/>
      <c r="E505" s="184"/>
      <c r="F505" s="184"/>
      <c r="G505" s="184"/>
      <c r="H505" s="184"/>
      <c r="I505" s="184"/>
      <c r="J505" s="184"/>
      <c r="K505" s="184"/>
      <c r="L505" s="184"/>
      <c r="M505" s="184"/>
      <c r="N505" s="98"/>
      <c r="O505" s="164"/>
      <c r="P505" s="164"/>
      <c r="Q505" s="184"/>
      <c r="R505" s="184"/>
      <c r="S505" s="184"/>
      <c r="T505" s="184"/>
      <c r="U505" s="184"/>
      <c r="V505" s="184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84"/>
      <c r="C506" s="184"/>
      <c r="D506" s="184"/>
      <c r="E506" s="184"/>
      <c r="F506" s="184"/>
      <c r="G506" s="184"/>
      <c r="H506" s="184"/>
      <c r="I506" s="184"/>
      <c r="J506" s="184"/>
      <c r="K506" s="184"/>
      <c r="L506" s="184"/>
      <c r="M506" s="184"/>
      <c r="N506" s="98"/>
      <c r="O506" s="164"/>
      <c r="P506" s="164"/>
      <c r="Q506" s="184"/>
      <c r="R506" s="184"/>
      <c r="S506" s="184"/>
      <c r="T506" s="184"/>
      <c r="U506" s="184"/>
      <c r="V506" s="184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84"/>
      <c r="C507" s="184"/>
      <c r="D507" s="184"/>
      <c r="E507" s="184"/>
      <c r="F507" s="184"/>
      <c r="G507" s="184"/>
      <c r="H507" s="184"/>
      <c r="I507" s="184"/>
      <c r="J507" s="184"/>
      <c r="K507" s="184"/>
      <c r="L507" s="184"/>
      <c r="M507" s="184"/>
      <c r="N507" s="98"/>
      <c r="O507" s="164"/>
      <c r="P507" s="164"/>
      <c r="Q507" s="184"/>
      <c r="R507" s="184"/>
      <c r="S507" s="184"/>
      <c r="T507" s="184"/>
      <c r="U507" s="184"/>
      <c r="V507" s="184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84"/>
      <c r="C508" s="184"/>
      <c r="D508" s="184"/>
      <c r="E508" s="184"/>
      <c r="F508" s="184"/>
      <c r="G508" s="184"/>
      <c r="H508" s="184"/>
      <c r="I508" s="184"/>
      <c r="J508" s="184"/>
      <c r="K508" s="184"/>
      <c r="L508" s="184"/>
      <c r="M508" s="184"/>
      <c r="N508" s="98"/>
      <c r="O508" s="164"/>
      <c r="P508" s="164"/>
      <c r="Q508" s="184"/>
      <c r="R508" s="184"/>
      <c r="S508" s="184"/>
      <c r="T508" s="184"/>
      <c r="U508" s="184"/>
      <c r="V508" s="184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84"/>
      <c r="C509" s="184"/>
      <c r="D509" s="184"/>
      <c r="E509" s="184"/>
      <c r="F509" s="184"/>
      <c r="G509" s="184"/>
      <c r="H509" s="184"/>
      <c r="I509" s="184"/>
      <c r="J509" s="184"/>
      <c r="K509" s="184"/>
      <c r="L509" s="184"/>
      <c r="M509" s="184"/>
      <c r="N509" s="98"/>
      <c r="O509" s="164"/>
      <c r="P509" s="164"/>
      <c r="Q509" s="184"/>
      <c r="R509" s="184"/>
      <c r="S509" s="184"/>
      <c r="T509" s="184"/>
      <c r="U509" s="184"/>
      <c r="V509" s="184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84"/>
      <c r="C510" s="184"/>
      <c r="D510" s="184"/>
      <c r="E510" s="184"/>
      <c r="F510" s="184"/>
      <c r="G510" s="184"/>
      <c r="H510" s="184"/>
      <c r="I510" s="184"/>
      <c r="J510" s="184"/>
      <c r="K510" s="184"/>
      <c r="L510" s="184"/>
      <c r="M510" s="184"/>
      <c r="N510" s="98"/>
      <c r="O510" s="164"/>
      <c r="P510" s="164"/>
      <c r="Q510" s="184"/>
      <c r="R510" s="184"/>
      <c r="S510" s="184"/>
      <c r="T510" s="184"/>
      <c r="U510" s="184"/>
      <c r="V510" s="184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84"/>
      <c r="C511" s="184"/>
      <c r="D511" s="184"/>
      <c r="E511" s="184"/>
      <c r="F511" s="184"/>
      <c r="G511" s="184"/>
      <c r="H511" s="184"/>
      <c r="I511" s="184"/>
      <c r="J511" s="184"/>
      <c r="K511" s="184"/>
      <c r="L511" s="184"/>
      <c r="M511" s="184"/>
      <c r="N511" s="98"/>
      <c r="O511" s="164"/>
      <c r="P511" s="164"/>
      <c r="Q511" s="184"/>
      <c r="R511" s="184"/>
      <c r="S511" s="184"/>
      <c r="T511" s="184"/>
      <c r="U511" s="184"/>
      <c r="V511" s="184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84"/>
      <c r="C512" s="184"/>
      <c r="D512" s="184"/>
      <c r="E512" s="184"/>
      <c r="F512" s="184"/>
      <c r="G512" s="184"/>
      <c r="H512" s="184"/>
      <c r="I512" s="184"/>
      <c r="J512" s="184"/>
      <c r="K512" s="184"/>
      <c r="L512" s="184"/>
      <c r="M512" s="184"/>
      <c r="N512" s="98"/>
      <c r="O512" s="164"/>
      <c r="P512" s="164"/>
      <c r="Q512" s="184"/>
      <c r="R512" s="184"/>
      <c r="S512" s="184"/>
      <c r="T512" s="184"/>
      <c r="U512" s="184"/>
      <c r="V512" s="184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84"/>
      <c r="C513" s="184"/>
      <c r="D513" s="184"/>
      <c r="E513" s="184"/>
      <c r="F513" s="184"/>
      <c r="G513" s="184"/>
      <c r="H513" s="184"/>
      <c r="I513" s="184"/>
      <c r="J513" s="184"/>
      <c r="K513" s="184"/>
      <c r="L513" s="184"/>
      <c r="M513" s="184"/>
      <c r="N513" s="98"/>
      <c r="O513" s="164"/>
      <c r="P513" s="164"/>
      <c r="Q513" s="184"/>
      <c r="R513" s="184"/>
      <c r="S513" s="184"/>
      <c r="T513" s="184"/>
      <c r="U513" s="184"/>
      <c r="V513" s="184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84"/>
      <c r="C514" s="184"/>
      <c r="D514" s="184"/>
      <c r="E514" s="184"/>
      <c r="F514" s="184"/>
      <c r="G514" s="184"/>
      <c r="H514" s="184"/>
      <c r="I514" s="184"/>
      <c r="J514" s="184"/>
      <c r="K514" s="184"/>
      <c r="L514" s="184"/>
      <c r="M514" s="184"/>
      <c r="N514" s="98"/>
      <c r="O514" s="164"/>
      <c r="P514" s="164"/>
      <c r="Q514" s="184"/>
      <c r="R514" s="184"/>
      <c r="S514" s="184"/>
      <c r="T514" s="184"/>
      <c r="U514" s="184"/>
      <c r="V514" s="184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84"/>
      <c r="C515" s="184"/>
      <c r="D515" s="184"/>
      <c r="E515" s="184"/>
      <c r="F515" s="184"/>
      <c r="G515" s="184"/>
      <c r="H515" s="184"/>
      <c r="I515" s="184"/>
      <c r="J515" s="184"/>
      <c r="K515" s="184"/>
      <c r="L515" s="184"/>
      <c r="M515" s="184"/>
      <c r="N515" s="98"/>
      <c r="O515" s="164"/>
      <c r="P515" s="164"/>
      <c r="Q515" s="184"/>
      <c r="R515" s="184"/>
      <c r="S515" s="184"/>
      <c r="T515" s="184"/>
      <c r="U515" s="184"/>
      <c r="V515" s="184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84"/>
      <c r="C516" s="184"/>
      <c r="D516" s="184"/>
      <c r="E516" s="184"/>
      <c r="F516" s="184"/>
      <c r="G516" s="184"/>
      <c r="H516" s="184"/>
      <c r="I516" s="184"/>
      <c r="J516" s="184"/>
      <c r="K516" s="184"/>
      <c r="L516" s="184"/>
      <c r="M516" s="184"/>
      <c r="N516" s="98"/>
      <c r="O516" s="164"/>
      <c r="P516" s="164"/>
      <c r="Q516" s="184"/>
      <c r="R516" s="184"/>
      <c r="S516" s="184"/>
      <c r="T516" s="184"/>
      <c r="U516" s="184"/>
      <c r="V516" s="184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84"/>
      <c r="C517" s="184"/>
      <c r="D517" s="184"/>
      <c r="E517" s="184"/>
      <c r="F517" s="184"/>
      <c r="G517" s="184"/>
      <c r="H517" s="184"/>
      <c r="I517" s="184"/>
      <c r="J517" s="184"/>
      <c r="K517" s="184"/>
      <c r="L517" s="184"/>
      <c r="M517" s="184"/>
      <c r="N517" s="98"/>
      <c r="O517" s="164"/>
      <c r="P517" s="164"/>
      <c r="Q517" s="184"/>
      <c r="R517" s="184"/>
      <c r="S517" s="184"/>
      <c r="T517" s="184"/>
      <c r="U517" s="184"/>
      <c r="V517" s="184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84"/>
      <c r="C518" s="184"/>
      <c r="D518" s="184"/>
      <c r="E518" s="184"/>
      <c r="F518" s="184"/>
      <c r="G518" s="184"/>
      <c r="H518" s="184"/>
      <c r="I518" s="184"/>
      <c r="J518" s="184"/>
      <c r="K518" s="184"/>
      <c r="L518" s="184"/>
      <c r="M518" s="184"/>
      <c r="N518" s="98"/>
      <c r="O518" s="164"/>
      <c r="P518" s="164"/>
      <c r="Q518" s="184"/>
      <c r="R518" s="184"/>
      <c r="S518" s="184"/>
      <c r="T518" s="184"/>
      <c r="U518" s="184"/>
      <c r="V518" s="184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84"/>
      <c r="C519" s="184"/>
      <c r="D519" s="184"/>
      <c r="E519" s="184"/>
      <c r="F519" s="184"/>
      <c r="G519" s="184"/>
      <c r="H519" s="184"/>
      <c r="I519" s="184"/>
      <c r="J519" s="184"/>
      <c r="K519" s="184"/>
      <c r="L519" s="184"/>
      <c r="M519" s="184"/>
      <c r="N519" s="98"/>
      <c r="O519" s="164"/>
      <c r="P519" s="164"/>
      <c r="Q519" s="184"/>
      <c r="R519" s="184"/>
      <c r="S519" s="184"/>
      <c r="T519" s="184"/>
      <c r="U519" s="184"/>
      <c r="V519" s="184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84"/>
      <c r="C520" s="184"/>
      <c r="D520" s="184"/>
      <c r="E520" s="184"/>
      <c r="F520" s="184"/>
      <c r="G520" s="184"/>
      <c r="H520" s="184"/>
      <c r="I520" s="184"/>
      <c r="J520" s="184"/>
      <c r="K520" s="184"/>
      <c r="L520" s="184"/>
      <c r="M520" s="184"/>
      <c r="N520" s="98"/>
      <c r="O520" s="164"/>
      <c r="P520" s="164"/>
      <c r="Q520" s="184"/>
      <c r="R520" s="184"/>
      <c r="S520" s="184"/>
      <c r="T520" s="184"/>
      <c r="U520" s="184"/>
      <c r="V520" s="184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84"/>
      <c r="C521" s="184"/>
      <c r="D521" s="184"/>
      <c r="E521" s="184"/>
      <c r="F521" s="184"/>
      <c r="G521" s="184"/>
      <c r="H521" s="184"/>
      <c r="I521" s="184"/>
      <c r="J521" s="184"/>
      <c r="K521" s="184"/>
      <c r="L521" s="184"/>
      <c r="M521" s="184"/>
      <c r="N521" s="98"/>
      <c r="O521" s="164"/>
      <c r="P521" s="164"/>
      <c r="Q521" s="184"/>
      <c r="R521" s="184"/>
      <c r="S521" s="184"/>
      <c r="T521" s="184"/>
      <c r="U521" s="184"/>
      <c r="V521" s="184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84"/>
      <c r="C522" s="184"/>
      <c r="D522" s="184"/>
      <c r="E522" s="184"/>
      <c r="F522" s="184"/>
      <c r="G522" s="184"/>
      <c r="H522" s="184"/>
      <c r="I522" s="184"/>
      <c r="J522" s="184"/>
      <c r="K522" s="184"/>
      <c r="L522" s="184"/>
      <c r="M522" s="184"/>
      <c r="N522" s="98"/>
      <c r="O522" s="164"/>
      <c r="P522" s="164"/>
      <c r="Q522" s="184"/>
      <c r="R522" s="184"/>
      <c r="S522" s="184"/>
      <c r="T522" s="184"/>
      <c r="U522" s="184"/>
      <c r="V522" s="184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84"/>
      <c r="C523" s="184"/>
      <c r="D523" s="184"/>
      <c r="E523" s="184"/>
      <c r="F523" s="184"/>
      <c r="G523" s="184"/>
      <c r="H523" s="184"/>
      <c r="I523" s="184"/>
      <c r="J523" s="184"/>
      <c r="K523" s="184"/>
      <c r="L523" s="184"/>
      <c r="M523" s="184"/>
      <c r="N523" s="98"/>
      <c r="O523" s="164"/>
      <c r="P523" s="164"/>
      <c r="Q523" s="184"/>
      <c r="R523" s="184"/>
      <c r="S523" s="184"/>
      <c r="T523" s="184"/>
      <c r="U523" s="184"/>
      <c r="V523" s="184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84"/>
      <c r="C524" s="184"/>
      <c r="D524" s="184"/>
      <c r="E524" s="184"/>
      <c r="F524" s="184"/>
      <c r="G524" s="184"/>
      <c r="H524" s="184"/>
      <c r="I524" s="184"/>
      <c r="J524" s="184"/>
      <c r="K524" s="184"/>
      <c r="L524" s="184"/>
      <c r="M524" s="184"/>
      <c r="N524" s="98"/>
      <c r="O524" s="164"/>
      <c r="P524" s="164"/>
      <c r="Q524" s="184"/>
      <c r="R524" s="184"/>
      <c r="S524" s="184"/>
      <c r="T524" s="184"/>
      <c r="U524" s="184"/>
      <c r="V524" s="184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84"/>
      <c r="C525" s="184"/>
      <c r="D525" s="184"/>
      <c r="E525" s="184"/>
      <c r="F525" s="184"/>
      <c r="G525" s="184"/>
      <c r="H525" s="184"/>
      <c r="I525" s="184"/>
      <c r="J525" s="184"/>
      <c r="K525" s="184"/>
      <c r="L525" s="184"/>
      <c r="M525" s="184"/>
      <c r="N525" s="98"/>
      <c r="O525" s="164"/>
      <c r="P525" s="164"/>
      <c r="Q525" s="184"/>
      <c r="R525" s="184"/>
      <c r="S525" s="184"/>
      <c r="T525" s="184"/>
      <c r="U525" s="184"/>
      <c r="V525" s="184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84"/>
      <c r="C526" s="184"/>
      <c r="D526" s="184"/>
      <c r="E526" s="184"/>
      <c r="F526" s="184"/>
      <c r="G526" s="184"/>
      <c r="H526" s="184"/>
      <c r="I526" s="184"/>
      <c r="J526" s="184"/>
      <c r="K526" s="184"/>
      <c r="L526" s="184"/>
      <c r="M526" s="184"/>
      <c r="N526" s="98"/>
      <c r="O526" s="164"/>
      <c r="P526" s="164"/>
      <c r="Q526" s="184"/>
      <c r="R526" s="184"/>
      <c r="S526" s="184"/>
      <c r="T526" s="184"/>
      <c r="U526" s="184"/>
      <c r="V526" s="184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84"/>
      <c r="C527" s="184"/>
      <c r="D527" s="184"/>
      <c r="E527" s="184"/>
      <c r="F527" s="184"/>
      <c r="G527" s="184"/>
      <c r="H527" s="184"/>
      <c r="I527" s="184"/>
      <c r="J527" s="184"/>
      <c r="K527" s="184"/>
      <c r="L527" s="184"/>
      <c r="M527" s="184"/>
      <c r="N527" s="98"/>
      <c r="O527" s="164"/>
      <c r="P527" s="164"/>
      <c r="Q527" s="184"/>
      <c r="R527" s="184"/>
      <c r="S527" s="184"/>
      <c r="T527" s="184"/>
      <c r="U527" s="184"/>
      <c r="V527" s="184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84"/>
      <c r="C528" s="184"/>
      <c r="D528" s="184"/>
      <c r="E528" s="184"/>
      <c r="F528" s="184"/>
      <c r="G528" s="184"/>
      <c r="H528" s="184"/>
      <c r="I528" s="184"/>
      <c r="J528" s="184"/>
      <c r="K528" s="184"/>
      <c r="L528" s="184"/>
      <c r="M528" s="184"/>
      <c r="N528" s="98"/>
      <c r="O528" s="164"/>
      <c r="P528" s="164"/>
      <c r="Q528" s="184"/>
      <c r="R528" s="184"/>
      <c r="S528" s="184"/>
      <c r="T528" s="184"/>
      <c r="U528" s="184"/>
      <c r="V528" s="184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84"/>
      <c r="C529" s="184"/>
      <c r="D529" s="184"/>
      <c r="E529" s="184"/>
      <c r="F529" s="184"/>
      <c r="G529" s="184"/>
      <c r="H529" s="184"/>
      <c r="I529" s="184"/>
      <c r="J529" s="184"/>
      <c r="K529" s="184"/>
      <c r="L529" s="184"/>
      <c r="M529" s="184"/>
      <c r="N529" s="98"/>
      <c r="O529" s="164"/>
      <c r="P529" s="164"/>
      <c r="Q529" s="184"/>
      <c r="R529" s="184"/>
      <c r="S529" s="184"/>
      <c r="T529" s="184"/>
      <c r="U529" s="184"/>
      <c r="V529" s="184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84"/>
      <c r="C530" s="184"/>
      <c r="D530" s="184"/>
      <c r="E530" s="184"/>
      <c r="F530" s="184"/>
      <c r="G530" s="184"/>
      <c r="H530" s="184"/>
      <c r="I530" s="184"/>
      <c r="J530" s="184"/>
      <c r="K530" s="184"/>
      <c r="L530" s="184"/>
      <c r="M530" s="184"/>
      <c r="N530" s="98"/>
      <c r="O530" s="164"/>
      <c r="P530" s="164"/>
      <c r="Q530" s="184"/>
      <c r="R530" s="184"/>
      <c r="S530" s="184"/>
      <c r="T530" s="184"/>
      <c r="U530" s="184"/>
      <c r="V530" s="184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84"/>
      <c r="C531" s="184"/>
      <c r="D531" s="184"/>
      <c r="E531" s="184"/>
      <c r="F531" s="184"/>
      <c r="G531" s="184"/>
      <c r="H531" s="184"/>
      <c r="I531" s="184"/>
      <c r="J531" s="184"/>
      <c r="K531" s="184"/>
      <c r="L531" s="184"/>
      <c r="M531" s="184"/>
      <c r="N531" s="98"/>
      <c r="O531" s="164"/>
      <c r="P531" s="164"/>
      <c r="Q531" s="184"/>
      <c r="R531" s="184"/>
      <c r="S531" s="184"/>
      <c r="T531" s="184"/>
      <c r="U531" s="184"/>
      <c r="V531" s="184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84"/>
      <c r="C532" s="184"/>
      <c r="D532" s="184"/>
      <c r="E532" s="184"/>
      <c r="F532" s="184"/>
      <c r="G532" s="184"/>
      <c r="H532" s="184"/>
      <c r="I532" s="184"/>
      <c r="J532" s="184"/>
      <c r="K532" s="184"/>
      <c r="L532" s="184"/>
      <c r="M532" s="184"/>
      <c r="N532" s="98"/>
      <c r="O532" s="164"/>
      <c r="P532" s="164"/>
      <c r="Q532" s="184"/>
      <c r="R532" s="184"/>
      <c r="S532" s="184"/>
      <c r="T532" s="184"/>
      <c r="U532" s="184"/>
      <c r="V532" s="184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84"/>
      <c r="C533" s="184"/>
      <c r="D533" s="184"/>
      <c r="E533" s="184"/>
      <c r="F533" s="184"/>
      <c r="G533" s="184"/>
      <c r="H533" s="184"/>
      <c r="I533" s="184"/>
      <c r="J533" s="184"/>
      <c r="K533" s="184"/>
      <c r="L533" s="184"/>
      <c r="M533" s="184"/>
      <c r="N533" s="98"/>
      <c r="O533" s="164"/>
      <c r="P533" s="164"/>
      <c r="Q533" s="184"/>
      <c r="R533" s="184"/>
      <c r="S533" s="184"/>
      <c r="T533" s="184"/>
      <c r="U533" s="184"/>
      <c r="V533" s="184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84"/>
      <c r="C534" s="184"/>
      <c r="D534" s="184"/>
      <c r="E534" s="184"/>
      <c r="F534" s="184"/>
      <c r="G534" s="184"/>
      <c r="H534" s="184"/>
      <c r="I534" s="184"/>
      <c r="J534" s="184"/>
      <c r="K534" s="184"/>
      <c r="L534" s="184"/>
      <c r="M534" s="184"/>
      <c r="N534" s="98"/>
      <c r="O534" s="164"/>
      <c r="P534" s="164"/>
      <c r="Q534" s="184"/>
      <c r="R534" s="184"/>
      <c r="S534" s="184"/>
      <c r="T534" s="184"/>
      <c r="U534" s="184"/>
      <c r="V534" s="184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84"/>
      <c r="C535" s="184"/>
      <c r="D535" s="184"/>
      <c r="E535" s="184"/>
      <c r="F535" s="184"/>
      <c r="G535" s="184"/>
      <c r="H535" s="184"/>
      <c r="I535" s="184"/>
      <c r="J535" s="184"/>
      <c r="K535" s="184"/>
      <c r="L535" s="184"/>
      <c r="M535" s="184"/>
      <c r="N535" s="98"/>
      <c r="O535" s="164"/>
      <c r="P535" s="164"/>
      <c r="Q535" s="184"/>
      <c r="R535" s="184"/>
      <c r="S535" s="184"/>
      <c r="T535" s="184"/>
      <c r="U535" s="184"/>
      <c r="V535" s="184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84"/>
      <c r="C536" s="184"/>
      <c r="D536" s="184"/>
      <c r="E536" s="184"/>
      <c r="F536" s="184"/>
      <c r="G536" s="184"/>
      <c r="H536" s="184"/>
      <c r="I536" s="184"/>
      <c r="J536" s="184"/>
      <c r="K536" s="184"/>
      <c r="L536" s="184"/>
      <c r="M536" s="184"/>
      <c r="N536" s="98"/>
      <c r="O536" s="164"/>
      <c r="P536" s="164"/>
      <c r="Q536" s="184"/>
      <c r="R536" s="184"/>
      <c r="S536" s="184"/>
      <c r="T536" s="184"/>
      <c r="U536" s="184"/>
      <c r="V536" s="184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84"/>
      <c r="C537" s="184"/>
      <c r="D537" s="184"/>
      <c r="E537" s="184"/>
      <c r="F537" s="184"/>
      <c r="G537" s="184"/>
      <c r="H537" s="184"/>
      <c r="I537" s="184"/>
      <c r="J537" s="184"/>
      <c r="K537" s="184"/>
      <c r="L537" s="184"/>
      <c r="M537" s="184"/>
      <c r="N537" s="98"/>
      <c r="O537" s="164"/>
      <c r="P537" s="164"/>
      <c r="Q537" s="184"/>
      <c r="R537" s="184"/>
      <c r="S537" s="184"/>
      <c r="T537" s="184"/>
      <c r="U537" s="184"/>
      <c r="V537" s="184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84"/>
      <c r="C538" s="184"/>
      <c r="D538" s="184"/>
      <c r="E538" s="184"/>
      <c r="F538" s="184"/>
      <c r="G538" s="184"/>
      <c r="H538" s="184"/>
      <c r="I538" s="184"/>
      <c r="J538" s="184"/>
      <c r="K538" s="184"/>
      <c r="L538" s="184"/>
      <c r="M538" s="184"/>
      <c r="N538" s="98"/>
      <c r="O538" s="164"/>
      <c r="P538" s="164"/>
      <c r="Q538" s="184"/>
      <c r="R538" s="184"/>
      <c r="S538" s="184"/>
      <c r="T538" s="184"/>
      <c r="U538" s="184"/>
      <c r="V538" s="184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84"/>
      <c r="C539" s="184"/>
      <c r="D539" s="184"/>
      <c r="E539" s="184"/>
      <c r="F539" s="184"/>
      <c r="G539" s="184"/>
      <c r="H539" s="184"/>
      <c r="I539" s="184"/>
      <c r="J539" s="184"/>
      <c r="K539" s="184"/>
      <c r="L539" s="184"/>
      <c r="M539" s="184"/>
      <c r="N539" s="98"/>
      <c r="O539" s="164"/>
      <c r="P539" s="164"/>
      <c r="Q539" s="184"/>
      <c r="R539" s="184"/>
      <c r="S539" s="184"/>
      <c r="T539" s="184"/>
      <c r="U539" s="184"/>
      <c r="V539" s="184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84"/>
      <c r="C540" s="184"/>
      <c r="D540" s="184"/>
      <c r="E540" s="184"/>
      <c r="F540" s="184"/>
      <c r="G540" s="184"/>
      <c r="H540" s="184"/>
      <c r="I540" s="184"/>
      <c r="J540" s="184"/>
      <c r="K540" s="184"/>
      <c r="L540" s="184"/>
      <c r="M540" s="184"/>
      <c r="N540" s="98"/>
      <c r="O540" s="164"/>
      <c r="P540" s="164"/>
      <c r="Q540" s="184"/>
      <c r="R540" s="184"/>
      <c r="S540" s="184"/>
      <c r="T540" s="184"/>
      <c r="U540" s="184"/>
      <c r="V540" s="184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84"/>
      <c r="C541" s="184"/>
      <c r="D541" s="184"/>
      <c r="E541" s="184"/>
      <c r="F541" s="184"/>
      <c r="G541" s="184"/>
      <c r="H541" s="184"/>
      <c r="I541" s="184"/>
      <c r="J541" s="184"/>
      <c r="K541" s="184"/>
      <c r="L541" s="184"/>
      <c r="M541" s="184"/>
      <c r="N541" s="98"/>
      <c r="O541" s="164"/>
      <c r="P541" s="164"/>
      <c r="Q541" s="184"/>
      <c r="R541" s="184"/>
      <c r="S541" s="184"/>
      <c r="T541" s="184"/>
      <c r="U541" s="184"/>
      <c r="V541" s="184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84"/>
      <c r="C542" s="184"/>
      <c r="D542" s="184"/>
      <c r="E542" s="184"/>
      <c r="F542" s="184"/>
      <c r="G542" s="184"/>
      <c r="H542" s="184"/>
      <c r="I542" s="184"/>
      <c r="J542" s="184"/>
      <c r="K542" s="184"/>
      <c r="L542" s="184"/>
      <c r="M542" s="184"/>
      <c r="N542" s="98"/>
      <c r="O542" s="164"/>
      <c r="P542" s="164"/>
      <c r="Q542" s="184"/>
      <c r="R542" s="184"/>
      <c r="S542" s="184"/>
      <c r="T542" s="184"/>
      <c r="U542" s="184"/>
      <c r="V542" s="184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84"/>
      <c r="C543" s="184"/>
      <c r="D543" s="184"/>
      <c r="E543" s="184"/>
      <c r="F543" s="184"/>
      <c r="G543" s="184"/>
      <c r="H543" s="184"/>
      <c r="I543" s="184"/>
      <c r="J543" s="184"/>
      <c r="K543" s="184"/>
      <c r="L543" s="184"/>
      <c r="M543" s="184"/>
      <c r="N543" s="98"/>
      <c r="O543" s="164"/>
      <c r="P543" s="164"/>
      <c r="Q543" s="184"/>
      <c r="R543" s="184"/>
      <c r="S543" s="184"/>
      <c r="T543" s="184"/>
      <c r="U543" s="184"/>
      <c r="V543" s="184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84"/>
      <c r="C544" s="184"/>
      <c r="D544" s="184"/>
      <c r="E544" s="184"/>
      <c r="F544" s="184"/>
      <c r="G544" s="184"/>
      <c r="H544" s="184"/>
      <c r="I544" s="184"/>
      <c r="J544" s="184"/>
      <c r="K544" s="184"/>
      <c r="L544" s="184"/>
      <c r="M544" s="184"/>
      <c r="N544" s="98"/>
      <c r="O544" s="164"/>
      <c r="P544" s="164"/>
      <c r="Q544" s="184"/>
      <c r="R544" s="184"/>
      <c r="S544" s="184"/>
      <c r="T544" s="184"/>
      <c r="U544" s="184"/>
      <c r="V544" s="184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84"/>
      <c r="C545" s="184"/>
      <c r="D545" s="184"/>
      <c r="E545" s="184"/>
      <c r="F545" s="184"/>
      <c r="G545" s="184"/>
      <c r="H545" s="184"/>
      <c r="I545" s="184"/>
      <c r="J545" s="184"/>
      <c r="K545" s="184"/>
      <c r="L545" s="184"/>
      <c r="M545" s="184"/>
      <c r="N545" s="98"/>
      <c r="O545" s="164"/>
      <c r="P545" s="164"/>
      <c r="Q545" s="184"/>
      <c r="R545" s="184"/>
      <c r="S545" s="184"/>
      <c r="T545" s="184"/>
      <c r="U545" s="184"/>
      <c r="V545" s="184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84"/>
      <c r="C546" s="184"/>
      <c r="D546" s="184"/>
      <c r="E546" s="184"/>
      <c r="F546" s="184"/>
      <c r="G546" s="184"/>
      <c r="H546" s="184"/>
      <c r="I546" s="184"/>
      <c r="J546" s="184"/>
      <c r="K546" s="184"/>
      <c r="L546" s="184"/>
      <c r="M546" s="184"/>
      <c r="N546" s="98"/>
      <c r="O546" s="164"/>
      <c r="P546" s="164"/>
      <c r="Q546" s="184"/>
      <c r="R546" s="184"/>
      <c r="S546" s="184"/>
      <c r="T546" s="184"/>
      <c r="U546" s="184"/>
      <c r="V546" s="184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84"/>
      <c r="C547" s="184"/>
      <c r="D547" s="184"/>
      <c r="E547" s="184"/>
      <c r="F547" s="184"/>
      <c r="G547" s="184"/>
      <c r="H547" s="184"/>
      <c r="I547" s="184"/>
      <c r="J547" s="184"/>
      <c r="K547" s="184"/>
      <c r="L547" s="184"/>
      <c r="M547" s="184"/>
      <c r="N547" s="98"/>
      <c r="O547" s="164"/>
      <c r="P547" s="164"/>
      <c r="Q547" s="184"/>
      <c r="R547" s="184"/>
      <c r="S547" s="184"/>
      <c r="T547" s="184"/>
      <c r="U547" s="184"/>
      <c r="V547" s="184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84"/>
      <c r="C548" s="184"/>
      <c r="D548" s="184"/>
      <c r="E548" s="184"/>
      <c r="F548" s="184"/>
      <c r="G548" s="184"/>
      <c r="H548" s="184"/>
      <c r="I548" s="184"/>
      <c r="J548" s="184"/>
      <c r="K548" s="184"/>
      <c r="L548" s="184"/>
      <c r="M548" s="184"/>
      <c r="N548" s="98"/>
      <c r="O548" s="164"/>
      <c r="P548" s="164"/>
      <c r="Q548" s="184"/>
      <c r="R548" s="184"/>
      <c r="S548" s="184"/>
      <c r="T548" s="184"/>
      <c r="U548" s="184"/>
      <c r="V548" s="184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84"/>
      <c r="C549" s="184"/>
      <c r="D549" s="184"/>
      <c r="E549" s="184"/>
      <c r="F549" s="184"/>
      <c r="G549" s="184"/>
      <c r="H549" s="184"/>
      <c r="I549" s="184"/>
      <c r="J549" s="184"/>
      <c r="K549" s="184"/>
      <c r="L549" s="184"/>
      <c r="M549" s="184"/>
      <c r="N549" s="98"/>
      <c r="O549" s="164"/>
      <c r="P549" s="164"/>
      <c r="Q549" s="184"/>
      <c r="R549" s="184"/>
      <c r="S549" s="184"/>
      <c r="T549" s="184"/>
      <c r="U549" s="184"/>
      <c r="V549" s="184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84"/>
      <c r="C550" s="184"/>
      <c r="D550" s="184"/>
      <c r="E550" s="184"/>
      <c r="F550" s="184"/>
      <c r="G550" s="184"/>
      <c r="H550" s="184"/>
      <c r="I550" s="184"/>
      <c r="J550" s="184"/>
      <c r="K550" s="184"/>
      <c r="L550" s="184"/>
      <c r="M550" s="184"/>
      <c r="N550" s="98"/>
      <c r="O550" s="164"/>
      <c r="P550" s="164"/>
      <c r="Q550" s="184"/>
      <c r="R550" s="184"/>
      <c r="S550" s="184"/>
      <c r="T550" s="184"/>
      <c r="U550" s="184"/>
      <c r="V550" s="184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84"/>
      <c r="C551" s="184"/>
      <c r="D551" s="184"/>
      <c r="E551" s="184"/>
      <c r="F551" s="184"/>
      <c r="G551" s="184"/>
      <c r="H551" s="184"/>
      <c r="I551" s="184"/>
      <c r="J551" s="184"/>
      <c r="K551" s="184"/>
      <c r="L551" s="184"/>
      <c r="M551" s="184"/>
      <c r="N551" s="98"/>
      <c r="O551" s="164"/>
      <c r="P551" s="164"/>
      <c r="Q551" s="184"/>
      <c r="R551" s="184"/>
      <c r="S551" s="184"/>
      <c r="T551" s="184"/>
      <c r="U551" s="184"/>
      <c r="V551" s="184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84"/>
      <c r="C552" s="184"/>
      <c r="D552" s="184"/>
      <c r="E552" s="184"/>
      <c r="F552" s="184"/>
      <c r="G552" s="184"/>
      <c r="H552" s="184"/>
      <c r="I552" s="184"/>
      <c r="J552" s="184"/>
      <c r="K552" s="184"/>
      <c r="L552" s="184"/>
      <c r="M552" s="184"/>
      <c r="N552" s="98"/>
      <c r="O552" s="164"/>
      <c r="P552" s="164"/>
      <c r="Q552" s="184"/>
      <c r="R552" s="184"/>
      <c r="S552" s="184"/>
      <c r="T552" s="184"/>
      <c r="U552" s="184"/>
      <c r="V552" s="184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84"/>
      <c r="C553" s="184"/>
      <c r="D553" s="184"/>
      <c r="E553" s="184"/>
      <c r="F553" s="184"/>
      <c r="G553" s="184"/>
      <c r="H553" s="184"/>
      <c r="I553" s="184"/>
      <c r="J553" s="184"/>
      <c r="K553" s="184"/>
      <c r="L553" s="184"/>
      <c r="M553" s="184"/>
      <c r="N553" s="98"/>
      <c r="O553" s="164"/>
      <c r="P553" s="164"/>
      <c r="Q553" s="184"/>
      <c r="R553" s="184"/>
      <c r="S553" s="184"/>
      <c r="T553" s="184"/>
      <c r="U553" s="184"/>
      <c r="V553" s="184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84"/>
      <c r="C554" s="184"/>
      <c r="D554" s="184"/>
      <c r="E554" s="184"/>
      <c r="F554" s="184"/>
      <c r="G554" s="184"/>
      <c r="H554" s="184"/>
      <c r="I554" s="184"/>
      <c r="J554" s="184"/>
      <c r="K554" s="184"/>
      <c r="L554" s="184"/>
      <c r="M554" s="184"/>
      <c r="N554" s="98"/>
      <c r="O554" s="164"/>
      <c r="P554" s="164"/>
      <c r="Q554" s="184"/>
      <c r="R554" s="184"/>
      <c r="S554" s="184"/>
      <c r="T554" s="184"/>
      <c r="U554" s="184"/>
      <c r="V554" s="184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84"/>
      <c r="C555" s="184"/>
      <c r="D555" s="184"/>
      <c r="E555" s="184"/>
      <c r="F555" s="184"/>
      <c r="G555" s="184"/>
      <c r="H555" s="184"/>
      <c r="I555" s="184"/>
      <c r="J555" s="184"/>
      <c r="K555" s="184"/>
      <c r="L555" s="184"/>
      <c r="M555" s="184"/>
      <c r="N555" s="98"/>
      <c r="O555" s="164"/>
      <c r="P555" s="164"/>
      <c r="Q555" s="184"/>
      <c r="R555" s="184"/>
      <c r="S555" s="184"/>
      <c r="T555" s="184"/>
      <c r="U555" s="184"/>
      <c r="V555" s="184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84"/>
      <c r="C556" s="184"/>
      <c r="D556" s="184"/>
      <c r="E556" s="184"/>
      <c r="F556" s="184"/>
      <c r="G556" s="184"/>
      <c r="H556" s="184"/>
      <c r="I556" s="184"/>
      <c r="J556" s="184"/>
      <c r="K556" s="184"/>
      <c r="L556" s="184"/>
      <c r="M556" s="184"/>
      <c r="N556" s="98"/>
      <c r="O556" s="164"/>
      <c r="P556" s="164"/>
      <c r="Q556" s="184"/>
      <c r="R556" s="184"/>
      <c r="S556" s="184"/>
      <c r="T556" s="184"/>
      <c r="U556" s="184"/>
      <c r="V556" s="184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84"/>
      <c r="C557" s="184"/>
      <c r="D557" s="184"/>
      <c r="E557" s="184"/>
      <c r="F557" s="184"/>
      <c r="G557" s="184"/>
      <c r="H557" s="184"/>
      <c r="I557" s="184"/>
      <c r="J557" s="184"/>
      <c r="K557" s="184"/>
      <c r="L557" s="184"/>
      <c r="M557" s="184"/>
      <c r="N557" s="98"/>
      <c r="O557" s="164"/>
      <c r="P557" s="164"/>
      <c r="Q557" s="184"/>
      <c r="R557" s="184"/>
      <c r="S557" s="184"/>
      <c r="T557" s="184"/>
      <c r="U557" s="184"/>
      <c r="V557" s="184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84"/>
      <c r="C558" s="184"/>
      <c r="D558" s="184"/>
      <c r="E558" s="184"/>
      <c r="F558" s="184"/>
      <c r="G558" s="184"/>
      <c r="H558" s="184"/>
      <c r="I558" s="184"/>
      <c r="J558" s="184"/>
      <c r="K558" s="184"/>
      <c r="L558" s="184"/>
      <c r="M558" s="184"/>
      <c r="N558" s="98"/>
      <c r="O558" s="164"/>
      <c r="P558" s="164"/>
      <c r="Q558" s="184"/>
      <c r="R558" s="184"/>
      <c r="S558" s="184"/>
      <c r="T558" s="184"/>
      <c r="U558" s="184"/>
      <c r="V558" s="184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84"/>
      <c r="C559" s="184"/>
      <c r="D559" s="184"/>
      <c r="E559" s="184"/>
      <c r="F559" s="184"/>
      <c r="G559" s="184"/>
      <c r="H559" s="184"/>
      <c r="I559" s="184"/>
      <c r="J559" s="184"/>
      <c r="K559" s="184"/>
      <c r="L559" s="184"/>
      <c r="M559" s="184"/>
      <c r="N559" s="98"/>
      <c r="O559" s="164"/>
      <c r="P559" s="164"/>
      <c r="Q559" s="184"/>
      <c r="R559" s="184"/>
      <c r="S559" s="184"/>
      <c r="T559" s="184"/>
      <c r="U559" s="184"/>
      <c r="V559" s="184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84"/>
      <c r="C560" s="184"/>
      <c r="D560" s="184"/>
      <c r="E560" s="184"/>
      <c r="F560" s="184"/>
      <c r="G560" s="184"/>
      <c r="H560" s="184"/>
      <c r="I560" s="184"/>
      <c r="J560" s="184"/>
      <c r="K560" s="184"/>
      <c r="L560" s="184"/>
      <c r="M560" s="184"/>
      <c r="N560" s="98"/>
      <c r="O560" s="164"/>
      <c r="P560" s="164"/>
      <c r="Q560" s="184"/>
      <c r="R560" s="184"/>
      <c r="S560" s="184"/>
      <c r="T560" s="184"/>
      <c r="U560" s="184"/>
      <c r="V560" s="184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84"/>
      <c r="C561" s="184"/>
      <c r="D561" s="184"/>
      <c r="E561" s="184"/>
      <c r="F561" s="184"/>
      <c r="G561" s="184"/>
      <c r="H561" s="184"/>
      <c r="I561" s="184"/>
      <c r="J561" s="184"/>
      <c r="K561" s="184"/>
      <c r="L561" s="184"/>
      <c r="M561" s="184"/>
      <c r="N561" s="98"/>
      <c r="O561" s="164"/>
      <c r="P561" s="164"/>
      <c r="Q561" s="184"/>
      <c r="R561" s="184"/>
      <c r="S561" s="184"/>
      <c r="T561" s="184"/>
      <c r="U561" s="184"/>
      <c r="V561" s="184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84"/>
      <c r="C562" s="184"/>
      <c r="D562" s="184"/>
      <c r="E562" s="184"/>
      <c r="F562" s="184"/>
      <c r="G562" s="184"/>
      <c r="H562" s="184"/>
      <c r="I562" s="184"/>
      <c r="J562" s="184"/>
      <c r="K562" s="184"/>
      <c r="L562" s="184"/>
      <c r="M562" s="184"/>
      <c r="N562" s="98"/>
      <c r="O562" s="164"/>
      <c r="P562" s="164"/>
      <c r="Q562" s="184"/>
      <c r="R562" s="184"/>
      <c r="S562" s="184"/>
      <c r="T562" s="184"/>
      <c r="U562" s="184"/>
      <c r="V562" s="184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84"/>
      <c r="C563" s="184"/>
      <c r="D563" s="184"/>
      <c r="E563" s="184"/>
      <c r="F563" s="184"/>
      <c r="G563" s="184"/>
      <c r="H563" s="184"/>
      <c r="I563" s="184"/>
      <c r="J563" s="184"/>
      <c r="K563" s="184"/>
      <c r="L563" s="184"/>
      <c r="M563" s="184"/>
      <c r="N563" s="98"/>
      <c r="O563" s="164"/>
      <c r="P563" s="164"/>
      <c r="Q563" s="184"/>
      <c r="R563" s="184"/>
      <c r="S563" s="184"/>
      <c r="T563" s="184"/>
      <c r="U563" s="184"/>
      <c r="V563" s="184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5"/>
      <c r="C568" s="186"/>
      <c r="D568" s="186"/>
      <c r="E568" s="165"/>
      <c r="F568" s="165"/>
      <c r="G568" s="165"/>
      <c r="H568" s="185"/>
      <c r="I568" s="185"/>
      <c r="J568" s="185"/>
      <c r="K568" s="185"/>
      <c r="L568" s="185"/>
      <c r="M568" s="185"/>
      <c r="N568" s="185"/>
      <c r="O568" s="185"/>
      <c r="P568" s="185"/>
      <c r="Q568" s="165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8"/>
      <c r="C569" s="188"/>
      <c r="D569" s="188"/>
      <c r="E569" s="102"/>
      <c r="F569" s="102"/>
      <c r="G569" s="102"/>
      <c r="H569" s="189"/>
      <c r="I569" s="189"/>
      <c r="J569" s="189"/>
      <c r="K569" s="189"/>
      <c r="L569" s="190"/>
      <c r="M569" s="190"/>
      <c r="N569" s="190"/>
      <c r="O569" s="190"/>
      <c r="P569" s="190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8"/>
      <c r="C570" s="188"/>
      <c r="D570" s="188"/>
      <c r="E570" s="102"/>
      <c r="F570" s="102"/>
      <c r="G570" s="102"/>
      <c r="H570" s="189"/>
      <c r="I570" s="189"/>
      <c r="J570" s="189"/>
      <c r="K570" s="189"/>
      <c r="L570" s="190"/>
      <c r="M570" s="190"/>
      <c r="N570" s="190"/>
      <c r="O570" s="190"/>
      <c r="P570" s="190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8"/>
      <c r="C571" s="188"/>
      <c r="D571" s="188"/>
      <c r="E571" s="102"/>
      <c r="F571" s="102"/>
      <c r="G571" s="102"/>
      <c r="H571" s="189"/>
      <c r="I571" s="189"/>
      <c r="J571" s="189"/>
      <c r="K571" s="189"/>
      <c r="L571" s="190"/>
      <c r="M571" s="190"/>
      <c r="N571" s="190"/>
      <c r="O571" s="190"/>
      <c r="P571" s="190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8"/>
      <c r="C572" s="188"/>
      <c r="D572" s="188"/>
      <c r="E572" s="102"/>
      <c r="F572" s="102"/>
      <c r="G572" s="102"/>
      <c r="H572" s="189"/>
      <c r="I572" s="189"/>
      <c r="J572" s="189"/>
      <c r="K572" s="189"/>
      <c r="L572" s="190"/>
      <c r="M572" s="190"/>
      <c r="N572" s="190"/>
      <c r="O572" s="190"/>
      <c r="P572" s="190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8"/>
      <c r="C573" s="188"/>
      <c r="D573" s="188"/>
      <c r="E573" s="102"/>
      <c r="F573" s="102"/>
      <c r="G573" s="102"/>
      <c r="H573" s="189"/>
      <c r="I573" s="189"/>
      <c r="J573" s="189"/>
      <c r="K573" s="189"/>
      <c r="L573" s="190"/>
      <c r="M573" s="190"/>
      <c r="N573" s="190"/>
      <c r="O573" s="190"/>
      <c r="P573" s="190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8"/>
      <c r="C574" s="188"/>
      <c r="D574" s="188"/>
      <c r="E574" s="102"/>
      <c r="F574" s="102"/>
      <c r="G574" s="102"/>
      <c r="H574" s="189"/>
      <c r="I574" s="189"/>
      <c r="J574" s="189"/>
      <c r="K574" s="189"/>
      <c r="L574" s="190"/>
      <c r="M574" s="190"/>
      <c r="N574" s="190"/>
      <c r="O574" s="190"/>
      <c r="P574" s="190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8"/>
      <c r="C575" s="188"/>
      <c r="D575" s="188"/>
      <c r="E575" s="102"/>
      <c r="F575" s="102"/>
      <c r="G575" s="102"/>
      <c r="H575" s="189"/>
      <c r="I575" s="189"/>
      <c r="J575" s="189"/>
      <c r="K575" s="189"/>
      <c r="L575" s="190"/>
      <c r="M575" s="190"/>
      <c r="N575" s="190"/>
      <c r="O575" s="190"/>
      <c r="P575" s="190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8"/>
      <c r="C576" s="188"/>
      <c r="D576" s="188"/>
      <c r="E576" s="102"/>
      <c r="F576" s="102"/>
      <c r="G576" s="102"/>
      <c r="H576" s="189"/>
      <c r="I576" s="189"/>
      <c r="J576" s="189"/>
      <c r="K576" s="189"/>
      <c r="L576" s="190"/>
      <c r="M576" s="190"/>
      <c r="N576" s="190"/>
      <c r="O576" s="190"/>
      <c r="P576" s="190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8"/>
      <c r="C577" s="188"/>
      <c r="D577" s="188"/>
      <c r="E577" s="102"/>
      <c r="F577" s="102"/>
      <c r="G577" s="102"/>
      <c r="H577" s="189"/>
      <c r="I577" s="189"/>
      <c r="J577" s="189"/>
      <c r="K577" s="189"/>
      <c r="L577" s="190"/>
      <c r="M577" s="190"/>
      <c r="N577" s="190"/>
      <c r="O577" s="190"/>
      <c r="P577" s="190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8"/>
      <c r="C578" s="188"/>
      <c r="D578" s="188"/>
      <c r="E578" s="102"/>
      <c r="F578" s="102"/>
      <c r="G578" s="102"/>
      <c r="H578" s="189"/>
      <c r="I578" s="189"/>
      <c r="J578" s="189"/>
      <c r="K578" s="189"/>
      <c r="L578" s="190"/>
      <c r="M578" s="190"/>
      <c r="N578" s="190"/>
      <c r="O578" s="190"/>
      <c r="P578" s="190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8"/>
      <c r="C579" s="188"/>
      <c r="D579" s="188"/>
      <c r="E579" s="102"/>
      <c r="F579" s="102"/>
      <c r="G579" s="102"/>
      <c r="H579" s="189"/>
      <c r="I579" s="189"/>
      <c r="J579" s="189"/>
      <c r="K579" s="189"/>
      <c r="L579" s="190"/>
      <c r="M579" s="190"/>
      <c r="N579" s="190"/>
      <c r="O579" s="190"/>
      <c r="P579" s="190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8"/>
      <c r="C580" s="188"/>
      <c r="D580" s="188"/>
      <c r="E580" s="102"/>
      <c r="F580" s="102"/>
      <c r="G580" s="102"/>
      <c r="H580" s="189"/>
      <c r="I580" s="189"/>
      <c r="J580" s="189"/>
      <c r="K580" s="189"/>
      <c r="L580" s="190"/>
      <c r="M580" s="190"/>
      <c r="N580" s="190"/>
      <c r="O580" s="190"/>
      <c r="P580" s="190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8"/>
      <c r="C581" s="188"/>
      <c r="D581" s="188"/>
      <c r="E581" s="102"/>
      <c r="F581" s="102"/>
      <c r="G581" s="102"/>
      <c r="H581" s="189"/>
      <c r="I581" s="189"/>
      <c r="J581" s="189"/>
      <c r="K581" s="189"/>
      <c r="L581" s="190"/>
      <c r="M581" s="190"/>
      <c r="N581" s="190"/>
      <c r="O581" s="190"/>
      <c r="P581" s="190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8"/>
      <c r="C582" s="188"/>
      <c r="D582" s="188"/>
      <c r="E582" s="102"/>
      <c r="F582" s="102"/>
      <c r="G582" s="102"/>
      <c r="H582" s="189"/>
      <c r="I582" s="189"/>
      <c r="J582" s="189"/>
      <c r="K582" s="189"/>
      <c r="L582" s="190"/>
      <c r="M582" s="190"/>
      <c r="N582" s="190"/>
      <c r="O582" s="190"/>
      <c r="P582" s="190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8"/>
      <c r="C583" s="188"/>
      <c r="D583" s="188"/>
      <c r="E583" s="102"/>
      <c r="F583" s="102"/>
      <c r="G583" s="102"/>
      <c r="H583" s="189"/>
      <c r="I583" s="189"/>
      <c r="J583" s="189"/>
      <c r="K583" s="189"/>
      <c r="L583" s="190"/>
      <c r="M583" s="190"/>
      <c r="N583" s="190"/>
      <c r="O583" s="190"/>
      <c r="P583" s="190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8"/>
      <c r="C584" s="188"/>
      <c r="D584" s="188"/>
      <c r="E584" s="102"/>
      <c r="F584" s="102"/>
      <c r="G584" s="102"/>
      <c r="H584" s="189"/>
      <c r="I584" s="189"/>
      <c r="J584" s="189"/>
      <c r="K584" s="189"/>
      <c r="L584" s="190"/>
      <c r="M584" s="190"/>
      <c r="N584" s="190"/>
      <c r="O584" s="190"/>
      <c r="P584" s="190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8"/>
      <c r="C585" s="188"/>
      <c r="D585" s="188"/>
      <c r="E585" s="102"/>
      <c r="F585" s="102"/>
      <c r="G585" s="102"/>
      <c r="H585" s="189"/>
      <c r="I585" s="189"/>
      <c r="J585" s="189"/>
      <c r="K585" s="189"/>
      <c r="L585" s="190"/>
      <c r="M585" s="190"/>
      <c r="N585" s="190"/>
      <c r="O585" s="190"/>
      <c r="P585" s="190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8"/>
      <c r="C586" s="188"/>
      <c r="D586" s="188"/>
      <c r="E586" s="102"/>
      <c r="F586" s="102"/>
      <c r="G586" s="102"/>
      <c r="H586" s="189"/>
      <c r="I586" s="189"/>
      <c r="J586" s="189"/>
      <c r="K586" s="189"/>
      <c r="L586" s="190"/>
      <c r="M586" s="190"/>
      <c r="N586" s="190"/>
      <c r="O586" s="190"/>
      <c r="P586" s="190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8"/>
      <c r="C587" s="188"/>
      <c r="D587" s="188"/>
      <c r="E587" s="102"/>
      <c r="F587" s="102"/>
      <c r="G587" s="102"/>
      <c r="H587" s="189"/>
      <c r="I587" s="189"/>
      <c r="J587" s="189"/>
      <c r="K587" s="189"/>
      <c r="L587" s="190"/>
      <c r="M587" s="190"/>
      <c r="N587" s="190"/>
      <c r="O587" s="190"/>
      <c r="P587" s="190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5"/>
      <c r="C590" s="186"/>
      <c r="D590" s="186"/>
      <c r="E590" s="187"/>
      <c r="F590" s="187"/>
      <c r="G590" s="187"/>
      <c r="H590" s="187"/>
      <c r="I590" s="187"/>
      <c r="J590" s="187"/>
      <c r="K590" s="187"/>
      <c r="L590" s="187"/>
      <c r="M590" s="187"/>
      <c r="N590" s="165"/>
      <c r="O590" s="165"/>
      <c r="P590" s="185"/>
      <c r="Q590" s="185"/>
      <c r="R590" s="185"/>
      <c r="S590" s="185"/>
      <c r="T590" s="185"/>
      <c r="U590" s="185"/>
      <c r="V590" s="165"/>
      <c r="W590" s="165"/>
      <c r="X590" s="165"/>
      <c r="Y590" s="165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84"/>
      <c r="C591" s="184"/>
      <c r="D591" s="184"/>
      <c r="E591" s="184"/>
      <c r="F591" s="184"/>
      <c r="G591" s="184"/>
      <c r="H591" s="184"/>
      <c r="I591" s="184"/>
      <c r="J591" s="184"/>
      <c r="K591" s="184"/>
      <c r="L591" s="184"/>
      <c r="M591" s="184"/>
      <c r="N591" s="98"/>
      <c r="O591" s="164"/>
      <c r="P591" s="184"/>
      <c r="Q591" s="184"/>
      <c r="R591" s="184"/>
      <c r="S591" s="184"/>
      <c r="T591" s="184"/>
      <c r="U591" s="184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84"/>
      <c r="C592" s="184"/>
      <c r="D592" s="184"/>
      <c r="E592" s="184"/>
      <c r="F592" s="184"/>
      <c r="G592" s="184"/>
      <c r="H592" s="184"/>
      <c r="I592" s="184"/>
      <c r="J592" s="184"/>
      <c r="K592" s="184"/>
      <c r="L592" s="184"/>
      <c r="M592" s="184"/>
      <c r="N592" s="98"/>
      <c r="O592" s="164"/>
      <c r="P592" s="184"/>
      <c r="Q592" s="184"/>
      <c r="R592" s="184"/>
      <c r="S592" s="184"/>
      <c r="T592" s="184"/>
      <c r="U592" s="184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84"/>
      <c r="C593" s="184"/>
      <c r="D593" s="184"/>
      <c r="E593" s="184"/>
      <c r="F593" s="184"/>
      <c r="G593" s="184"/>
      <c r="H593" s="184"/>
      <c r="I593" s="184"/>
      <c r="J593" s="184"/>
      <c r="K593" s="184"/>
      <c r="L593" s="184"/>
      <c r="M593" s="184"/>
      <c r="N593" s="98"/>
      <c r="O593" s="164"/>
      <c r="P593" s="184"/>
      <c r="Q593" s="184"/>
      <c r="R593" s="184"/>
      <c r="S593" s="184"/>
      <c r="T593" s="184"/>
      <c r="U593" s="184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84"/>
      <c r="C594" s="184"/>
      <c r="D594" s="184"/>
      <c r="E594" s="184"/>
      <c r="F594" s="184"/>
      <c r="G594" s="184"/>
      <c r="H594" s="184"/>
      <c r="I594" s="184"/>
      <c r="J594" s="184"/>
      <c r="K594" s="184"/>
      <c r="L594" s="184"/>
      <c r="M594" s="184"/>
      <c r="N594" s="98"/>
      <c r="O594" s="164"/>
      <c r="P594" s="184"/>
      <c r="Q594" s="184"/>
      <c r="R594" s="184"/>
      <c r="S594" s="184"/>
      <c r="T594" s="184"/>
      <c r="U594" s="184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84"/>
      <c r="C595" s="184"/>
      <c r="D595" s="184"/>
      <c r="E595" s="184"/>
      <c r="F595" s="184"/>
      <c r="G595" s="184"/>
      <c r="H595" s="184"/>
      <c r="I595" s="184"/>
      <c r="J595" s="184"/>
      <c r="K595" s="184"/>
      <c r="L595" s="184"/>
      <c r="M595" s="184"/>
      <c r="N595" s="98"/>
      <c r="O595" s="164"/>
      <c r="P595" s="184"/>
      <c r="Q595" s="184"/>
      <c r="R595" s="184"/>
      <c r="S595" s="184"/>
      <c r="T595" s="184"/>
      <c r="U595" s="184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84"/>
      <c r="C596" s="184"/>
      <c r="D596" s="184"/>
      <c r="E596" s="184"/>
      <c r="F596" s="184"/>
      <c r="G596" s="184"/>
      <c r="H596" s="184"/>
      <c r="I596" s="184"/>
      <c r="J596" s="184"/>
      <c r="K596" s="184"/>
      <c r="L596" s="184"/>
      <c r="M596" s="184"/>
      <c r="N596" s="98"/>
      <c r="O596" s="164"/>
      <c r="P596" s="184"/>
      <c r="Q596" s="184"/>
      <c r="R596" s="184"/>
      <c r="S596" s="184"/>
      <c r="T596" s="184"/>
      <c r="U596" s="184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84"/>
      <c r="C597" s="184"/>
      <c r="D597" s="184"/>
      <c r="E597" s="184"/>
      <c r="F597" s="184"/>
      <c r="G597" s="184"/>
      <c r="H597" s="184"/>
      <c r="I597" s="184"/>
      <c r="J597" s="184"/>
      <c r="K597" s="184"/>
      <c r="L597" s="184"/>
      <c r="M597" s="184"/>
      <c r="N597" s="98"/>
      <c r="O597" s="164"/>
      <c r="P597" s="184"/>
      <c r="Q597" s="184"/>
      <c r="R597" s="184"/>
      <c r="S597" s="184"/>
      <c r="T597" s="184"/>
      <c r="U597" s="184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84"/>
      <c r="C598" s="184"/>
      <c r="D598" s="184"/>
      <c r="E598" s="184"/>
      <c r="F598" s="184"/>
      <c r="G598" s="184"/>
      <c r="H598" s="184"/>
      <c r="I598" s="184"/>
      <c r="J598" s="184"/>
      <c r="K598" s="184"/>
      <c r="L598" s="184"/>
      <c r="M598" s="184"/>
      <c r="N598" s="98"/>
      <c r="O598" s="164"/>
      <c r="P598" s="184"/>
      <c r="Q598" s="184"/>
      <c r="R598" s="184"/>
      <c r="S598" s="184"/>
      <c r="T598" s="184"/>
      <c r="U598" s="184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84"/>
      <c r="C599" s="184"/>
      <c r="D599" s="184"/>
      <c r="E599" s="184"/>
      <c r="F599" s="184"/>
      <c r="G599" s="184"/>
      <c r="H599" s="184"/>
      <c r="I599" s="184"/>
      <c r="J599" s="184"/>
      <c r="K599" s="184"/>
      <c r="L599" s="184"/>
      <c r="M599" s="184"/>
      <c r="N599" s="98"/>
      <c r="O599" s="164"/>
      <c r="P599" s="184"/>
      <c r="Q599" s="184"/>
      <c r="R599" s="184"/>
      <c r="S599" s="184"/>
      <c r="T599" s="184"/>
      <c r="U599" s="184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84"/>
      <c r="C600" s="184"/>
      <c r="D600" s="184"/>
      <c r="E600" s="184"/>
      <c r="F600" s="184"/>
      <c r="G600" s="184"/>
      <c r="H600" s="184"/>
      <c r="I600" s="184"/>
      <c r="J600" s="184"/>
      <c r="K600" s="184"/>
      <c r="L600" s="184"/>
      <c r="M600" s="184"/>
      <c r="N600" s="98"/>
      <c r="O600" s="164"/>
      <c r="P600" s="184"/>
      <c r="Q600" s="184"/>
      <c r="R600" s="184"/>
      <c r="S600" s="184"/>
      <c r="T600" s="184"/>
      <c r="U600" s="184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84"/>
      <c r="C601" s="184"/>
      <c r="D601" s="184"/>
      <c r="E601" s="184"/>
      <c r="F601" s="184"/>
      <c r="G601" s="184"/>
      <c r="H601" s="184"/>
      <c r="I601" s="184"/>
      <c r="J601" s="184"/>
      <c r="K601" s="184"/>
      <c r="L601" s="184"/>
      <c r="M601" s="184"/>
      <c r="N601" s="98"/>
      <c r="O601" s="164"/>
      <c r="P601" s="184"/>
      <c r="Q601" s="184"/>
      <c r="R601" s="184"/>
      <c r="S601" s="184"/>
      <c r="T601" s="184"/>
      <c r="U601" s="184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84"/>
      <c r="C602" s="184"/>
      <c r="D602" s="184"/>
      <c r="E602" s="184"/>
      <c r="F602" s="184"/>
      <c r="G602" s="184"/>
      <c r="H602" s="184"/>
      <c r="I602" s="184"/>
      <c r="J602" s="184"/>
      <c r="K602" s="184"/>
      <c r="L602" s="184"/>
      <c r="M602" s="184"/>
      <c r="N602" s="98"/>
      <c r="O602" s="164"/>
      <c r="P602" s="184"/>
      <c r="Q602" s="184"/>
      <c r="R602" s="184"/>
      <c r="S602" s="184"/>
      <c r="T602" s="184"/>
      <c r="U602" s="184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84"/>
      <c r="C603" s="184"/>
      <c r="D603" s="184"/>
      <c r="E603" s="184"/>
      <c r="F603" s="184"/>
      <c r="G603" s="184"/>
      <c r="H603" s="184"/>
      <c r="I603" s="184"/>
      <c r="J603" s="184"/>
      <c r="K603" s="184"/>
      <c r="L603" s="184"/>
      <c r="M603" s="184"/>
      <c r="N603" s="98"/>
      <c r="O603" s="164"/>
      <c r="P603" s="184"/>
      <c r="Q603" s="184"/>
      <c r="R603" s="184"/>
      <c r="S603" s="184"/>
      <c r="T603" s="184"/>
      <c r="U603" s="184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84"/>
      <c r="C604" s="184"/>
      <c r="D604" s="184"/>
      <c r="E604" s="184"/>
      <c r="F604" s="184"/>
      <c r="G604" s="184"/>
      <c r="H604" s="184"/>
      <c r="I604" s="184"/>
      <c r="J604" s="184"/>
      <c r="K604" s="184"/>
      <c r="L604" s="184"/>
      <c r="M604" s="184"/>
      <c r="N604" s="98"/>
      <c r="O604" s="164"/>
      <c r="P604" s="184"/>
      <c r="Q604" s="184"/>
      <c r="R604" s="184"/>
      <c r="S604" s="184"/>
      <c r="T604" s="184"/>
      <c r="U604" s="184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84"/>
      <c r="C605" s="184"/>
      <c r="D605" s="184"/>
      <c r="E605" s="184"/>
      <c r="F605" s="184"/>
      <c r="G605" s="184"/>
      <c r="H605" s="184"/>
      <c r="I605" s="184"/>
      <c r="J605" s="184"/>
      <c r="K605" s="184"/>
      <c r="L605" s="184"/>
      <c r="M605" s="184"/>
      <c r="N605" s="98"/>
      <c r="O605" s="164"/>
      <c r="P605" s="184"/>
      <c r="Q605" s="184"/>
      <c r="R605" s="184"/>
      <c r="S605" s="184"/>
      <c r="T605" s="184"/>
      <c r="U605" s="184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84"/>
      <c r="C606" s="184"/>
      <c r="D606" s="184"/>
      <c r="E606" s="184"/>
      <c r="F606" s="184"/>
      <c r="G606" s="184"/>
      <c r="H606" s="184"/>
      <c r="I606" s="184"/>
      <c r="J606" s="184"/>
      <c r="K606" s="184"/>
      <c r="L606" s="184"/>
      <c r="M606" s="184"/>
      <c r="N606" s="98"/>
      <c r="O606" s="164"/>
      <c r="P606" s="184"/>
      <c r="Q606" s="184"/>
      <c r="R606" s="184"/>
      <c r="S606" s="184"/>
      <c r="T606" s="184"/>
      <c r="U606" s="184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84"/>
      <c r="C607" s="184"/>
      <c r="D607" s="184"/>
      <c r="E607" s="184"/>
      <c r="F607" s="184"/>
      <c r="G607" s="184"/>
      <c r="H607" s="184"/>
      <c r="I607" s="184"/>
      <c r="J607" s="184"/>
      <c r="K607" s="184"/>
      <c r="L607" s="184"/>
      <c r="M607" s="184"/>
      <c r="N607" s="98"/>
      <c r="O607" s="164"/>
      <c r="P607" s="184"/>
      <c r="Q607" s="184"/>
      <c r="R607" s="184"/>
      <c r="S607" s="184"/>
      <c r="T607" s="184"/>
      <c r="U607" s="184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84"/>
      <c r="C608" s="184"/>
      <c r="D608" s="184"/>
      <c r="E608" s="184"/>
      <c r="F608" s="184"/>
      <c r="G608" s="184"/>
      <c r="H608" s="184"/>
      <c r="I608" s="184"/>
      <c r="J608" s="184"/>
      <c r="K608" s="184"/>
      <c r="L608" s="184"/>
      <c r="M608" s="184"/>
      <c r="N608" s="98"/>
      <c r="O608" s="164"/>
      <c r="P608" s="184"/>
      <c r="Q608" s="184"/>
      <c r="R608" s="184"/>
      <c r="S608" s="184"/>
      <c r="T608" s="184"/>
      <c r="U608" s="184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84"/>
      <c r="C609" s="184"/>
      <c r="D609" s="184"/>
      <c r="E609" s="184"/>
      <c r="F609" s="184"/>
      <c r="G609" s="184"/>
      <c r="H609" s="184"/>
      <c r="I609" s="184"/>
      <c r="J609" s="184"/>
      <c r="K609" s="184"/>
      <c r="L609" s="184"/>
      <c r="M609" s="184"/>
      <c r="N609" s="98"/>
      <c r="O609" s="164"/>
      <c r="P609" s="184"/>
      <c r="Q609" s="184"/>
      <c r="R609" s="184"/>
      <c r="S609" s="184"/>
      <c r="T609" s="184"/>
      <c r="U609" s="184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84"/>
      <c r="C610" s="184"/>
      <c r="D610" s="184"/>
      <c r="E610" s="184"/>
      <c r="F610" s="184"/>
      <c r="G610" s="184"/>
      <c r="H610" s="184"/>
      <c r="I610" s="184"/>
      <c r="J610" s="184"/>
      <c r="K610" s="184"/>
      <c r="L610" s="184"/>
      <c r="M610" s="184"/>
      <c r="N610" s="98"/>
      <c r="O610" s="164"/>
      <c r="P610" s="184"/>
      <c r="Q610" s="184"/>
      <c r="R610" s="184"/>
      <c r="S610" s="184"/>
      <c r="T610" s="184"/>
      <c r="U610" s="184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84"/>
      <c r="C611" s="184"/>
      <c r="D611" s="184"/>
      <c r="E611" s="184"/>
      <c r="F611" s="184"/>
      <c r="G611" s="184"/>
      <c r="H611" s="184"/>
      <c r="I611" s="184"/>
      <c r="J611" s="184"/>
      <c r="K611" s="184"/>
      <c r="L611" s="184"/>
      <c r="M611" s="184"/>
      <c r="N611" s="98"/>
      <c r="O611" s="164"/>
      <c r="P611" s="184"/>
      <c r="Q611" s="184"/>
      <c r="R611" s="184"/>
      <c r="S611" s="184"/>
      <c r="T611" s="184"/>
      <c r="U611" s="184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84"/>
      <c r="C612" s="184"/>
      <c r="D612" s="184"/>
      <c r="E612" s="184"/>
      <c r="F612" s="184"/>
      <c r="G612" s="184"/>
      <c r="H612" s="184"/>
      <c r="I612" s="184"/>
      <c r="J612" s="184"/>
      <c r="K612" s="184"/>
      <c r="L612" s="184"/>
      <c r="M612" s="184"/>
      <c r="N612" s="98"/>
      <c r="O612" s="164"/>
      <c r="P612" s="184"/>
      <c r="Q612" s="184"/>
      <c r="R612" s="184"/>
      <c r="S612" s="184"/>
      <c r="T612" s="184"/>
      <c r="U612" s="184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84"/>
      <c r="C613" s="184"/>
      <c r="D613" s="184"/>
      <c r="E613" s="184"/>
      <c r="F613" s="184"/>
      <c r="G613" s="184"/>
      <c r="H613" s="184"/>
      <c r="I613" s="184"/>
      <c r="J613" s="184"/>
      <c r="K613" s="184"/>
      <c r="L613" s="184"/>
      <c r="M613" s="184"/>
      <c r="N613" s="98"/>
      <c r="O613" s="164"/>
      <c r="P613" s="184"/>
      <c r="Q613" s="184"/>
      <c r="R613" s="184"/>
      <c r="S613" s="184"/>
      <c r="T613" s="184"/>
      <c r="U613" s="184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84"/>
      <c r="C614" s="184"/>
      <c r="D614" s="184"/>
      <c r="E614" s="184"/>
      <c r="F614" s="184"/>
      <c r="G614" s="184"/>
      <c r="H614" s="184"/>
      <c r="I614" s="184"/>
      <c r="J614" s="184"/>
      <c r="K614" s="184"/>
      <c r="L614" s="184"/>
      <c r="M614" s="184"/>
      <c r="N614" s="98"/>
      <c r="O614" s="164"/>
      <c r="P614" s="184"/>
      <c r="Q614" s="184"/>
      <c r="R614" s="184"/>
      <c r="S614" s="184"/>
      <c r="T614" s="184"/>
      <c r="U614" s="184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84"/>
      <c r="C615" s="184"/>
      <c r="D615" s="184"/>
      <c r="E615" s="184"/>
      <c r="F615" s="184"/>
      <c r="G615" s="184"/>
      <c r="H615" s="184"/>
      <c r="I615" s="184"/>
      <c r="J615" s="184"/>
      <c r="K615" s="184"/>
      <c r="L615" s="184"/>
      <c r="M615" s="184"/>
      <c r="N615" s="98"/>
      <c r="O615" s="164"/>
      <c r="P615" s="184"/>
      <c r="Q615" s="184"/>
      <c r="R615" s="184"/>
      <c r="S615" s="184"/>
      <c r="T615" s="184"/>
      <c r="U615" s="184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84"/>
      <c r="C616" s="184"/>
      <c r="D616" s="184"/>
      <c r="E616" s="184"/>
      <c r="F616" s="184"/>
      <c r="G616" s="184"/>
      <c r="H616" s="184"/>
      <c r="I616" s="184"/>
      <c r="J616" s="184"/>
      <c r="K616" s="184"/>
      <c r="L616" s="184"/>
      <c r="M616" s="184"/>
      <c r="N616" s="98"/>
      <c r="O616" s="164"/>
      <c r="P616" s="184"/>
      <c r="Q616" s="184"/>
      <c r="R616" s="184"/>
      <c r="S616" s="184"/>
      <c r="T616" s="184"/>
      <c r="U616" s="184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84"/>
      <c r="C617" s="184"/>
      <c r="D617" s="184"/>
      <c r="E617" s="184"/>
      <c r="F617" s="184"/>
      <c r="G617" s="184"/>
      <c r="H617" s="184"/>
      <c r="I617" s="184"/>
      <c r="J617" s="184"/>
      <c r="K617" s="184"/>
      <c r="L617" s="184"/>
      <c r="M617" s="184"/>
      <c r="N617" s="98"/>
      <c r="O617" s="164"/>
      <c r="P617" s="184"/>
      <c r="Q617" s="184"/>
      <c r="R617" s="184"/>
      <c r="S617" s="184"/>
      <c r="T617" s="184"/>
      <c r="U617" s="184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84"/>
      <c r="C618" s="184"/>
      <c r="D618" s="184"/>
      <c r="E618" s="184"/>
      <c r="F618" s="184"/>
      <c r="G618" s="184"/>
      <c r="H618" s="184"/>
      <c r="I618" s="184"/>
      <c r="J618" s="184"/>
      <c r="K618" s="184"/>
      <c r="L618" s="184"/>
      <c r="M618" s="184"/>
      <c r="N618" s="98"/>
      <c r="O618" s="164"/>
      <c r="P618" s="184"/>
      <c r="Q618" s="184"/>
      <c r="R618" s="184"/>
      <c r="S618" s="184"/>
      <c r="T618" s="184"/>
      <c r="U618" s="184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84"/>
      <c r="C619" s="184"/>
      <c r="D619" s="184"/>
      <c r="E619" s="184"/>
      <c r="F619" s="184"/>
      <c r="G619" s="184"/>
      <c r="H619" s="184"/>
      <c r="I619" s="184"/>
      <c r="J619" s="184"/>
      <c r="K619" s="184"/>
      <c r="L619" s="184"/>
      <c r="M619" s="184"/>
      <c r="N619" s="98"/>
      <c r="O619" s="164"/>
      <c r="P619" s="184"/>
      <c r="Q619" s="184"/>
      <c r="R619" s="184"/>
      <c r="S619" s="184"/>
      <c r="T619" s="184"/>
      <c r="U619" s="184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84"/>
      <c r="C620" s="184"/>
      <c r="D620" s="184"/>
      <c r="E620" s="184"/>
      <c r="F620" s="184"/>
      <c r="G620" s="184"/>
      <c r="H620" s="184"/>
      <c r="I620" s="184"/>
      <c r="J620" s="184"/>
      <c r="K620" s="184"/>
      <c r="L620" s="184"/>
      <c r="M620" s="184"/>
      <c r="N620" s="98"/>
      <c r="O620" s="164"/>
      <c r="P620" s="184"/>
      <c r="Q620" s="184"/>
      <c r="R620" s="184"/>
      <c r="S620" s="184"/>
      <c r="T620" s="184"/>
      <c r="U620" s="184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84"/>
      <c r="C621" s="184"/>
      <c r="D621" s="184"/>
      <c r="E621" s="184"/>
      <c r="F621" s="184"/>
      <c r="G621" s="184"/>
      <c r="H621" s="184"/>
      <c r="I621" s="184"/>
      <c r="J621" s="184"/>
      <c r="K621" s="184"/>
      <c r="L621" s="184"/>
      <c r="M621" s="184"/>
      <c r="N621" s="98"/>
      <c r="O621" s="164"/>
      <c r="P621" s="184"/>
      <c r="Q621" s="184"/>
      <c r="R621" s="184"/>
      <c r="S621" s="184"/>
      <c r="T621" s="184"/>
      <c r="U621" s="184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84"/>
      <c r="C622" s="184"/>
      <c r="D622" s="184"/>
      <c r="E622" s="184"/>
      <c r="F622" s="184"/>
      <c r="G622" s="184"/>
      <c r="H622" s="184"/>
      <c r="I622" s="184"/>
      <c r="J622" s="184"/>
      <c r="K622" s="184"/>
      <c r="L622" s="184"/>
      <c r="M622" s="184"/>
      <c r="N622" s="98"/>
      <c r="O622" s="164"/>
      <c r="P622" s="184"/>
      <c r="Q622" s="184"/>
      <c r="R622" s="184"/>
      <c r="S622" s="184"/>
      <c r="T622" s="184"/>
      <c r="U622" s="184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84"/>
      <c r="C623" s="184"/>
      <c r="D623" s="184"/>
      <c r="E623" s="184"/>
      <c r="F623" s="184"/>
      <c r="G623" s="184"/>
      <c r="H623" s="184"/>
      <c r="I623" s="184"/>
      <c r="J623" s="184"/>
      <c r="K623" s="184"/>
      <c r="L623" s="184"/>
      <c r="M623" s="184"/>
      <c r="N623" s="98"/>
      <c r="O623" s="164"/>
      <c r="P623" s="184"/>
      <c r="Q623" s="184"/>
      <c r="R623" s="184"/>
      <c r="S623" s="184"/>
      <c r="T623" s="184"/>
      <c r="U623" s="184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84"/>
      <c r="C624" s="184"/>
      <c r="D624" s="184"/>
      <c r="E624" s="184"/>
      <c r="F624" s="184"/>
      <c r="G624" s="184"/>
      <c r="H624" s="184"/>
      <c r="I624" s="184"/>
      <c r="J624" s="184"/>
      <c r="K624" s="184"/>
      <c r="L624" s="184"/>
      <c r="M624" s="184"/>
      <c r="N624" s="98"/>
      <c r="O624" s="164"/>
      <c r="P624" s="184"/>
      <c r="Q624" s="184"/>
      <c r="R624" s="184"/>
      <c r="S624" s="184"/>
      <c r="T624" s="184"/>
      <c r="U624" s="184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84"/>
      <c r="C625" s="184"/>
      <c r="D625" s="184"/>
      <c r="E625" s="184"/>
      <c r="F625" s="184"/>
      <c r="G625" s="184"/>
      <c r="H625" s="184"/>
      <c r="I625" s="184"/>
      <c r="J625" s="184"/>
      <c r="K625" s="184"/>
      <c r="L625" s="184"/>
      <c r="M625" s="184"/>
      <c r="N625" s="98"/>
      <c r="O625" s="164"/>
      <c r="P625" s="184"/>
      <c r="Q625" s="184"/>
      <c r="R625" s="184"/>
      <c r="S625" s="184"/>
      <c r="T625" s="184"/>
      <c r="U625" s="184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84"/>
      <c r="C626" s="184"/>
      <c r="D626" s="184"/>
      <c r="E626" s="184"/>
      <c r="F626" s="184"/>
      <c r="G626" s="184"/>
      <c r="H626" s="184"/>
      <c r="I626" s="184"/>
      <c r="J626" s="184"/>
      <c r="K626" s="184"/>
      <c r="L626" s="184"/>
      <c r="M626" s="184"/>
      <c r="N626" s="98"/>
      <c r="O626" s="164"/>
      <c r="P626" s="184"/>
      <c r="Q626" s="184"/>
      <c r="R626" s="184"/>
      <c r="S626" s="184"/>
      <c r="T626" s="184"/>
      <c r="U626" s="184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84"/>
      <c r="C627" s="184"/>
      <c r="D627" s="184"/>
      <c r="E627" s="184"/>
      <c r="F627" s="184"/>
      <c r="G627" s="184"/>
      <c r="H627" s="184"/>
      <c r="I627" s="184"/>
      <c r="J627" s="184"/>
      <c r="K627" s="184"/>
      <c r="L627" s="184"/>
      <c r="M627" s="184"/>
      <c r="N627" s="98"/>
      <c r="O627" s="164"/>
      <c r="P627" s="184"/>
      <c r="Q627" s="184"/>
      <c r="R627" s="184"/>
      <c r="S627" s="184"/>
      <c r="T627" s="184"/>
      <c r="U627" s="184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84"/>
      <c r="C628" s="184"/>
      <c r="D628" s="184"/>
      <c r="E628" s="184"/>
      <c r="F628" s="184"/>
      <c r="G628" s="184"/>
      <c r="H628" s="184"/>
      <c r="I628" s="184"/>
      <c r="J628" s="184"/>
      <c r="K628" s="184"/>
      <c r="L628" s="184"/>
      <c r="M628" s="184"/>
      <c r="N628" s="98"/>
      <c r="O628" s="164"/>
      <c r="P628" s="184"/>
      <c r="Q628" s="184"/>
      <c r="R628" s="184"/>
      <c r="S628" s="184"/>
      <c r="T628" s="184"/>
      <c r="U628" s="184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84"/>
      <c r="C629" s="184"/>
      <c r="D629" s="184"/>
      <c r="E629" s="184"/>
      <c r="F629" s="184"/>
      <c r="G629" s="184"/>
      <c r="H629" s="184"/>
      <c r="I629" s="184"/>
      <c r="J629" s="184"/>
      <c r="K629" s="184"/>
      <c r="L629" s="184"/>
      <c r="M629" s="184"/>
      <c r="N629" s="98"/>
      <c r="O629" s="164"/>
      <c r="P629" s="184"/>
      <c r="Q629" s="184"/>
      <c r="R629" s="184"/>
      <c r="S629" s="184"/>
      <c r="T629" s="184"/>
      <c r="U629" s="184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84"/>
      <c r="C630" s="184"/>
      <c r="D630" s="184"/>
      <c r="E630" s="184"/>
      <c r="F630" s="184"/>
      <c r="G630" s="184"/>
      <c r="H630" s="184"/>
      <c r="I630" s="184"/>
      <c r="J630" s="184"/>
      <c r="K630" s="184"/>
      <c r="L630" s="184"/>
      <c r="M630" s="184"/>
      <c r="N630" s="98"/>
      <c r="O630" s="164"/>
      <c r="P630" s="184"/>
      <c r="Q630" s="184"/>
      <c r="R630" s="184"/>
      <c r="S630" s="184"/>
      <c r="T630" s="184"/>
      <c r="U630" s="184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84"/>
      <c r="C631" s="184"/>
      <c r="D631" s="184"/>
      <c r="E631" s="184"/>
      <c r="F631" s="184"/>
      <c r="G631" s="184"/>
      <c r="H631" s="184"/>
      <c r="I631" s="184"/>
      <c r="J631" s="184"/>
      <c r="K631" s="184"/>
      <c r="L631" s="184"/>
      <c r="M631" s="184"/>
      <c r="N631" s="98"/>
      <c r="O631" s="164"/>
      <c r="P631" s="184"/>
      <c r="Q631" s="184"/>
      <c r="R631" s="184"/>
      <c r="S631" s="184"/>
      <c r="T631" s="184"/>
      <c r="U631" s="184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84"/>
      <c r="C632" s="184"/>
      <c r="D632" s="184"/>
      <c r="E632" s="184"/>
      <c r="F632" s="184"/>
      <c r="G632" s="184"/>
      <c r="H632" s="184"/>
      <c r="I632" s="184"/>
      <c r="J632" s="184"/>
      <c r="K632" s="184"/>
      <c r="L632" s="184"/>
      <c r="M632" s="184"/>
      <c r="N632" s="98"/>
      <c r="O632" s="164"/>
      <c r="P632" s="184"/>
      <c r="Q632" s="184"/>
      <c r="R632" s="184"/>
      <c r="S632" s="184"/>
      <c r="T632" s="184"/>
      <c r="U632" s="184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84"/>
      <c r="C633" s="184"/>
      <c r="D633" s="184"/>
      <c r="E633" s="184"/>
      <c r="F633" s="184"/>
      <c r="G633" s="184"/>
      <c r="H633" s="184"/>
      <c r="I633" s="184"/>
      <c r="J633" s="184"/>
      <c r="K633" s="184"/>
      <c r="L633" s="184"/>
      <c r="M633" s="184"/>
      <c r="N633" s="98"/>
      <c r="O633" s="164"/>
      <c r="P633" s="184"/>
      <c r="Q633" s="184"/>
      <c r="R633" s="184"/>
      <c r="S633" s="184"/>
      <c r="T633" s="184"/>
      <c r="U633" s="184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84"/>
      <c r="C634" s="184"/>
      <c r="D634" s="184"/>
      <c r="E634" s="184"/>
      <c r="F634" s="184"/>
      <c r="G634" s="184"/>
      <c r="H634" s="184"/>
      <c r="I634" s="184"/>
      <c r="J634" s="184"/>
      <c r="K634" s="184"/>
      <c r="L634" s="184"/>
      <c r="M634" s="184"/>
      <c r="N634" s="98"/>
      <c r="O634" s="164"/>
      <c r="P634" s="184"/>
      <c r="Q634" s="184"/>
      <c r="R634" s="184"/>
      <c r="S634" s="184"/>
      <c r="T634" s="184"/>
      <c r="U634" s="184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84"/>
      <c r="C635" s="184"/>
      <c r="D635" s="184"/>
      <c r="E635" s="184"/>
      <c r="F635" s="184"/>
      <c r="G635" s="184"/>
      <c r="H635" s="184"/>
      <c r="I635" s="184"/>
      <c r="J635" s="184"/>
      <c r="K635" s="184"/>
      <c r="L635" s="184"/>
      <c r="M635" s="184"/>
      <c r="N635" s="98"/>
      <c r="O635" s="164"/>
      <c r="P635" s="184"/>
      <c r="Q635" s="184"/>
      <c r="R635" s="184"/>
      <c r="S635" s="184"/>
      <c r="T635" s="184"/>
      <c r="U635" s="184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84"/>
      <c r="C636" s="184"/>
      <c r="D636" s="184"/>
      <c r="E636" s="184"/>
      <c r="F636" s="184"/>
      <c r="G636" s="184"/>
      <c r="H636" s="184"/>
      <c r="I636" s="184"/>
      <c r="J636" s="184"/>
      <c r="K636" s="184"/>
      <c r="L636" s="184"/>
      <c r="M636" s="184"/>
      <c r="N636" s="98"/>
      <c r="O636" s="164"/>
      <c r="P636" s="184"/>
      <c r="Q636" s="184"/>
      <c r="R636" s="184"/>
      <c r="S636" s="184"/>
      <c r="T636" s="184"/>
      <c r="U636" s="184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84"/>
      <c r="C637" s="184"/>
      <c r="D637" s="184"/>
      <c r="E637" s="184"/>
      <c r="F637" s="184"/>
      <c r="G637" s="184"/>
      <c r="H637" s="184"/>
      <c r="I637" s="184"/>
      <c r="J637" s="184"/>
      <c r="K637" s="184"/>
      <c r="L637" s="184"/>
      <c r="M637" s="184"/>
      <c r="N637" s="98"/>
      <c r="O637" s="164"/>
      <c r="P637" s="184"/>
      <c r="Q637" s="184"/>
      <c r="R637" s="184"/>
      <c r="S637" s="184"/>
      <c r="T637" s="184"/>
      <c r="U637" s="184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84"/>
      <c r="C638" s="184"/>
      <c r="D638" s="184"/>
      <c r="E638" s="184"/>
      <c r="F638" s="184"/>
      <c r="G638" s="184"/>
      <c r="H638" s="184"/>
      <c r="I638" s="184"/>
      <c r="J638" s="184"/>
      <c r="K638" s="184"/>
      <c r="L638" s="184"/>
      <c r="M638" s="184"/>
      <c r="N638" s="98"/>
      <c r="O638" s="164"/>
      <c r="P638" s="184"/>
      <c r="Q638" s="184"/>
      <c r="R638" s="184"/>
      <c r="S638" s="184"/>
      <c r="T638" s="184"/>
      <c r="U638" s="184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84"/>
      <c r="C639" s="184"/>
      <c r="D639" s="184"/>
      <c r="E639" s="184"/>
      <c r="F639" s="184"/>
      <c r="G639" s="184"/>
      <c r="H639" s="184"/>
      <c r="I639" s="184"/>
      <c r="J639" s="184"/>
      <c r="K639" s="184"/>
      <c r="L639" s="184"/>
      <c r="M639" s="184"/>
      <c r="N639" s="98"/>
      <c r="O639" s="164"/>
      <c r="P639" s="184"/>
      <c r="Q639" s="184"/>
      <c r="R639" s="184"/>
      <c r="S639" s="184"/>
      <c r="T639" s="184"/>
      <c r="U639" s="184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84"/>
      <c r="C640" s="184"/>
      <c r="D640" s="184"/>
      <c r="E640" s="184"/>
      <c r="F640" s="184"/>
      <c r="G640" s="184"/>
      <c r="H640" s="184"/>
      <c r="I640" s="184"/>
      <c r="J640" s="184"/>
      <c r="K640" s="184"/>
      <c r="L640" s="184"/>
      <c r="M640" s="184"/>
      <c r="N640" s="98"/>
      <c r="O640" s="164"/>
      <c r="P640" s="184"/>
      <c r="Q640" s="184"/>
      <c r="R640" s="184"/>
      <c r="S640" s="184"/>
      <c r="T640" s="184"/>
      <c r="U640" s="184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84"/>
      <c r="C641" s="184"/>
      <c r="D641" s="184"/>
      <c r="E641" s="184"/>
      <c r="F641" s="184"/>
      <c r="G641" s="184"/>
      <c r="H641" s="184"/>
      <c r="I641" s="184"/>
      <c r="J641" s="184"/>
      <c r="K641" s="184"/>
      <c r="L641" s="184"/>
      <c r="M641" s="184"/>
      <c r="N641" s="98"/>
      <c r="O641" s="164"/>
      <c r="P641" s="184"/>
      <c r="Q641" s="184"/>
      <c r="R641" s="184"/>
      <c r="S641" s="184"/>
      <c r="T641" s="184"/>
      <c r="U641" s="184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84"/>
      <c r="C642" s="184"/>
      <c r="D642" s="184"/>
      <c r="E642" s="184"/>
      <c r="F642" s="184"/>
      <c r="G642" s="184"/>
      <c r="H642" s="184"/>
      <c r="I642" s="184"/>
      <c r="J642" s="184"/>
      <c r="K642" s="184"/>
      <c r="L642" s="184"/>
      <c r="M642" s="184"/>
      <c r="N642" s="98"/>
      <c r="O642" s="164"/>
      <c r="P642" s="184"/>
      <c r="Q642" s="184"/>
      <c r="R642" s="184"/>
      <c r="S642" s="184"/>
      <c r="T642" s="184"/>
      <c r="U642" s="184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84"/>
      <c r="C643" s="184"/>
      <c r="D643" s="184"/>
      <c r="E643" s="184"/>
      <c r="F643" s="184"/>
      <c r="G643" s="184"/>
      <c r="H643" s="184"/>
      <c r="I643" s="184"/>
      <c r="J643" s="184"/>
      <c r="K643" s="184"/>
      <c r="L643" s="184"/>
      <c r="M643" s="184"/>
      <c r="N643" s="98"/>
      <c r="O643" s="164"/>
      <c r="P643" s="184"/>
      <c r="Q643" s="184"/>
      <c r="R643" s="184"/>
      <c r="S643" s="184"/>
      <c r="T643" s="184"/>
      <c r="U643" s="184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84"/>
      <c r="C644" s="184"/>
      <c r="D644" s="184"/>
      <c r="E644" s="184"/>
      <c r="F644" s="184"/>
      <c r="G644" s="184"/>
      <c r="H644" s="184"/>
      <c r="I644" s="184"/>
      <c r="J644" s="184"/>
      <c r="K644" s="184"/>
      <c r="L644" s="184"/>
      <c r="M644" s="184"/>
      <c r="N644" s="98"/>
      <c r="O644" s="164"/>
      <c r="P644" s="184"/>
      <c r="Q644" s="184"/>
      <c r="R644" s="184"/>
      <c r="S644" s="184"/>
      <c r="T644" s="184"/>
      <c r="U644" s="184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84"/>
      <c r="C645" s="184"/>
      <c r="D645" s="184"/>
      <c r="E645" s="184"/>
      <c r="F645" s="184"/>
      <c r="G645" s="184"/>
      <c r="H645" s="184"/>
      <c r="I645" s="184"/>
      <c r="J645" s="184"/>
      <c r="K645" s="184"/>
      <c r="L645" s="184"/>
      <c r="M645" s="184"/>
      <c r="N645" s="98"/>
      <c r="O645" s="164"/>
      <c r="P645" s="184"/>
      <c r="Q645" s="184"/>
      <c r="R645" s="184"/>
      <c r="S645" s="184"/>
      <c r="T645" s="184"/>
      <c r="U645" s="184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84"/>
      <c r="C646" s="184"/>
      <c r="D646" s="184"/>
      <c r="E646" s="184"/>
      <c r="F646" s="184"/>
      <c r="G646" s="184"/>
      <c r="H646" s="184"/>
      <c r="I646" s="184"/>
      <c r="J646" s="184"/>
      <c r="K646" s="184"/>
      <c r="L646" s="184"/>
      <c r="M646" s="184"/>
      <c r="N646" s="98"/>
      <c r="O646" s="164"/>
      <c r="P646" s="184"/>
      <c r="Q646" s="184"/>
      <c r="R646" s="184"/>
      <c r="S646" s="184"/>
      <c r="T646" s="184"/>
      <c r="U646" s="184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84"/>
      <c r="C647" s="184"/>
      <c r="D647" s="184"/>
      <c r="E647" s="184"/>
      <c r="F647" s="184"/>
      <c r="G647" s="184"/>
      <c r="H647" s="184"/>
      <c r="I647" s="184"/>
      <c r="J647" s="184"/>
      <c r="K647" s="184"/>
      <c r="L647" s="184"/>
      <c r="M647" s="184"/>
      <c r="N647" s="98"/>
      <c r="O647" s="164"/>
      <c r="P647" s="184"/>
      <c r="Q647" s="184"/>
      <c r="R647" s="184"/>
      <c r="S647" s="184"/>
      <c r="T647" s="184"/>
      <c r="U647" s="184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84"/>
      <c r="C648" s="184"/>
      <c r="D648" s="184"/>
      <c r="E648" s="184"/>
      <c r="F648" s="184"/>
      <c r="G648" s="184"/>
      <c r="H648" s="184"/>
      <c r="I648" s="184"/>
      <c r="J648" s="184"/>
      <c r="K648" s="184"/>
      <c r="L648" s="184"/>
      <c r="M648" s="184"/>
      <c r="N648" s="98"/>
      <c r="O648" s="164"/>
      <c r="P648" s="184"/>
      <c r="Q648" s="184"/>
      <c r="R648" s="184"/>
      <c r="S648" s="184"/>
      <c r="T648" s="184"/>
      <c r="U648" s="184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84"/>
      <c r="C649" s="184"/>
      <c r="D649" s="184"/>
      <c r="E649" s="184"/>
      <c r="F649" s="184"/>
      <c r="G649" s="184"/>
      <c r="H649" s="184"/>
      <c r="I649" s="184"/>
      <c r="J649" s="184"/>
      <c r="K649" s="184"/>
      <c r="L649" s="184"/>
      <c r="M649" s="184"/>
      <c r="N649" s="98"/>
      <c r="O649" s="164"/>
      <c r="P649" s="184"/>
      <c r="Q649" s="184"/>
      <c r="R649" s="184"/>
      <c r="S649" s="184"/>
      <c r="T649" s="184"/>
      <c r="U649" s="184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84"/>
      <c r="C650" s="184"/>
      <c r="D650" s="184"/>
      <c r="E650" s="184"/>
      <c r="F650" s="184"/>
      <c r="G650" s="184"/>
      <c r="H650" s="184"/>
      <c r="I650" s="184"/>
      <c r="J650" s="184"/>
      <c r="K650" s="184"/>
      <c r="L650" s="184"/>
      <c r="M650" s="184"/>
      <c r="N650" s="98"/>
      <c r="O650" s="164"/>
      <c r="P650" s="184"/>
      <c r="Q650" s="184"/>
      <c r="R650" s="184"/>
      <c r="S650" s="184"/>
      <c r="T650" s="184"/>
      <c r="U650" s="184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84"/>
      <c r="C651" s="184"/>
      <c r="D651" s="184"/>
      <c r="E651" s="184"/>
      <c r="F651" s="184"/>
      <c r="G651" s="184"/>
      <c r="H651" s="184"/>
      <c r="I651" s="184"/>
      <c r="J651" s="184"/>
      <c r="K651" s="184"/>
      <c r="L651" s="184"/>
      <c r="M651" s="184"/>
      <c r="N651" s="98"/>
      <c r="O651" s="164"/>
      <c r="P651" s="184"/>
      <c r="Q651" s="184"/>
      <c r="R651" s="184"/>
      <c r="S651" s="184"/>
      <c r="T651" s="184"/>
      <c r="U651" s="184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84"/>
      <c r="C652" s="184"/>
      <c r="D652" s="184"/>
      <c r="E652" s="184"/>
      <c r="F652" s="184"/>
      <c r="G652" s="184"/>
      <c r="H652" s="184"/>
      <c r="I652" s="184"/>
      <c r="J652" s="184"/>
      <c r="K652" s="184"/>
      <c r="L652" s="184"/>
      <c r="M652" s="184"/>
      <c r="N652" s="98"/>
      <c r="O652" s="164"/>
      <c r="P652" s="184"/>
      <c r="Q652" s="184"/>
      <c r="R652" s="184"/>
      <c r="S652" s="184"/>
      <c r="T652" s="184"/>
      <c r="U652" s="184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84"/>
      <c r="C653" s="184"/>
      <c r="D653" s="184"/>
      <c r="E653" s="184"/>
      <c r="F653" s="184"/>
      <c r="G653" s="184"/>
      <c r="H653" s="184"/>
      <c r="I653" s="184"/>
      <c r="J653" s="184"/>
      <c r="K653" s="184"/>
      <c r="L653" s="184"/>
      <c r="M653" s="184"/>
      <c r="N653" s="98"/>
      <c r="O653" s="164"/>
      <c r="P653" s="184"/>
      <c r="Q653" s="184"/>
      <c r="R653" s="184"/>
      <c r="S653" s="184"/>
      <c r="T653" s="184"/>
      <c r="U653" s="184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84"/>
      <c r="C654" s="184"/>
      <c r="D654" s="184"/>
      <c r="E654" s="184"/>
      <c r="F654" s="184"/>
      <c r="G654" s="184"/>
      <c r="H654" s="184"/>
      <c r="I654" s="184"/>
      <c r="J654" s="184"/>
      <c r="K654" s="184"/>
      <c r="L654" s="184"/>
      <c r="M654" s="184"/>
      <c r="N654" s="98"/>
      <c r="O654" s="164"/>
      <c r="P654" s="184"/>
      <c r="Q654" s="184"/>
      <c r="R654" s="184"/>
      <c r="S654" s="184"/>
      <c r="T654" s="184"/>
      <c r="U654" s="184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84"/>
      <c r="C655" s="184"/>
      <c r="D655" s="184"/>
      <c r="E655" s="184"/>
      <c r="F655" s="184"/>
      <c r="G655" s="184"/>
      <c r="H655" s="184"/>
      <c r="I655" s="184"/>
      <c r="J655" s="184"/>
      <c r="K655" s="184"/>
      <c r="L655" s="184"/>
      <c r="M655" s="184"/>
      <c r="N655" s="98"/>
      <c r="O655" s="164"/>
      <c r="P655" s="184"/>
      <c r="Q655" s="184"/>
      <c r="R655" s="184"/>
      <c r="S655" s="184"/>
      <c r="T655" s="184"/>
      <c r="U655" s="184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84"/>
      <c r="C656" s="184"/>
      <c r="D656" s="184"/>
      <c r="E656" s="184"/>
      <c r="F656" s="184"/>
      <c r="G656" s="184"/>
      <c r="H656" s="184"/>
      <c r="I656" s="184"/>
      <c r="J656" s="184"/>
      <c r="K656" s="184"/>
      <c r="L656" s="184"/>
      <c r="M656" s="184"/>
      <c r="N656" s="98"/>
      <c r="O656" s="164"/>
      <c r="P656" s="184"/>
      <c r="Q656" s="184"/>
      <c r="R656" s="184"/>
      <c r="S656" s="184"/>
      <c r="T656" s="184"/>
      <c r="U656" s="184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84"/>
      <c r="C657" s="184"/>
      <c r="D657" s="184"/>
      <c r="E657" s="184"/>
      <c r="F657" s="184"/>
      <c r="G657" s="184"/>
      <c r="H657" s="184"/>
      <c r="I657" s="184"/>
      <c r="J657" s="184"/>
      <c r="K657" s="184"/>
      <c r="L657" s="184"/>
      <c r="M657" s="184"/>
      <c r="N657" s="98"/>
      <c r="O657" s="164"/>
      <c r="P657" s="184"/>
      <c r="Q657" s="184"/>
      <c r="R657" s="184"/>
      <c r="S657" s="184"/>
      <c r="T657" s="184"/>
      <c r="U657" s="184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84"/>
      <c r="C658" s="184"/>
      <c r="D658" s="184"/>
      <c r="E658" s="184"/>
      <c r="F658" s="184"/>
      <c r="G658" s="184"/>
      <c r="H658" s="184"/>
      <c r="I658" s="184"/>
      <c r="J658" s="184"/>
      <c r="K658" s="184"/>
      <c r="L658" s="184"/>
      <c r="M658" s="184"/>
      <c r="N658" s="98"/>
      <c r="O658" s="164"/>
      <c r="P658" s="184"/>
      <c r="Q658" s="184"/>
      <c r="R658" s="184"/>
      <c r="S658" s="184"/>
      <c r="T658" s="184"/>
      <c r="U658" s="184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84"/>
      <c r="C659" s="184"/>
      <c r="D659" s="184"/>
      <c r="E659" s="184"/>
      <c r="F659" s="184"/>
      <c r="G659" s="184"/>
      <c r="H659" s="184"/>
      <c r="I659" s="184"/>
      <c r="J659" s="184"/>
      <c r="K659" s="184"/>
      <c r="L659" s="184"/>
      <c r="M659" s="184"/>
      <c r="N659" s="98"/>
      <c r="O659" s="164"/>
      <c r="P659" s="184"/>
      <c r="Q659" s="184"/>
      <c r="R659" s="184"/>
      <c r="S659" s="184"/>
      <c r="T659" s="184"/>
      <c r="U659" s="184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84"/>
      <c r="C660" s="184"/>
      <c r="D660" s="184"/>
      <c r="E660" s="184"/>
      <c r="F660" s="184"/>
      <c r="G660" s="184"/>
      <c r="H660" s="184"/>
      <c r="I660" s="184"/>
      <c r="J660" s="184"/>
      <c r="K660" s="184"/>
      <c r="L660" s="184"/>
      <c r="M660" s="184"/>
      <c r="N660" s="98"/>
      <c r="O660" s="164"/>
      <c r="P660" s="184"/>
      <c r="Q660" s="184"/>
      <c r="R660" s="184"/>
      <c r="S660" s="184"/>
      <c r="T660" s="184"/>
      <c r="U660" s="184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84"/>
      <c r="C661" s="184"/>
      <c r="D661" s="184"/>
      <c r="E661" s="184"/>
      <c r="F661" s="184"/>
      <c r="G661" s="184"/>
      <c r="H661" s="184"/>
      <c r="I661" s="184"/>
      <c r="J661" s="184"/>
      <c r="K661" s="184"/>
      <c r="L661" s="184"/>
      <c r="M661" s="184"/>
      <c r="N661" s="98"/>
      <c r="O661" s="164"/>
      <c r="P661" s="184"/>
      <c r="Q661" s="184"/>
      <c r="R661" s="184"/>
      <c r="S661" s="184"/>
      <c r="T661" s="184"/>
      <c r="U661" s="184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84"/>
      <c r="C662" s="184"/>
      <c r="D662" s="184"/>
      <c r="E662" s="184"/>
      <c r="F662" s="184"/>
      <c r="G662" s="184"/>
      <c r="H662" s="184"/>
      <c r="I662" s="184"/>
      <c r="J662" s="184"/>
      <c r="K662" s="184"/>
      <c r="L662" s="184"/>
      <c r="M662" s="184"/>
      <c r="N662" s="98"/>
      <c r="O662" s="164"/>
      <c r="P662" s="184"/>
      <c r="Q662" s="184"/>
      <c r="R662" s="184"/>
      <c r="S662" s="184"/>
      <c r="T662" s="184"/>
      <c r="U662" s="184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84"/>
      <c r="C663" s="184"/>
      <c r="D663" s="184"/>
      <c r="E663" s="184"/>
      <c r="F663" s="184"/>
      <c r="G663" s="184"/>
      <c r="H663" s="184"/>
      <c r="I663" s="184"/>
      <c r="J663" s="184"/>
      <c r="K663" s="184"/>
      <c r="L663" s="184"/>
      <c r="M663" s="184"/>
      <c r="N663" s="98"/>
      <c r="O663" s="164"/>
      <c r="P663" s="184"/>
      <c r="Q663" s="184"/>
      <c r="R663" s="184"/>
      <c r="S663" s="184"/>
      <c r="T663" s="184"/>
      <c r="U663" s="184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84"/>
      <c r="C664" s="184"/>
      <c r="D664" s="184"/>
      <c r="E664" s="184"/>
      <c r="F664" s="184"/>
      <c r="G664" s="184"/>
      <c r="H664" s="184"/>
      <c r="I664" s="184"/>
      <c r="J664" s="184"/>
      <c r="K664" s="184"/>
      <c r="L664" s="184"/>
      <c r="M664" s="184"/>
      <c r="N664" s="98"/>
      <c r="O664" s="164"/>
      <c r="P664" s="184"/>
      <c r="Q664" s="184"/>
      <c r="R664" s="184"/>
      <c r="S664" s="184"/>
      <c r="T664" s="184"/>
      <c r="U664" s="184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84"/>
      <c r="C665" s="184"/>
      <c r="D665" s="184"/>
      <c r="E665" s="184"/>
      <c r="F665" s="184"/>
      <c r="G665" s="184"/>
      <c r="H665" s="184"/>
      <c r="I665" s="184"/>
      <c r="J665" s="184"/>
      <c r="K665" s="184"/>
      <c r="L665" s="184"/>
      <c r="M665" s="184"/>
      <c r="N665" s="98"/>
      <c r="O665" s="164"/>
      <c r="P665" s="184"/>
      <c r="Q665" s="184"/>
      <c r="R665" s="184"/>
      <c r="S665" s="184"/>
      <c r="T665" s="184"/>
      <c r="U665" s="184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84"/>
      <c r="C666" s="184"/>
      <c r="D666" s="184"/>
      <c r="E666" s="184"/>
      <c r="F666" s="184"/>
      <c r="G666" s="184"/>
      <c r="H666" s="184"/>
      <c r="I666" s="184"/>
      <c r="J666" s="184"/>
      <c r="K666" s="184"/>
      <c r="L666" s="184"/>
      <c r="M666" s="184"/>
      <c r="N666" s="98"/>
      <c r="O666" s="164"/>
      <c r="P666" s="184"/>
      <c r="Q666" s="184"/>
      <c r="R666" s="184"/>
      <c r="S666" s="184"/>
      <c r="T666" s="184"/>
      <c r="U666" s="184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84"/>
      <c r="C667" s="184"/>
      <c r="D667" s="184"/>
      <c r="E667" s="184"/>
      <c r="F667" s="184"/>
      <c r="G667" s="184"/>
      <c r="H667" s="184"/>
      <c r="I667" s="184"/>
      <c r="J667" s="184"/>
      <c r="K667" s="184"/>
      <c r="L667" s="184"/>
      <c r="M667" s="184"/>
      <c r="N667" s="98"/>
      <c r="O667" s="164"/>
      <c r="P667" s="184"/>
      <c r="Q667" s="184"/>
      <c r="R667" s="184"/>
      <c r="S667" s="184"/>
      <c r="T667" s="184"/>
      <c r="U667" s="184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84"/>
      <c r="C668" s="184"/>
      <c r="D668" s="184"/>
      <c r="E668" s="184"/>
      <c r="F668" s="184"/>
      <c r="G668" s="184"/>
      <c r="H668" s="184"/>
      <c r="I668" s="184"/>
      <c r="J668" s="184"/>
      <c r="K668" s="184"/>
      <c r="L668" s="184"/>
      <c r="M668" s="184"/>
      <c r="N668" s="98"/>
      <c r="O668" s="164"/>
      <c r="P668" s="184"/>
      <c r="Q668" s="184"/>
      <c r="R668" s="184"/>
      <c r="S668" s="184"/>
      <c r="T668" s="184"/>
      <c r="U668" s="184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84"/>
      <c r="C669" s="184"/>
      <c r="D669" s="184"/>
      <c r="E669" s="184"/>
      <c r="F669" s="184"/>
      <c r="G669" s="184"/>
      <c r="H669" s="184"/>
      <c r="I669" s="184"/>
      <c r="J669" s="184"/>
      <c r="K669" s="184"/>
      <c r="L669" s="184"/>
      <c r="M669" s="184"/>
      <c r="N669" s="98"/>
      <c r="O669" s="164"/>
      <c r="P669" s="184"/>
      <c r="Q669" s="184"/>
      <c r="R669" s="184"/>
      <c r="S669" s="184"/>
      <c r="T669" s="184"/>
      <c r="U669" s="184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84"/>
      <c r="C670" s="184"/>
      <c r="D670" s="184"/>
      <c r="E670" s="184"/>
      <c r="F670" s="184"/>
      <c r="G670" s="184"/>
      <c r="H670" s="184"/>
      <c r="I670" s="184"/>
      <c r="J670" s="184"/>
      <c r="K670" s="184"/>
      <c r="L670" s="184"/>
      <c r="M670" s="184"/>
      <c r="N670" s="98"/>
      <c r="O670" s="164"/>
      <c r="P670" s="184"/>
      <c r="Q670" s="184"/>
      <c r="R670" s="184"/>
      <c r="S670" s="184"/>
      <c r="T670" s="184"/>
      <c r="U670" s="184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84"/>
      <c r="C671" s="184"/>
      <c r="D671" s="184"/>
      <c r="E671" s="184"/>
      <c r="F671" s="184"/>
      <c r="G671" s="184"/>
      <c r="H671" s="184"/>
      <c r="I671" s="184"/>
      <c r="J671" s="184"/>
      <c r="K671" s="184"/>
      <c r="L671" s="184"/>
      <c r="M671" s="184"/>
      <c r="N671" s="98"/>
      <c r="O671" s="164"/>
      <c r="P671" s="184"/>
      <c r="Q671" s="184"/>
      <c r="R671" s="184"/>
      <c r="S671" s="184"/>
      <c r="T671" s="184"/>
      <c r="U671" s="184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84"/>
      <c r="C672" s="184"/>
      <c r="D672" s="184"/>
      <c r="E672" s="184"/>
      <c r="F672" s="184"/>
      <c r="G672" s="184"/>
      <c r="H672" s="184"/>
      <c r="I672" s="184"/>
      <c r="J672" s="184"/>
      <c r="K672" s="184"/>
      <c r="L672" s="184"/>
      <c r="M672" s="184"/>
      <c r="N672" s="98"/>
      <c r="O672" s="164"/>
      <c r="P672" s="184"/>
      <c r="Q672" s="184"/>
      <c r="R672" s="184"/>
      <c r="S672" s="184"/>
      <c r="T672" s="184"/>
      <c r="U672" s="184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84"/>
      <c r="C673" s="184"/>
      <c r="D673" s="184"/>
      <c r="E673" s="184"/>
      <c r="F673" s="184"/>
      <c r="G673" s="184"/>
      <c r="H673" s="184"/>
      <c r="I673" s="184"/>
      <c r="J673" s="184"/>
      <c r="K673" s="184"/>
      <c r="L673" s="184"/>
      <c r="M673" s="184"/>
      <c r="N673" s="98"/>
      <c r="O673" s="164"/>
      <c r="P673" s="184"/>
      <c r="Q673" s="184"/>
      <c r="R673" s="184"/>
      <c r="S673" s="184"/>
      <c r="T673" s="184"/>
      <c r="U673" s="184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84"/>
      <c r="C674" s="184"/>
      <c r="D674" s="184"/>
      <c r="E674" s="184"/>
      <c r="F674" s="184"/>
      <c r="G674" s="184"/>
      <c r="H674" s="184"/>
      <c r="I674" s="184"/>
      <c r="J674" s="184"/>
      <c r="K674" s="184"/>
      <c r="L674" s="184"/>
      <c r="M674" s="184"/>
      <c r="N674" s="98"/>
      <c r="O674" s="164"/>
      <c r="P674" s="184"/>
      <c r="Q674" s="184"/>
      <c r="R674" s="184"/>
      <c r="S674" s="184"/>
      <c r="T674" s="184"/>
      <c r="U674" s="184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84"/>
      <c r="C675" s="184"/>
      <c r="D675" s="184"/>
      <c r="E675" s="184"/>
      <c r="F675" s="184"/>
      <c r="G675" s="184"/>
      <c r="H675" s="184"/>
      <c r="I675" s="184"/>
      <c r="J675" s="184"/>
      <c r="K675" s="184"/>
      <c r="L675" s="184"/>
      <c r="M675" s="184"/>
      <c r="N675" s="98"/>
      <c r="O675" s="164"/>
      <c r="P675" s="184"/>
      <c r="Q675" s="184"/>
      <c r="R675" s="184"/>
      <c r="S675" s="184"/>
      <c r="T675" s="184"/>
      <c r="U675" s="184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84"/>
      <c r="C676" s="184"/>
      <c r="D676" s="184"/>
      <c r="E676" s="184"/>
      <c r="F676" s="184"/>
      <c r="G676" s="184"/>
      <c r="H676" s="184"/>
      <c r="I676" s="184"/>
      <c r="J676" s="184"/>
      <c r="K676" s="184"/>
      <c r="L676" s="184"/>
      <c r="M676" s="184"/>
      <c r="N676" s="98"/>
      <c r="O676" s="164"/>
      <c r="P676" s="184"/>
      <c r="Q676" s="184"/>
      <c r="R676" s="184"/>
      <c r="S676" s="184"/>
      <c r="T676" s="184"/>
      <c r="U676" s="184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84"/>
      <c r="C677" s="184"/>
      <c r="D677" s="184"/>
      <c r="E677" s="184"/>
      <c r="F677" s="184"/>
      <c r="G677" s="184"/>
      <c r="H677" s="184"/>
      <c r="I677" s="184"/>
      <c r="J677" s="184"/>
      <c r="K677" s="184"/>
      <c r="L677" s="184"/>
      <c r="M677" s="184"/>
      <c r="N677" s="98"/>
      <c r="O677" s="164"/>
      <c r="P677" s="184"/>
      <c r="Q677" s="184"/>
      <c r="R677" s="184"/>
      <c r="S677" s="184"/>
      <c r="T677" s="184"/>
      <c r="U677" s="184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84"/>
      <c r="C678" s="184"/>
      <c r="D678" s="184"/>
      <c r="E678" s="184"/>
      <c r="F678" s="184"/>
      <c r="G678" s="184"/>
      <c r="H678" s="184"/>
      <c r="I678" s="184"/>
      <c r="J678" s="184"/>
      <c r="K678" s="184"/>
      <c r="L678" s="184"/>
      <c r="M678" s="184"/>
      <c r="N678" s="98"/>
      <c r="O678" s="164"/>
      <c r="P678" s="184"/>
      <c r="Q678" s="184"/>
      <c r="R678" s="184"/>
      <c r="S678" s="184"/>
      <c r="T678" s="184"/>
      <c r="U678" s="184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84"/>
      <c r="C679" s="184"/>
      <c r="D679" s="184"/>
      <c r="E679" s="184"/>
      <c r="F679" s="184"/>
      <c r="G679" s="184"/>
      <c r="H679" s="184"/>
      <c r="I679" s="184"/>
      <c r="J679" s="184"/>
      <c r="K679" s="184"/>
      <c r="L679" s="184"/>
      <c r="M679" s="184"/>
      <c r="N679" s="98"/>
      <c r="O679" s="164"/>
      <c r="P679" s="184"/>
      <c r="Q679" s="184"/>
      <c r="R679" s="184"/>
      <c r="S679" s="184"/>
      <c r="T679" s="184"/>
      <c r="U679" s="184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84"/>
      <c r="C680" s="184"/>
      <c r="D680" s="184"/>
      <c r="E680" s="184"/>
      <c r="F680" s="184"/>
      <c r="G680" s="184"/>
      <c r="H680" s="184"/>
      <c r="I680" s="184"/>
      <c r="J680" s="184"/>
      <c r="K680" s="184"/>
      <c r="L680" s="184"/>
      <c r="M680" s="184"/>
      <c r="N680" s="98"/>
      <c r="O680" s="164"/>
      <c r="P680" s="184"/>
      <c r="Q680" s="184"/>
      <c r="R680" s="184"/>
      <c r="S680" s="184"/>
      <c r="T680" s="184"/>
      <c r="U680" s="184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84"/>
      <c r="C681" s="184"/>
      <c r="D681" s="184"/>
      <c r="E681" s="184"/>
      <c r="F681" s="184"/>
      <c r="G681" s="184"/>
      <c r="H681" s="184"/>
      <c r="I681" s="184"/>
      <c r="J681" s="184"/>
      <c r="K681" s="184"/>
      <c r="L681" s="184"/>
      <c r="M681" s="184"/>
      <c r="N681" s="98"/>
      <c r="O681" s="164"/>
      <c r="P681" s="184"/>
      <c r="Q681" s="184"/>
      <c r="R681" s="184"/>
      <c r="S681" s="184"/>
      <c r="T681" s="184"/>
      <c r="U681" s="184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84"/>
      <c r="C682" s="184"/>
      <c r="D682" s="184"/>
      <c r="E682" s="184"/>
      <c r="F682" s="184"/>
      <c r="G682" s="184"/>
      <c r="H682" s="184"/>
      <c r="I682" s="184"/>
      <c r="J682" s="184"/>
      <c r="K682" s="184"/>
      <c r="L682" s="184"/>
      <c r="M682" s="184"/>
      <c r="N682" s="98"/>
      <c r="O682" s="164"/>
      <c r="P682" s="184"/>
      <c r="Q682" s="184"/>
      <c r="R682" s="184"/>
      <c r="S682" s="184"/>
      <c r="T682" s="184"/>
      <c r="U682" s="184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84"/>
      <c r="C683" s="184"/>
      <c r="D683" s="184"/>
      <c r="E683" s="184"/>
      <c r="F683" s="184"/>
      <c r="G683" s="184"/>
      <c r="H683" s="184"/>
      <c r="I683" s="184"/>
      <c r="J683" s="184"/>
      <c r="K683" s="184"/>
      <c r="L683" s="184"/>
      <c r="M683" s="184"/>
      <c r="N683" s="98"/>
      <c r="O683" s="164"/>
      <c r="P683" s="184"/>
      <c r="Q683" s="184"/>
      <c r="R683" s="184"/>
      <c r="S683" s="184"/>
      <c r="T683" s="184"/>
      <c r="U683" s="184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84"/>
      <c r="C684" s="184"/>
      <c r="D684" s="184"/>
      <c r="E684" s="184"/>
      <c r="F684" s="184"/>
      <c r="G684" s="184"/>
      <c r="H684" s="184"/>
      <c r="I684" s="184"/>
      <c r="J684" s="184"/>
      <c r="K684" s="184"/>
      <c r="L684" s="184"/>
      <c r="M684" s="184"/>
      <c r="N684" s="98"/>
      <c r="O684" s="164"/>
      <c r="P684" s="184"/>
      <c r="Q684" s="184"/>
      <c r="R684" s="184"/>
      <c r="S684" s="184"/>
      <c r="T684" s="184"/>
      <c r="U684" s="184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84"/>
      <c r="C685" s="184"/>
      <c r="D685" s="184"/>
      <c r="E685" s="184"/>
      <c r="F685" s="184"/>
      <c r="G685" s="184"/>
      <c r="H685" s="184"/>
      <c r="I685" s="184"/>
      <c r="J685" s="184"/>
      <c r="K685" s="184"/>
      <c r="L685" s="184"/>
      <c r="M685" s="184"/>
      <c r="N685" s="98"/>
      <c r="O685" s="164"/>
      <c r="P685" s="184"/>
      <c r="Q685" s="184"/>
      <c r="R685" s="184"/>
      <c r="S685" s="184"/>
      <c r="T685" s="184"/>
      <c r="U685" s="184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84"/>
      <c r="C686" s="184"/>
      <c r="D686" s="184"/>
      <c r="E686" s="184"/>
      <c r="F686" s="184"/>
      <c r="G686" s="184"/>
      <c r="H686" s="184"/>
      <c r="I686" s="184"/>
      <c r="J686" s="184"/>
      <c r="K686" s="184"/>
      <c r="L686" s="184"/>
      <c r="M686" s="184"/>
      <c r="N686" s="98"/>
      <c r="O686" s="164"/>
      <c r="P686" s="184"/>
      <c r="Q686" s="184"/>
      <c r="R686" s="184"/>
      <c r="S686" s="184"/>
      <c r="T686" s="184"/>
      <c r="U686" s="184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84"/>
      <c r="C687" s="184"/>
      <c r="D687" s="184"/>
      <c r="E687" s="184"/>
      <c r="F687" s="184"/>
      <c r="G687" s="184"/>
      <c r="H687" s="184"/>
      <c r="I687" s="184"/>
      <c r="J687" s="184"/>
      <c r="K687" s="184"/>
      <c r="L687" s="184"/>
      <c r="M687" s="184"/>
      <c r="N687" s="98"/>
      <c r="O687" s="164"/>
      <c r="P687" s="184"/>
      <c r="Q687" s="184"/>
      <c r="R687" s="184"/>
      <c r="S687" s="184"/>
      <c r="T687" s="184"/>
      <c r="U687" s="184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84"/>
      <c r="C688" s="184"/>
      <c r="D688" s="184"/>
      <c r="E688" s="184"/>
      <c r="F688" s="184"/>
      <c r="G688" s="184"/>
      <c r="H688" s="184"/>
      <c r="I688" s="184"/>
      <c r="J688" s="184"/>
      <c r="K688" s="184"/>
      <c r="L688" s="184"/>
      <c r="M688" s="184"/>
      <c r="N688" s="98"/>
      <c r="O688" s="164"/>
      <c r="P688" s="184"/>
      <c r="Q688" s="184"/>
      <c r="R688" s="184"/>
      <c r="S688" s="184"/>
      <c r="T688" s="184"/>
      <c r="U688" s="184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84"/>
      <c r="C689" s="184"/>
      <c r="D689" s="184"/>
      <c r="E689" s="184"/>
      <c r="F689" s="184"/>
      <c r="G689" s="184"/>
      <c r="H689" s="184"/>
      <c r="I689" s="184"/>
      <c r="J689" s="184"/>
      <c r="K689" s="184"/>
      <c r="L689" s="184"/>
      <c r="M689" s="184"/>
      <c r="N689" s="98"/>
      <c r="O689" s="164"/>
      <c r="P689" s="184"/>
      <c r="Q689" s="184"/>
      <c r="R689" s="184"/>
      <c r="S689" s="184"/>
      <c r="T689" s="184"/>
      <c r="U689" s="184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84"/>
      <c r="C690" s="184"/>
      <c r="D690" s="184"/>
      <c r="E690" s="184"/>
      <c r="F690" s="184"/>
      <c r="G690" s="184"/>
      <c r="H690" s="184"/>
      <c r="I690" s="184"/>
      <c r="J690" s="184"/>
      <c r="K690" s="184"/>
      <c r="L690" s="184"/>
      <c r="M690" s="184"/>
      <c r="N690" s="98"/>
      <c r="O690" s="164"/>
      <c r="P690" s="184"/>
      <c r="Q690" s="184"/>
      <c r="R690" s="184"/>
      <c r="S690" s="184"/>
      <c r="T690" s="184"/>
      <c r="U690" s="184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84"/>
      <c r="C691" s="184"/>
      <c r="D691" s="184"/>
      <c r="E691" s="184"/>
      <c r="F691" s="184"/>
      <c r="G691" s="184"/>
      <c r="H691" s="184"/>
      <c r="I691" s="184"/>
      <c r="J691" s="184"/>
      <c r="K691" s="184"/>
      <c r="L691" s="184"/>
      <c r="M691" s="184"/>
      <c r="N691" s="98"/>
      <c r="O691" s="164"/>
      <c r="P691" s="184"/>
      <c r="Q691" s="184"/>
      <c r="R691" s="184"/>
      <c r="S691" s="184"/>
      <c r="T691" s="184"/>
      <c r="U691" s="184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84"/>
      <c r="C692" s="184"/>
      <c r="D692" s="184"/>
      <c r="E692" s="184"/>
      <c r="F692" s="184"/>
      <c r="G692" s="184"/>
      <c r="H692" s="184"/>
      <c r="I692" s="184"/>
      <c r="J692" s="184"/>
      <c r="K692" s="184"/>
      <c r="L692" s="184"/>
      <c r="M692" s="184"/>
      <c r="N692" s="98"/>
      <c r="O692" s="164"/>
      <c r="P692" s="184"/>
      <c r="Q692" s="184"/>
      <c r="R692" s="184"/>
      <c r="S692" s="184"/>
      <c r="T692" s="184"/>
      <c r="U692" s="184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84"/>
      <c r="C693" s="184"/>
      <c r="D693" s="184"/>
      <c r="E693" s="184"/>
      <c r="F693" s="184"/>
      <c r="G693" s="184"/>
      <c r="H693" s="184"/>
      <c r="I693" s="184"/>
      <c r="J693" s="184"/>
      <c r="K693" s="184"/>
      <c r="L693" s="184"/>
      <c r="M693" s="184"/>
      <c r="N693" s="98"/>
      <c r="O693" s="164"/>
      <c r="P693" s="184"/>
      <c r="Q693" s="184"/>
      <c r="R693" s="184"/>
      <c r="S693" s="184"/>
      <c r="T693" s="184"/>
      <c r="U693" s="184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84"/>
      <c r="C694" s="184"/>
      <c r="D694" s="184"/>
      <c r="E694" s="184"/>
      <c r="F694" s="184"/>
      <c r="G694" s="184"/>
      <c r="H694" s="184"/>
      <c r="I694" s="184"/>
      <c r="J694" s="184"/>
      <c r="K694" s="184"/>
      <c r="L694" s="184"/>
      <c r="M694" s="184"/>
      <c r="N694" s="98"/>
      <c r="O694" s="164"/>
      <c r="P694" s="184"/>
      <c r="Q694" s="184"/>
      <c r="R694" s="184"/>
      <c r="S694" s="184"/>
      <c r="T694" s="184"/>
      <c r="U694" s="184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84"/>
      <c r="C695" s="184"/>
      <c r="D695" s="184"/>
      <c r="E695" s="184"/>
      <c r="F695" s="184"/>
      <c r="G695" s="184"/>
      <c r="H695" s="184"/>
      <c r="I695" s="184"/>
      <c r="J695" s="184"/>
      <c r="K695" s="184"/>
      <c r="L695" s="184"/>
      <c r="M695" s="184"/>
      <c r="N695" s="98"/>
      <c r="O695" s="164"/>
      <c r="P695" s="184"/>
      <c r="Q695" s="184"/>
      <c r="R695" s="184"/>
      <c r="S695" s="184"/>
      <c r="T695" s="184"/>
      <c r="U695" s="184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84"/>
      <c r="C696" s="184"/>
      <c r="D696" s="184"/>
      <c r="E696" s="184"/>
      <c r="F696" s="184"/>
      <c r="G696" s="184"/>
      <c r="H696" s="184"/>
      <c r="I696" s="184"/>
      <c r="J696" s="184"/>
      <c r="K696" s="184"/>
      <c r="L696" s="184"/>
      <c r="M696" s="184"/>
      <c r="N696" s="98"/>
      <c r="O696" s="164"/>
      <c r="P696" s="184"/>
      <c r="Q696" s="184"/>
      <c r="R696" s="184"/>
      <c r="S696" s="184"/>
      <c r="T696" s="184"/>
      <c r="U696" s="184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84"/>
      <c r="C697" s="184"/>
      <c r="D697" s="184"/>
      <c r="E697" s="184"/>
      <c r="F697" s="184"/>
      <c r="G697" s="184"/>
      <c r="H697" s="184"/>
      <c r="I697" s="184"/>
      <c r="J697" s="184"/>
      <c r="K697" s="184"/>
      <c r="L697" s="184"/>
      <c r="M697" s="184"/>
      <c r="N697" s="98"/>
      <c r="O697" s="164"/>
      <c r="P697" s="184"/>
      <c r="Q697" s="184"/>
      <c r="R697" s="184"/>
      <c r="S697" s="184"/>
      <c r="T697" s="184"/>
      <c r="U697" s="184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84"/>
      <c r="C698" s="184"/>
      <c r="D698" s="184"/>
      <c r="E698" s="184"/>
      <c r="F698" s="184"/>
      <c r="G698" s="184"/>
      <c r="H698" s="184"/>
      <c r="I698" s="184"/>
      <c r="J698" s="184"/>
      <c r="K698" s="184"/>
      <c r="L698" s="184"/>
      <c r="M698" s="184"/>
      <c r="N698" s="98"/>
      <c r="O698" s="164"/>
      <c r="P698" s="184"/>
      <c r="Q698" s="184"/>
      <c r="R698" s="184"/>
      <c r="S698" s="184"/>
      <c r="T698" s="184"/>
      <c r="U698" s="184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84"/>
      <c r="C699" s="184"/>
      <c r="D699" s="184"/>
      <c r="E699" s="184"/>
      <c r="F699" s="184"/>
      <c r="G699" s="184"/>
      <c r="H699" s="184"/>
      <c r="I699" s="184"/>
      <c r="J699" s="184"/>
      <c r="K699" s="184"/>
      <c r="L699" s="184"/>
      <c r="M699" s="184"/>
      <c r="N699" s="98"/>
      <c r="O699" s="164"/>
      <c r="P699" s="184"/>
      <c r="Q699" s="184"/>
      <c r="R699" s="184"/>
      <c r="S699" s="184"/>
      <c r="T699" s="184"/>
      <c r="U699" s="184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84"/>
      <c r="C700" s="184"/>
      <c r="D700" s="184"/>
      <c r="E700" s="184"/>
      <c r="F700" s="184"/>
      <c r="G700" s="184"/>
      <c r="H700" s="184"/>
      <c r="I700" s="184"/>
      <c r="J700" s="184"/>
      <c r="K700" s="184"/>
      <c r="L700" s="184"/>
      <c r="M700" s="184"/>
      <c r="N700" s="98"/>
      <c r="O700" s="164"/>
      <c r="P700" s="184"/>
      <c r="Q700" s="184"/>
      <c r="R700" s="184"/>
      <c r="S700" s="184"/>
      <c r="T700" s="184"/>
      <c r="U700" s="184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84"/>
      <c r="C701" s="184"/>
      <c r="D701" s="184"/>
      <c r="E701" s="184"/>
      <c r="F701" s="184"/>
      <c r="G701" s="184"/>
      <c r="H701" s="184"/>
      <c r="I701" s="184"/>
      <c r="J701" s="184"/>
      <c r="K701" s="184"/>
      <c r="L701" s="184"/>
      <c r="M701" s="184"/>
      <c r="N701" s="98"/>
      <c r="O701" s="164"/>
      <c r="P701" s="184"/>
      <c r="Q701" s="184"/>
      <c r="R701" s="184"/>
      <c r="S701" s="184"/>
      <c r="T701" s="184"/>
      <c r="U701" s="184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84"/>
      <c r="C702" s="184"/>
      <c r="D702" s="184"/>
      <c r="E702" s="184"/>
      <c r="F702" s="184"/>
      <c r="G702" s="184"/>
      <c r="H702" s="184"/>
      <c r="I702" s="184"/>
      <c r="J702" s="184"/>
      <c r="K702" s="184"/>
      <c r="L702" s="184"/>
      <c r="M702" s="184"/>
      <c r="N702" s="98"/>
      <c r="O702" s="164"/>
      <c r="P702" s="184"/>
      <c r="Q702" s="184"/>
      <c r="R702" s="184"/>
      <c r="S702" s="184"/>
      <c r="T702" s="184"/>
      <c r="U702" s="184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84"/>
      <c r="C703" s="184"/>
      <c r="D703" s="184"/>
      <c r="E703" s="184"/>
      <c r="F703" s="184"/>
      <c r="G703" s="184"/>
      <c r="H703" s="184"/>
      <c r="I703" s="184"/>
      <c r="J703" s="184"/>
      <c r="K703" s="184"/>
      <c r="L703" s="184"/>
      <c r="M703" s="184"/>
      <c r="N703" s="98"/>
      <c r="O703" s="164"/>
      <c r="P703" s="184"/>
      <c r="Q703" s="184"/>
      <c r="R703" s="184"/>
      <c r="S703" s="184"/>
      <c r="T703" s="184"/>
      <c r="U703" s="184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84"/>
      <c r="C704" s="184"/>
      <c r="D704" s="184"/>
      <c r="E704" s="184"/>
      <c r="F704" s="184"/>
      <c r="G704" s="184"/>
      <c r="H704" s="184"/>
      <c r="I704" s="184"/>
      <c r="J704" s="184"/>
      <c r="K704" s="184"/>
      <c r="L704" s="184"/>
      <c r="M704" s="184"/>
      <c r="N704" s="98"/>
      <c r="O704" s="164"/>
      <c r="P704" s="184"/>
      <c r="Q704" s="184"/>
      <c r="R704" s="184"/>
      <c r="S704" s="184"/>
      <c r="T704" s="184"/>
      <c r="U704" s="184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84"/>
      <c r="C705" s="184"/>
      <c r="D705" s="184"/>
      <c r="E705" s="184"/>
      <c r="F705" s="184"/>
      <c r="G705" s="184"/>
      <c r="H705" s="184"/>
      <c r="I705" s="184"/>
      <c r="J705" s="184"/>
      <c r="K705" s="184"/>
      <c r="L705" s="184"/>
      <c r="M705" s="184"/>
      <c r="N705" s="98"/>
      <c r="O705" s="164"/>
      <c r="P705" s="184"/>
      <c r="Q705" s="184"/>
      <c r="R705" s="184"/>
      <c r="S705" s="184"/>
      <c r="T705" s="184"/>
      <c r="U705" s="184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84"/>
      <c r="C706" s="184"/>
      <c r="D706" s="184"/>
      <c r="E706" s="184"/>
      <c r="F706" s="184"/>
      <c r="G706" s="184"/>
      <c r="H706" s="184"/>
      <c r="I706" s="184"/>
      <c r="J706" s="184"/>
      <c r="K706" s="184"/>
      <c r="L706" s="184"/>
      <c r="M706" s="184"/>
      <c r="N706" s="98"/>
      <c r="O706" s="164"/>
      <c r="P706" s="184"/>
      <c r="Q706" s="184"/>
      <c r="R706" s="184"/>
      <c r="S706" s="184"/>
      <c r="T706" s="184"/>
      <c r="U706" s="184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84"/>
      <c r="C707" s="184"/>
      <c r="D707" s="184"/>
      <c r="E707" s="184"/>
      <c r="F707" s="184"/>
      <c r="G707" s="184"/>
      <c r="H707" s="184"/>
      <c r="I707" s="184"/>
      <c r="J707" s="184"/>
      <c r="K707" s="184"/>
      <c r="L707" s="184"/>
      <c r="M707" s="184"/>
      <c r="N707" s="98"/>
      <c r="O707" s="164"/>
      <c r="P707" s="184"/>
      <c r="Q707" s="184"/>
      <c r="R707" s="184"/>
      <c r="S707" s="184"/>
      <c r="T707" s="184"/>
      <c r="U707" s="184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84"/>
      <c r="C708" s="184"/>
      <c r="D708" s="184"/>
      <c r="E708" s="184"/>
      <c r="F708" s="184"/>
      <c r="G708" s="184"/>
      <c r="H708" s="184"/>
      <c r="I708" s="184"/>
      <c r="J708" s="184"/>
      <c r="K708" s="184"/>
      <c r="L708" s="184"/>
      <c r="M708" s="184"/>
      <c r="N708" s="98"/>
      <c r="O708" s="164"/>
      <c r="P708" s="184"/>
      <c r="Q708" s="184"/>
      <c r="R708" s="184"/>
      <c r="S708" s="184"/>
      <c r="T708" s="184"/>
      <c r="U708" s="184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84"/>
      <c r="C709" s="184"/>
      <c r="D709" s="184"/>
      <c r="E709" s="184"/>
      <c r="F709" s="184"/>
      <c r="G709" s="184"/>
      <c r="H709" s="184"/>
      <c r="I709" s="184"/>
      <c r="J709" s="184"/>
      <c r="K709" s="184"/>
      <c r="L709" s="184"/>
      <c r="M709" s="184"/>
      <c r="N709" s="98"/>
      <c r="O709" s="164"/>
      <c r="P709" s="184"/>
      <c r="Q709" s="184"/>
      <c r="R709" s="184"/>
      <c r="S709" s="184"/>
      <c r="T709" s="184"/>
      <c r="U709" s="184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84"/>
      <c r="C710" s="184"/>
      <c r="D710" s="184"/>
      <c r="E710" s="184"/>
      <c r="F710" s="184"/>
      <c r="G710" s="184"/>
      <c r="H710" s="184"/>
      <c r="I710" s="184"/>
      <c r="J710" s="184"/>
      <c r="K710" s="184"/>
      <c r="L710" s="184"/>
      <c r="M710" s="184"/>
      <c r="N710" s="98"/>
      <c r="O710" s="164"/>
      <c r="P710" s="184"/>
      <c r="Q710" s="184"/>
      <c r="R710" s="184"/>
      <c r="S710" s="184"/>
      <c r="T710" s="184"/>
      <c r="U710" s="184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84"/>
      <c r="C711" s="184"/>
      <c r="D711" s="184"/>
      <c r="E711" s="184"/>
      <c r="F711" s="184"/>
      <c r="G711" s="184"/>
      <c r="H711" s="184"/>
      <c r="I711" s="184"/>
      <c r="J711" s="184"/>
      <c r="K711" s="184"/>
      <c r="L711" s="184"/>
      <c r="M711" s="184"/>
      <c r="N711" s="98"/>
      <c r="O711" s="164"/>
      <c r="P711" s="184"/>
      <c r="Q711" s="184"/>
      <c r="R711" s="184"/>
      <c r="S711" s="184"/>
      <c r="T711" s="184"/>
      <c r="U711" s="184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84"/>
      <c r="C712" s="184"/>
      <c r="D712" s="184"/>
      <c r="E712" s="184"/>
      <c r="F712" s="184"/>
      <c r="G712" s="184"/>
      <c r="H712" s="184"/>
      <c r="I712" s="184"/>
      <c r="J712" s="184"/>
      <c r="K712" s="184"/>
      <c r="L712" s="184"/>
      <c r="M712" s="184"/>
      <c r="N712" s="98"/>
      <c r="O712" s="164"/>
      <c r="P712" s="184"/>
      <c r="Q712" s="184"/>
      <c r="R712" s="184"/>
      <c r="S712" s="184"/>
      <c r="T712" s="184"/>
      <c r="U712" s="184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84"/>
      <c r="C713" s="184"/>
      <c r="D713" s="184"/>
      <c r="E713" s="184"/>
      <c r="F713" s="184"/>
      <c r="G713" s="184"/>
      <c r="H713" s="184"/>
      <c r="I713" s="184"/>
      <c r="J713" s="184"/>
      <c r="K713" s="184"/>
      <c r="L713" s="184"/>
      <c r="M713" s="184"/>
      <c r="N713" s="98"/>
      <c r="O713" s="164"/>
      <c r="P713" s="184"/>
      <c r="Q713" s="184"/>
      <c r="R713" s="184"/>
      <c r="S713" s="184"/>
      <c r="T713" s="184"/>
      <c r="U713" s="184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84"/>
      <c r="C714" s="184"/>
      <c r="D714" s="184"/>
      <c r="E714" s="184"/>
      <c r="F714" s="184"/>
      <c r="G714" s="184"/>
      <c r="H714" s="184"/>
      <c r="I714" s="184"/>
      <c r="J714" s="184"/>
      <c r="K714" s="184"/>
      <c r="L714" s="184"/>
      <c r="M714" s="184"/>
      <c r="N714" s="98"/>
      <c r="O714" s="164"/>
      <c r="P714" s="184"/>
      <c r="Q714" s="184"/>
      <c r="R714" s="184"/>
      <c r="S714" s="184"/>
      <c r="T714" s="184"/>
      <c r="U714" s="184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84"/>
      <c r="C715" s="184"/>
      <c r="D715" s="184"/>
      <c r="E715" s="184"/>
      <c r="F715" s="184"/>
      <c r="G715" s="184"/>
      <c r="H715" s="184"/>
      <c r="I715" s="184"/>
      <c r="J715" s="184"/>
      <c r="K715" s="184"/>
      <c r="L715" s="184"/>
      <c r="M715" s="184"/>
      <c r="N715" s="98"/>
      <c r="O715" s="164"/>
      <c r="P715" s="184"/>
      <c r="Q715" s="184"/>
      <c r="R715" s="184"/>
      <c r="S715" s="184"/>
      <c r="T715" s="184"/>
      <c r="U715" s="184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84"/>
      <c r="C716" s="184"/>
      <c r="D716" s="184"/>
      <c r="E716" s="184"/>
      <c r="F716" s="184"/>
      <c r="G716" s="184"/>
      <c r="H716" s="184"/>
      <c r="I716" s="184"/>
      <c r="J716" s="184"/>
      <c r="K716" s="184"/>
      <c r="L716" s="184"/>
      <c r="M716" s="184"/>
      <c r="N716" s="98"/>
      <c r="O716" s="164"/>
      <c r="P716" s="184"/>
      <c r="Q716" s="184"/>
      <c r="R716" s="184"/>
      <c r="S716" s="184"/>
      <c r="T716" s="184"/>
      <c r="U716" s="184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84"/>
      <c r="C717" s="184"/>
      <c r="D717" s="184"/>
      <c r="E717" s="184"/>
      <c r="F717" s="184"/>
      <c r="G717" s="184"/>
      <c r="H717" s="184"/>
      <c r="I717" s="184"/>
      <c r="J717" s="184"/>
      <c r="K717" s="184"/>
      <c r="L717" s="184"/>
      <c r="M717" s="184"/>
      <c r="N717" s="98"/>
      <c r="O717" s="164"/>
      <c r="P717" s="184"/>
      <c r="Q717" s="184"/>
      <c r="R717" s="184"/>
      <c r="S717" s="184"/>
      <c r="T717" s="184"/>
      <c r="U717" s="184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84"/>
      <c r="C718" s="184"/>
      <c r="D718" s="184"/>
      <c r="E718" s="184"/>
      <c r="F718" s="184"/>
      <c r="G718" s="184"/>
      <c r="H718" s="184"/>
      <c r="I718" s="184"/>
      <c r="J718" s="184"/>
      <c r="K718" s="184"/>
      <c r="L718" s="184"/>
      <c r="M718" s="184"/>
      <c r="N718" s="98"/>
      <c r="O718" s="164"/>
      <c r="P718" s="184"/>
      <c r="Q718" s="184"/>
      <c r="R718" s="184"/>
      <c r="S718" s="184"/>
      <c r="T718" s="184"/>
      <c r="U718" s="184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84"/>
      <c r="C719" s="184"/>
      <c r="D719" s="184"/>
      <c r="E719" s="184"/>
      <c r="F719" s="184"/>
      <c r="G719" s="184"/>
      <c r="H719" s="184"/>
      <c r="I719" s="184"/>
      <c r="J719" s="184"/>
      <c r="K719" s="184"/>
      <c r="L719" s="184"/>
      <c r="M719" s="184"/>
      <c r="N719" s="98"/>
      <c r="O719" s="164"/>
      <c r="P719" s="184"/>
      <c r="Q719" s="184"/>
      <c r="R719" s="184"/>
      <c r="S719" s="184"/>
      <c r="T719" s="184"/>
      <c r="U719" s="184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84"/>
      <c r="C720" s="184"/>
      <c r="D720" s="184"/>
      <c r="E720" s="184"/>
      <c r="F720" s="184"/>
      <c r="G720" s="184"/>
      <c r="H720" s="184"/>
      <c r="I720" s="184"/>
      <c r="J720" s="184"/>
      <c r="K720" s="184"/>
      <c r="L720" s="184"/>
      <c r="M720" s="184"/>
      <c r="N720" s="98"/>
      <c r="O720" s="164"/>
      <c r="P720" s="184"/>
      <c r="Q720" s="184"/>
      <c r="R720" s="184"/>
      <c r="S720" s="184"/>
      <c r="T720" s="184"/>
      <c r="U720" s="184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84"/>
      <c r="C721" s="184"/>
      <c r="D721" s="184"/>
      <c r="E721" s="184"/>
      <c r="F721" s="184"/>
      <c r="G721" s="184"/>
      <c r="H721" s="184"/>
      <c r="I721" s="184"/>
      <c r="J721" s="184"/>
      <c r="K721" s="184"/>
      <c r="L721" s="184"/>
      <c r="M721" s="184"/>
      <c r="N721" s="98"/>
      <c r="O721" s="164"/>
      <c r="P721" s="184"/>
      <c r="Q721" s="184"/>
      <c r="R721" s="184"/>
      <c r="S721" s="184"/>
      <c r="T721" s="184"/>
      <c r="U721" s="184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84"/>
      <c r="C722" s="184"/>
      <c r="D722" s="184"/>
      <c r="E722" s="184"/>
      <c r="F722" s="184"/>
      <c r="G722" s="184"/>
      <c r="H722" s="184"/>
      <c r="I722" s="184"/>
      <c r="J722" s="184"/>
      <c r="K722" s="184"/>
      <c r="L722" s="184"/>
      <c r="M722" s="184"/>
      <c r="N722" s="98"/>
      <c r="O722" s="164"/>
      <c r="P722" s="184"/>
      <c r="Q722" s="184"/>
      <c r="R722" s="184"/>
      <c r="S722" s="184"/>
      <c r="T722" s="184"/>
      <c r="U722" s="184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84"/>
      <c r="C723" s="184"/>
      <c r="D723" s="184"/>
      <c r="E723" s="184"/>
      <c r="F723" s="184"/>
      <c r="G723" s="184"/>
      <c r="H723" s="184"/>
      <c r="I723" s="184"/>
      <c r="J723" s="184"/>
      <c r="K723" s="184"/>
      <c r="L723" s="184"/>
      <c r="M723" s="184"/>
      <c r="N723" s="98"/>
      <c r="O723" s="164"/>
      <c r="P723" s="184"/>
      <c r="Q723" s="184"/>
      <c r="R723" s="184"/>
      <c r="S723" s="184"/>
      <c r="T723" s="184"/>
      <c r="U723" s="184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84"/>
      <c r="C724" s="184"/>
      <c r="D724" s="184"/>
      <c r="E724" s="184"/>
      <c r="F724" s="184"/>
      <c r="G724" s="184"/>
      <c r="H724" s="184"/>
      <c r="I724" s="184"/>
      <c r="J724" s="184"/>
      <c r="K724" s="184"/>
      <c r="L724" s="184"/>
      <c r="M724" s="184"/>
      <c r="N724" s="98"/>
      <c r="O724" s="164"/>
      <c r="P724" s="184"/>
      <c r="Q724" s="184"/>
      <c r="R724" s="184"/>
      <c r="S724" s="184"/>
      <c r="T724" s="184"/>
      <c r="U724" s="184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84"/>
      <c r="C725" s="184"/>
      <c r="D725" s="184"/>
      <c r="E725" s="184"/>
      <c r="F725" s="184"/>
      <c r="G725" s="184"/>
      <c r="H725" s="184"/>
      <c r="I725" s="184"/>
      <c r="J725" s="184"/>
      <c r="K725" s="184"/>
      <c r="L725" s="184"/>
      <c r="M725" s="184"/>
      <c r="N725" s="98"/>
      <c r="O725" s="164"/>
      <c r="P725" s="184"/>
      <c r="Q725" s="184"/>
      <c r="R725" s="184"/>
      <c r="S725" s="184"/>
      <c r="T725" s="184"/>
      <c r="U725" s="184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84"/>
      <c r="C726" s="184"/>
      <c r="D726" s="184"/>
      <c r="E726" s="184"/>
      <c r="F726" s="184"/>
      <c r="G726" s="184"/>
      <c r="H726" s="184"/>
      <c r="I726" s="184"/>
      <c r="J726" s="184"/>
      <c r="K726" s="184"/>
      <c r="L726" s="184"/>
      <c r="M726" s="184"/>
      <c r="N726" s="98"/>
      <c r="O726" s="164"/>
      <c r="P726" s="184"/>
      <c r="Q726" s="184"/>
      <c r="R726" s="184"/>
      <c r="S726" s="184"/>
      <c r="T726" s="184"/>
      <c r="U726" s="184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84"/>
      <c r="C727" s="184"/>
      <c r="D727" s="184"/>
      <c r="E727" s="184"/>
      <c r="F727" s="184"/>
      <c r="G727" s="184"/>
      <c r="H727" s="184"/>
      <c r="I727" s="184"/>
      <c r="J727" s="184"/>
      <c r="K727" s="184"/>
      <c r="L727" s="184"/>
      <c r="M727" s="184"/>
      <c r="N727" s="98"/>
      <c r="O727" s="164"/>
      <c r="P727" s="184"/>
      <c r="Q727" s="184"/>
      <c r="R727" s="184"/>
      <c r="S727" s="184"/>
      <c r="T727" s="184"/>
      <c r="U727" s="184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84"/>
      <c r="C728" s="184"/>
      <c r="D728" s="184"/>
      <c r="E728" s="184"/>
      <c r="F728" s="184"/>
      <c r="G728" s="184"/>
      <c r="H728" s="184"/>
      <c r="I728" s="184"/>
      <c r="J728" s="184"/>
      <c r="K728" s="184"/>
      <c r="L728" s="184"/>
      <c r="M728" s="184"/>
      <c r="N728" s="98"/>
      <c r="O728" s="164"/>
      <c r="P728" s="184"/>
      <c r="Q728" s="184"/>
      <c r="R728" s="184"/>
      <c r="S728" s="184"/>
      <c r="T728" s="184"/>
      <c r="U728" s="184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84"/>
      <c r="C729" s="184"/>
      <c r="D729" s="184"/>
      <c r="E729" s="184"/>
      <c r="F729" s="184"/>
      <c r="G729" s="184"/>
      <c r="H729" s="184"/>
      <c r="I729" s="184"/>
      <c r="J729" s="184"/>
      <c r="K729" s="184"/>
      <c r="L729" s="184"/>
      <c r="M729" s="184"/>
      <c r="N729" s="98"/>
      <c r="O729" s="164"/>
      <c r="P729" s="184"/>
      <c r="Q729" s="184"/>
      <c r="R729" s="184"/>
      <c r="S729" s="184"/>
      <c r="T729" s="184"/>
      <c r="U729" s="184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84"/>
      <c r="C730" s="184"/>
      <c r="D730" s="184"/>
      <c r="E730" s="184"/>
      <c r="F730" s="184"/>
      <c r="G730" s="184"/>
      <c r="H730" s="184"/>
      <c r="I730" s="184"/>
      <c r="J730" s="184"/>
      <c r="K730" s="184"/>
      <c r="L730" s="184"/>
      <c r="M730" s="184"/>
      <c r="N730" s="98"/>
      <c r="O730" s="164"/>
      <c r="P730" s="184"/>
      <c r="Q730" s="184"/>
      <c r="R730" s="184"/>
      <c r="S730" s="184"/>
      <c r="T730" s="184"/>
      <c r="U730" s="184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84"/>
      <c r="C731" s="184"/>
      <c r="D731" s="184"/>
      <c r="E731" s="184"/>
      <c r="F731" s="184"/>
      <c r="G731" s="184"/>
      <c r="H731" s="184"/>
      <c r="I731" s="184"/>
      <c r="J731" s="184"/>
      <c r="K731" s="184"/>
      <c r="L731" s="184"/>
      <c r="M731" s="184"/>
      <c r="N731" s="98"/>
      <c r="O731" s="164"/>
      <c r="P731" s="184"/>
      <c r="Q731" s="184"/>
      <c r="R731" s="184"/>
      <c r="S731" s="184"/>
      <c r="T731" s="184"/>
      <c r="U731" s="184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84"/>
      <c r="C732" s="184"/>
      <c r="D732" s="184"/>
      <c r="E732" s="184"/>
      <c r="F732" s="184"/>
      <c r="G732" s="184"/>
      <c r="H732" s="184"/>
      <c r="I732" s="184"/>
      <c r="J732" s="184"/>
      <c r="K732" s="184"/>
      <c r="L732" s="184"/>
      <c r="M732" s="184"/>
      <c r="N732" s="98"/>
      <c r="O732" s="164"/>
      <c r="P732" s="184"/>
      <c r="Q732" s="184"/>
      <c r="R732" s="184"/>
      <c r="S732" s="184"/>
      <c r="T732" s="184"/>
      <c r="U732" s="184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84"/>
      <c r="C733" s="184"/>
      <c r="D733" s="184"/>
      <c r="E733" s="184"/>
      <c r="F733" s="184"/>
      <c r="G733" s="184"/>
      <c r="H733" s="184"/>
      <c r="I733" s="184"/>
      <c r="J733" s="184"/>
      <c r="K733" s="184"/>
      <c r="L733" s="184"/>
      <c r="M733" s="184"/>
      <c r="N733" s="98"/>
      <c r="O733" s="164"/>
      <c r="P733" s="184"/>
      <c r="Q733" s="184"/>
      <c r="R733" s="184"/>
      <c r="S733" s="184"/>
      <c r="T733" s="184"/>
      <c r="U733" s="184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84"/>
      <c r="C734" s="184"/>
      <c r="D734" s="184"/>
      <c r="E734" s="184"/>
      <c r="F734" s="184"/>
      <c r="G734" s="184"/>
      <c r="H734" s="184"/>
      <c r="I734" s="184"/>
      <c r="J734" s="184"/>
      <c r="K734" s="184"/>
      <c r="L734" s="184"/>
      <c r="M734" s="184"/>
      <c r="N734" s="98"/>
      <c r="O734" s="164"/>
      <c r="P734" s="184"/>
      <c r="Q734" s="184"/>
      <c r="R734" s="184"/>
      <c r="S734" s="184"/>
      <c r="T734" s="184"/>
      <c r="U734" s="184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84"/>
      <c r="C735" s="184"/>
      <c r="D735" s="184"/>
      <c r="E735" s="184"/>
      <c r="F735" s="184"/>
      <c r="G735" s="184"/>
      <c r="H735" s="184"/>
      <c r="I735" s="184"/>
      <c r="J735" s="184"/>
      <c r="K735" s="184"/>
      <c r="L735" s="184"/>
      <c r="M735" s="184"/>
      <c r="N735" s="98"/>
      <c r="O735" s="164"/>
      <c r="P735" s="184"/>
      <c r="Q735" s="184"/>
      <c r="R735" s="184"/>
      <c r="S735" s="184"/>
      <c r="T735" s="184"/>
      <c r="U735" s="184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84"/>
      <c r="C736" s="184"/>
      <c r="D736" s="184"/>
      <c r="E736" s="184"/>
      <c r="F736" s="184"/>
      <c r="G736" s="184"/>
      <c r="H736" s="184"/>
      <c r="I736" s="184"/>
      <c r="J736" s="184"/>
      <c r="K736" s="184"/>
      <c r="L736" s="184"/>
      <c r="M736" s="184"/>
      <c r="N736" s="98"/>
      <c r="O736" s="164"/>
      <c r="P736" s="184"/>
      <c r="Q736" s="184"/>
      <c r="R736" s="184"/>
      <c r="S736" s="184"/>
      <c r="T736" s="184"/>
      <c r="U736" s="184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84"/>
      <c r="C737" s="184"/>
      <c r="D737" s="184"/>
      <c r="E737" s="184"/>
      <c r="F737" s="184"/>
      <c r="G737" s="184"/>
      <c r="H737" s="184"/>
      <c r="I737" s="184"/>
      <c r="J737" s="184"/>
      <c r="K737" s="184"/>
      <c r="L737" s="184"/>
      <c r="M737" s="184"/>
      <c r="N737" s="98"/>
      <c r="O737" s="164"/>
      <c r="P737" s="184"/>
      <c r="Q737" s="184"/>
      <c r="R737" s="184"/>
      <c r="S737" s="184"/>
      <c r="T737" s="184"/>
      <c r="U737" s="184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84"/>
      <c r="C738" s="184"/>
      <c r="D738" s="184"/>
      <c r="E738" s="184"/>
      <c r="F738" s="184"/>
      <c r="G738" s="184"/>
      <c r="H738" s="184"/>
      <c r="I738" s="184"/>
      <c r="J738" s="184"/>
      <c r="K738" s="184"/>
      <c r="L738" s="184"/>
      <c r="M738" s="184"/>
      <c r="N738" s="98"/>
      <c r="O738" s="164"/>
      <c r="P738" s="184"/>
      <c r="Q738" s="184"/>
      <c r="R738" s="184"/>
      <c r="S738" s="184"/>
      <c r="T738" s="184"/>
      <c r="U738" s="184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84"/>
      <c r="C739" s="184"/>
      <c r="D739" s="184"/>
      <c r="E739" s="184"/>
      <c r="F739" s="184"/>
      <c r="G739" s="184"/>
      <c r="H739" s="184"/>
      <c r="I739" s="184"/>
      <c r="J739" s="184"/>
      <c r="K739" s="184"/>
      <c r="L739" s="184"/>
      <c r="M739" s="184"/>
      <c r="N739" s="98"/>
      <c r="O739" s="164"/>
      <c r="P739" s="184"/>
      <c r="Q739" s="184"/>
      <c r="R739" s="184"/>
      <c r="S739" s="184"/>
      <c r="T739" s="184"/>
      <c r="U739" s="184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84"/>
      <c r="C740" s="184"/>
      <c r="D740" s="184"/>
      <c r="E740" s="184"/>
      <c r="F740" s="184"/>
      <c r="G740" s="184"/>
      <c r="H740" s="184"/>
      <c r="I740" s="184"/>
      <c r="J740" s="184"/>
      <c r="K740" s="184"/>
      <c r="L740" s="184"/>
      <c r="M740" s="184"/>
      <c r="N740" s="98"/>
      <c r="O740" s="164"/>
      <c r="P740" s="184"/>
      <c r="Q740" s="184"/>
      <c r="R740" s="184"/>
      <c r="S740" s="184"/>
      <c r="T740" s="184"/>
      <c r="U740" s="184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84"/>
      <c r="C741" s="184"/>
      <c r="D741" s="184"/>
      <c r="E741" s="184"/>
      <c r="F741" s="184"/>
      <c r="G741" s="184"/>
      <c r="H741" s="184"/>
      <c r="I741" s="184"/>
      <c r="J741" s="184"/>
      <c r="K741" s="184"/>
      <c r="L741" s="184"/>
      <c r="M741" s="184"/>
      <c r="N741" s="98"/>
      <c r="O741" s="164"/>
      <c r="P741" s="184"/>
      <c r="Q741" s="184"/>
      <c r="R741" s="184"/>
      <c r="S741" s="184"/>
      <c r="T741" s="184"/>
      <c r="U741" s="184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84"/>
      <c r="C742" s="184"/>
      <c r="D742" s="184"/>
      <c r="E742" s="184"/>
      <c r="F742" s="184"/>
      <c r="G742" s="184"/>
      <c r="H742" s="184"/>
      <c r="I742" s="184"/>
      <c r="J742" s="184"/>
      <c r="K742" s="184"/>
      <c r="L742" s="184"/>
      <c r="M742" s="184"/>
      <c r="N742" s="98"/>
      <c r="O742" s="164"/>
      <c r="P742" s="184"/>
      <c r="Q742" s="184"/>
      <c r="R742" s="184"/>
      <c r="S742" s="184"/>
      <c r="T742" s="184"/>
      <c r="U742" s="184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84"/>
      <c r="C743" s="184"/>
      <c r="D743" s="184"/>
      <c r="E743" s="184"/>
      <c r="F743" s="184"/>
      <c r="G743" s="184"/>
      <c r="H743" s="184"/>
      <c r="I743" s="184"/>
      <c r="J743" s="184"/>
      <c r="K743" s="184"/>
      <c r="L743" s="184"/>
      <c r="M743" s="184"/>
      <c r="N743" s="98"/>
      <c r="O743" s="164"/>
      <c r="P743" s="184"/>
      <c r="Q743" s="184"/>
      <c r="R743" s="184"/>
      <c r="S743" s="184"/>
      <c r="T743" s="184"/>
      <c r="U743" s="184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84"/>
      <c r="C744" s="184"/>
      <c r="D744" s="184"/>
      <c r="E744" s="184"/>
      <c r="F744" s="184"/>
      <c r="G744" s="184"/>
      <c r="H744" s="184"/>
      <c r="I744" s="184"/>
      <c r="J744" s="184"/>
      <c r="K744" s="184"/>
      <c r="L744" s="184"/>
      <c r="M744" s="184"/>
      <c r="N744" s="98"/>
      <c r="O744" s="164"/>
      <c r="P744" s="184"/>
      <c r="Q744" s="184"/>
      <c r="R744" s="184"/>
      <c r="S744" s="184"/>
      <c r="T744" s="184"/>
      <c r="U744" s="184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84"/>
      <c r="C745" s="184"/>
      <c r="D745" s="184"/>
      <c r="E745" s="184"/>
      <c r="F745" s="184"/>
      <c r="G745" s="184"/>
      <c r="H745" s="184"/>
      <c r="I745" s="184"/>
      <c r="J745" s="184"/>
      <c r="K745" s="184"/>
      <c r="L745" s="184"/>
      <c r="M745" s="184"/>
      <c r="N745" s="98"/>
      <c r="O745" s="164"/>
      <c r="P745" s="184"/>
      <c r="Q745" s="184"/>
      <c r="R745" s="184"/>
      <c r="S745" s="184"/>
      <c r="T745" s="184"/>
      <c r="U745" s="184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84"/>
      <c r="C746" s="184"/>
      <c r="D746" s="184"/>
      <c r="E746" s="184"/>
      <c r="F746" s="184"/>
      <c r="G746" s="184"/>
      <c r="H746" s="184"/>
      <c r="I746" s="184"/>
      <c r="J746" s="184"/>
      <c r="K746" s="184"/>
      <c r="L746" s="184"/>
      <c r="M746" s="184"/>
      <c r="N746" s="98"/>
      <c r="O746" s="164"/>
      <c r="P746" s="184"/>
      <c r="Q746" s="184"/>
      <c r="R746" s="184"/>
      <c r="S746" s="184"/>
      <c r="T746" s="184"/>
      <c r="U746" s="184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84"/>
      <c r="C747" s="184"/>
      <c r="D747" s="184"/>
      <c r="E747" s="184"/>
      <c r="F747" s="184"/>
      <c r="G747" s="184"/>
      <c r="H747" s="184"/>
      <c r="I747" s="184"/>
      <c r="J747" s="184"/>
      <c r="K747" s="184"/>
      <c r="L747" s="184"/>
      <c r="M747" s="184"/>
      <c r="N747" s="98"/>
      <c r="O747" s="164"/>
      <c r="P747" s="184"/>
      <c r="Q747" s="184"/>
      <c r="R747" s="184"/>
      <c r="S747" s="184"/>
      <c r="T747" s="184"/>
      <c r="U747" s="184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84"/>
      <c r="C748" s="184"/>
      <c r="D748" s="184"/>
      <c r="E748" s="184"/>
      <c r="F748" s="184"/>
      <c r="G748" s="184"/>
      <c r="H748" s="184"/>
      <c r="I748" s="184"/>
      <c r="J748" s="184"/>
      <c r="K748" s="184"/>
      <c r="L748" s="184"/>
      <c r="M748" s="184"/>
      <c r="N748" s="98"/>
      <c r="O748" s="164"/>
      <c r="P748" s="184"/>
      <c r="Q748" s="184"/>
      <c r="R748" s="184"/>
      <c r="S748" s="184"/>
      <c r="T748" s="184"/>
      <c r="U748" s="184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84"/>
      <c r="C749" s="184"/>
      <c r="D749" s="184"/>
      <c r="E749" s="184"/>
      <c r="F749" s="184"/>
      <c r="G749" s="184"/>
      <c r="H749" s="184"/>
      <c r="I749" s="184"/>
      <c r="J749" s="184"/>
      <c r="K749" s="184"/>
      <c r="L749" s="184"/>
      <c r="M749" s="184"/>
      <c r="N749" s="98"/>
      <c r="O749" s="164"/>
      <c r="P749" s="184"/>
      <c r="Q749" s="184"/>
      <c r="R749" s="184"/>
      <c r="S749" s="184"/>
      <c r="T749" s="184"/>
      <c r="U749" s="184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84"/>
      <c r="C750" s="184"/>
      <c r="D750" s="184"/>
      <c r="E750" s="184"/>
      <c r="F750" s="184"/>
      <c r="G750" s="184"/>
      <c r="H750" s="184"/>
      <c r="I750" s="184"/>
      <c r="J750" s="184"/>
      <c r="K750" s="184"/>
      <c r="L750" s="184"/>
      <c r="M750" s="184"/>
      <c r="N750" s="98"/>
      <c r="O750" s="164"/>
      <c r="P750" s="184"/>
      <c r="Q750" s="184"/>
      <c r="R750" s="184"/>
      <c r="S750" s="184"/>
      <c r="T750" s="184"/>
      <c r="U750" s="184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84"/>
      <c r="C751" s="184"/>
      <c r="D751" s="184"/>
      <c r="E751" s="184"/>
      <c r="F751" s="184"/>
      <c r="G751" s="184"/>
      <c r="H751" s="184"/>
      <c r="I751" s="184"/>
      <c r="J751" s="184"/>
      <c r="K751" s="184"/>
      <c r="L751" s="184"/>
      <c r="M751" s="184"/>
      <c r="N751" s="98"/>
      <c r="O751" s="164"/>
      <c r="P751" s="184"/>
      <c r="Q751" s="184"/>
      <c r="R751" s="184"/>
      <c r="S751" s="184"/>
      <c r="T751" s="184"/>
      <c r="U751" s="184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84"/>
      <c r="C752" s="184"/>
      <c r="D752" s="184"/>
      <c r="E752" s="184"/>
      <c r="F752" s="184"/>
      <c r="G752" s="184"/>
      <c r="H752" s="184"/>
      <c r="I752" s="184"/>
      <c r="J752" s="184"/>
      <c r="K752" s="184"/>
      <c r="L752" s="184"/>
      <c r="M752" s="184"/>
      <c r="N752" s="98"/>
      <c r="O752" s="164"/>
      <c r="P752" s="184"/>
      <c r="Q752" s="184"/>
      <c r="R752" s="184"/>
      <c r="S752" s="184"/>
      <c r="T752" s="184"/>
      <c r="U752" s="184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84"/>
      <c r="C753" s="184"/>
      <c r="D753" s="184"/>
      <c r="E753" s="184"/>
      <c r="F753" s="184"/>
      <c r="G753" s="184"/>
      <c r="H753" s="184"/>
      <c r="I753" s="184"/>
      <c r="J753" s="184"/>
      <c r="K753" s="184"/>
      <c r="L753" s="184"/>
      <c r="M753" s="184"/>
      <c r="N753" s="98"/>
      <c r="O753" s="164"/>
      <c r="P753" s="184"/>
      <c r="Q753" s="184"/>
      <c r="R753" s="184"/>
      <c r="S753" s="184"/>
      <c r="T753" s="184"/>
      <c r="U753" s="184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84"/>
      <c r="C754" s="184"/>
      <c r="D754" s="184"/>
      <c r="E754" s="184"/>
      <c r="F754" s="184"/>
      <c r="G754" s="184"/>
      <c r="H754" s="184"/>
      <c r="I754" s="184"/>
      <c r="J754" s="184"/>
      <c r="K754" s="184"/>
      <c r="L754" s="184"/>
      <c r="M754" s="184"/>
      <c r="N754" s="98"/>
      <c r="O754" s="164"/>
      <c r="P754" s="184"/>
      <c r="Q754" s="184"/>
      <c r="R754" s="184"/>
      <c r="S754" s="184"/>
      <c r="T754" s="184"/>
      <c r="U754" s="184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84"/>
      <c r="C755" s="184"/>
      <c r="D755" s="184"/>
      <c r="E755" s="184"/>
      <c r="F755" s="184"/>
      <c r="G755" s="184"/>
      <c r="H755" s="184"/>
      <c r="I755" s="184"/>
      <c r="J755" s="184"/>
      <c r="K755" s="184"/>
      <c r="L755" s="184"/>
      <c r="M755" s="184"/>
      <c r="N755" s="98"/>
      <c r="O755" s="164"/>
      <c r="P755" s="184"/>
      <c r="Q755" s="184"/>
      <c r="R755" s="184"/>
      <c r="S755" s="184"/>
      <c r="T755" s="184"/>
      <c r="U755" s="184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84"/>
      <c r="C756" s="184"/>
      <c r="D756" s="184"/>
      <c r="E756" s="184"/>
      <c r="F756" s="184"/>
      <c r="G756" s="184"/>
      <c r="H756" s="184"/>
      <c r="I756" s="184"/>
      <c r="J756" s="184"/>
      <c r="K756" s="184"/>
      <c r="L756" s="184"/>
      <c r="M756" s="184"/>
      <c r="N756" s="98"/>
      <c r="O756" s="164"/>
      <c r="P756" s="184"/>
      <c r="Q756" s="184"/>
      <c r="R756" s="184"/>
      <c r="S756" s="184"/>
      <c r="T756" s="184"/>
      <c r="U756" s="184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84"/>
      <c r="C757" s="184"/>
      <c r="D757" s="184"/>
      <c r="E757" s="184"/>
      <c r="F757" s="184"/>
      <c r="G757" s="184"/>
      <c r="H757" s="184"/>
      <c r="I757" s="184"/>
      <c r="J757" s="184"/>
      <c r="K757" s="184"/>
      <c r="L757" s="184"/>
      <c r="M757" s="184"/>
      <c r="N757" s="98"/>
      <c r="O757" s="164"/>
      <c r="P757" s="184"/>
      <c r="Q757" s="184"/>
      <c r="R757" s="184"/>
      <c r="S757" s="184"/>
      <c r="T757" s="184"/>
      <c r="U757" s="184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239" priority="39" operator="equal">
      <formula>"KO"</formula>
    </cfRule>
    <cfRule type="cellIs" dxfId="238" priority="40" operator="equal">
      <formula>"OK"</formula>
    </cfRule>
  </conditionalFormatting>
  <conditionalFormatting sqref="Z199">
    <cfRule type="cellIs" dxfId="237" priority="37" operator="equal">
      <formula>"KO"</formula>
    </cfRule>
    <cfRule type="cellIs" dxfId="236" priority="38" operator="equal">
      <formula>"OK"</formula>
    </cfRule>
  </conditionalFormatting>
  <conditionalFormatting sqref="Z146">
    <cfRule type="cellIs" dxfId="235" priority="35" operator="equal">
      <formula>"KO"</formula>
    </cfRule>
    <cfRule type="cellIs" dxfId="234" priority="36" operator="equal">
      <formula>"OK"</formula>
    </cfRule>
  </conditionalFormatting>
  <conditionalFormatting sqref="Z318">
    <cfRule type="cellIs" dxfId="233" priority="33" operator="equal">
      <formula>"KO"</formula>
    </cfRule>
    <cfRule type="cellIs" dxfId="232" priority="34" operator="equal">
      <formula>"OK"</formula>
    </cfRule>
  </conditionalFormatting>
  <conditionalFormatting sqref="Z394">
    <cfRule type="cellIs" dxfId="231" priority="31" operator="equal">
      <formula>"KO"</formula>
    </cfRule>
    <cfRule type="cellIs" dxfId="230" priority="32" operator="equal">
      <formula>"OK"</formula>
    </cfRule>
  </conditionalFormatting>
  <conditionalFormatting sqref="AD15:AD34">
    <cfRule type="cellIs" dxfId="229" priority="29" operator="equal">
      <formula>"KO"</formula>
    </cfRule>
    <cfRule type="cellIs" dxfId="228" priority="30" operator="equal">
      <formula>"OK"</formula>
    </cfRule>
  </conditionalFormatting>
  <conditionalFormatting sqref="Q569:Q587">
    <cfRule type="cellIs" dxfId="227" priority="5" operator="equal">
      <formula>"KO"</formula>
    </cfRule>
    <cfRule type="cellIs" dxfId="226" priority="6" operator="equal">
      <formula>"OK"</formula>
    </cfRule>
  </conditionalFormatting>
  <conditionalFormatting sqref="R137:R145">
    <cfRule type="cellIs" dxfId="225" priority="27" operator="equal">
      <formula>"KO"</formula>
    </cfRule>
    <cfRule type="cellIs" dxfId="224" priority="28" operator="equal">
      <formula>"OK"</formula>
    </cfRule>
  </conditionalFormatting>
  <conditionalFormatting sqref="V194:V198">
    <cfRule type="cellIs" dxfId="223" priority="25" operator="equal">
      <formula>"KO"</formula>
    </cfRule>
    <cfRule type="cellIs" dxfId="222" priority="26" operator="equal">
      <formula>"OK"</formula>
    </cfRule>
  </conditionalFormatting>
  <conditionalFormatting sqref="Q247">
    <cfRule type="cellIs" dxfId="221" priority="23" operator="equal">
      <formula>"KO"</formula>
    </cfRule>
    <cfRule type="cellIs" dxfId="220" priority="24" operator="equal">
      <formula>"OK"</formula>
    </cfRule>
  </conditionalFormatting>
  <conditionalFormatting sqref="Q248">
    <cfRule type="cellIs" dxfId="219" priority="21" operator="equal">
      <formula>"KO"</formula>
    </cfRule>
    <cfRule type="cellIs" dxfId="218" priority="22" operator="equal">
      <formula>"OK"</formula>
    </cfRule>
  </conditionalFormatting>
  <conditionalFormatting sqref="Q249">
    <cfRule type="cellIs" dxfId="217" priority="19" operator="equal">
      <formula>"KO"</formula>
    </cfRule>
    <cfRule type="cellIs" dxfId="216" priority="20" operator="equal">
      <formula>"OK"</formula>
    </cfRule>
  </conditionalFormatting>
  <conditionalFormatting sqref="Q250">
    <cfRule type="cellIs" dxfId="215" priority="17" operator="equal">
      <formula>"KO"</formula>
    </cfRule>
    <cfRule type="cellIs" dxfId="214" priority="18" operator="equal">
      <formula>"OK"</formula>
    </cfRule>
  </conditionalFormatting>
  <conditionalFormatting sqref="Q251">
    <cfRule type="cellIs" dxfId="213" priority="15" operator="equal">
      <formula>"KO"</formula>
    </cfRule>
    <cfRule type="cellIs" dxfId="212" priority="16" operator="equal">
      <formula>"OK"</formula>
    </cfRule>
  </conditionalFormatting>
  <conditionalFormatting sqref="Q252">
    <cfRule type="cellIs" dxfId="211" priority="13" operator="equal">
      <formula>"KO"</formula>
    </cfRule>
    <cfRule type="cellIs" dxfId="210" priority="14" operator="equal">
      <formula>"OK"</formula>
    </cfRule>
  </conditionalFormatting>
  <conditionalFormatting sqref="Q253">
    <cfRule type="cellIs" dxfId="209" priority="11" operator="equal">
      <formula>"KO"</formula>
    </cfRule>
    <cfRule type="cellIs" dxfId="208" priority="12" operator="equal">
      <formula>"OK"</formula>
    </cfRule>
  </conditionalFormatting>
  <conditionalFormatting sqref="R312:R317">
    <cfRule type="cellIs" dxfId="207" priority="9" operator="equal">
      <formula>"KO"</formula>
    </cfRule>
    <cfRule type="cellIs" dxfId="206" priority="10" operator="equal">
      <formula>"OK"</formula>
    </cfRule>
  </conditionalFormatting>
  <conditionalFormatting sqref="V376:V393">
    <cfRule type="cellIs" dxfId="205" priority="7" operator="equal">
      <formula>"KO"</formula>
    </cfRule>
    <cfRule type="cellIs" dxfId="204" priority="8" operator="equal">
      <formula>"OK"</formula>
    </cfRule>
  </conditionalFormatting>
  <conditionalFormatting sqref="T146">
    <cfRule type="cellIs" dxfId="203" priority="3" operator="equal">
      <formula>"KO"</formula>
    </cfRule>
    <cfRule type="cellIs" dxfId="202" priority="4" operator="equal">
      <formula>"OK"</formula>
    </cfRule>
  </conditionalFormatting>
  <conditionalFormatting sqref="Z587">
    <cfRule type="cellIs" dxfId="201" priority="1" operator="equal">
      <formula>"KO"</formula>
    </cfRule>
    <cfRule type="cellIs" dxfId="20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0" sqref="A10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AK1" s="49"/>
    </row>
    <row r="2" spans="1:37" s="47" customFormat="1" ht="30.75" customHeight="1" x14ac:dyDescent="0.25">
      <c r="B2" s="50"/>
      <c r="D2" s="208" t="s">
        <v>26</v>
      </c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9" t="s">
        <v>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AK7" s="49"/>
    </row>
    <row r="8" spans="1:37" s="47" customFormat="1" x14ac:dyDescent="0.25">
      <c r="A8" s="63" t="s">
        <v>39</v>
      </c>
      <c r="B8" s="170"/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12</v>
      </c>
      <c r="B10" s="67" t="str">
        <f>VLOOKUP(A10,EXPERIENCIA_REQUERIDA_PERFIL!A:B,2,FALSE)</f>
        <v>Analista Python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68</v>
      </c>
      <c r="AE11" s="71">
        <f>VLOOKUP($A$10,EXPERIENCIA_REQUERIDA_PERFIL!A:BD,10,FALSE)</f>
        <v>2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69</v>
      </c>
      <c r="AE12" s="71">
        <f>VLOOKUP($A$10,EXPERIENCIA_REQUERIDA_PERFIL!A:BD,11,FALSE)</f>
        <v>1.5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2" t="s">
        <v>66</v>
      </c>
      <c r="AC13" s="145">
        <f>VLOOKUP($A$10,EXPERIENCIA_REQUERIDA_PERFIL!A:BD,31,FALSE)</f>
        <v>0</v>
      </c>
      <c r="AD13" s="125" t="s">
        <v>47</v>
      </c>
      <c r="AE13" s="71">
        <f>VLOOKUP($A$10,EXPERIENCIA_REQUERIDA_PERFIL!A:BD,9,FALSE)</f>
        <v>3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9" t="s">
        <v>15</v>
      </c>
      <c r="C14" s="200"/>
      <c r="D14" s="200"/>
      <c r="E14" s="20" t="s">
        <v>14</v>
      </c>
      <c r="F14" s="20" t="s">
        <v>29</v>
      </c>
      <c r="G14" s="20" t="s">
        <v>25</v>
      </c>
      <c r="H14" s="210" t="s">
        <v>18</v>
      </c>
      <c r="I14" s="211"/>
      <c r="J14" s="211"/>
      <c r="K14" s="211"/>
      <c r="L14" s="20" t="str">
        <f>IF(VLOOKUP($A$10,EXPERIENCIA_REQUERIDA_PERFIL!A:C,3,FALSE)="","",VLOOKUP($A$10,EXPERIENCIA_REQUERIDA_PERFIL!A:C,3,FALSE))</f>
        <v/>
      </c>
      <c r="M14" s="212" t="str">
        <f>IF(VLOOKUP($A$10,EXPERIENCIA_REQUERIDA_PERFIL!A:BD,6,FALSE)="","",VLOOKUP($A$10,EXPERIENCIA_REQUERIDA_PERFIL!A:BD,6,FALSE))</f>
        <v>Analista en projectes o serveis en el sector públic en les tecnologies Python i coneixement en les tecnologies detallades als apartats 5.5 i 10 del PPT.</v>
      </c>
      <c r="N14" s="213"/>
      <c r="O14" s="213"/>
      <c r="P14" s="214"/>
      <c r="Q14" s="215" t="str">
        <f>IF(VLOOKUP($A$10,EXPERIENCIA_REQUERIDA_PERFIL!A:BD,12,FALSE)="","",VLOOKUP($A$10,EXPERIENCIA_REQUERIDA_PERFIL!A:BD,12,FALSE))</f>
        <v/>
      </c>
      <c r="R14" s="215"/>
      <c r="S14" s="215"/>
      <c r="T14" s="215"/>
      <c r="U14" s="215"/>
      <c r="V14" s="215"/>
      <c r="W14" s="215"/>
      <c r="X14" s="182" t="str">
        <f>IF(VLOOKUP($A$10,EXPERIENCIA_REQUERIDA_PERFIL!A:BD,18,FALSE)="","",VLOOKUP($A$10,EXPERIENCIA_REQUERIDA_PERFIL!A:BD,18,FALSE))</f>
        <v/>
      </c>
      <c r="Y14" s="183"/>
      <c r="Z14" s="182" t="str">
        <f>IF(VLOOKUP($A$10,EXPERIENCIA_REQUERIDA_PERFIL!A:BD,24,FALSE)="","",VLOOKUP($A$10,EXPERIENCIA_REQUERIDA_PERFIL!A:BD,24,FALSE))</f>
        <v/>
      </c>
      <c r="AA14" s="183"/>
      <c r="AB14" s="182" t="str">
        <f>IF(VLOOKUP($A$10,EXPERIENCIA_REQUERIDA_PERFIL!A:BD,30,FALSE)="","",VLOOKUP($A$10,EXPERIENCIA_REQUERIDA_PERFIL!A:BD,30,FALSE))</f>
        <v/>
      </c>
      <c r="AC14" s="183"/>
      <c r="AD14" s="20" t="s">
        <v>54</v>
      </c>
      <c r="AE14" s="24" t="str">
        <f>IF(AE13=0,"",CONCATENATE("Millora aportada en ",M14))</f>
        <v>Millora aportada en Analista en projectes o serveis en el sector públic en les tecnologies Python i coneixement en les tecnologies detallades als apartats 5.5 i 10 del PPT.</v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203" t="str">
        <f t="shared" ref="B15:B34" si="0">$B$10</f>
        <v>Analista Python</v>
      </c>
      <c r="C15" s="203"/>
      <c r="D15" s="203"/>
      <c r="E15" s="81" t="s">
        <v>53</v>
      </c>
      <c r="F15" s="81" t="s">
        <v>67</v>
      </c>
      <c r="G15" s="81">
        <v>100</v>
      </c>
      <c r="H15" s="204">
        <v>5</v>
      </c>
      <c r="I15" s="205"/>
      <c r="J15" s="205"/>
      <c r="K15" s="205"/>
      <c r="L15" s="167" t="s">
        <v>3</v>
      </c>
      <c r="M15" s="180">
        <f>IF($M$14="","",ROUND(SUMIF($AE$39:$AE$103,CONCATENATE(E15,"SI"),$AD$39:$AD$103)/12,2))</f>
        <v>3</v>
      </c>
      <c r="N15" s="206"/>
      <c r="O15" s="206"/>
      <c r="P15" s="181"/>
      <c r="Q15" s="207" t="str">
        <f>IF($Q$14="","",ROUND(SUMIF($AF$39:$AF$78,CONCATENATE(E15,"SI"),$AD$39:$AD$78)/12,2))</f>
        <v/>
      </c>
      <c r="R15" s="207"/>
      <c r="S15" s="207"/>
      <c r="T15" s="207"/>
      <c r="U15" s="207"/>
      <c r="V15" s="207"/>
      <c r="W15" s="207"/>
      <c r="X15" s="180" t="str">
        <f>IF($X$14="","",ROUND(SUMIF($AG$39:$AG$78,CONCATENATE(E15,"SI"),$AD$39:$AD$78)/12,2))</f>
        <v/>
      </c>
      <c r="Y15" s="181"/>
      <c r="Z15" s="180" t="str">
        <f>IF($Z$14="","",ROUND(SUMIF($AH$39:$AH$78,CONCATENATE(E15,"SI"),$AD$39:$AD$78)/12,2))</f>
        <v/>
      </c>
      <c r="AA15" s="181"/>
      <c r="AB15" s="180" t="str">
        <f>IF($AB$14="","",ROUND(SUMIF($AI$39:$AI$78,CONCATENATE(E15,"SI"),$AD$39:$AD$78)/12,2))</f>
        <v/>
      </c>
      <c r="AC15" s="181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>
        <f>IF(OR($E15="",$M$14="",AE$13=0),"",MAX(TRUNC((M15-$P$13)/AE$11),0))</f>
        <v>0</v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203" t="str">
        <f t="shared" si="0"/>
        <v>Analista Python</v>
      </c>
      <c r="C16" s="203"/>
      <c r="D16" s="203"/>
      <c r="E16" s="81"/>
      <c r="F16" s="81"/>
      <c r="G16" s="81"/>
      <c r="H16" s="204"/>
      <c r="I16" s="205"/>
      <c r="J16" s="205"/>
      <c r="K16" s="205"/>
      <c r="L16" s="167" t="s">
        <v>51</v>
      </c>
      <c r="M16" s="180">
        <f t="shared" ref="M16:M34" si="2">IF($M$14="","",ROUND(SUMIF($AE$39:$AE$103,CONCATENATE(E16,"SI"),$AD$39:$AD$103)/12,2))</f>
        <v>0</v>
      </c>
      <c r="N16" s="206"/>
      <c r="O16" s="206"/>
      <c r="P16" s="181"/>
      <c r="Q16" s="207" t="str">
        <f t="shared" ref="Q16:Q34" si="3">IF($Q$14="","",ROUND(SUMIF($AF$39:$AF$78,CONCATENATE(E16,"SI"),$AD$39:$AD$78)/12,2))</f>
        <v/>
      </c>
      <c r="R16" s="207"/>
      <c r="S16" s="207"/>
      <c r="T16" s="207"/>
      <c r="U16" s="207"/>
      <c r="V16" s="207"/>
      <c r="W16" s="207"/>
      <c r="X16" s="180" t="str">
        <f t="shared" ref="X16:X34" si="4">IF($X$14="","",ROUND(SUMIF($AG$39:$AG$78,CONCATENATE(E16,"SI"),$AD$39:$AD$78)/12,2))</f>
        <v/>
      </c>
      <c r="Y16" s="181"/>
      <c r="Z16" s="180" t="str">
        <f t="shared" ref="Z16:Z34" si="5">IF($Z$14="","",ROUND(SUMIF($AH$39:$AH$78,CONCATENATE(E16,"SI"),$AD$39:$AD$78)/12,2))</f>
        <v/>
      </c>
      <c r="AA16" s="181"/>
      <c r="AB16" s="180" t="str">
        <f t="shared" ref="AB16:AB34" si="6">IF($AB$14="","",ROUND(SUMIF($AI$39:$AI$78,CONCATENATE(E16,"SI"),$AD$39:$AD$78)/12,2))</f>
        <v/>
      </c>
      <c r="AC16" s="181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203" t="str">
        <f t="shared" si="0"/>
        <v>Analista Python</v>
      </c>
      <c r="C17" s="203"/>
      <c r="D17" s="203"/>
      <c r="E17" s="81"/>
      <c r="F17" s="81"/>
      <c r="G17" s="81"/>
      <c r="H17" s="204"/>
      <c r="I17" s="205"/>
      <c r="J17" s="205"/>
      <c r="K17" s="205"/>
      <c r="L17" s="167" t="s">
        <v>51</v>
      </c>
      <c r="M17" s="180">
        <f t="shared" si="2"/>
        <v>0</v>
      </c>
      <c r="N17" s="206"/>
      <c r="O17" s="206"/>
      <c r="P17" s="181"/>
      <c r="Q17" s="207" t="str">
        <f t="shared" si="3"/>
        <v/>
      </c>
      <c r="R17" s="207"/>
      <c r="S17" s="207"/>
      <c r="T17" s="207"/>
      <c r="U17" s="207"/>
      <c r="V17" s="207"/>
      <c r="W17" s="207"/>
      <c r="X17" s="180" t="str">
        <f t="shared" si="4"/>
        <v/>
      </c>
      <c r="Y17" s="181"/>
      <c r="Z17" s="180" t="str">
        <f t="shared" si="5"/>
        <v/>
      </c>
      <c r="AA17" s="181"/>
      <c r="AB17" s="180" t="str">
        <f t="shared" si="6"/>
        <v/>
      </c>
      <c r="AC17" s="181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203" t="str">
        <f t="shared" si="0"/>
        <v>Analista Python</v>
      </c>
      <c r="C18" s="203"/>
      <c r="D18" s="203"/>
      <c r="E18" s="81"/>
      <c r="F18" s="81"/>
      <c r="G18" s="81"/>
      <c r="H18" s="204"/>
      <c r="I18" s="205"/>
      <c r="J18" s="205"/>
      <c r="K18" s="205"/>
      <c r="L18" s="167" t="s">
        <v>51</v>
      </c>
      <c r="M18" s="180">
        <f t="shared" si="2"/>
        <v>0</v>
      </c>
      <c r="N18" s="206"/>
      <c r="O18" s="206"/>
      <c r="P18" s="181"/>
      <c r="Q18" s="207" t="str">
        <f t="shared" si="3"/>
        <v/>
      </c>
      <c r="R18" s="207"/>
      <c r="S18" s="207"/>
      <c r="T18" s="207"/>
      <c r="U18" s="207"/>
      <c r="V18" s="207"/>
      <c r="W18" s="207"/>
      <c r="X18" s="180" t="str">
        <f t="shared" si="4"/>
        <v/>
      </c>
      <c r="Y18" s="181"/>
      <c r="Z18" s="180" t="str">
        <f t="shared" si="5"/>
        <v/>
      </c>
      <c r="AA18" s="181"/>
      <c r="AB18" s="180" t="str">
        <f t="shared" si="6"/>
        <v/>
      </c>
      <c r="AC18" s="181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203" t="str">
        <f t="shared" si="0"/>
        <v>Analista Python</v>
      </c>
      <c r="C19" s="203"/>
      <c r="D19" s="203"/>
      <c r="E19" s="81"/>
      <c r="F19" s="81"/>
      <c r="G19" s="81"/>
      <c r="H19" s="204"/>
      <c r="I19" s="205"/>
      <c r="J19" s="205"/>
      <c r="K19" s="205"/>
      <c r="L19" s="167" t="s">
        <v>51</v>
      </c>
      <c r="M19" s="180">
        <f t="shared" si="2"/>
        <v>0</v>
      </c>
      <c r="N19" s="206"/>
      <c r="O19" s="206"/>
      <c r="P19" s="181"/>
      <c r="Q19" s="207" t="str">
        <f t="shared" si="3"/>
        <v/>
      </c>
      <c r="R19" s="207"/>
      <c r="S19" s="207"/>
      <c r="T19" s="207"/>
      <c r="U19" s="207"/>
      <c r="V19" s="207"/>
      <c r="W19" s="207"/>
      <c r="X19" s="180" t="str">
        <f t="shared" si="4"/>
        <v/>
      </c>
      <c r="Y19" s="181"/>
      <c r="Z19" s="180" t="str">
        <f t="shared" si="5"/>
        <v/>
      </c>
      <c r="AA19" s="181"/>
      <c r="AB19" s="180" t="str">
        <f t="shared" si="6"/>
        <v/>
      </c>
      <c r="AC19" s="181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203" t="str">
        <f t="shared" si="0"/>
        <v>Analista Python</v>
      </c>
      <c r="C20" s="203"/>
      <c r="D20" s="203"/>
      <c r="E20" s="81"/>
      <c r="F20" s="81"/>
      <c r="G20" s="81"/>
      <c r="H20" s="204"/>
      <c r="I20" s="205"/>
      <c r="J20" s="205"/>
      <c r="K20" s="205"/>
      <c r="L20" s="167" t="s">
        <v>51</v>
      </c>
      <c r="M20" s="180">
        <f t="shared" si="2"/>
        <v>0</v>
      </c>
      <c r="N20" s="206"/>
      <c r="O20" s="206"/>
      <c r="P20" s="181"/>
      <c r="Q20" s="207" t="str">
        <f t="shared" si="3"/>
        <v/>
      </c>
      <c r="R20" s="207"/>
      <c r="S20" s="207"/>
      <c r="T20" s="207"/>
      <c r="U20" s="207"/>
      <c r="V20" s="207"/>
      <c r="W20" s="207"/>
      <c r="X20" s="180" t="str">
        <f t="shared" si="4"/>
        <v/>
      </c>
      <c r="Y20" s="181"/>
      <c r="Z20" s="180" t="str">
        <f t="shared" si="5"/>
        <v/>
      </c>
      <c r="AA20" s="181"/>
      <c r="AB20" s="180" t="str">
        <f t="shared" si="6"/>
        <v/>
      </c>
      <c r="AC20" s="181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203" t="str">
        <f t="shared" si="0"/>
        <v>Analista Python</v>
      </c>
      <c r="C21" s="203"/>
      <c r="D21" s="203"/>
      <c r="E21" s="81"/>
      <c r="F21" s="81"/>
      <c r="G21" s="81"/>
      <c r="H21" s="204"/>
      <c r="I21" s="205"/>
      <c r="J21" s="205"/>
      <c r="K21" s="205"/>
      <c r="L21" s="167" t="s">
        <v>51</v>
      </c>
      <c r="M21" s="180">
        <f t="shared" si="2"/>
        <v>0</v>
      </c>
      <c r="N21" s="206"/>
      <c r="O21" s="206"/>
      <c r="P21" s="181"/>
      <c r="Q21" s="207" t="str">
        <f t="shared" si="3"/>
        <v/>
      </c>
      <c r="R21" s="207"/>
      <c r="S21" s="207"/>
      <c r="T21" s="207"/>
      <c r="U21" s="207"/>
      <c r="V21" s="207"/>
      <c r="W21" s="207"/>
      <c r="X21" s="180" t="str">
        <f t="shared" si="4"/>
        <v/>
      </c>
      <c r="Y21" s="181"/>
      <c r="Z21" s="180" t="str">
        <f t="shared" si="5"/>
        <v/>
      </c>
      <c r="AA21" s="181"/>
      <c r="AB21" s="180" t="str">
        <f t="shared" si="6"/>
        <v/>
      </c>
      <c r="AC21" s="181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203" t="str">
        <f t="shared" si="0"/>
        <v>Analista Python</v>
      </c>
      <c r="C22" s="203"/>
      <c r="D22" s="203"/>
      <c r="E22" s="81"/>
      <c r="F22" s="81"/>
      <c r="G22" s="81"/>
      <c r="H22" s="204"/>
      <c r="I22" s="205"/>
      <c r="J22" s="205"/>
      <c r="K22" s="205"/>
      <c r="L22" s="167" t="s">
        <v>51</v>
      </c>
      <c r="M22" s="180">
        <f t="shared" si="2"/>
        <v>0</v>
      </c>
      <c r="N22" s="206"/>
      <c r="O22" s="206"/>
      <c r="P22" s="181"/>
      <c r="Q22" s="207" t="str">
        <f t="shared" si="3"/>
        <v/>
      </c>
      <c r="R22" s="207"/>
      <c r="S22" s="207"/>
      <c r="T22" s="207"/>
      <c r="U22" s="207"/>
      <c r="V22" s="207"/>
      <c r="W22" s="207"/>
      <c r="X22" s="180" t="str">
        <f t="shared" si="4"/>
        <v/>
      </c>
      <c r="Y22" s="181"/>
      <c r="Z22" s="180" t="str">
        <f t="shared" si="5"/>
        <v/>
      </c>
      <c r="AA22" s="181"/>
      <c r="AB22" s="180" t="str">
        <f t="shared" si="6"/>
        <v/>
      </c>
      <c r="AC22" s="181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203" t="str">
        <f t="shared" si="0"/>
        <v>Analista Python</v>
      </c>
      <c r="C23" s="203"/>
      <c r="D23" s="203"/>
      <c r="E23" s="81"/>
      <c r="F23" s="81"/>
      <c r="G23" s="81"/>
      <c r="H23" s="204"/>
      <c r="I23" s="205"/>
      <c r="J23" s="205"/>
      <c r="K23" s="205"/>
      <c r="L23" s="167" t="s">
        <v>51</v>
      </c>
      <c r="M23" s="180">
        <f t="shared" si="2"/>
        <v>0</v>
      </c>
      <c r="N23" s="206"/>
      <c r="O23" s="206"/>
      <c r="P23" s="181"/>
      <c r="Q23" s="207" t="str">
        <f t="shared" si="3"/>
        <v/>
      </c>
      <c r="R23" s="207"/>
      <c r="S23" s="207"/>
      <c r="T23" s="207"/>
      <c r="U23" s="207"/>
      <c r="V23" s="207"/>
      <c r="W23" s="207"/>
      <c r="X23" s="180" t="str">
        <f t="shared" si="4"/>
        <v/>
      </c>
      <c r="Y23" s="181"/>
      <c r="Z23" s="180" t="str">
        <f t="shared" si="5"/>
        <v/>
      </c>
      <c r="AA23" s="181"/>
      <c r="AB23" s="180" t="str">
        <f t="shared" si="6"/>
        <v/>
      </c>
      <c r="AC23" s="181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203" t="str">
        <f t="shared" si="0"/>
        <v>Analista Python</v>
      </c>
      <c r="C24" s="203"/>
      <c r="D24" s="203"/>
      <c r="E24" s="81"/>
      <c r="F24" s="81"/>
      <c r="G24" s="81"/>
      <c r="H24" s="204"/>
      <c r="I24" s="205"/>
      <c r="J24" s="205"/>
      <c r="K24" s="205"/>
      <c r="L24" s="167" t="s">
        <v>51</v>
      </c>
      <c r="M24" s="180">
        <f t="shared" si="2"/>
        <v>0</v>
      </c>
      <c r="N24" s="206"/>
      <c r="O24" s="206"/>
      <c r="P24" s="181"/>
      <c r="Q24" s="207" t="str">
        <f t="shared" si="3"/>
        <v/>
      </c>
      <c r="R24" s="207"/>
      <c r="S24" s="207"/>
      <c r="T24" s="207"/>
      <c r="U24" s="207"/>
      <c r="V24" s="207"/>
      <c r="W24" s="207"/>
      <c r="X24" s="180" t="str">
        <f t="shared" si="4"/>
        <v/>
      </c>
      <c r="Y24" s="181"/>
      <c r="Z24" s="180" t="str">
        <f t="shared" si="5"/>
        <v/>
      </c>
      <c r="AA24" s="181"/>
      <c r="AB24" s="180" t="str">
        <f t="shared" si="6"/>
        <v/>
      </c>
      <c r="AC24" s="181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203" t="str">
        <f t="shared" si="0"/>
        <v>Analista Python</v>
      </c>
      <c r="C25" s="203"/>
      <c r="D25" s="203"/>
      <c r="E25" s="81"/>
      <c r="F25" s="81"/>
      <c r="G25" s="81"/>
      <c r="H25" s="204"/>
      <c r="I25" s="205"/>
      <c r="J25" s="205"/>
      <c r="K25" s="205"/>
      <c r="L25" s="167" t="s">
        <v>51</v>
      </c>
      <c r="M25" s="180">
        <f t="shared" si="2"/>
        <v>0</v>
      </c>
      <c r="N25" s="206"/>
      <c r="O25" s="206"/>
      <c r="P25" s="181"/>
      <c r="Q25" s="207" t="str">
        <f t="shared" si="3"/>
        <v/>
      </c>
      <c r="R25" s="207"/>
      <c r="S25" s="207"/>
      <c r="T25" s="207"/>
      <c r="U25" s="207"/>
      <c r="V25" s="207"/>
      <c r="W25" s="207"/>
      <c r="X25" s="180" t="str">
        <f t="shared" si="4"/>
        <v/>
      </c>
      <c r="Y25" s="181"/>
      <c r="Z25" s="180" t="str">
        <f t="shared" si="5"/>
        <v/>
      </c>
      <c r="AA25" s="181"/>
      <c r="AB25" s="180" t="str">
        <f t="shared" si="6"/>
        <v/>
      </c>
      <c r="AC25" s="181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203" t="str">
        <f t="shared" si="0"/>
        <v>Analista Python</v>
      </c>
      <c r="C26" s="203"/>
      <c r="D26" s="203"/>
      <c r="E26" s="81"/>
      <c r="F26" s="81"/>
      <c r="G26" s="81"/>
      <c r="H26" s="204"/>
      <c r="I26" s="205"/>
      <c r="J26" s="205"/>
      <c r="K26" s="205"/>
      <c r="L26" s="167" t="s">
        <v>51</v>
      </c>
      <c r="M26" s="180">
        <f t="shared" si="2"/>
        <v>0</v>
      </c>
      <c r="N26" s="206"/>
      <c r="O26" s="206"/>
      <c r="P26" s="181"/>
      <c r="Q26" s="207" t="str">
        <f t="shared" si="3"/>
        <v/>
      </c>
      <c r="R26" s="207"/>
      <c r="S26" s="207"/>
      <c r="T26" s="207"/>
      <c r="U26" s="207"/>
      <c r="V26" s="207"/>
      <c r="W26" s="207"/>
      <c r="X26" s="180" t="str">
        <f t="shared" si="4"/>
        <v/>
      </c>
      <c r="Y26" s="181"/>
      <c r="Z26" s="180" t="str">
        <f t="shared" si="5"/>
        <v/>
      </c>
      <c r="AA26" s="181"/>
      <c r="AB26" s="180" t="str">
        <f t="shared" si="6"/>
        <v/>
      </c>
      <c r="AC26" s="181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203" t="str">
        <f t="shared" si="0"/>
        <v>Analista Python</v>
      </c>
      <c r="C27" s="203"/>
      <c r="D27" s="203"/>
      <c r="E27" s="81"/>
      <c r="F27" s="81"/>
      <c r="G27" s="81"/>
      <c r="H27" s="204"/>
      <c r="I27" s="205"/>
      <c r="J27" s="205"/>
      <c r="K27" s="205"/>
      <c r="L27" s="167" t="s">
        <v>51</v>
      </c>
      <c r="M27" s="180">
        <f t="shared" si="2"/>
        <v>0</v>
      </c>
      <c r="N27" s="206"/>
      <c r="O27" s="206"/>
      <c r="P27" s="181"/>
      <c r="Q27" s="207" t="str">
        <f t="shared" si="3"/>
        <v/>
      </c>
      <c r="R27" s="207"/>
      <c r="S27" s="207"/>
      <c r="T27" s="207"/>
      <c r="U27" s="207"/>
      <c r="V27" s="207"/>
      <c r="W27" s="207"/>
      <c r="X27" s="180" t="str">
        <f t="shared" si="4"/>
        <v/>
      </c>
      <c r="Y27" s="181"/>
      <c r="Z27" s="180" t="str">
        <f t="shared" si="5"/>
        <v/>
      </c>
      <c r="AA27" s="181"/>
      <c r="AB27" s="180" t="str">
        <f t="shared" si="6"/>
        <v/>
      </c>
      <c r="AC27" s="181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203" t="str">
        <f t="shared" si="0"/>
        <v>Analista Python</v>
      </c>
      <c r="C28" s="203"/>
      <c r="D28" s="203"/>
      <c r="E28" s="81"/>
      <c r="F28" s="81"/>
      <c r="G28" s="81"/>
      <c r="H28" s="204"/>
      <c r="I28" s="205"/>
      <c r="J28" s="205"/>
      <c r="K28" s="205"/>
      <c r="L28" s="167" t="s">
        <v>51</v>
      </c>
      <c r="M28" s="180">
        <f t="shared" si="2"/>
        <v>0</v>
      </c>
      <c r="N28" s="206"/>
      <c r="O28" s="206"/>
      <c r="P28" s="181"/>
      <c r="Q28" s="207" t="str">
        <f t="shared" si="3"/>
        <v/>
      </c>
      <c r="R28" s="207"/>
      <c r="S28" s="207"/>
      <c r="T28" s="207"/>
      <c r="U28" s="207"/>
      <c r="V28" s="207"/>
      <c r="W28" s="207"/>
      <c r="X28" s="180" t="str">
        <f t="shared" si="4"/>
        <v/>
      </c>
      <c r="Y28" s="181"/>
      <c r="Z28" s="180" t="str">
        <f t="shared" si="5"/>
        <v/>
      </c>
      <c r="AA28" s="181"/>
      <c r="AB28" s="180" t="str">
        <f t="shared" si="6"/>
        <v/>
      </c>
      <c r="AC28" s="181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203" t="str">
        <f t="shared" si="0"/>
        <v>Analista Python</v>
      </c>
      <c r="C29" s="203"/>
      <c r="D29" s="203"/>
      <c r="E29" s="81"/>
      <c r="F29" s="81"/>
      <c r="G29" s="81"/>
      <c r="H29" s="204"/>
      <c r="I29" s="205"/>
      <c r="J29" s="205"/>
      <c r="K29" s="205"/>
      <c r="L29" s="167" t="s">
        <v>51</v>
      </c>
      <c r="M29" s="180">
        <f t="shared" si="2"/>
        <v>0</v>
      </c>
      <c r="N29" s="206"/>
      <c r="O29" s="206"/>
      <c r="P29" s="181"/>
      <c r="Q29" s="207" t="str">
        <f t="shared" si="3"/>
        <v/>
      </c>
      <c r="R29" s="207"/>
      <c r="S29" s="207"/>
      <c r="T29" s="207"/>
      <c r="U29" s="207"/>
      <c r="V29" s="207"/>
      <c r="W29" s="207"/>
      <c r="X29" s="180" t="str">
        <f t="shared" si="4"/>
        <v/>
      </c>
      <c r="Y29" s="181"/>
      <c r="Z29" s="180" t="str">
        <f t="shared" si="5"/>
        <v/>
      </c>
      <c r="AA29" s="181"/>
      <c r="AB29" s="180" t="str">
        <f t="shared" si="6"/>
        <v/>
      </c>
      <c r="AC29" s="181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203" t="str">
        <f t="shared" si="0"/>
        <v>Analista Python</v>
      </c>
      <c r="C30" s="203"/>
      <c r="D30" s="203"/>
      <c r="E30" s="81"/>
      <c r="F30" s="81"/>
      <c r="G30" s="81"/>
      <c r="H30" s="204"/>
      <c r="I30" s="205"/>
      <c r="J30" s="205"/>
      <c r="K30" s="205"/>
      <c r="L30" s="167" t="s">
        <v>51</v>
      </c>
      <c r="M30" s="180">
        <f t="shared" si="2"/>
        <v>0</v>
      </c>
      <c r="N30" s="206"/>
      <c r="O30" s="206"/>
      <c r="P30" s="181"/>
      <c r="Q30" s="207" t="str">
        <f t="shared" si="3"/>
        <v/>
      </c>
      <c r="R30" s="207"/>
      <c r="S30" s="207"/>
      <c r="T30" s="207"/>
      <c r="U30" s="207"/>
      <c r="V30" s="207"/>
      <c r="W30" s="207"/>
      <c r="X30" s="180" t="str">
        <f t="shared" si="4"/>
        <v/>
      </c>
      <c r="Y30" s="181"/>
      <c r="Z30" s="180" t="str">
        <f t="shared" si="5"/>
        <v/>
      </c>
      <c r="AA30" s="181"/>
      <c r="AB30" s="180" t="str">
        <f t="shared" si="6"/>
        <v/>
      </c>
      <c r="AC30" s="181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203" t="str">
        <f t="shared" si="0"/>
        <v>Analista Python</v>
      </c>
      <c r="C31" s="203"/>
      <c r="D31" s="203"/>
      <c r="E31" s="81"/>
      <c r="F31" s="81"/>
      <c r="G31" s="81"/>
      <c r="H31" s="204"/>
      <c r="I31" s="205"/>
      <c r="J31" s="205"/>
      <c r="K31" s="205"/>
      <c r="L31" s="167" t="s">
        <v>51</v>
      </c>
      <c r="M31" s="180">
        <f t="shared" si="2"/>
        <v>0</v>
      </c>
      <c r="N31" s="206"/>
      <c r="O31" s="206"/>
      <c r="P31" s="181"/>
      <c r="Q31" s="207" t="str">
        <f t="shared" si="3"/>
        <v/>
      </c>
      <c r="R31" s="207"/>
      <c r="S31" s="207"/>
      <c r="T31" s="207"/>
      <c r="U31" s="207"/>
      <c r="V31" s="207"/>
      <c r="W31" s="207"/>
      <c r="X31" s="180" t="str">
        <f t="shared" si="4"/>
        <v/>
      </c>
      <c r="Y31" s="181"/>
      <c r="Z31" s="180" t="str">
        <f t="shared" si="5"/>
        <v/>
      </c>
      <c r="AA31" s="181"/>
      <c r="AB31" s="180" t="str">
        <f t="shared" si="6"/>
        <v/>
      </c>
      <c r="AC31" s="181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203" t="str">
        <f t="shared" si="0"/>
        <v>Analista Python</v>
      </c>
      <c r="C32" s="203"/>
      <c r="D32" s="203"/>
      <c r="E32" s="81"/>
      <c r="F32" s="81"/>
      <c r="G32" s="81"/>
      <c r="H32" s="204"/>
      <c r="I32" s="205"/>
      <c r="J32" s="205"/>
      <c r="K32" s="205"/>
      <c r="L32" s="167" t="s">
        <v>51</v>
      </c>
      <c r="M32" s="180">
        <f t="shared" si="2"/>
        <v>0</v>
      </c>
      <c r="N32" s="206"/>
      <c r="O32" s="206"/>
      <c r="P32" s="181"/>
      <c r="Q32" s="207" t="str">
        <f t="shared" si="3"/>
        <v/>
      </c>
      <c r="R32" s="207"/>
      <c r="S32" s="207"/>
      <c r="T32" s="207"/>
      <c r="U32" s="207"/>
      <c r="V32" s="207"/>
      <c r="W32" s="207"/>
      <c r="X32" s="180" t="str">
        <f t="shared" si="4"/>
        <v/>
      </c>
      <c r="Y32" s="181"/>
      <c r="Z32" s="180" t="str">
        <f t="shared" si="5"/>
        <v/>
      </c>
      <c r="AA32" s="181"/>
      <c r="AB32" s="180" t="str">
        <f t="shared" si="6"/>
        <v/>
      </c>
      <c r="AC32" s="181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203" t="str">
        <f t="shared" si="0"/>
        <v>Analista Python</v>
      </c>
      <c r="C33" s="203"/>
      <c r="D33" s="203"/>
      <c r="E33" s="81"/>
      <c r="F33" s="81"/>
      <c r="G33" s="81"/>
      <c r="H33" s="204"/>
      <c r="I33" s="205"/>
      <c r="J33" s="205"/>
      <c r="K33" s="205"/>
      <c r="L33" s="167" t="s">
        <v>51</v>
      </c>
      <c r="M33" s="180">
        <f t="shared" si="2"/>
        <v>0</v>
      </c>
      <c r="N33" s="206"/>
      <c r="O33" s="206"/>
      <c r="P33" s="181"/>
      <c r="Q33" s="207" t="str">
        <f t="shared" si="3"/>
        <v/>
      </c>
      <c r="R33" s="207"/>
      <c r="S33" s="207"/>
      <c r="T33" s="207"/>
      <c r="U33" s="207"/>
      <c r="V33" s="207"/>
      <c r="W33" s="207"/>
      <c r="X33" s="180" t="str">
        <f t="shared" si="4"/>
        <v/>
      </c>
      <c r="Y33" s="181"/>
      <c r="Z33" s="180" t="str">
        <f t="shared" si="5"/>
        <v/>
      </c>
      <c r="AA33" s="181"/>
      <c r="AB33" s="180" t="str">
        <f t="shared" si="6"/>
        <v/>
      </c>
      <c r="AC33" s="181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203" t="str">
        <f t="shared" si="0"/>
        <v>Analista Python</v>
      </c>
      <c r="C34" s="203"/>
      <c r="D34" s="203"/>
      <c r="E34" s="81"/>
      <c r="F34" s="81"/>
      <c r="G34" s="81"/>
      <c r="H34" s="204"/>
      <c r="I34" s="205"/>
      <c r="J34" s="205"/>
      <c r="K34" s="205"/>
      <c r="L34" s="167" t="s">
        <v>51</v>
      </c>
      <c r="M34" s="180">
        <f t="shared" si="2"/>
        <v>0</v>
      </c>
      <c r="N34" s="206"/>
      <c r="O34" s="206"/>
      <c r="P34" s="181"/>
      <c r="Q34" s="207" t="str">
        <f t="shared" si="3"/>
        <v/>
      </c>
      <c r="R34" s="207"/>
      <c r="S34" s="207"/>
      <c r="T34" s="207"/>
      <c r="U34" s="207"/>
      <c r="V34" s="207"/>
      <c r="W34" s="207"/>
      <c r="X34" s="180" t="str">
        <f t="shared" si="4"/>
        <v/>
      </c>
      <c r="Y34" s="181"/>
      <c r="Z34" s="180" t="str">
        <f t="shared" si="5"/>
        <v/>
      </c>
      <c r="AA34" s="181"/>
      <c r="AB34" s="180" t="str">
        <f t="shared" si="6"/>
        <v/>
      </c>
      <c r="AC34" s="181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6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6" t="s">
        <v>72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9" t="s">
        <v>16</v>
      </c>
      <c r="C38" s="200"/>
      <c r="D38" s="200"/>
      <c r="E38" s="201" t="s">
        <v>17</v>
      </c>
      <c r="F38" s="201"/>
      <c r="G38" s="201"/>
      <c r="H38" s="201"/>
      <c r="I38" s="201"/>
      <c r="J38" s="201"/>
      <c r="K38" s="201"/>
      <c r="L38" s="201"/>
      <c r="M38" s="201"/>
      <c r="N38" s="20" t="s">
        <v>19</v>
      </c>
      <c r="O38" s="20" t="s">
        <v>14</v>
      </c>
      <c r="P38" s="20" t="str">
        <f>M14</f>
        <v>Analista en projectes o serveis en el sector públic en les tecnologies Python i coneixement en les tecnologies detallades als apartats 5.5 i 10 del PPT.</v>
      </c>
      <c r="Q38" s="202" t="str">
        <f>Q14</f>
        <v/>
      </c>
      <c r="R38" s="202"/>
      <c r="S38" s="202"/>
      <c r="T38" s="202"/>
      <c r="U38" s="202"/>
      <c r="V38" s="202"/>
      <c r="W38" s="168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1" t="s">
        <v>55</v>
      </c>
      <c r="C39" s="191"/>
      <c r="D39" s="191"/>
      <c r="E39" s="196" t="s">
        <v>56</v>
      </c>
      <c r="F39" s="197"/>
      <c r="G39" s="197"/>
      <c r="H39" s="197"/>
      <c r="I39" s="197"/>
      <c r="J39" s="197"/>
      <c r="K39" s="197"/>
      <c r="L39" s="197"/>
      <c r="M39" s="198"/>
      <c r="N39" s="87"/>
      <c r="O39" s="87" t="s">
        <v>53</v>
      </c>
      <c r="P39" s="167" t="s">
        <v>3</v>
      </c>
      <c r="Q39" s="191" t="s">
        <v>4</v>
      </c>
      <c r="R39" s="191"/>
      <c r="S39" s="191"/>
      <c r="T39" s="191"/>
      <c r="U39" s="191"/>
      <c r="V39" s="191"/>
      <c r="W39" s="167" t="s">
        <v>4</v>
      </c>
      <c r="X39" s="167" t="s">
        <v>4</v>
      </c>
      <c r="Y39" s="167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91"/>
      <c r="C40" s="191"/>
      <c r="D40" s="191"/>
      <c r="E40" s="196"/>
      <c r="F40" s="197"/>
      <c r="G40" s="197"/>
      <c r="H40" s="197"/>
      <c r="I40" s="197"/>
      <c r="J40" s="197"/>
      <c r="K40" s="197"/>
      <c r="L40" s="197"/>
      <c r="M40" s="198"/>
      <c r="N40" s="87"/>
      <c r="O40" s="87"/>
      <c r="P40" s="167" t="s">
        <v>51</v>
      </c>
      <c r="Q40" s="191" t="s">
        <v>51</v>
      </c>
      <c r="R40" s="191"/>
      <c r="S40" s="191"/>
      <c r="T40" s="191"/>
      <c r="U40" s="191"/>
      <c r="V40" s="191"/>
      <c r="W40" s="167" t="s">
        <v>51</v>
      </c>
      <c r="X40" s="167" t="s">
        <v>51</v>
      </c>
      <c r="Y40" s="167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91"/>
      <c r="C41" s="191"/>
      <c r="D41" s="191"/>
      <c r="E41" s="196"/>
      <c r="F41" s="197"/>
      <c r="G41" s="197"/>
      <c r="H41" s="197"/>
      <c r="I41" s="197"/>
      <c r="J41" s="197"/>
      <c r="K41" s="197"/>
      <c r="L41" s="197"/>
      <c r="M41" s="198"/>
      <c r="N41" s="87"/>
      <c r="O41" s="87"/>
      <c r="P41" s="167" t="s">
        <v>51</v>
      </c>
      <c r="Q41" s="191" t="s">
        <v>51</v>
      </c>
      <c r="R41" s="191"/>
      <c r="S41" s="191"/>
      <c r="T41" s="191"/>
      <c r="U41" s="191"/>
      <c r="V41" s="191"/>
      <c r="W41" s="167" t="s">
        <v>51</v>
      </c>
      <c r="X41" s="167" t="s">
        <v>51</v>
      </c>
      <c r="Y41" s="167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91"/>
      <c r="C42" s="191"/>
      <c r="D42" s="191"/>
      <c r="E42" s="196"/>
      <c r="F42" s="197"/>
      <c r="G42" s="197"/>
      <c r="H42" s="197"/>
      <c r="I42" s="197"/>
      <c r="J42" s="197"/>
      <c r="K42" s="197"/>
      <c r="L42" s="197"/>
      <c r="M42" s="198"/>
      <c r="N42" s="87"/>
      <c r="O42" s="87"/>
      <c r="P42" s="167" t="s">
        <v>51</v>
      </c>
      <c r="Q42" s="191" t="s">
        <v>51</v>
      </c>
      <c r="R42" s="191"/>
      <c r="S42" s="191"/>
      <c r="T42" s="191"/>
      <c r="U42" s="191"/>
      <c r="V42" s="191"/>
      <c r="W42" s="167" t="s">
        <v>51</v>
      </c>
      <c r="X42" s="167" t="s">
        <v>51</v>
      </c>
      <c r="Y42" s="167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91"/>
      <c r="C43" s="191"/>
      <c r="D43" s="191"/>
      <c r="E43" s="196"/>
      <c r="F43" s="197"/>
      <c r="G43" s="197"/>
      <c r="H43" s="197"/>
      <c r="I43" s="197"/>
      <c r="J43" s="197"/>
      <c r="K43" s="197"/>
      <c r="L43" s="197"/>
      <c r="M43" s="198"/>
      <c r="N43" s="87"/>
      <c r="O43" s="87"/>
      <c r="P43" s="167" t="s">
        <v>51</v>
      </c>
      <c r="Q43" s="191" t="s">
        <v>51</v>
      </c>
      <c r="R43" s="191"/>
      <c r="S43" s="191"/>
      <c r="T43" s="191"/>
      <c r="U43" s="191"/>
      <c r="V43" s="191"/>
      <c r="W43" s="167" t="s">
        <v>51</v>
      </c>
      <c r="X43" s="167" t="s">
        <v>51</v>
      </c>
      <c r="Y43" s="167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91"/>
      <c r="C44" s="191"/>
      <c r="D44" s="191"/>
      <c r="E44" s="196"/>
      <c r="F44" s="197"/>
      <c r="G44" s="197"/>
      <c r="H44" s="197"/>
      <c r="I44" s="197"/>
      <c r="J44" s="197"/>
      <c r="K44" s="197"/>
      <c r="L44" s="197"/>
      <c r="M44" s="198"/>
      <c r="N44" s="87"/>
      <c r="O44" s="87"/>
      <c r="P44" s="167" t="s">
        <v>51</v>
      </c>
      <c r="Q44" s="191" t="s">
        <v>51</v>
      </c>
      <c r="R44" s="191"/>
      <c r="S44" s="191"/>
      <c r="T44" s="191"/>
      <c r="U44" s="191"/>
      <c r="V44" s="191"/>
      <c r="W44" s="167" t="s">
        <v>51</v>
      </c>
      <c r="X44" s="167" t="s">
        <v>51</v>
      </c>
      <c r="Y44" s="167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91"/>
      <c r="C45" s="191"/>
      <c r="D45" s="191"/>
      <c r="E45" s="196"/>
      <c r="F45" s="197"/>
      <c r="G45" s="197"/>
      <c r="H45" s="197"/>
      <c r="I45" s="197"/>
      <c r="J45" s="197"/>
      <c r="K45" s="197"/>
      <c r="L45" s="197"/>
      <c r="M45" s="198"/>
      <c r="N45" s="87"/>
      <c r="O45" s="87"/>
      <c r="P45" s="167" t="s">
        <v>51</v>
      </c>
      <c r="Q45" s="191" t="s">
        <v>51</v>
      </c>
      <c r="R45" s="191"/>
      <c r="S45" s="191"/>
      <c r="T45" s="191"/>
      <c r="U45" s="191"/>
      <c r="V45" s="191"/>
      <c r="W45" s="167" t="s">
        <v>51</v>
      </c>
      <c r="X45" s="167" t="s">
        <v>51</v>
      </c>
      <c r="Y45" s="167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91"/>
      <c r="C46" s="191"/>
      <c r="D46" s="191"/>
      <c r="E46" s="196"/>
      <c r="F46" s="197"/>
      <c r="G46" s="197"/>
      <c r="H46" s="197"/>
      <c r="I46" s="197"/>
      <c r="J46" s="197"/>
      <c r="K46" s="197"/>
      <c r="L46" s="197"/>
      <c r="M46" s="198"/>
      <c r="N46" s="87"/>
      <c r="O46" s="87"/>
      <c r="P46" s="167" t="s">
        <v>51</v>
      </c>
      <c r="Q46" s="191" t="s">
        <v>51</v>
      </c>
      <c r="R46" s="191"/>
      <c r="S46" s="191"/>
      <c r="T46" s="191"/>
      <c r="U46" s="191"/>
      <c r="V46" s="191"/>
      <c r="W46" s="167" t="s">
        <v>51</v>
      </c>
      <c r="X46" s="167" t="s">
        <v>51</v>
      </c>
      <c r="Y46" s="167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91"/>
      <c r="C47" s="191"/>
      <c r="D47" s="191"/>
      <c r="E47" s="196"/>
      <c r="F47" s="197"/>
      <c r="G47" s="197"/>
      <c r="H47" s="197"/>
      <c r="I47" s="197"/>
      <c r="J47" s="197"/>
      <c r="K47" s="197"/>
      <c r="L47" s="197"/>
      <c r="M47" s="198"/>
      <c r="N47" s="87"/>
      <c r="O47" s="87"/>
      <c r="P47" s="167" t="s">
        <v>51</v>
      </c>
      <c r="Q47" s="191" t="s">
        <v>51</v>
      </c>
      <c r="R47" s="191"/>
      <c r="S47" s="191"/>
      <c r="T47" s="191"/>
      <c r="U47" s="191"/>
      <c r="V47" s="191"/>
      <c r="W47" s="167" t="s">
        <v>51</v>
      </c>
      <c r="X47" s="167" t="s">
        <v>51</v>
      </c>
      <c r="Y47" s="167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91"/>
      <c r="C48" s="191"/>
      <c r="D48" s="191"/>
      <c r="E48" s="196"/>
      <c r="F48" s="197"/>
      <c r="G48" s="197"/>
      <c r="H48" s="197"/>
      <c r="I48" s="197"/>
      <c r="J48" s="197"/>
      <c r="K48" s="197"/>
      <c r="L48" s="197"/>
      <c r="M48" s="198"/>
      <c r="N48" s="87"/>
      <c r="O48" s="87"/>
      <c r="P48" s="167" t="s">
        <v>51</v>
      </c>
      <c r="Q48" s="191" t="s">
        <v>51</v>
      </c>
      <c r="R48" s="191"/>
      <c r="S48" s="191"/>
      <c r="T48" s="191"/>
      <c r="U48" s="191"/>
      <c r="V48" s="191"/>
      <c r="W48" s="167" t="s">
        <v>51</v>
      </c>
      <c r="X48" s="167" t="s">
        <v>51</v>
      </c>
      <c r="Y48" s="167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91"/>
      <c r="C49" s="191"/>
      <c r="D49" s="191"/>
      <c r="E49" s="196"/>
      <c r="F49" s="197"/>
      <c r="G49" s="197"/>
      <c r="H49" s="197"/>
      <c r="I49" s="197"/>
      <c r="J49" s="197"/>
      <c r="K49" s="197"/>
      <c r="L49" s="197"/>
      <c r="M49" s="198"/>
      <c r="N49" s="87"/>
      <c r="O49" s="87"/>
      <c r="P49" s="167" t="s">
        <v>51</v>
      </c>
      <c r="Q49" s="191" t="s">
        <v>51</v>
      </c>
      <c r="R49" s="191"/>
      <c r="S49" s="191"/>
      <c r="T49" s="191"/>
      <c r="U49" s="191"/>
      <c r="V49" s="191"/>
      <c r="W49" s="167" t="s">
        <v>51</v>
      </c>
      <c r="X49" s="167" t="s">
        <v>51</v>
      </c>
      <c r="Y49" s="167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91"/>
      <c r="C50" s="191"/>
      <c r="D50" s="191"/>
      <c r="E50" s="196"/>
      <c r="F50" s="197"/>
      <c r="G50" s="197"/>
      <c r="H50" s="197"/>
      <c r="I50" s="197"/>
      <c r="J50" s="197"/>
      <c r="K50" s="197"/>
      <c r="L50" s="197"/>
      <c r="M50" s="198"/>
      <c r="N50" s="87"/>
      <c r="O50" s="87"/>
      <c r="P50" s="167" t="s">
        <v>51</v>
      </c>
      <c r="Q50" s="191" t="s">
        <v>51</v>
      </c>
      <c r="R50" s="191"/>
      <c r="S50" s="191"/>
      <c r="T50" s="191"/>
      <c r="U50" s="191"/>
      <c r="V50" s="191"/>
      <c r="W50" s="167" t="s">
        <v>51</v>
      </c>
      <c r="X50" s="167" t="s">
        <v>51</v>
      </c>
      <c r="Y50" s="167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91"/>
      <c r="C51" s="191"/>
      <c r="D51" s="191"/>
      <c r="E51" s="196"/>
      <c r="F51" s="197"/>
      <c r="G51" s="197"/>
      <c r="H51" s="197"/>
      <c r="I51" s="197"/>
      <c r="J51" s="197"/>
      <c r="K51" s="197"/>
      <c r="L51" s="197"/>
      <c r="M51" s="198"/>
      <c r="N51" s="87"/>
      <c r="O51" s="87"/>
      <c r="P51" s="167" t="s">
        <v>51</v>
      </c>
      <c r="Q51" s="191" t="s">
        <v>51</v>
      </c>
      <c r="R51" s="191"/>
      <c r="S51" s="191"/>
      <c r="T51" s="191"/>
      <c r="U51" s="191"/>
      <c r="V51" s="191"/>
      <c r="W51" s="167" t="s">
        <v>51</v>
      </c>
      <c r="X51" s="167" t="s">
        <v>51</v>
      </c>
      <c r="Y51" s="167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91"/>
      <c r="C52" s="191"/>
      <c r="D52" s="191"/>
      <c r="E52" s="196"/>
      <c r="F52" s="197"/>
      <c r="G52" s="197"/>
      <c r="H52" s="197"/>
      <c r="I52" s="197"/>
      <c r="J52" s="197"/>
      <c r="K52" s="197"/>
      <c r="L52" s="197"/>
      <c r="M52" s="198"/>
      <c r="N52" s="87"/>
      <c r="O52" s="87"/>
      <c r="P52" s="167" t="s">
        <v>51</v>
      </c>
      <c r="Q52" s="191" t="s">
        <v>51</v>
      </c>
      <c r="R52" s="191"/>
      <c r="S52" s="191"/>
      <c r="T52" s="191"/>
      <c r="U52" s="191"/>
      <c r="V52" s="191"/>
      <c r="W52" s="167" t="s">
        <v>51</v>
      </c>
      <c r="X52" s="167" t="s">
        <v>51</v>
      </c>
      <c r="Y52" s="167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91"/>
      <c r="C53" s="191"/>
      <c r="D53" s="191"/>
      <c r="E53" s="196"/>
      <c r="F53" s="197"/>
      <c r="G53" s="197"/>
      <c r="H53" s="197"/>
      <c r="I53" s="197"/>
      <c r="J53" s="197"/>
      <c r="K53" s="197"/>
      <c r="L53" s="197"/>
      <c r="M53" s="198"/>
      <c r="N53" s="87"/>
      <c r="O53" s="87"/>
      <c r="P53" s="167" t="s">
        <v>51</v>
      </c>
      <c r="Q53" s="191" t="s">
        <v>51</v>
      </c>
      <c r="R53" s="191"/>
      <c r="S53" s="191"/>
      <c r="T53" s="191"/>
      <c r="U53" s="191"/>
      <c r="V53" s="191"/>
      <c r="W53" s="167" t="s">
        <v>51</v>
      </c>
      <c r="X53" s="167" t="s">
        <v>51</v>
      </c>
      <c r="Y53" s="167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91"/>
      <c r="C54" s="191"/>
      <c r="D54" s="191"/>
      <c r="E54" s="196"/>
      <c r="F54" s="197"/>
      <c r="G54" s="197"/>
      <c r="H54" s="197"/>
      <c r="I54" s="197"/>
      <c r="J54" s="197"/>
      <c r="K54" s="197"/>
      <c r="L54" s="197"/>
      <c r="M54" s="198"/>
      <c r="N54" s="87"/>
      <c r="O54" s="87"/>
      <c r="P54" s="167" t="s">
        <v>51</v>
      </c>
      <c r="Q54" s="191" t="s">
        <v>51</v>
      </c>
      <c r="R54" s="191"/>
      <c r="S54" s="191"/>
      <c r="T54" s="191"/>
      <c r="U54" s="191"/>
      <c r="V54" s="191"/>
      <c r="W54" s="167" t="s">
        <v>51</v>
      </c>
      <c r="X54" s="167" t="s">
        <v>51</v>
      </c>
      <c r="Y54" s="167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91"/>
      <c r="C55" s="191"/>
      <c r="D55" s="191"/>
      <c r="E55" s="196"/>
      <c r="F55" s="197"/>
      <c r="G55" s="197"/>
      <c r="H55" s="197"/>
      <c r="I55" s="197"/>
      <c r="J55" s="197"/>
      <c r="K55" s="197"/>
      <c r="L55" s="197"/>
      <c r="M55" s="198"/>
      <c r="N55" s="87"/>
      <c r="O55" s="87"/>
      <c r="P55" s="167" t="s">
        <v>51</v>
      </c>
      <c r="Q55" s="191" t="s">
        <v>51</v>
      </c>
      <c r="R55" s="191"/>
      <c r="S55" s="191"/>
      <c r="T55" s="191"/>
      <c r="U55" s="191"/>
      <c r="V55" s="191"/>
      <c r="W55" s="167" t="s">
        <v>51</v>
      </c>
      <c r="X55" s="167" t="s">
        <v>51</v>
      </c>
      <c r="Y55" s="167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91"/>
      <c r="C56" s="191"/>
      <c r="D56" s="191"/>
      <c r="E56" s="196"/>
      <c r="F56" s="197"/>
      <c r="G56" s="197"/>
      <c r="H56" s="197"/>
      <c r="I56" s="197"/>
      <c r="J56" s="197"/>
      <c r="K56" s="197"/>
      <c r="L56" s="197"/>
      <c r="M56" s="198"/>
      <c r="N56" s="87"/>
      <c r="O56" s="87"/>
      <c r="P56" s="167" t="s">
        <v>51</v>
      </c>
      <c r="Q56" s="191" t="s">
        <v>51</v>
      </c>
      <c r="R56" s="191"/>
      <c r="S56" s="191"/>
      <c r="T56" s="191"/>
      <c r="U56" s="191"/>
      <c r="V56" s="191"/>
      <c r="W56" s="167" t="s">
        <v>51</v>
      </c>
      <c r="X56" s="167" t="s">
        <v>51</v>
      </c>
      <c r="Y56" s="167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91"/>
      <c r="C57" s="191"/>
      <c r="D57" s="191"/>
      <c r="E57" s="196"/>
      <c r="F57" s="197"/>
      <c r="G57" s="197"/>
      <c r="H57" s="197"/>
      <c r="I57" s="197"/>
      <c r="J57" s="197"/>
      <c r="K57" s="197"/>
      <c r="L57" s="197"/>
      <c r="M57" s="198"/>
      <c r="N57" s="87"/>
      <c r="O57" s="87"/>
      <c r="P57" s="167" t="s">
        <v>51</v>
      </c>
      <c r="Q57" s="191" t="s">
        <v>51</v>
      </c>
      <c r="R57" s="191"/>
      <c r="S57" s="191"/>
      <c r="T57" s="191"/>
      <c r="U57" s="191"/>
      <c r="V57" s="191"/>
      <c r="W57" s="167" t="s">
        <v>51</v>
      </c>
      <c r="X57" s="167" t="s">
        <v>51</v>
      </c>
      <c r="Y57" s="167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91"/>
      <c r="C58" s="191"/>
      <c r="D58" s="191"/>
      <c r="E58" s="196"/>
      <c r="F58" s="197"/>
      <c r="G58" s="197"/>
      <c r="H58" s="197"/>
      <c r="I58" s="197"/>
      <c r="J58" s="197"/>
      <c r="K58" s="197"/>
      <c r="L58" s="197"/>
      <c r="M58" s="198"/>
      <c r="N58" s="87"/>
      <c r="O58" s="87"/>
      <c r="P58" s="167" t="s">
        <v>51</v>
      </c>
      <c r="Q58" s="191" t="s">
        <v>51</v>
      </c>
      <c r="R58" s="191"/>
      <c r="S58" s="191"/>
      <c r="T58" s="191"/>
      <c r="U58" s="191"/>
      <c r="V58" s="191"/>
      <c r="W58" s="167" t="s">
        <v>51</v>
      </c>
      <c r="X58" s="167" t="s">
        <v>51</v>
      </c>
      <c r="Y58" s="167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91"/>
      <c r="C59" s="191"/>
      <c r="D59" s="191"/>
      <c r="E59" s="196"/>
      <c r="F59" s="197"/>
      <c r="G59" s="197"/>
      <c r="H59" s="197"/>
      <c r="I59" s="197"/>
      <c r="J59" s="197"/>
      <c r="K59" s="197"/>
      <c r="L59" s="197"/>
      <c r="M59" s="198"/>
      <c r="N59" s="87"/>
      <c r="O59" s="87"/>
      <c r="P59" s="167" t="s">
        <v>51</v>
      </c>
      <c r="Q59" s="191" t="s">
        <v>51</v>
      </c>
      <c r="R59" s="191"/>
      <c r="S59" s="191"/>
      <c r="T59" s="191"/>
      <c r="U59" s="191"/>
      <c r="V59" s="191"/>
      <c r="W59" s="167" t="s">
        <v>51</v>
      </c>
      <c r="X59" s="167" t="s">
        <v>51</v>
      </c>
      <c r="Y59" s="167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91"/>
      <c r="C60" s="191"/>
      <c r="D60" s="191"/>
      <c r="E60" s="196"/>
      <c r="F60" s="197"/>
      <c r="G60" s="197"/>
      <c r="H60" s="197"/>
      <c r="I60" s="197"/>
      <c r="J60" s="197"/>
      <c r="K60" s="197"/>
      <c r="L60" s="197"/>
      <c r="M60" s="198"/>
      <c r="N60" s="87"/>
      <c r="O60" s="87"/>
      <c r="P60" s="167" t="s">
        <v>51</v>
      </c>
      <c r="Q60" s="191" t="s">
        <v>51</v>
      </c>
      <c r="R60" s="191"/>
      <c r="S60" s="191"/>
      <c r="T60" s="191"/>
      <c r="U60" s="191"/>
      <c r="V60" s="191"/>
      <c r="W60" s="167" t="s">
        <v>51</v>
      </c>
      <c r="X60" s="167" t="s">
        <v>51</v>
      </c>
      <c r="Y60" s="167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91"/>
      <c r="C61" s="191"/>
      <c r="D61" s="191"/>
      <c r="E61" s="196"/>
      <c r="F61" s="197"/>
      <c r="G61" s="197"/>
      <c r="H61" s="197"/>
      <c r="I61" s="197"/>
      <c r="J61" s="197"/>
      <c r="K61" s="197"/>
      <c r="L61" s="197"/>
      <c r="M61" s="198"/>
      <c r="N61" s="87"/>
      <c r="O61" s="87"/>
      <c r="P61" s="167" t="s">
        <v>51</v>
      </c>
      <c r="Q61" s="191" t="s">
        <v>51</v>
      </c>
      <c r="R61" s="191"/>
      <c r="S61" s="191"/>
      <c r="T61" s="191"/>
      <c r="U61" s="191"/>
      <c r="V61" s="191"/>
      <c r="W61" s="167" t="s">
        <v>51</v>
      </c>
      <c r="X61" s="167" t="s">
        <v>51</v>
      </c>
      <c r="Y61" s="167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91"/>
      <c r="C62" s="191"/>
      <c r="D62" s="191"/>
      <c r="E62" s="196"/>
      <c r="F62" s="197"/>
      <c r="G62" s="197"/>
      <c r="H62" s="197"/>
      <c r="I62" s="197"/>
      <c r="J62" s="197"/>
      <c r="K62" s="197"/>
      <c r="L62" s="197"/>
      <c r="M62" s="198"/>
      <c r="N62" s="87"/>
      <c r="O62" s="87"/>
      <c r="P62" s="167" t="s">
        <v>51</v>
      </c>
      <c r="Q62" s="191" t="s">
        <v>51</v>
      </c>
      <c r="R62" s="191"/>
      <c r="S62" s="191"/>
      <c r="T62" s="191"/>
      <c r="U62" s="191"/>
      <c r="V62" s="191"/>
      <c r="W62" s="167" t="s">
        <v>51</v>
      </c>
      <c r="X62" s="167" t="s">
        <v>51</v>
      </c>
      <c r="Y62" s="167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91"/>
      <c r="C63" s="191"/>
      <c r="D63" s="191"/>
      <c r="E63" s="196"/>
      <c r="F63" s="197"/>
      <c r="G63" s="197"/>
      <c r="H63" s="197"/>
      <c r="I63" s="197"/>
      <c r="J63" s="197"/>
      <c r="K63" s="197"/>
      <c r="L63" s="197"/>
      <c r="M63" s="198"/>
      <c r="N63" s="87"/>
      <c r="O63" s="87"/>
      <c r="P63" s="167" t="s">
        <v>51</v>
      </c>
      <c r="Q63" s="191" t="s">
        <v>51</v>
      </c>
      <c r="R63" s="191"/>
      <c r="S63" s="191"/>
      <c r="T63" s="191"/>
      <c r="U63" s="191"/>
      <c r="V63" s="191"/>
      <c r="W63" s="167" t="s">
        <v>51</v>
      </c>
      <c r="X63" s="167" t="s">
        <v>51</v>
      </c>
      <c r="Y63" s="167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91"/>
      <c r="C64" s="191"/>
      <c r="D64" s="191"/>
      <c r="E64" s="196"/>
      <c r="F64" s="197"/>
      <c r="G64" s="197"/>
      <c r="H64" s="197"/>
      <c r="I64" s="197"/>
      <c r="J64" s="197"/>
      <c r="K64" s="197"/>
      <c r="L64" s="197"/>
      <c r="M64" s="198"/>
      <c r="N64" s="87"/>
      <c r="O64" s="87"/>
      <c r="P64" s="167" t="s">
        <v>51</v>
      </c>
      <c r="Q64" s="191" t="s">
        <v>51</v>
      </c>
      <c r="R64" s="191"/>
      <c r="S64" s="191"/>
      <c r="T64" s="191"/>
      <c r="U64" s="191"/>
      <c r="V64" s="191"/>
      <c r="W64" s="167" t="s">
        <v>51</v>
      </c>
      <c r="X64" s="167" t="s">
        <v>51</v>
      </c>
      <c r="Y64" s="167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91"/>
      <c r="C65" s="191"/>
      <c r="D65" s="191"/>
      <c r="E65" s="196"/>
      <c r="F65" s="197"/>
      <c r="G65" s="197"/>
      <c r="H65" s="197"/>
      <c r="I65" s="197"/>
      <c r="J65" s="197"/>
      <c r="K65" s="197"/>
      <c r="L65" s="197"/>
      <c r="M65" s="198"/>
      <c r="N65" s="87"/>
      <c r="O65" s="87"/>
      <c r="P65" s="167" t="s">
        <v>51</v>
      </c>
      <c r="Q65" s="191" t="s">
        <v>51</v>
      </c>
      <c r="R65" s="191"/>
      <c r="S65" s="191"/>
      <c r="T65" s="191"/>
      <c r="U65" s="191"/>
      <c r="V65" s="191"/>
      <c r="W65" s="167" t="s">
        <v>51</v>
      </c>
      <c r="X65" s="167" t="s">
        <v>51</v>
      </c>
      <c r="Y65" s="167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91"/>
      <c r="C66" s="191"/>
      <c r="D66" s="191"/>
      <c r="E66" s="196"/>
      <c r="F66" s="197"/>
      <c r="G66" s="197"/>
      <c r="H66" s="197"/>
      <c r="I66" s="197"/>
      <c r="J66" s="197"/>
      <c r="K66" s="197"/>
      <c r="L66" s="197"/>
      <c r="M66" s="198"/>
      <c r="N66" s="87"/>
      <c r="O66" s="87"/>
      <c r="P66" s="167" t="s">
        <v>51</v>
      </c>
      <c r="Q66" s="191" t="s">
        <v>51</v>
      </c>
      <c r="R66" s="191"/>
      <c r="S66" s="191"/>
      <c r="T66" s="191"/>
      <c r="U66" s="191"/>
      <c r="V66" s="191"/>
      <c r="W66" s="167" t="s">
        <v>51</v>
      </c>
      <c r="X66" s="167" t="s">
        <v>51</v>
      </c>
      <c r="Y66" s="167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91"/>
      <c r="C67" s="191"/>
      <c r="D67" s="191"/>
      <c r="E67" s="196"/>
      <c r="F67" s="197"/>
      <c r="G67" s="197"/>
      <c r="H67" s="197"/>
      <c r="I67" s="197"/>
      <c r="J67" s="197"/>
      <c r="K67" s="197"/>
      <c r="L67" s="197"/>
      <c r="M67" s="198"/>
      <c r="N67" s="87"/>
      <c r="O67" s="87"/>
      <c r="P67" s="167" t="s">
        <v>51</v>
      </c>
      <c r="Q67" s="191" t="s">
        <v>51</v>
      </c>
      <c r="R67" s="191"/>
      <c r="S67" s="191"/>
      <c r="T67" s="191"/>
      <c r="U67" s="191"/>
      <c r="V67" s="191"/>
      <c r="W67" s="167" t="s">
        <v>51</v>
      </c>
      <c r="X67" s="167" t="s">
        <v>51</v>
      </c>
      <c r="Y67" s="167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91"/>
      <c r="C68" s="191"/>
      <c r="D68" s="191"/>
      <c r="E68" s="196"/>
      <c r="F68" s="197"/>
      <c r="G68" s="197"/>
      <c r="H68" s="197"/>
      <c r="I68" s="197"/>
      <c r="J68" s="197"/>
      <c r="K68" s="197"/>
      <c r="L68" s="197"/>
      <c r="M68" s="198"/>
      <c r="N68" s="87"/>
      <c r="O68" s="87"/>
      <c r="P68" s="167" t="s">
        <v>51</v>
      </c>
      <c r="Q68" s="191" t="s">
        <v>51</v>
      </c>
      <c r="R68" s="191"/>
      <c r="S68" s="191"/>
      <c r="T68" s="191"/>
      <c r="U68" s="191"/>
      <c r="V68" s="191"/>
      <c r="W68" s="167" t="s">
        <v>51</v>
      </c>
      <c r="X68" s="167" t="s">
        <v>51</v>
      </c>
      <c r="Y68" s="167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91"/>
      <c r="C69" s="191"/>
      <c r="D69" s="191"/>
      <c r="E69" s="196"/>
      <c r="F69" s="197"/>
      <c r="G69" s="197"/>
      <c r="H69" s="197"/>
      <c r="I69" s="197"/>
      <c r="J69" s="197"/>
      <c r="K69" s="197"/>
      <c r="L69" s="197"/>
      <c r="M69" s="198"/>
      <c r="N69" s="87"/>
      <c r="O69" s="87"/>
      <c r="P69" s="167" t="s">
        <v>51</v>
      </c>
      <c r="Q69" s="191" t="s">
        <v>51</v>
      </c>
      <c r="R69" s="191"/>
      <c r="S69" s="191"/>
      <c r="T69" s="191"/>
      <c r="U69" s="191"/>
      <c r="V69" s="191"/>
      <c r="W69" s="167" t="s">
        <v>51</v>
      </c>
      <c r="X69" s="167" t="s">
        <v>51</v>
      </c>
      <c r="Y69" s="167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91"/>
      <c r="C70" s="191"/>
      <c r="D70" s="191"/>
      <c r="E70" s="196"/>
      <c r="F70" s="197"/>
      <c r="G70" s="197"/>
      <c r="H70" s="197"/>
      <c r="I70" s="197"/>
      <c r="J70" s="197"/>
      <c r="K70" s="197"/>
      <c r="L70" s="197"/>
      <c r="M70" s="198"/>
      <c r="N70" s="87"/>
      <c r="O70" s="87"/>
      <c r="P70" s="167" t="s">
        <v>51</v>
      </c>
      <c r="Q70" s="191" t="s">
        <v>51</v>
      </c>
      <c r="R70" s="191"/>
      <c r="S70" s="191"/>
      <c r="T70" s="191"/>
      <c r="U70" s="191"/>
      <c r="V70" s="191"/>
      <c r="W70" s="167" t="s">
        <v>51</v>
      </c>
      <c r="X70" s="167" t="s">
        <v>51</v>
      </c>
      <c r="Y70" s="167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91"/>
      <c r="C71" s="191"/>
      <c r="D71" s="191"/>
      <c r="E71" s="196"/>
      <c r="F71" s="197"/>
      <c r="G71" s="197"/>
      <c r="H71" s="197"/>
      <c r="I71" s="197"/>
      <c r="J71" s="197"/>
      <c r="K71" s="197"/>
      <c r="L71" s="197"/>
      <c r="M71" s="198"/>
      <c r="N71" s="87"/>
      <c r="O71" s="87"/>
      <c r="P71" s="167" t="s">
        <v>51</v>
      </c>
      <c r="Q71" s="191" t="s">
        <v>51</v>
      </c>
      <c r="R71" s="191"/>
      <c r="S71" s="191"/>
      <c r="T71" s="191"/>
      <c r="U71" s="191"/>
      <c r="V71" s="191"/>
      <c r="W71" s="167" t="s">
        <v>51</v>
      </c>
      <c r="X71" s="167" t="s">
        <v>51</v>
      </c>
      <c r="Y71" s="167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91"/>
      <c r="C72" s="191"/>
      <c r="D72" s="191"/>
      <c r="E72" s="196"/>
      <c r="F72" s="197"/>
      <c r="G72" s="197"/>
      <c r="H72" s="197"/>
      <c r="I72" s="197"/>
      <c r="J72" s="197"/>
      <c r="K72" s="197"/>
      <c r="L72" s="197"/>
      <c r="M72" s="198"/>
      <c r="N72" s="87"/>
      <c r="O72" s="87"/>
      <c r="P72" s="167" t="s">
        <v>51</v>
      </c>
      <c r="Q72" s="191" t="s">
        <v>51</v>
      </c>
      <c r="R72" s="191"/>
      <c r="S72" s="191"/>
      <c r="T72" s="191"/>
      <c r="U72" s="191"/>
      <c r="V72" s="191"/>
      <c r="W72" s="167" t="s">
        <v>51</v>
      </c>
      <c r="X72" s="167" t="s">
        <v>51</v>
      </c>
      <c r="Y72" s="167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91"/>
      <c r="C73" s="191"/>
      <c r="D73" s="191"/>
      <c r="E73" s="196"/>
      <c r="F73" s="197"/>
      <c r="G73" s="197"/>
      <c r="H73" s="197"/>
      <c r="I73" s="197"/>
      <c r="J73" s="197"/>
      <c r="K73" s="197"/>
      <c r="L73" s="197"/>
      <c r="M73" s="198"/>
      <c r="N73" s="87"/>
      <c r="O73" s="87"/>
      <c r="P73" s="167" t="s">
        <v>51</v>
      </c>
      <c r="Q73" s="191" t="s">
        <v>51</v>
      </c>
      <c r="R73" s="191"/>
      <c r="S73" s="191"/>
      <c r="T73" s="191"/>
      <c r="U73" s="191"/>
      <c r="V73" s="191"/>
      <c r="W73" s="167" t="s">
        <v>51</v>
      </c>
      <c r="X73" s="167" t="s">
        <v>51</v>
      </c>
      <c r="Y73" s="167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91"/>
      <c r="C74" s="191"/>
      <c r="D74" s="191"/>
      <c r="E74" s="196"/>
      <c r="F74" s="197"/>
      <c r="G74" s="197"/>
      <c r="H74" s="197"/>
      <c r="I74" s="197"/>
      <c r="J74" s="197"/>
      <c r="K74" s="197"/>
      <c r="L74" s="197"/>
      <c r="M74" s="198"/>
      <c r="N74" s="87"/>
      <c r="O74" s="87"/>
      <c r="P74" s="167" t="s">
        <v>51</v>
      </c>
      <c r="Q74" s="191" t="s">
        <v>51</v>
      </c>
      <c r="R74" s="191"/>
      <c r="S74" s="191"/>
      <c r="T74" s="191"/>
      <c r="U74" s="191"/>
      <c r="V74" s="191"/>
      <c r="W74" s="167" t="s">
        <v>51</v>
      </c>
      <c r="X74" s="167" t="s">
        <v>51</v>
      </c>
      <c r="Y74" s="167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91"/>
      <c r="C75" s="191"/>
      <c r="D75" s="191"/>
      <c r="E75" s="196"/>
      <c r="F75" s="197"/>
      <c r="G75" s="197"/>
      <c r="H75" s="197"/>
      <c r="I75" s="197"/>
      <c r="J75" s="197"/>
      <c r="K75" s="197"/>
      <c r="L75" s="197"/>
      <c r="M75" s="198"/>
      <c r="N75" s="87"/>
      <c r="O75" s="87"/>
      <c r="P75" s="167" t="s">
        <v>51</v>
      </c>
      <c r="Q75" s="191" t="s">
        <v>51</v>
      </c>
      <c r="R75" s="191"/>
      <c r="S75" s="191"/>
      <c r="T75" s="191"/>
      <c r="U75" s="191"/>
      <c r="V75" s="191"/>
      <c r="W75" s="167" t="s">
        <v>51</v>
      </c>
      <c r="X75" s="167" t="s">
        <v>51</v>
      </c>
      <c r="Y75" s="167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91"/>
      <c r="C76" s="191"/>
      <c r="D76" s="191"/>
      <c r="E76" s="196"/>
      <c r="F76" s="197"/>
      <c r="G76" s="197"/>
      <c r="H76" s="197"/>
      <c r="I76" s="197"/>
      <c r="J76" s="197"/>
      <c r="K76" s="197"/>
      <c r="L76" s="197"/>
      <c r="M76" s="198"/>
      <c r="N76" s="87"/>
      <c r="O76" s="87"/>
      <c r="P76" s="167" t="s">
        <v>51</v>
      </c>
      <c r="Q76" s="191" t="s">
        <v>51</v>
      </c>
      <c r="R76" s="191"/>
      <c r="S76" s="191"/>
      <c r="T76" s="191"/>
      <c r="U76" s="191"/>
      <c r="V76" s="191"/>
      <c r="W76" s="167" t="s">
        <v>51</v>
      </c>
      <c r="X76" s="167" t="s">
        <v>51</v>
      </c>
      <c r="Y76" s="167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91"/>
      <c r="C77" s="191"/>
      <c r="D77" s="191"/>
      <c r="E77" s="196"/>
      <c r="F77" s="197"/>
      <c r="G77" s="197"/>
      <c r="H77" s="197"/>
      <c r="I77" s="197"/>
      <c r="J77" s="197"/>
      <c r="K77" s="197"/>
      <c r="L77" s="197"/>
      <c r="M77" s="198"/>
      <c r="N77" s="87"/>
      <c r="O77" s="87"/>
      <c r="P77" s="167" t="s">
        <v>51</v>
      </c>
      <c r="Q77" s="191" t="s">
        <v>51</v>
      </c>
      <c r="R77" s="191"/>
      <c r="S77" s="191"/>
      <c r="T77" s="191"/>
      <c r="U77" s="191"/>
      <c r="V77" s="191"/>
      <c r="W77" s="167" t="s">
        <v>51</v>
      </c>
      <c r="X77" s="167" t="s">
        <v>51</v>
      </c>
      <c r="Y77" s="167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92"/>
      <c r="C78" s="192"/>
      <c r="D78" s="192"/>
      <c r="E78" s="193"/>
      <c r="F78" s="194"/>
      <c r="G78" s="194"/>
      <c r="H78" s="194"/>
      <c r="I78" s="194"/>
      <c r="J78" s="194"/>
      <c r="K78" s="194"/>
      <c r="L78" s="194"/>
      <c r="M78" s="195"/>
      <c r="N78" s="91"/>
      <c r="O78" s="91"/>
      <c r="P78" s="167" t="s">
        <v>51</v>
      </c>
      <c r="Q78" s="191" t="s">
        <v>51</v>
      </c>
      <c r="R78" s="191"/>
      <c r="S78" s="191"/>
      <c r="T78" s="191"/>
      <c r="U78" s="191"/>
      <c r="V78" s="191"/>
      <c r="W78" s="167" t="s">
        <v>51</v>
      </c>
      <c r="X78" s="167" t="s">
        <v>51</v>
      </c>
      <c r="Y78" s="167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92"/>
      <c r="C79" s="192"/>
      <c r="D79" s="192"/>
      <c r="E79" s="193"/>
      <c r="F79" s="194"/>
      <c r="G79" s="194"/>
      <c r="H79" s="194"/>
      <c r="I79" s="194"/>
      <c r="J79" s="194"/>
      <c r="K79" s="194"/>
      <c r="L79" s="194"/>
      <c r="M79" s="195"/>
      <c r="N79" s="91"/>
      <c r="O79" s="91"/>
      <c r="P79" s="167" t="s">
        <v>51</v>
      </c>
      <c r="Q79" s="191" t="s">
        <v>51</v>
      </c>
      <c r="R79" s="191"/>
      <c r="S79" s="191"/>
      <c r="T79" s="191"/>
      <c r="U79" s="191"/>
      <c r="V79" s="191"/>
      <c r="W79" s="167" t="s">
        <v>51</v>
      </c>
      <c r="X79" s="167" t="s">
        <v>51</v>
      </c>
      <c r="Y79" s="167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92"/>
      <c r="C80" s="192"/>
      <c r="D80" s="192"/>
      <c r="E80" s="193"/>
      <c r="F80" s="194"/>
      <c r="G80" s="194"/>
      <c r="H80" s="194"/>
      <c r="I80" s="194"/>
      <c r="J80" s="194"/>
      <c r="K80" s="194"/>
      <c r="L80" s="194"/>
      <c r="M80" s="195"/>
      <c r="N80" s="91"/>
      <c r="O80" s="91"/>
      <c r="P80" s="167" t="s">
        <v>51</v>
      </c>
      <c r="Q80" s="191" t="s">
        <v>51</v>
      </c>
      <c r="R80" s="191"/>
      <c r="S80" s="191"/>
      <c r="T80" s="191"/>
      <c r="U80" s="191"/>
      <c r="V80" s="191"/>
      <c r="W80" s="167" t="s">
        <v>51</v>
      </c>
      <c r="X80" s="167" t="s">
        <v>51</v>
      </c>
      <c r="Y80" s="167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92"/>
      <c r="C81" s="192"/>
      <c r="D81" s="192"/>
      <c r="E81" s="193"/>
      <c r="F81" s="194"/>
      <c r="G81" s="194"/>
      <c r="H81" s="194"/>
      <c r="I81" s="194"/>
      <c r="J81" s="194"/>
      <c r="K81" s="194"/>
      <c r="L81" s="194"/>
      <c r="M81" s="195"/>
      <c r="N81" s="91"/>
      <c r="O81" s="91"/>
      <c r="P81" s="167" t="s">
        <v>51</v>
      </c>
      <c r="Q81" s="191" t="s">
        <v>51</v>
      </c>
      <c r="R81" s="191"/>
      <c r="S81" s="191"/>
      <c r="T81" s="191"/>
      <c r="U81" s="191"/>
      <c r="V81" s="191"/>
      <c r="W81" s="167" t="s">
        <v>51</v>
      </c>
      <c r="X81" s="167" t="s">
        <v>51</v>
      </c>
      <c r="Y81" s="167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92"/>
      <c r="C82" s="192"/>
      <c r="D82" s="192"/>
      <c r="E82" s="193"/>
      <c r="F82" s="194"/>
      <c r="G82" s="194"/>
      <c r="H82" s="194"/>
      <c r="I82" s="194"/>
      <c r="J82" s="194"/>
      <c r="K82" s="194"/>
      <c r="L82" s="194"/>
      <c r="M82" s="195"/>
      <c r="N82" s="91"/>
      <c r="O82" s="91"/>
      <c r="P82" s="167" t="s">
        <v>51</v>
      </c>
      <c r="Q82" s="191" t="s">
        <v>51</v>
      </c>
      <c r="R82" s="191"/>
      <c r="S82" s="191"/>
      <c r="T82" s="191"/>
      <c r="U82" s="191"/>
      <c r="V82" s="191"/>
      <c r="W82" s="167" t="s">
        <v>51</v>
      </c>
      <c r="X82" s="167" t="s">
        <v>51</v>
      </c>
      <c r="Y82" s="167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92"/>
      <c r="C83" s="192"/>
      <c r="D83" s="192"/>
      <c r="E83" s="193"/>
      <c r="F83" s="194"/>
      <c r="G83" s="194"/>
      <c r="H83" s="194"/>
      <c r="I83" s="194"/>
      <c r="J83" s="194"/>
      <c r="K83" s="194"/>
      <c r="L83" s="194"/>
      <c r="M83" s="195"/>
      <c r="N83" s="91"/>
      <c r="O83" s="91"/>
      <c r="P83" s="167" t="s">
        <v>51</v>
      </c>
      <c r="Q83" s="191" t="s">
        <v>51</v>
      </c>
      <c r="R83" s="191"/>
      <c r="S83" s="191"/>
      <c r="T83" s="191"/>
      <c r="U83" s="191"/>
      <c r="V83" s="191"/>
      <c r="W83" s="167" t="s">
        <v>51</v>
      </c>
      <c r="X83" s="167" t="s">
        <v>51</v>
      </c>
      <c r="Y83" s="167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92"/>
      <c r="C84" s="192"/>
      <c r="D84" s="192"/>
      <c r="E84" s="193"/>
      <c r="F84" s="194"/>
      <c r="G84" s="194"/>
      <c r="H84" s="194"/>
      <c r="I84" s="194"/>
      <c r="J84" s="194"/>
      <c r="K84" s="194"/>
      <c r="L84" s="194"/>
      <c r="M84" s="195"/>
      <c r="N84" s="91"/>
      <c r="O84" s="91"/>
      <c r="P84" s="167" t="s">
        <v>51</v>
      </c>
      <c r="Q84" s="191" t="s">
        <v>51</v>
      </c>
      <c r="R84" s="191"/>
      <c r="S84" s="191"/>
      <c r="T84" s="191"/>
      <c r="U84" s="191"/>
      <c r="V84" s="191"/>
      <c r="W84" s="167" t="s">
        <v>51</v>
      </c>
      <c r="X84" s="167" t="s">
        <v>51</v>
      </c>
      <c r="Y84" s="167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92"/>
      <c r="C85" s="192"/>
      <c r="D85" s="192"/>
      <c r="E85" s="193"/>
      <c r="F85" s="194"/>
      <c r="G85" s="194"/>
      <c r="H85" s="194"/>
      <c r="I85" s="194"/>
      <c r="J85" s="194"/>
      <c r="K85" s="194"/>
      <c r="L85" s="194"/>
      <c r="M85" s="195"/>
      <c r="N85" s="91"/>
      <c r="O85" s="91"/>
      <c r="P85" s="167" t="s">
        <v>51</v>
      </c>
      <c r="Q85" s="191" t="s">
        <v>51</v>
      </c>
      <c r="R85" s="191"/>
      <c r="S85" s="191"/>
      <c r="T85" s="191"/>
      <c r="U85" s="191"/>
      <c r="V85" s="191"/>
      <c r="W85" s="167" t="s">
        <v>51</v>
      </c>
      <c r="X85" s="167" t="s">
        <v>51</v>
      </c>
      <c r="Y85" s="167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92"/>
      <c r="C86" s="192"/>
      <c r="D86" s="192"/>
      <c r="E86" s="193"/>
      <c r="F86" s="194"/>
      <c r="G86" s="194"/>
      <c r="H86" s="194"/>
      <c r="I86" s="194"/>
      <c r="J86" s="194"/>
      <c r="K86" s="194"/>
      <c r="L86" s="194"/>
      <c r="M86" s="195"/>
      <c r="N86" s="91"/>
      <c r="O86" s="91"/>
      <c r="P86" s="167" t="s">
        <v>51</v>
      </c>
      <c r="Q86" s="191" t="s">
        <v>51</v>
      </c>
      <c r="R86" s="191"/>
      <c r="S86" s="191"/>
      <c r="T86" s="191"/>
      <c r="U86" s="191"/>
      <c r="V86" s="191"/>
      <c r="W86" s="167" t="s">
        <v>51</v>
      </c>
      <c r="X86" s="167" t="s">
        <v>51</v>
      </c>
      <c r="Y86" s="167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92"/>
      <c r="C87" s="192"/>
      <c r="D87" s="192"/>
      <c r="E87" s="193"/>
      <c r="F87" s="194"/>
      <c r="G87" s="194"/>
      <c r="H87" s="194"/>
      <c r="I87" s="194"/>
      <c r="J87" s="194"/>
      <c r="K87" s="194"/>
      <c r="L87" s="194"/>
      <c r="M87" s="195"/>
      <c r="N87" s="91"/>
      <c r="O87" s="91"/>
      <c r="P87" s="167" t="s">
        <v>51</v>
      </c>
      <c r="Q87" s="191" t="s">
        <v>51</v>
      </c>
      <c r="R87" s="191"/>
      <c r="S87" s="191"/>
      <c r="T87" s="191"/>
      <c r="U87" s="191"/>
      <c r="V87" s="191"/>
      <c r="W87" s="167" t="s">
        <v>51</v>
      </c>
      <c r="X87" s="167" t="s">
        <v>51</v>
      </c>
      <c r="Y87" s="167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92"/>
      <c r="C88" s="192"/>
      <c r="D88" s="192"/>
      <c r="E88" s="193"/>
      <c r="F88" s="194"/>
      <c r="G88" s="194"/>
      <c r="H88" s="194"/>
      <c r="I88" s="194"/>
      <c r="J88" s="194"/>
      <c r="K88" s="194"/>
      <c r="L88" s="194"/>
      <c r="M88" s="195"/>
      <c r="N88" s="91"/>
      <c r="O88" s="91"/>
      <c r="P88" s="167" t="s">
        <v>51</v>
      </c>
      <c r="Q88" s="191" t="s">
        <v>51</v>
      </c>
      <c r="R88" s="191"/>
      <c r="S88" s="191"/>
      <c r="T88" s="191"/>
      <c r="U88" s="191"/>
      <c r="V88" s="191"/>
      <c r="W88" s="167" t="s">
        <v>51</v>
      </c>
      <c r="X88" s="167" t="s">
        <v>51</v>
      </c>
      <c r="Y88" s="167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92"/>
      <c r="C89" s="192"/>
      <c r="D89" s="192"/>
      <c r="E89" s="193"/>
      <c r="F89" s="194"/>
      <c r="G89" s="194"/>
      <c r="H89" s="194"/>
      <c r="I89" s="194"/>
      <c r="J89" s="194"/>
      <c r="K89" s="194"/>
      <c r="L89" s="194"/>
      <c r="M89" s="195"/>
      <c r="N89" s="91"/>
      <c r="O89" s="91"/>
      <c r="P89" s="167" t="s">
        <v>51</v>
      </c>
      <c r="Q89" s="191" t="s">
        <v>51</v>
      </c>
      <c r="R89" s="191"/>
      <c r="S89" s="191"/>
      <c r="T89" s="191"/>
      <c r="U89" s="191"/>
      <c r="V89" s="191"/>
      <c r="W89" s="167" t="s">
        <v>51</v>
      </c>
      <c r="X89" s="167" t="s">
        <v>51</v>
      </c>
      <c r="Y89" s="167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92"/>
      <c r="C90" s="192"/>
      <c r="D90" s="192"/>
      <c r="E90" s="193"/>
      <c r="F90" s="194"/>
      <c r="G90" s="194"/>
      <c r="H90" s="194"/>
      <c r="I90" s="194"/>
      <c r="J90" s="194"/>
      <c r="K90" s="194"/>
      <c r="L90" s="194"/>
      <c r="M90" s="195"/>
      <c r="N90" s="91"/>
      <c r="O90" s="91"/>
      <c r="P90" s="167" t="s">
        <v>51</v>
      </c>
      <c r="Q90" s="191" t="s">
        <v>51</v>
      </c>
      <c r="R90" s="191"/>
      <c r="S90" s="191"/>
      <c r="T90" s="191"/>
      <c r="U90" s="191"/>
      <c r="V90" s="191"/>
      <c r="W90" s="167" t="s">
        <v>51</v>
      </c>
      <c r="X90" s="167" t="s">
        <v>51</v>
      </c>
      <c r="Y90" s="167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92"/>
      <c r="C91" s="192"/>
      <c r="D91" s="192"/>
      <c r="E91" s="193"/>
      <c r="F91" s="194"/>
      <c r="G91" s="194"/>
      <c r="H91" s="194"/>
      <c r="I91" s="194"/>
      <c r="J91" s="194"/>
      <c r="K91" s="194"/>
      <c r="L91" s="194"/>
      <c r="M91" s="195"/>
      <c r="N91" s="91"/>
      <c r="O91" s="91"/>
      <c r="P91" s="167" t="s">
        <v>51</v>
      </c>
      <c r="Q91" s="191" t="s">
        <v>51</v>
      </c>
      <c r="R91" s="191"/>
      <c r="S91" s="191"/>
      <c r="T91" s="191"/>
      <c r="U91" s="191"/>
      <c r="V91" s="191"/>
      <c r="W91" s="167" t="s">
        <v>51</v>
      </c>
      <c r="X91" s="167" t="s">
        <v>51</v>
      </c>
      <c r="Y91" s="167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92"/>
      <c r="C92" s="192"/>
      <c r="D92" s="192"/>
      <c r="E92" s="193"/>
      <c r="F92" s="194"/>
      <c r="G92" s="194"/>
      <c r="H92" s="194"/>
      <c r="I92" s="194"/>
      <c r="J92" s="194"/>
      <c r="K92" s="194"/>
      <c r="L92" s="194"/>
      <c r="M92" s="195"/>
      <c r="N92" s="91"/>
      <c r="O92" s="91"/>
      <c r="P92" s="167" t="s">
        <v>51</v>
      </c>
      <c r="Q92" s="191" t="s">
        <v>51</v>
      </c>
      <c r="R92" s="191"/>
      <c r="S92" s="191"/>
      <c r="T92" s="191"/>
      <c r="U92" s="191"/>
      <c r="V92" s="191"/>
      <c r="W92" s="167" t="s">
        <v>51</v>
      </c>
      <c r="X92" s="167" t="s">
        <v>51</v>
      </c>
      <c r="Y92" s="167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92"/>
      <c r="C93" s="192"/>
      <c r="D93" s="192"/>
      <c r="E93" s="193"/>
      <c r="F93" s="194"/>
      <c r="G93" s="194"/>
      <c r="H93" s="194"/>
      <c r="I93" s="194"/>
      <c r="J93" s="194"/>
      <c r="K93" s="194"/>
      <c r="L93" s="194"/>
      <c r="M93" s="195"/>
      <c r="N93" s="91"/>
      <c r="O93" s="91"/>
      <c r="P93" s="167" t="s">
        <v>51</v>
      </c>
      <c r="Q93" s="191" t="s">
        <v>51</v>
      </c>
      <c r="R93" s="191"/>
      <c r="S93" s="191"/>
      <c r="T93" s="191"/>
      <c r="U93" s="191"/>
      <c r="V93" s="191"/>
      <c r="W93" s="167" t="s">
        <v>51</v>
      </c>
      <c r="X93" s="167" t="s">
        <v>51</v>
      </c>
      <c r="Y93" s="167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1"/>
      <c r="C94" s="191"/>
      <c r="D94" s="191"/>
      <c r="E94" s="191"/>
      <c r="F94" s="191"/>
      <c r="G94" s="191"/>
      <c r="H94" s="191"/>
      <c r="I94" s="191"/>
      <c r="J94" s="191"/>
      <c r="K94" s="191"/>
      <c r="L94" s="191"/>
      <c r="M94" s="191"/>
      <c r="N94" s="87"/>
      <c r="O94" s="87"/>
      <c r="P94" s="167" t="s">
        <v>51</v>
      </c>
      <c r="Q94" s="191" t="s">
        <v>51</v>
      </c>
      <c r="R94" s="191"/>
      <c r="S94" s="191"/>
      <c r="T94" s="191"/>
      <c r="U94" s="191"/>
      <c r="V94" s="191"/>
      <c r="W94" s="167" t="s">
        <v>51</v>
      </c>
      <c r="X94" s="167" t="s">
        <v>51</v>
      </c>
      <c r="Y94" s="167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92"/>
      <c r="C95" s="192"/>
      <c r="D95" s="192"/>
      <c r="E95" s="193"/>
      <c r="F95" s="194"/>
      <c r="G95" s="194"/>
      <c r="H95" s="194"/>
      <c r="I95" s="194"/>
      <c r="J95" s="194"/>
      <c r="K95" s="194"/>
      <c r="L95" s="194"/>
      <c r="M95" s="195"/>
      <c r="N95" s="91"/>
      <c r="O95" s="91"/>
      <c r="P95" s="167" t="s">
        <v>51</v>
      </c>
      <c r="Q95" s="191" t="s">
        <v>51</v>
      </c>
      <c r="R95" s="191"/>
      <c r="S95" s="191"/>
      <c r="T95" s="191"/>
      <c r="U95" s="191"/>
      <c r="V95" s="191"/>
      <c r="W95" s="167" t="s">
        <v>51</v>
      </c>
      <c r="X95" s="167" t="s">
        <v>51</v>
      </c>
      <c r="Y95" s="167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1"/>
      <c r="C96" s="191"/>
      <c r="D96" s="191"/>
      <c r="E96" s="191"/>
      <c r="F96" s="191"/>
      <c r="G96" s="191"/>
      <c r="H96" s="191"/>
      <c r="I96" s="191"/>
      <c r="J96" s="191"/>
      <c r="K96" s="191"/>
      <c r="L96" s="191"/>
      <c r="M96" s="191"/>
      <c r="N96" s="87"/>
      <c r="O96" s="87"/>
      <c r="P96" s="167" t="s">
        <v>51</v>
      </c>
      <c r="Q96" s="191" t="s">
        <v>51</v>
      </c>
      <c r="R96" s="191"/>
      <c r="S96" s="191"/>
      <c r="T96" s="191"/>
      <c r="U96" s="191"/>
      <c r="V96" s="191"/>
      <c r="W96" s="167" t="s">
        <v>51</v>
      </c>
      <c r="X96" s="167" t="s">
        <v>51</v>
      </c>
      <c r="Y96" s="167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92"/>
      <c r="C97" s="192"/>
      <c r="D97" s="192"/>
      <c r="E97" s="193"/>
      <c r="F97" s="194"/>
      <c r="G97" s="194"/>
      <c r="H97" s="194"/>
      <c r="I97" s="194"/>
      <c r="J97" s="194"/>
      <c r="K97" s="194"/>
      <c r="L97" s="194"/>
      <c r="M97" s="195"/>
      <c r="N97" s="91"/>
      <c r="O97" s="91"/>
      <c r="P97" s="167" t="s">
        <v>51</v>
      </c>
      <c r="Q97" s="191" t="s">
        <v>51</v>
      </c>
      <c r="R97" s="191"/>
      <c r="S97" s="191"/>
      <c r="T97" s="191"/>
      <c r="U97" s="191"/>
      <c r="V97" s="191"/>
      <c r="W97" s="167" t="s">
        <v>51</v>
      </c>
      <c r="X97" s="167" t="s">
        <v>51</v>
      </c>
      <c r="Y97" s="167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1"/>
      <c r="C98" s="191"/>
      <c r="D98" s="191"/>
      <c r="E98" s="191"/>
      <c r="F98" s="191"/>
      <c r="G98" s="191"/>
      <c r="H98" s="191"/>
      <c r="I98" s="191"/>
      <c r="J98" s="191"/>
      <c r="K98" s="191"/>
      <c r="L98" s="191"/>
      <c r="M98" s="191"/>
      <c r="N98" s="87"/>
      <c r="O98" s="87"/>
      <c r="P98" s="167" t="s">
        <v>51</v>
      </c>
      <c r="Q98" s="191" t="s">
        <v>51</v>
      </c>
      <c r="R98" s="191"/>
      <c r="S98" s="191"/>
      <c r="T98" s="191"/>
      <c r="U98" s="191"/>
      <c r="V98" s="191"/>
      <c r="W98" s="167" t="s">
        <v>51</v>
      </c>
      <c r="X98" s="167" t="s">
        <v>51</v>
      </c>
      <c r="Y98" s="167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92"/>
      <c r="C99" s="192"/>
      <c r="D99" s="192"/>
      <c r="E99" s="193"/>
      <c r="F99" s="194"/>
      <c r="G99" s="194"/>
      <c r="H99" s="194"/>
      <c r="I99" s="194"/>
      <c r="J99" s="194"/>
      <c r="K99" s="194"/>
      <c r="L99" s="194"/>
      <c r="M99" s="195"/>
      <c r="N99" s="91"/>
      <c r="O99" s="91"/>
      <c r="P99" s="167" t="s">
        <v>51</v>
      </c>
      <c r="Q99" s="191" t="s">
        <v>51</v>
      </c>
      <c r="R99" s="191"/>
      <c r="S99" s="191"/>
      <c r="T99" s="191"/>
      <c r="U99" s="191"/>
      <c r="V99" s="191"/>
      <c r="W99" s="167" t="s">
        <v>51</v>
      </c>
      <c r="X99" s="167" t="s">
        <v>51</v>
      </c>
      <c r="Y99" s="167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1"/>
      <c r="C100" s="191"/>
      <c r="D100" s="191"/>
      <c r="E100" s="191"/>
      <c r="F100" s="191"/>
      <c r="G100" s="191"/>
      <c r="H100" s="191"/>
      <c r="I100" s="191"/>
      <c r="J100" s="191"/>
      <c r="K100" s="191"/>
      <c r="L100" s="191"/>
      <c r="M100" s="191"/>
      <c r="N100" s="87"/>
      <c r="O100" s="87"/>
      <c r="P100" s="167" t="s">
        <v>51</v>
      </c>
      <c r="Q100" s="191" t="s">
        <v>51</v>
      </c>
      <c r="R100" s="191"/>
      <c r="S100" s="191"/>
      <c r="T100" s="191"/>
      <c r="U100" s="191"/>
      <c r="V100" s="191"/>
      <c r="W100" s="167" t="s">
        <v>51</v>
      </c>
      <c r="X100" s="167" t="s">
        <v>51</v>
      </c>
      <c r="Y100" s="167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92"/>
      <c r="C101" s="192"/>
      <c r="D101" s="192"/>
      <c r="E101" s="193"/>
      <c r="F101" s="194"/>
      <c r="G101" s="194"/>
      <c r="H101" s="194"/>
      <c r="I101" s="194"/>
      <c r="J101" s="194"/>
      <c r="K101" s="194"/>
      <c r="L101" s="194"/>
      <c r="M101" s="195"/>
      <c r="N101" s="91"/>
      <c r="O101" s="91"/>
      <c r="P101" s="167" t="s">
        <v>51</v>
      </c>
      <c r="Q101" s="191" t="s">
        <v>51</v>
      </c>
      <c r="R101" s="191"/>
      <c r="S101" s="191"/>
      <c r="T101" s="191"/>
      <c r="U101" s="191"/>
      <c r="V101" s="191"/>
      <c r="W101" s="167" t="s">
        <v>51</v>
      </c>
      <c r="X101" s="167" t="s">
        <v>51</v>
      </c>
      <c r="Y101" s="167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1"/>
      <c r="C102" s="191"/>
      <c r="D102" s="191"/>
      <c r="E102" s="191"/>
      <c r="F102" s="191"/>
      <c r="G102" s="191"/>
      <c r="H102" s="191"/>
      <c r="I102" s="191"/>
      <c r="J102" s="191"/>
      <c r="K102" s="191"/>
      <c r="L102" s="191"/>
      <c r="M102" s="191"/>
      <c r="N102" s="87"/>
      <c r="O102" s="87"/>
      <c r="P102" s="167" t="s">
        <v>51</v>
      </c>
      <c r="Q102" s="191" t="s">
        <v>51</v>
      </c>
      <c r="R102" s="191"/>
      <c r="S102" s="191"/>
      <c r="T102" s="191"/>
      <c r="U102" s="191"/>
      <c r="V102" s="191"/>
      <c r="W102" s="167" t="s">
        <v>51</v>
      </c>
      <c r="X102" s="167" t="s">
        <v>51</v>
      </c>
      <c r="Y102" s="167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1"/>
      <c r="C103" s="191"/>
      <c r="D103" s="191"/>
      <c r="E103" s="191"/>
      <c r="F103" s="191"/>
      <c r="G103" s="191"/>
      <c r="H103" s="191"/>
      <c r="I103" s="191"/>
      <c r="J103" s="191"/>
      <c r="K103" s="191"/>
      <c r="L103" s="191"/>
      <c r="M103" s="191"/>
      <c r="N103" s="87"/>
      <c r="O103" s="87"/>
      <c r="P103" s="167" t="s">
        <v>51</v>
      </c>
      <c r="Q103" s="191" t="s">
        <v>51</v>
      </c>
      <c r="R103" s="191"/>
      <c r="S103" s="191"/>
      <c r="T103" s="191"/>
      <c r="U103" s="191"/>
      <c r="V103" s="191"/>
      <c r="W103" s="167" t="s">
        <v>51</v>
      </c>
      <c r="X103" s="167" t="s">
        <v>51</v>
      </c>
      <c r="Y103" s="167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84"/>
      <c r="C104" s="184"/>
      <c r="D104" s="184"/>
      <c r="E104" s="184"/>
      <c r="F104" s="184"/>
      <c r="G104" s="184"/>
      <c r="H104" s="184"/>
      <c r="I104" s="184"/>
      <c r="J104" s="184"/>
      <c r="K104" s="184"/>
      <c r="L104" s="184"/>
      <c r="M104" s="184"/>
      <c r="N104" s="98"/>
      <c r="O104" s="98"/>
      <c r="P104" s="184"/>
      <c r="Q104" s="184"/>
      <c r="R104" s="184"/>
      <c r="S104" s="184"/>
      <c r="T104" s="184"/>
      <c r="U104" s="184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84"/>
      <c r="C105" s="184"/>
      <c r="D105" s="184"/>
      <c r="E105" s="184"/>
      <c r="F105" s="184"/>
      <c r="G105" s="184"/>
      <c r="H105" s="184"/>
      <c r="I105" s="184"/>
      <c r="J105" s="184"/>
      <c r="K105" s="184"/>
      <c r="L105" s="184"/>
      <c r="M105" s="184"/>
      <c r="N105" s="98"/>
      <c r="O105" s="98"/>
      <c r="P105" s="184"/>
      <c r="Q105" s="184"/>
      <c r="R105" s="184"/>
      <c r="S105" s="184"/>
      <c r="T105" s="184"/>
      <c r="U105" s="184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84"/>
      <c r="C106" s="184"/>
      <c r="D106" s="184"/>
      <c r="E106" s="184"/>
      <c r="F106" s="184"/>
      <c r="G106" s="184"/>
      <c r="H106" s="184"/>
      <c r="I106" s="184"/>
      <c r="J106" s="184"/>
      <c r="K106" s="184"/>
      <c r="L106" s="184"/>
      <c r="M106" s="184"/>
      <c r="N106" s="98"/>
      <c r="O106" s="98"/>
      <c r="P106" s="184"/>
      <c r="Q106" s="184"/>
      <c r="R106" s="184"/>
      <c r="S106" s="184"/>
      <c r="T106" s="184"/>
      <c r="U106" s="184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84"/>
      <c r="C107" s="184"/>
      <c r="D107" s="184"/>
      <c r="E107" s="184"/>
      <c r="F107" s="184"/>
      <c r="G107" s="184"/>
      <c r="H107" s="184"/>
      <c r="I107" s="184"/>
      <c r="J107" s="184"/>
      <c r="K107" s="184"/>
      <c r="L107" s="184"/>
      <c r="M107" s="184"/>
      <c r="N107" s="98"/>
      <c r="O107" s="98"/>
      <c r="P107" s="184"/>
      <c r="Q107" s="184"/>
      <c r="R107" s="184"/>
      <c r="S107" s="184"/>
      <c r="T107" s="184"/>
      <c r="U107" s="184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84"/>
      <c r="C108" s="184"/>
      <c r="D108" s="184"/>
      <c r="E108" s="184"/>
      <c r="F108" s="184"/>
      <c r="G108" s="184"/>
      <c r="H108" s="184"/>
      <c r="I108" s="184"/>
      <c r="J108" s="184"/>
      <c r="K108" s="184"/>
      <c r="L108" s="184"/>
      <c r="M108" s="184"/>
      <c r="N108" s="98"/>
      <c r="O108" s="98"/>
      <c r="P108" s="184"/>
      <c r="Q108" s="184"/>
      <c r="R108" s="184"/>
      <c r="S108" s="184"/>
      <c r="T108" s="184"/>
      <c r="U108" s="184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84"/>
      <c r="C109" s="184"/>
      <c r="D109" s="184"/>
      <c r="E109" s="184"/>
      <c r="F109" s="184"/>
      <c r="G109" s="184"/>
      <c r="H109" s="184"/>
      <c r="I109" s="184"/>
      <c r="J109" s="184"/>
      <c r="K109" s="184"/>
      <c r="L109" s="184"/>
      <c r="M109" s="184"/>
      <c r="N109" s="98"/>
      <c r="O109" s="98"/>
      <c r="P109" s="184"/>
      <c r="Q109" s="184"/>
      <c r="R109" s="184"/>
      <c r="S109" s="184"/>
      <c r="T109" s="184"/>
      <c r="U109" s="184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84"/>
      <c r="C110" s="184"/>
      <c r="D110" s="184"/>
      <c r="E110" s="184"/>
      <c r="F110" s="184"/>
      <c r="G110" s="184"/>
      <c r="H110" s="184"/>
      <c r="I110" s="184"/>
      <c r="J110" s="184"/>
      <c r="K110" s="184"/>
      <c r="L110" s="184"/>
      <c r="M110" s="184"/>
      <c r="N110" s="98"/>
      <c r="O110" s="98"/>
      <c r="P110" s="184"/>
      <c r="Q110" s="184"/>
      <c r="R110" s="184"/>
      <c r="S110" s="184"/>
      <c r="T110" s="184"/>
      <c r="U110" s="184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84"/>
      <c r="C111" s="184"/>
      <c r="D111" s="184"/>
      <c r="E111" s="184"/>
      <c r="F111" s="184"/>
      <c r="G111" s="184"/>
      <c r="H111" s="184"/>
      <c r="I111" s="184"/>
      <c r="J111" s="184"/>
      <c r="K111" s="184"/>
      <c r="L111" s="184"/>
      <c r="M111" s="184"/>
      <c r="N111" s="98"/>
      <c r="O111" s="98"/>
      <c r="P111" s="184"/>
      <c r="Q111" s="184"/>
      <c r="R111" s="184"/>
      <c r="S111" s="184"/>
      <c r="T111" s="184"/>
      <c r="U111" s="184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84"/>
      <c r="C112" s="184"/>
      <c r="D112" s="184"/>
      <c r="E112" s="184"/>
      <c r="F112" s="184"/>
      <c r="G112" s="184"/>
      <c r="H112" s="184"/>
      <c r="I112" s="184"/>
      <c r="J112" s="184"/>
      <c r="K112" s="184"/>
      <c r="L112" s="184"/>
      <c r="M112" s="184"/>
      <c r="N112" s="98"/>
      <c r="O112" s="98"/>
      <c r="P112" s="184"/>
      <c r="Q112" s="184"/>
      <c r="R112" s="184"/>
      <c r="S112" s="184"/>
      <c r="T112" s="184"/>
      <c r="U112" s="184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  <c r="N113" s="98"/>
      <c r="O113" s="98"/>
      <c r="P113" s="184"/>
      <c r="Q113" s="184"/>
      <c r="R113" s="184"/>
      <c r="S113" s="184"/>
      <c r="T113" s="184"/>
      <c r="U113" s="184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84"/>
      <c r="C114" s="184"/>
      <c r="D114" s="184"/>
      <c r="E114" s="184"/>
      <c r="F114" s="184"/>
      <c r="G114" s="184"/>
      <c r="H114" s="184"/>
      <c r="I114" s="184"/>
      <c r="J114" s="184"/>
      <c r="K114" s="184"/>
      <c r="L114" s="184"/>
      <c r="M114" s="184"/>
      <c r="N114" s="98"/>
      <c r="O114" s="98"/>
      <c r="P114" s="184"/>
      <c r="Q114" s="184"/>
      <c r="R114" s="184"/>
      <c r="S114" s="184"/>
      <c r="T114" s="184"/>
      <c r="U114" s="184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84"/>
      <c r="C115" s="184"/>
      <c r="D115" s="184"/>
      <c r="E115" s="184"/>
      <c r="F115" s="184"/>
      <c r="G115" s="184"/>
      <c r="H115" s="184"/>
      <c r="I115" s="184"/>
      <c r="J115" s="184"/>
      <c r="K115" s="184"/>
      <c r="L115" s="184"/>
      <c r="M115" s="184"/>
      <c r="N115" s="98"/>
      <c r="O115" s="98"/>
      <c r="P115" s="184"/>
      <c r="Q115" s="184"/>
      <c r="R115" s="184"/>
      <c r="S115" s="184"/>
      <c r="T115" s="184"/>
      <c r="U115" s="184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84"/>
      <c r="C116" s="184"/>
      <c r="D116" s="184"/>
      <c r="E116" s="184"/>
      <c r="F116" s="184"/>
      <c r="G116" s="184"/>
      <c r="H116" s="184"/>
      <c r="I116" s="184"/>
      <c r="J116" s="184"/>
      <c r="K116" s="184"/>
      <c r="L116" s="184"/>
      <c r="M116" s="184"/>
      <c r="N116" s="98"/>
      <c r="O116" s="98"/>
      <c r="P116" s="184"/>
      <c r="Q116" s="184"/>
      <c r="R116" s="184"/>
      <c r="S116" s="184"/>
      <c r="T116" s="184"/>
      <c r="U116" s="184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84"/>
      <c r="C117" s="184"/>
      <c r="D117" s="184"/>
      <c r="E117" s="184"/>
      <c r="F117" s="184"/>
      <c r="G117" s="184"/>
      <c r="H117" s="184"/>
      <c r="I117" s="184"/>
      <c r="J117" s="184"/>
      <c r="K117" s="184"/>
      <c r="L117" s="184"/>
      <c r="M117" s="184"/>
      <c r="N117" s="98"/>
      <c r="O117" s="98"/>
      <c r="P117" s="184"/>
      <c r="Q117" s="184"/>
      <c r="R117" s="184"/>
      <c r="S117" s="184"/>
      <c r="T117" s="184"/>
      <c r="U117" s="184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84"/>
      <c r="C118" s="184"/>
      <c r="D118" s="184"/>
      <c r="E118" s="184"/>
      <c r="F118" s="184"/>
      <c r="G118" s="184"/>
      <c r="H118" s="184"/>
      <c r="I118" s="184"/>
      <c r="J118" s="184"/>
      <c r="K118" s="184"/>
      <c r="L118" s="184"/>
      <c r="M118" s="184"/>
      <c r="N118" s="98"/>
      <c r="O118" s="98"/>
      <c r="P118" s="184"/>
      <c r="Q118" s="184"/>
      <c r="R118" s="184"/>
      <c r="S118" s="184"/>
      <c r="T118" s="184"/>
      <c r="U118" s="184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84"/>
      <c r="C119" s="184"/>
      <c r="D119" s="184"/>
      <c r="E119" s="184"/>
      <c r="F119" s="184"/>
      <c r="G119" s="184"/>
      <c r="H119" s="184"/>
      <c r="I119" s="184"/>
      <c r="J119" s="184"/>
      <c r="K119" s="184"/>
      <c r="L119" s="184"/>
      <c r="M119" s="184"/>
      <c r="N119" s="98"/>
      <c r="O119" s="98"/>
      <c r="P119" s="184"/>
      <c r="Q119" s="184"/>
      <c r="R119" s="184"/>
      <c r="S119" s="184"/>
      <c r="T119" s="184"/>
      <c r="U119" s="184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  <c r="N120" s="98"/>
      <c r="O120" s="98"/>
      <c r="P120" s="184"/>
      <c r="Q120" s="184"/>
      <c r="R120" s="184"/>
      <c r="S120" s="184"/>
      <c r="T120" s="184"/>
      <c r="U120" s="184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84"/>
      <c r="C121" s="184"/>
      <c r="D121" s="184"/>
      <c r="E121" s="184"/>
      <c r="F121" s="184"/>
      <c r="G121" s="184"/>
      <c r="H121" s="184"/>
      <c r="I121" s="184"/>
      <c r="J121" s="184"/>
      <c r="K121" s="184"/>
      <c r="L121" s="184"/>
      <c r="M121" s="184"/>
      <c r="N121" s="98"/>
      <c r="O121" s="98"/>
      <c r="P121" s="184"/>
      <c r="Q121" s="184"/>
      <c r="R121" s="184"/>
      <c r="S121" s="184"/>
      <c r="T121" s="184"/>
      <c r="U121" s="184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84"/>
      <c r="C122" s="184"/>
      <c r="D122" s="184"/>
      <c r="E122" s="184"/>
      <c r="F122" s="184"/>
      <c r="G122" s="184"/>
      <c r="H122" s="184"/>
      <c r="I122" s="184"/>
      <c r="J122" s="184"/>
      <c r="K122" s="184"/>
      <c r="L122" s="184"/>
      <c r="M122" s="184"/>
      <c r="N122" s="98"/>
      <c r="O122" s="98"/>
      <c r="P122" s="184"/>
      <c r="Q122" s="184"/>
      <c r="R122" s="184"/>
      <c r="S122" s="184"/>
      <c r="T122" s="184"/>
      <c r="U122" s="184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84"/>
      <c r="C123" s="184"/>
      <c r="D123" s="184"/>
      <c r="E123" s="184"/>
      <c r="F123" s="184"/>
      <c r="G123" s="184"/>
      <c r="H123" s="184"/>
      <c r="I123" s="184"/>
      <c r="J123" s="184"/>
      <c r="K123" s="184"/>
      <c r="L123" s="184"/>
      <c r="M123" s="184"/>
      <c r="N123" s="98"/>
      <c r="O123" s="98"/>
      <c r="P123" s="184"/>
      <c r="Q123" s="184"/>
      <c r="R123" s="184"/>
      <c r="S123" s="184"/>
      <c r="T123" s="184"/>
      <c r="U123" s="184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84"/>
      <c r="C124" s="184"/>
      <c r="D124" s="184"/>
      <c r="E124" s="184"/>
      <c r="F124" s="184"/>
      <c r="G124" s="184"/>
      <c r="H124" s="184"/>
      <c r="I124" s="184"/>
      <c r="J124" s="184"/>
      <c r="K124" s="184"/>
      <c r="L124" s="184"/>
      <c r="M124" s="184"/>
      <c r="N124" s="98"/>
      <c r="O124" s="98"/>
      <c r="P124" s="184"/>
      <c r="Q124" s="184"/>
      <c r="R124" s="184"/>
      <c r="S124" s="184"/>
      <c r="T124" s="184"/>
      <c r="U124" s="184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84"/>
      <c r="C125" s="184"/>
      <c r="D125" s="184"/>
      <c r="E125" s="184"/>
      <c r="F125" s="184"/>
      <c r="G125" s="184"/>
      <c r="H125" s="184"/>
      <c r="I125" s="184"/>
      <c r="J125" s="184"/>
      <c r="K125" s="184"/>
      <c r="L125" s="184"/>
      <c r="M125" s="184"/>
      <c r="N125" s="98"/>
      <c r="O125" s="98"/>
      <c r="P125" s="184"/>
      <c r="Q125" s="184"/>
      <c r="R125" s="184"/>
      <c r="S125" s="184"/>
      <c r="T125" s="184"/>
      <c r="U125" s="184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84"/>
      <c r="C126" s="184"/>
      <c r="D126" s="184"/>
      <c r="E126" s="184"/>
      <c r="F126" s="184"/>
      <c r="G126" s="184"/>
      <c r="H126" s="184"/>
      <c r="I126" s="184"/>
      <c r="J126" s="184"/>
      <c r="K126" s="184"/>
      <c r="L126" s="184"/>
      <c r="M126" s="184"/>
      <c r="N126" s="98"/>
      <c r="O126" s="98"/>
      <c r="P126" s="184"/>
      <c r="Q126" s="184"/>
      <c r="R126" s="184"/>
      <c r="S126" s="184"/>
      <c r="T126" s="184"/>
      <c r="U126" s="184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84"/>
      <c r="C127" s="184"/>
      <c r="D127" s="184"/>
      <c r="E127" s="184"/>
      <c r="F127" s="184"/>
      <c r="G127" s="184"/>
      <c r="H127" s="184"/>
      <c r="I127" s="184"/>
      <c r="J127" s="184"/>
      <c r="K127" s="184"/>
      <c r="L127" s="184"/>
      <c r="M127" s="184"/>
      <c r="N127" s="98"/>
      <c r="O127" s="98"/>
      <c r="P127" s="184"/>
      <c r="Q127" s="184"/>
      <c r="R127" s="184"/>
      <c r="S127" s="184"/>
      <c r="T127" s="184"/>
      <c r="U127" s="184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84"/>
      <c r="C128" s="184"/>
      <c r="D128" s="184"/>
      <c r="E128" s="184"/>
      <c r="F128" s="184"/>
      <c r="G128" s="184"/>
      <c r="H128" s="184"/>
      <c r="I128" s="184"/>
      <c r="J128" s="184"/>
      <c r="K128" s="184"/>
      <c r="L128" s="184"/>
      <c r="M128" s="184"/>
      <c r="N128" s="98"/>
      <c r="O128" s="98"/>
      <c r="P128" s="184"/>
      <c r="Q128" s="184"/>
      <c r="R128" s="184"/>
      <c r="S128" s="184"/>
      <c r="T128" s="184"/>
      <c r="U128" s="184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84"/>
      <c r="C129" s="184"/>
      <c r="D129" s="184"/>
      <c r="E129" s="184"/>
      <c r="F129" s="184"/>
      <c r="G129" s="184"/>
      <c r="H129" s="184"/>
      <c r="I129" s="184"/>
      <c r="J129" s="184"/>
      <c r="K129" s="184"/>
      <c r="L129" s="184"/>
      <c r="M129" s="184"/>
      <c r="N129" s="98"/>
      <c r="O129" s="98"/>
      <c r="P129" s="184"/>
      <c r="Q129" s="184"/>
      <c r="R129" s="184"/>
      <c r="S129" s="184"/>
      <c r="T129" s="184"/>
      <c r="U129" s="184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84"/>
      <c r="C130" s="184"/>
      <c r="D130" s="184"/>
      <c r="E130" s="184"/>
      <c r="F130" s="184"/>
      <c r="G130" s="184"/>
      <c r="H130" s="184"/>
      <c r="I130" s="184"/>
      <c r="J130" s="184"/>
      <c r="K130" s="184"/>
      <c r="L130" s="184"/>
      <c r="M130" s="184"/>
      <c r="N130" s="98"/>
      <c r="O130" s="98"/>
      <c r="P130" s="184"/>
      <c r="Q130" s="184"/>
      <c r="R130" s="184"/>
      <c r="S130" s="184"/>
      <c r="T130" s="184"/>
      <c r="U130" s="184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84"/>
      <c r="C131" s="184"/>
      <c r="D131" s="184"/>
      <c r="E131" s="184"/>
      <c r="F131" s="184"/>
      <c r="G131" s="184"/>
      <c r="H131" s="184"/>
      <c r="I131" s="184"/>
      <c r="J131" s="184"/>
      <c r="K131" s="184"/>
      <c r="L131" s="184"/>
      <c r="M131" s="184"/>
      <c r="N131" s="98"/>
      <c r="O131" s="98"/>
      <c r="P131" s="184"/>
      <c r="Q131" s="184"/>
      <c r="R131" s="184"/>
      <c r="S131" s="184"/>
      <c r="T131" s="184"/>
      <c r="U131" s="184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5"/>
      <c r="C136" s="186"/>
      <c r="D136" s="186"/>
      <c r="E136" s="165"/>
      <c r="F136" s="165"/>
      <c r="G136" s="165"/>
      <c r="H136" s="185"/>
      <c r="I136" s="185"/>
      <c r="J136" s="185"/>
      <c r="K136" s="185"/>
      <c r="L136" s="165"/>
      <c r="M136" s="185"/>
      <c r="N136" s="185"/>
      <c r="O136" s="185"/>
      <c r="P136" s="185"/>
      <c r="Q136" s="185"/>
      <c r="R136" s="165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8"/>
      <c r="C137" s="188"/>
      <c r="D137" s="188"/>
      <c r="E137" s="102"/>
      <c r="F137" s="102"/>
      <c r="G137" s="102"/>
      <c r="H137" s="189"/>
      <c r="I137" s="189"/>
      <c r="J137" s="189"/>
      <c r="K137" s="189"/>
      <c r="L137" s="164"/>
      <c r="M137" s="190"/>
      <c r="N137" s="190"/>
      <c r="O137" s="190"/>
      <c r="P137" s="190"/>
      <c r="Q137" s="190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8"/>
      <c r="C138" s="188"/>
      <c r="D138" s="188"/>
      <c r="E138" s="102"/>
      <c r="F138" s="102"/>
      <c r="G138" s="102"/>
      <c r="H138" s="189"/>
      <c r="I138" s="189"/>
      <c r="J138" s="189"/>
      <c r="K138" s="189"/>
      <c r="L138" s="164"/>
      <c r="M138" s="190"/>
      <c r="N138" s="190"/>
      <c r="O138" s="190"/>
      <c r="P138" s="190"/>
      <c r="Q138" s="190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8"/>
      <c r="C139" s="188"/>
      <c r="D139" s="188"/>
      <c r="E139" s="102"/>
      <c r="F139" s="102"/>
      <c r="G139" s="102"/>
      <c r="H139" s="189"/>
      <c r="I139" s="189"/>
      <c r="J139" s="189"/>
      <c r="K139" s="189"/>
      <c r="L139" s="164"/>
      <c r="M139" s="190"/>
      <c r="N139" s="190"/>
      <c r="O139" s="190"/>
      <c r="P139" s="190"/>
      <c r="Q139" s="190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8"/>
      <c r="C140" s="188"/>
      <c r="D140" s="188"/>
      <c r="E140" s="102"/>
      <c r="F140" s="102"/>
      <c r="G140" s="102"/>
      <c r="H140" s="189"/>
      <c r="I140" s="189"/>
      <c r="J140" s="189"/>
      <c r="K140" s="189"/>
      <c r="L140" s="164"/>
      <c r="M140" s="190"/>
      <c r="N140" s="190"/>
      <c r="O140" s="190"/>
      <c r="P140" s="190"/>
      <c r="Q140" s="190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8"/>
      <c r="C141" s="188"/>
      <c r="D141" s="188"/>
      <c r="E141" s="102"/>
      <c r="F141" s="102"/>
      <c r="G141" s="102"/>
      <c r="H141" s="189"/>
      <c r="I141" s="189"/>
      <c r="J141" s="189"/>
      <c r="K141" s="189"/>
      <c r="L141" s="164"/>
      <c r="M141" s="190"/>
      <c r="N141" s="190"/>
      <c r="O141" s="190"/>
      <c r="P141" s="190"/>
      <c r="Q141" s="190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8"/>
      <c r="C142" s="188"/>
      <c r="D142" s="188"/>
      <c r="E142" s="102"/>
      <c r="F142" s="102"/>
      <c r="G142" s="102"/>
      <c r="H142" s="189"/>
      <c r="I142" s="189"/>
      <c r="J142" s="189"/>
      <c r="K142" s="189"/>
      <c r="L142" s="164"/>
      <c r="M142" s="190"/>
      <c r="N142" s="190"/>
      <c r="O142" s="190"/>
      <c r="P142" s="190"/>
      <c r="Q142" s="190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8"/>
      <c r="C143" s="188"/>
      <c r="D143" s="188"/>
      <c r="E143" s="102"/>
      <c r="F143" s="102"/>
      <c r="G143" s="102"/>
      <c r="H143" s="189"/>
      <c r="I143" s="189"/>
      <c r="J143" s="189"/>
      <c r="K143" s="189"/>
      <c r="L143" s="164"/>
      <c r="M143" s="190"/>
      <c r="N143" s="190"/>
      <c r="O143" s="190"/>
      <c r="P143" s="190"/>
      <c r="Q143" s="190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8"/>
      <c r="C144" s="188"/>
      <c r="D144" s="188"/>
      <c r="E144" s="102"/>
      <c r="F144" s="102"/>
      <c r="G144" s="102"/>
      <c r="H144" s="189"/>
      <c r="I144" s="189"/>
      <c r="J144" s="189"/>
      <c r="K144" s="189"/>
      <c r="L144" s="164"/>
      <c r="M144" s="190"/>
      <c r="N144" s="190"/>
      <c r="O144" s="190"/>
      <c r="P144" s="190"/>
      <c r="Q144" s="190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8"/>
      <c r="C145" s="188"/>
      <c r="D145" s="188"/>
      <c r="E145" s="102"/>
      <c r="F145" s="102"/>
      <c r="G145" s="102"/>
      <c r="H145" s="189"/>
      <c r="I145" s="189"/>
      <c r="J145" s="189"/>
      <c r="K145" s="189"/>
      <c r="L145" s="164"/>
      <c r="M145" s="190"/>
      <c r="N145" s="190"/>
      <c r="O145" s="190"/>
      <c r="P145" s="190"/>
      <c r="Q145" s="190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6"/>
      <c r="C146" s="166"/>
      <c r="D146" s="166"/>
      <c r="E146" s="166"/>
      <c r="F146" s="166"/>
      <c r="G146" s="166"/>
      <c r="H146" s="166"/>
      <c r="I146" s="166"/>
      <c r="J146" s="166"/>
      <c r="K146" s="166"/>
      <c r="L146" s="166"/>
      <c r="M146" s="166"/>
      <c r="N146" s="166"/>
      <c r="O146" s="166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5"/>
      <c r="C148" s="186"/>
      <c r="D148" s="186"/>
      <c r="E148" s="187"/>
      <c r="F148" s="187"/>
      <c r="G148" s="187"/>
      <c r="H148" s="187"/>
      <c r="I148" s="187"/>
      <c r="J148" s="187"/>
      <c r="K148" s="187"/>
      <c r="L148" s="187"/>
      <c r="M148" s="187"/>
      <c r="N148" s="165"/>
      <c r="O148" s="165"/>
      <c r="P148" s="185"/>
      <c r="Q148" s="185"/>
      <c r="R148" s="185"/>
      <c r="S148" s="185"/>
      <c r="T148" s="185"/>
      <c r="U148" s="185"/>
      <c r="V148" s="165"/>
      <c r="W148" s="165"/>
      <c r="X148" s="165"/>
      <c r="Y148" s="165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84"/>
      <c r="C149" s="184"/>
      <c r="D149" s="184"/>
      <c r="E149" s="184"/>
      <c r="F149" s="184"/>
      <c r="G149" s="184"/>
      <c r="H149" s="184"/>
      <c r="I149" s="184"/>
      <c r="J149" s="184"/>
      <c r="K149" s="184"/>
      <c r="L149" s="184"/>
      <c r="M149" s="184"/>
      <c r="N149" s="98"/>
      <c r="O149" s="164"/>
      <c r="P149" s="184"/>
      <c r="Q149" s="184"/>
      <c r="R149" s="184"/>
      <c r="S149" s="184"/>
      <c r="T149" s="184"/>
      <c r="U149" s="184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84"/>
      <c r="C150" s="184"/>
      <c r="D150" s="184"/>
      <c r="E150" s="184"/>
      <c r="F150" s="184"/>
      <c r="G150" s="184"/>
      <c r="H150" s="184"/>
      <c r="I150" s="184"/>
      <c r="J150" s="184"/>
      <c r="K150" s="184"/>
      <c r="L150" s="184"/>
      <c r="M150" s="184"/>
      <c r="N150" s="98"/>
      <c r="O150" s="164"/>
      <c r="P150" s="184"/>
      <c r="Q150" s="184"/>
      <c r="R150" s="184"/>
      <c r="S150" s="184"/>
      <c r="T150" s="184"/>
      <c r="U150" s="184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84"/>
      <c r="C151" s="184"/>
      <c r="D151" s="184"/>
      <c r="E151" s="184"/>
      <c r="F151" s="184"/>
      <c r="G151" s="184"/>
      <c r="H151" s="184"/>
      <c r="I151" s="184"/>
      <c r="J151" s="184"/>
      <c r="K151" s="184"/>
      <c r="L151" s="184"/>
      <c r="M151" s="184"/>
      <c r="N151" s="98"/>
      <c r="O151" s="164"/>
      <c r="P151" s="184"/>
      <c r="Q151" s="184"/>
      <c r="R151" s="184"/>
      <c r="S151" s="184"/>
      <c r="T151" s="184"/>
      <c r="U151" s="184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84"/>
      <c r="C152" s="184"/>
      <c r="D152" s="184"/>
      <c r="E152" s="184"/>
      <c r="F152" s="184"/>
      <c r="G152" s="184"/>
      <c r="H152" s="184"/>
      <c r="I152" s="184"/>
      <c r="J152" s="184"/>
      <c r="K152" s="184"/>
      <c r="L152" s="184"/>
      <c r="M152" s="184"/>
      <c r="N152" s="98"/>
      <c r="O152" s="164"/>
      <c r="P152" s="184"/>
      <c r="Q152" s="184"/>
      <c r="R152" s="184"/>
      <c r="S152" s="184"/>
      <c r="T152" s="184"/>
      <c r="U152" s="184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84"/>
      <c r="C153" s="184"/>
      <c r="D153" s="184"/>
      <c r="E153" s="184"/>
      <c r="F153" s="184"/>
      <c r="G153" s="184"/>
      <c r="H153" s="184"/>
      <c r="I153" s="184"/>
      <c r="J153" s="184"/>
      <c r="K153" s="184"/>
      <c r="L153" s="184"/>
      <c r="M153" s="184"/>
      <c r="N153" s="98"/>
      <c r="O153" s="164"/>
      <c r="P153" s="184"/>
      <c r="Q153" s="184"/>
      <c r="R153" s="184"/>
      <c r="S153" s="184"/>
      <c r="T153" s="184"/>
      <c r="U153" s="184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84"/>
      <c r="C154" s="184"/>
      <c r="D154" s="184"/>
      <c r="E154" s="184"/>
      <c r="F154" s="184"/>
      <c r="G154" s="184"/>
      <c r="H154" s="184"/>
      <c r="I154" s="184"/>
      <c r="J154" s="184"/>
      <c r="K154" s="184"/>
      <c r="L154" s="184"/>
      <c r="M154" s="184"/>
      <c r="N154" s="98"/>
      <c r="O154" s="164"/>
      <c r="P154" s="184"/>
      <c r="Q154" s="184"/>
      <c r="R154" s="184"/>
      <c r="S154" s="184"/>
      <c r="T154" s="184"/>
      <c r="U154" s="184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84"/>
      <c r="C155" s="184"/>
      <c r="D155" s="184"/>
      <c r="E155" s="184"/>
      <c r="F155" s="184"/>
      <c r="G155" s="184"/>
      <c r="H155" s="184"/>
      <c r="I155" s="184"/>
      <c r="J155" s="184"/>
      <c r="K155" s="184"/>
      <c r="L155" s="184"/>
      <c r="M155" s="184"/>
      <c r="N155" s="98"/>
      <c r="O155" s="164"/>
      <c r="P155" s="184"/>
      <c r="Q155" s="184"/>
      <c r="R155" s="184"/>
      <c r="S155" s="184"/>
      <c r="T155" s="184"/>
      <c r="U155" s="184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84"/>
      <c r="C156" s="184"/>
      <c r="D156" s="184"/>
      <c r="E156" s="184"/>
      <c r="F156" s="184"/>
      <c r="G156" s="184"/>
      <c r="H156" s="184"/>
      <c r="I156" s="184"/>
      <c r="J156" s="184"/>
      <c r="K156" s="184"/>
      <c r="L156" s="184"/>
      <c r="M156" s="184"/>
      <c r="N156" s="98"/>
      <c r="O156" s="164"/>
      <c r="P156" s="184"/>
      <c r="Q156" s="184"/>
      <c r="R156" s="184"/>
      <c r="S156" s="184"/>
      <c r="T156" s="184"/>
      <c r="U156" s="184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84"/>
      <c r="C157" s="184"/>
      <c r="D157" s="184"/>
      <c r="E157" s="184"/>
      <c r="F157" s="184"/>
      <c r="G157" s="184"/>
      <c r="H157" s="184"/>
      <c r="I157" s="184"/>
      <c r="J157" s="184"/>
      <c r="K157" s="184"/>
      <c r="L157" s="184"/>
      <c r="M157" s="184"/>
      <c r="N157" s="98"/>
      <c r="O157" s="164"/>
      <c r="P157" s="184"/>
      <c r="Q157" s="184"/>
      <c r="R157" s="184"/>
      <c r="S157" s="184"/>
      <c r="T157" s="184"/>
      <c r="U157" s="184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84"/>
      <c r="C158" s="184"/>
      <c r="D158" s="184"/>
      <c r="E158" s="184"/>
      <c r="F158" s="184"/>
      <c r="G158" s="184"/>
      <c r="H158" s="184"/>
      <c r="I158" s="184"/>
      <c r="J158" s="184"/>
      <c r="K158" s="184"/>
      <c r="L158" s="184"/>
      <c r="M158" s="184"/>
      <c r="N158" s="98"/>
      <c r="O158" s="164"/>
      <c r="P158" s="184"/>
      <c r="Q158" s="184"/>
      <c r="R158" s="184"/>
      <c r="S158" s="184"/>
      <c r="T158" s="184"/>
      <c r="U158" s="184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84"/>
      <c r="C159" s="184"/>
      <c r="D159" s="184"/>
      <c r="E159" s="184"/>
      <c r="F159" s="184"/>
      <c r="G159" s="184"/>
      <c r="H159" s="184"/>
      <c r="I159" s="184"/>
      <c r="J159" s="184"/>
      <c r="K159" s="184"/>
      <c r="L159" s="184"/>
      <c r="M159" s="184"/>
      <c r="N159" s="98"/>
      <c r="O159" s="164"/>
      <c r="P159" s="184"/>
      <c r="Q159" s="184"/>
      <c r="R159" s="184"/>
      <c r="S159" s="184"/>
      <c r="T159" s="184"/>
      <c r="U159" s="184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84"/>
      <c r="C160" s="184"/>
      <c r="D160" s="184"/>
      <c r="E160" s="184"/>
      <c r="F160" s="184"/>
      <c r="G160" s="184"/>
      <c r="H160" s="184"/>
      <c r="I160" s="184"/>
      <c r="J160" s="184"/>
      <c r="K160" s="184"/>
      <c r="L160" s="184"/>
      <c r="M160" s="184"/>
      <c r="N160" s="98"/>
      <c r="O160" s="164"/>
      <c r="P160" s="184"/>
      <c r="Q160" s="184"/>
      <c r="R160" s="184"/>
      <c r="S160" s="184"/>
      <c r="T160" s="184"/>
      <c r="U160" s="184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84"/>
      <c r="C161" s="184"/>
      <c r="D161" s="184"/>
      <c r="E161" s="184"/>
      <c r="F161" s="184"/>
      <c r="G161" s="184"/>
      <c r="H161" s="184"/>
      <c r="I161" s="184"/>
      <c r="J161" s="184"/>
      <c r="K161" s="184"/>
      <c r="L161" s="184"/>
      <c r="M161" s="184"/>
      <c r="N161" s="98"/>
      <c r="O161" s="164"/>
      <c r="P161" s="184"/>
      <c r="Q161" s="184"/>
      <c r="R161" s="184"/>
      <c r="S161" s="184"/>
      <c r="T161" s="184"/>
      <c r="U161" s="184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84"/>
      <c r="C162" s="184"/>
      <c r="D162" s="184"/>
      <c r="E162" s="184"/>
      <c r="F162" s="184"/>
      <c r="G162" s="184"/>
      <c r="H162" s="184"/>
      <c r="I162" s="184"/>
      <c r="J162" s="184"/>
      <c r="K162" s="184"/>
      <c r="L162" s="184"/>
      <c r="M162" s="184"/>
      <c r="N162" s="98"/>
      <c r="O162" s="164"/>
      <c r="P162" s="184"/>
      <c r="Q162" s="184"/>
      <c r="R162" s="184"/>
      <c r="S162" s="184"/>
      <c r="T162" s="184"/>
      <c r="U162" s="184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84"/>
      <c r="C163" s="184"/>
      <c r="D163" s="184"/>
      <c r="E163" s="184"/>
      <c r="F163" s="184"/>
      <c r="G163" s="184"/>
      <c r="H163" s="184"/>
      <c r="I163" s="184"/>
      <c r="J163" s="184"/>
      <c r="K163" s="184"/>
      <c r="L163" s="184"/>
      <c r="M163" s="184"/>
      <c r="N163" s="98"/>
      <c r="O163" s="164"/>
      <c r="P163" s="184"/>
      <c r="Q163" s="184"/>
      <c r="R163" s="184"/>
      <c r="S163" s="184"/>
      <c r="T163" s="184"/>
      <c r="U163" s="184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84"/>
      <c r="C164" s="184"/>
      <c r="D164" s="184"/>
      <c r="E164" s="184"/>
      <c r="F164" s="184"/>
      <c r="G164" s="184"/>
      <c r="H164" s="184"/>
      <c r="I164" s="184"/>
      <c r="J164" s="184"/>
      <c r="K164" s="184"/>
      <c r="L164" s="184"/>
      <c r="M164" s="184"/>
      <c r="N164" s="98"/>
      <c r="O164" s="164"/>
      <c r="P164" s="184"/>
      <c r="Q164" s="184"/>
      <c r="R164" s="184"/>
      <c r="S164" s="184"/>
      <c r="T164" s="184"/>
      <c r="U164" s="184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84"/>
      <c r="C165" s="184"/>
      <c r="D165" s="184"/>
      <c r="E165" s="184"/>
      <c r="F165" s="184"/>
      <c r="G165" s="184"/>
      <c r="H165" s="184"/>
      <c r="I165" s="184"/>
      <c r="J165" s="184"/>
      <c r="K165" s="184"/>
      <c r="L165" s="184"/>
      <c r="M165" s="184"/>
      <c r="N165" s="98"/>
      <c r="O165" s="164"/>
      <c r="P165" s="184"/>
      <c r="Q165" s="184"/>
      <c r="R165" s="184"/>
      <c r="S165" s="184"/>
      <c r="T165" s="184"/>
      <c r="U165" s="184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84"/>
      <c r="C166" s="184"/>
      <c r="D166" s="184"/>
      <c r="E166" s="184"/>
      <c r="F166" s="184"/>
      <c r="G166" s="184"/>
      <c r="H166" s="184"/>
      <c r="I166" s="184"/>
      <c r="J166" s="184"/>
      <c r="K166" s="184"/>
      <c r="L166" s="184"/>
      <c r="M166" s="184"/>
      <c r="N166" s="98"/>
      <c r="O166" s="164"/>
      <c r="P166" s="184"/>
      <c r="Q166" s="184"/>
      <c r="R166" s="184"/>
      <c r="S166" s="184"/>
      <c r="T166" s="184"/>
      <c r="U166" s="184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84"/>
      <c r="C167" s="184"/>
      <c r="D167" s="184"/>
      <c r="E167" s="184"/>
      <c r="F167" s="184"/>
      <c r="G167" s="184"/>
      <c r="H167" s="184"/>
      <c r="I167" s="184"/>
      <c r="J167" s="184"/>
      <c r="K167" s="184"/>
      <c r="L167" s="184"/>
      <c r="M167" s="184"/>
      <c r="N167" s="98"/>
      <c r="O167" s="164"/>
      <c r="P167" s="184"/>
      <c r="Q167" s="184"/>
      <c r="R167" s="184"/>
      <c r="S167" s="184"/>
      <c r="T167" s="184"/>
      <c r="U167" s="184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84"/>
      <c r="C168" s="184"/>
      <c r="D168" s="184"/>
      <c r="E168" s="184"/>
      <c r="F168" s="184"/>
      <c r="G168" s="184"/>
      <c r="H168" s="184"/>
      <c r="I168" s="184"/>
      <c r="J168" s="184"/>
      <c r="K168" s="184"/>
      <c r="L168" s="184"/>
      <c r="M168" s="184"/>
      <c r="N168" s="98"/>
      <c r="O168" s="164"/>
      <c r="P168" s="184"/>
      <c r="Q168" s="184"/>
      <c r="R168" s="184"/>
      <c r="S168" s="184"/>
      <c r="T168" s="184"/>
      <c r="U168" s="184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84"/>
      <c r="C169" s="184"/>
      <c r="D169" s="184"/>
      <c r="E169" s="184"/>
      <c r="F169" s="184"/>
      <c r="G169" s="184"/>
      <c r="H169" s="184"/>
      <c r="I169" s="184"/>
      <c r="J169" s="184"/>
      <c r="K169" s="184"/>
      <c r="L169" s="184"/>
      <c r="M169" s="184"/>
      <c r="N169" s="98"/>
      <c r="O169" s="164"/>
      <c r="P169" s="184"/>
      <c r="Q169" s="184"/>
      <c r="R169" s="184"/>
      <c r="S169" s="184"/>
      <c r="T169" s="184"/>
      <c r="U169" s="184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84"/>
      <c r="C170" s="184"/>
      <c r="D170" s="184"/>
      <c r="E170" s="184"/>
      <c r="F170" s="184"/>
      <c r="G170" s="184"/>
      <c r="H170" s="184"/>
      <c r="I170" s="184"/>
      <c r="J170" s="184"/>
      <c r="K170" s="184"/>
      <c r="L170" s="184"/>
      <c r="M170" s="184"/>
      <c r="N170" s="98"/>
      <c r="O170" s="164"/>
      <c r="P170" s="184"/>
      <c r="Q170" s="184"/>
      <c r="R170" s="184"/>
      <c r="S170" s="184"/>
      <c r="T170" s="184"/>
      <c r="U170" s="184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84"/>
      <c r="C171" s="184"/>
      <c r="D171" s="184"/>
      <c r="E171" s="184"/>
      <c r="F171" s="184"/>
      <c r="G171" s="184"/>
      <c r="H171" s="184"/>
      <c r="I171" s="184"/>
      <c r="J171" s="184"/>
      <c r="K171" s="184"/>
      <c r="L171" s="184"/>
      <c r="M171" s="184"/>
      <c r="N171" s="98"/>
      <c r="O171" s="164"/>
      <c r="P171" s="184"/>
      <c r="Q171" s="184"/>
      <c r="R171" s="184"/>
      <c r="S171" s="184"/>
      <c r="T171" s="184"/>
      <c r="U171" s="184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84"/>
      <c r="C172" s="184"/>
      <c r="D172" s="184"/>
      <c r="E172" s="184"/>
      <c r="F172" s="184"/>
      <c r="G172" s="184"/>
      <c r="H172" s="184"/>
      <c r="I172" s="184"/>
      <c r="J172" s="184"/>
      <c r="K172" s="184"/>
      <c r="L172" s="184"/>
      <c r="M172" s="184"/>
      <c r="N172" s="98"/>
      <c r="O172" s="164"/>
      <c r="P172" s="184"/>
      <c r="Q172" s="184"/>
      <c r="R172" s="184"/>
      <c r="S172" s="184"/>
      <c r="T172" s="184"/>
      <c r="U172" s="184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84"/>
      <c r="C173" s="184"/>
      <c r="D173" s="184"/>
      <c r="E173" s="184"/>
      <c r="F173" s="184"/>
      <c r="G173" s="184"/>
      <c r="H173" s="184"/>
      <c r="I173" s="184"/>
      <c r="J173" s="184"/>
      <c r="K173" s="184"/>
      <c r="L173" s="184"/>
      <c r="M173" s="184"/>
      <c r="N173" s="98"/>
      <c r="O173" s="164"/>
      <c r="P173" s="184"/>
      <c r="Q173" s="184"/>
      <c r="R173" s="184"/>
      <c r="S173" s="184"/>
      <c r="T173" s="184"/>
      <c r="U173" s="184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84"/>
      <c r="C174" s="184"/>
      <c r="D174" s="184"/>
      <c r="E174" s="184"/>
      <c r="F174" s="184"/>
      <c r="G174" s="184"/>
      <c r="H174" s="184"/>
      <c r="I174" s="184"/>
      <c r="J174" s="184"/>
      <c r="K174" s="184"/>
      <c r="L174" s="184"/>
      <c r="M174" s="184"/>
      <c r="N174" s="98"/>
      <c r="O174" s="164"/>
      <c r="P174" s="184"/>
      <c r="Q174" s="184"/>
      <c r="R174" s="184"/>
      <c r="S174" s="184"/>
      <c r="T174" s="184"/>
      <c r="U174" s="184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84"/>
      <c r="C175" s="184"/>
      <c r="D175" s="184"/>
      <c r="E175" s="184"/>
      <c r="F175" s="184"/>
      <c r="G175" s="184"/>
      <c r="H175" s="184"/>
      <c r="I175" s="184"/>
      <c r="J175" s="184"/>
      <c r="K175" s="184"/>
      <c r="L175" s="184"/>
      <c r="M175" s="184"/>
      <c r="N175" s="98"/>
      <c r="O175" s="164"/>
      <c r="P175" s="184"/>
      <c r="Q175" s="184"/>
      <c r="R175" s="184"/>
      <c r="S175" s="184"/>
      <c r="T175" s="184"/>
      <c r="U175" s="184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84"/>
      <c r="C176" s="184"/>
      <c r="D176" s="184"/>
      <c r="E176" s="184"/>
      <c r="F176" s="184"/>
      <c r="G176" s="184"/>
      <c r="H176" s="184"/>
      <c r="I176" s="184"/>
      <c r="J176" s="184"/>
      <c r="K176" s="184"/>
      <c r="L176" s="184"/>
      <c r="M176" s="184"/>
      <c r="N176" s="98"/>
      <c r="O176" s="164"/>
      <c r="P176" s="184"/>
      <c r="Q176" s="184"/>
      <c r="R176" s="184"/>
      <c r="S176" s="184"/>
      <c r="T176" s="184"/>
      <c r="U176" s="184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84"/>
      <c r="C177" s="184"/>
      <c r="D177" s="184"/>
      <c r="E177" s="184"/>
      <c r="F177" s="184"/>
      <c r="G177" s="184"/>
      <c r="H177" s="184"/>
      <c r="I177" s="184"/>
      <c r="J177" s="184"/>
      <c r="K177" s="184"/>
      <c r="L177" s="184"/>
      <c r="M177" s="184"/>
      <c r="N177" s="98"/>
      <c r="O177" s="164"/>
      <c r="P177" s="184"/>
      <c r="Q177" s="184"/>
      <c r="R177" s="184"/>
      <c r="S177" s="184"/>
      <c r="T177" s="184"/>
      <c r="U177" s="184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84"/>
      <c r="C178" s="184"/>
      <c r="D178" s="184"/>
      <c r="E178" s="184"/>
      <c r="F178" s="184"/>
      <c r="G178" s="184"/>
      <c r="H178" s="184"/>
      <c r="I178" s="184"/>
      <c r="J178" s="184"/>
      <c r="K178" s="184"/>
      <c r="L178" s="184"/>
      <c r="M178" s="184"/>
      <c r="N178" s="98"/>
      <c r="O178" s="164"/>
      <c r="P178" s="184"/>
      <c r="Q178" s="184"/>
      <c r="R178" s="184"/>
      <c r="S178" s="184"/>
      <c r="T178" s="184"/>
      <c r="U178" s="184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84"/>
      <c r="C179" s="184"/>
      <c r="D179" s="184"/>
      <c r="E179" s="184"/>
      <c r="F179" s="184"/>
      <c r="G179" s="184"/>
      <c r="H179" s="184"/>
      <c r="I179" s="184"/>
      <c r="J179" s="184"/>
      <c r="K179" s="184"/>
      <c r="L179" s="184"/>
      <c r="M179" s="184"/>
      <c r="N179" s="98"/>
      <c r="O179" s="164"/>
      <c r="P179" s="184"/>
      <c r="Q179" s="184"/>
      <c r="R179" s="184"/>
      <c r="S179" s="184"/>
      <c r="T179" s="184"/>
      <c r="U179" s="184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84"/>
      <c r="C180" s="184"/>
      <c r="D180" s="184"/>
      <c r="E180" s="184"/>
      <c r="F180" s="184"/>
      <c r="G180" s="184"/>
      <c r="H180" s="184"/>
      <c r="I180" s="184"/>
      <c r="J180" s="184"/>
      <c r="K180" s="184"/>
      <c r="L180" s="184"/>
      <c r="M180" s="184"/>
      <c r="N180" s="98"/>
      <c r="O180" s="164"/>
      <c r="P180" s="184"/>
      <c r="Q180" s="184"/>
      <c r="R180" s="184"/>
      <c r="S180" s="184"/>
      <c r="T180" s="184"/>
      <c r="U180" s="184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84"/>
      <c r="C181" s="184"/>
      <c r="D181" s="184"/>
      <c r="E181" s="184"/>
      <c r="F181" s="184"/>
      <c r="G181" s="184"/>
      <c r="H181" s="184"/>
      <c r="I181" s="184"/>
      <c r="J181" s="184"/>
      <c r="K181" s="184"/>
      <c r="L181" s="184"/>
      <c r="M181" s="184"/>
      <c r="N181" s="98"/>
      <c r="O181" s="164"/>
      <c r="P181" s="184"/>
      <c r="Q181" s="184"/>
      <c r="R181" s="184"/>
      <c r="S181" s="184"/>
      <c r="T181" s="184"/>
      <c r="U181" s="184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84"/>
      <c r="C182" s="184"/>
      <c r="D182" s="184"/>
      <c r="E182" s="184"/>
      <c r="F182" s="184"/>
      <c r="G182" s="184"/>
      <c r="H182" s="184"/>
      <c r="I182" s="184"/>
      <c r="J182" s="184"/>
      <c r="K182" s="184"/>
      <c r="L182" s="184"/>
      <c r="M182" s="184"/>
      <c r="N182" s="98"/>
      <c r="O182" s="164"/>
      <c r="P182" s="184"/>
      <c r="Q182" s="184"/>
      <c r="R182" s="184"/>
      <c r="S182" s="184"/>
      <c r="T182" s="184"/>
      <c r="U182" s="184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84"/>
      <c r="C183" s="184"/>
      <c r="D183" s="184"/>
      <c r="E183" s="184"/>
      <c r="F183" s="184"/>
      <c r="G183" s="184"/>
      <c r="H183" s="184"/>
      <c r="I183" s="184"/>
      <c r="J183" s="184"/>
      <c r="K183" s="184"/>
      <c r="L183" s="184"/>
      <c r="M183" s="184"/>
      <c r="N183" s="98"/>
      <c r="O183" s="164"/>
      <c r="P183" s="184"/>
      <c r="Q183" s="184"/>
      <c r="R183" s="184"/>
      <c r="S183" s="184"/>
      <c r="T183" s="184"/>
      <c r="U183" s="184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84"/>
      <c r="C184" s="184"/>
      <c r="D184" s="184"/>
      <c r="E184" s="184"/>
      <c r="F184" s="184"/>
      <c r="G184" s="184"/>
      <c r="H184" s="184"/>
      <c r="I184" s="184"/>
      <c r="J184" s="184"/>
      <c r="K184" s="184"/>
      <c r="L184" s="184"/>
      <c r="M184" s="184"/>
      <c r="N184" s="98"/>
      <c r="O184" s="164"/>
      <c r="P184" s="184"/>
      <c r="Q184" s="184"/>
      <c r="R184" s="184"/>
      <c r="S184" s="184"/>
      <c r="T184" s="184"/>
      <c r="U184" s="184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84"/>
      <c r="C185" s="184"/>
      <c r="D185" s="184"/>
      <c r="E185" s="184"/>
      <c r="F185" s="184"/>
      <c r="G185" s="184"/>
      <c r="H185" s="184"/>
      <c r="I185" s="184"/>
      <c r="J185" s="184"/>
      <c r="K185" s="184"/>
      <c r="L185" s="184"/>
      <c r="M185" s="184"/>
      <c r="N185" s="98"/>
      <c r="O185" s="164"/>
      <c r="P185" s="184"/>
      <c r="Q185" s="184"/>
      <c r="R185" s="184"/>
      <c r="S185" s="184"/>
      <c r="T185" s="184"/>
      <c r="U185" s="184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84"/>
      <c r="C186" s="184"/>
      <c r="D186" s="184"/>
      <c r="E186" s="184"/>
      <c r="F186" s="184"/>
      <c r="G186" s="184"/>
      <c r="H186" s="184"/>
      <c r="I186" s="184"/>
      <c r="J186" s="184"/>
      <c r="K186" s="184"/>
      <c r="L186" s="184"/>
      <c r="M186" s="184"/>
      <c r="N186" s="98"/>
      <c r="O186" s="164"/>
      <c r="P186" s="184"/>
      <c r="Q186" s="184"/>
      <c r="R186" s="184"/>
      <c r="S186" s="184"/>
      <c r="T186" s="184"/>
      <c r="U186" s="184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84"/>
      <c r="C187" s="184"/>
      <c r="D187" s="184"/>
      <c r="E187" s="184"/>
      <c r="F187" s="184"/>
      <c r="G187" s="184"/>
      <c r="H187" s="184"/>
      <c r="I187" s="184"/>
      <c r="J187" s="184"/>
      <c r="K187" s="184"/>
      <c r="L187" s="184"/>
      <c r="M187" s="184"/>
      <c r="N187" s="98"/>
      <c r="O187" s="164"/>
      <c r="P187" s="184"/>
      <c r="Q187" s="184"/>
      <c r="R187" s="184"/>
      <c r="S187" s="184"/>
      <c r="T187" s="184"/>
      <c r="U187" s="184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84"/>
      <c r="C188" s="184"/>
      <c r="D188" s="184"/>
      <c r="E188" s="184"/>
      <c r="F188" s="184"/>
      <c r="G188" s="184"/>
      <c r="H188" s="184"/>
      <c r="I188" s="184"/>
      <c r="J188" s="184"/>
      <c r="K188" s="184"/>
      <c r="L188" s="184"/>
      <c r="M188" s="184"/>
      <c r="N188" s="98"/>
      <c r="O188" s="164"/>
      <c r="P188" s="184"/>
      <c r="Q188" s="184"/>
      <c r="R188" s="184"/>
      <c r="S188" s="184"/>
      <c r="T188" s="184"/>
      <c r="U188" s="184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5"/>
      <c r="C193" s="186"/>
      <c r="D193" s="186"/>
      <c r="E193" s="165"/>
      <c r="F193" s="165"/>
      <c r="G193" s="165"/>
      <c r="H193" s="185"/>
      <c r="I193" s="185"/>
      <c r="J193" s="185"/>
      <c r="K193" s="185"/>
      <c r="L193" s="185"/>
      <c r="M193" s="185"/>
      <c r="N193" s="185"/>
      <c r="O193" s="185"/>
      <c r="P193" s="185"/>
      <c r="Q193" s="185"/>
      <c r="R193" s="185"/>
      <c r="S193" s="185"/>
      <c r="T193" s="185"/>
      <c r="U193" s="185"/>
      <c r="V193" s="165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8"/>
      <c r="C194" s="188"/>
      <c r="D194" s="188"/>
      <c r="E194" s="102"/>
      <c r="F194" s="102"/>
      <c r="G194" s="102"/>
      <c r="H194" s="189"/>
      <c r="I194" s="189"/>
      <c r="J194" s="189"/>
      <c r="K194" s="189"/>
      <c r="L194" s="190"/>
      <c r="M194" s="190"/>
      <c r="N194" s="190"/>
      <c r="O194" s="190"/>
      <c r="P194" s="190"/>
      <c r="Q194" s="190"/>
      <c r="R194" s="190"/>
      <c r="S194" s="190"/>
      <c r="T194" s="190"/>
      <c r="U194" s="190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8"/>
      <c r="C195" s="188"/>
      <c r="D195" s="188"/>
      <c r="E195" s="102"/>
      <c r="F195" s="102"/>
      <c r="G195" s="102"/>
      <c r="H195" s="189"/>
      <c r="I195" s="189"/>
      <c r="J195" s="189"/>
      <c r="K195" s="189"/>
      <c r="L195" s="190"/>
      <c r="M195" s="190"/>
      <c r="N195" s="190"/>
      <c r="O195" s="190"/>
      <c r="P195" s="190"/>
      <c r="Q195" s="190"/>
      <c r="R195" s="190"/>
      <c r="S195" s="190"/>
      <c r="T195" s="190"/>
      <c r="U195" s="190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8"/>
      <c r="C196" s="188"/>
      <c r="D196" s="188"/>
      <c r="E196" s="102"/>
      <c r="F196" s="102"/>
      <c r="G196" s="102"/>
      <c r="H196" s="189"/>
      <c r="I196" s="189"/>
      <c r="J196" s="189"/>
      <c r="K196" s="189"/>
      <c r="L196" s="190"/>
      <c r="M196" s="190"/>
      <c r="N196" s="190"/>
      <c r="O196" s="190"/>
      <c r="P196" s="190"/>
      <c r="Q196" s="190"/>
      <c r="R196" s="190"/>
      <c r="S196" s="190"/>
      <c r="T196" s="190"/>
      <c r="U196" s="190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8"/>
      <c r="C197" s="188"/>
      <c r="D197" s="188"/>
      <c r="E197" s="102"/>
      <c r="F197" s="102"/>
      <c r="G197" s="102"/>
      <c r="H197" s="189"/>
      <c r="I197" s="189"/>
      <c r="J197" s="189"/>
      <c r="K197" s="189"/>
      <c r="L197" s="190"/>
      <c r="M197" s="190"/>
      <c r="N197" s="190"/>
      <c r="O197" s="190"/>
      <c r="P197" s="190"/>
      <c r="Q197" s="190"/>
      <c r="R197" s="190"/>
      <c r="S197" s="190"/>
      <c r="T197" s="190"/>
      <c r="U197" s="190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8"/>
      <c r="C198" s="188"/>
      <c r="D198" s="188"/>
      <c r="E198" s="102"/>
      <c r="F198" s="102"/>
      <c r="G198" s="102"/>
      <c r="H198" s="189"/>
      <c r="I198" s="189"/>
      <c r="J198" s="189"/>
      <c r="K198" s="189"/>
      <c r="L198" s="190"/>
      <c r="M198" s="190"/>
      <c r="N198" s="190"/>
      <c r="O198" s="190"/>
      <c r="P198" s="190"/>
      <c r="Q198" s="190"/>
      <c r="R198" s="190"/>
      <c r="S198" s="190"/>
      <c r="T198" s="190"/>
      <c r="U198" s="190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5"/>
      <c r="C201" s="186"/>
      <c r="D201" s="186"/>
      <c r="E201" s="187"/>
      <c r="F201" s="187"/>
      <c r="G201" s="187"/>
      <c r="H201" s="187"/>
      <c r="I201" s="187"/>
      <c r="J201" s="187"/>
      <c r="K201" s="187"/>
      <c r="L201" s="187"/>
      <c r="M201" s="187"/>
      <c r="N201" s="165"/>
      <c r="O201" s="165"/>
      <c r="P201" s="165"/>
      <c r="Q201" s="185"/>
      <c r="R201" s="185"/>
      <c r="S201" s="185"/>
      <c r="T201" s="185"/>
      <c r="U201" s="41"/>
      <c r="V201" s="165"/>
      <c r="W201" s="165"/>
      <c r="X201" s="165"/>
      <c r="Y201" s="165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84"/>
      <c r="C202" s="184"/>
      <c r="D202" s="184"/>
      <c r="E202" s="184"/>
      <c r="F202" s="184"/>
      <c r="G202" s="184"/>
      <c r="H202" s="184"/>
      <c r="I202" s="184"/>
      <c r="J202" s="184"/>
      <c r="K202" s="184"/>
      <c r="L202" s="184"/>
      <c r="M202" s="184"/>
      <c r="N202" s="98"/>
      <c r="O202" s="164"/>
      <c r="P202" s="164"/>
      <c r="Q202" s="184"/>
      <c r="R202" s="184"/>
      <c r="S202" s="184"/>
      <c r="T202" s="184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84"/>
      <c r="C203" s="184"/>
      <c r="D203" s="184"/>
      <c r="E203" s="184"/>
      <c r="F203" s="184"/>
      <c r="G203" s="184"/>
      <c r="H203" s="184"/>
      <c r="I203" s="184"/>
      <c r="J203" s="184"/>
      <c r="K203" s="184"/>
      <c r="L203" s="184"/>
      <c r="M203" s="184"/>
      <c r="N203" s="98"/>
      <c r="O203" s="164"/>
      <c r="P203" s="164"/>
      <c r="Q203" s="184"/>
      <c r="R203" s="184"/>
      <c r="S203" s="184"/>
      <c r="T203" s="184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84"/>
      <c r="C204" s="184"/>
      <c r="D204" s="184"/>
      <c r="E204" s="184"/>
      <c r="F204" s="184"/>
      <c r="G204" s="184"/>
      <c r="H204" s="184"/>
      <c r="I204" s="184"/>
      <c r="J204" s="184"/>
      <c r="K204" s="184"/>
      <c r="L204" s="184"/>
      <c r="M204" s="184"/>
      <c r="N204" s="98"/>
      <c r="O204" s="164"/>
      <c r="P204" s="164"/>
      <c r="Q204" s="184"/>
      <c r="R204" s="184"/>
      <c r="S204" s="184"/>
      <c r="T204" s="184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84"/>
      <c r="C205" s="184"/>
      <c r="D205" s="184"/>
      <c r="E205" s="184"/>
      <c r="F205" s="184"/>
      <c r="G205" s="184"/>
      <c r="H205" s="184"/>
      <c r="I205" s="184"/>
      <c r="J205" s="184"/>
      <c r="K205" s="184"/>
      <c r="L205" s="184"/>
      <c r="M205" s="184"/>
      <c r="N205" s="98"/>
      <c r="O205" s="164"/>
      <c r="P205" s="164"/>
      <c r="Q205" s="184"/>
      <c r="R205" s="184"/>
      <c r="S205" s="184"/>
      <c r="T205" s="184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84"/>
      <c r="C206" s="184"/>
      <c r="D206" s="184"/>
      <c r="E206" s="184"/>
      <c r="F206" s="184"/>
      <c r="G206" s="184"/>
      <c r="H206" s="184"/>
      <c r="I206" s="184"/>
      <c r="J206" s="184"/>
      <c r="K206" s="184"/>
      <c r="L206" s="184"/>
      <c r="M206" s="184"/>
      <c r="N206" s="98"/>
      <c r="O206" s="164"/>
      <c r="P206" s="164"/>
      <c r="Q206" s="184"/>
      <c r="R206" s="184"/>
      <c r="S206" s="184"/>
      <c r="T206" s="184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84"/>
      <c r="C207" s="184"/>
      <c r="D207" s="184"/>
      <c r="E207" s="184"/>
      <c r="F207" s="184"/>
      <c r="G207" s="184"/>
      <c r="H207" s="184"/>
      <c r="I207" s="184"/>
      <c r="J207" s="184"/>
      <c r="K207" s="184"/>
      <c r="L207" s="184"/>
      <c r="M207" s="184"/>
      <c r="N207" s="98"/>
      <c r="O207" s="164"/>
      <c r="P207" s="164"/>
      <c r="Q207" s="184"/>
      <c r="R207" s="184"/>
      <c r="S207" s="184"/>
      <c r="T207" s="184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84"/>
      <c r="C208" s="184"/>
      <c r="D208" s="184"/>
      <c r="E208" s="184"/>
      <c r="F208" s="184"/>
      <c r="G208" s="184"/>
      <c r="H208" s="184"/>
      <c r="I208" s="184"/>
      <c r="J208" s="184"/>
      <c r="K208" s="184"/>
      <c r="L208" s="184"/>
      <c r="M208" s="184"/>
      <c r="N208" s="98"/>
      <c r="O208" s="164"/>
      <c r="P208" s="164"/>
      <c r="Q208" s="184"/>
      <c r="R208" s="184"/>
      <c r="S208" s="184"/>
      <c r="T208" s="184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84"/>
      <c r="C209" s="184"/>
      <c r="D209" s="184"/>
      <c r="E209" s="184"/>
      <c r="F209" s="184"/>
      <c r="G209" s="184"/>
      <c r="H209" s="184"/>
      <c r="I209" s="184"/>
      <c r="J209" s="184"/>
      <c r="K209" s="184"/>
      <c r="L209" s="184"/>
      <c r="M209" s="184"/>
      <c r="N209" s="98"/>
      <c r="O209" s="164"/>
      <c r="P209" s="164"/>
      <c r="Q209" s="184"/>
      <c r="R209" s="184"/>
      <c r="S209" s="184"/>
      <c r="T209" s="184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84"/>
      <c r="C210" s="184"/>
      <c r="D210" s="184"/>
      <c r="E210" s="184"/>
      <c r="F210" s="184"/>
      <c r="G210" s="184"/>
      <c r="H210" s="184"/>
      <c r="I210" s="184"/>
      <c r="J210" s="184"/>
      <c r="K210" s="184"/>
      <c r="L210" s="184"/>
      <c r="M210" s="184"/>
      <c r="N210" s="98"/>
      <c r="O210" s="164"/>
      <c r="P210" s="164"/>
      <c r="Q210" s="184"/>
      <c r="R210" s="184"/>
      <c r="S210" s="184"/>
      <c r="T210" s="184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84"/>
      <c r="C211" s="184"/>
      <c r="D211" s="184"/>
      <c r="E211" s="184"/>
      <c r="F211" s="184"/>
      <c r="G211" s="184"/>
      <c r="H211" s="184"/>
      <c r="I211" s="184"/>
      <c r="J211" s="184"/>
      <c r="K211" s="184"/>
      <c r="L211" s="184"/>
      <c r="M211" s="184"/>
      <c r="N211" s="98"/>
      <c r="O211" s="164"/>
      <c r="P211" s="164"/>
      <c r="Q211" s="184"/>
      <c r="R211" s="184"/>
      <c r="S211" s="184"/>
      <c r="T211" s="184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84"/>
      <c r="C212" s="184"/>
      <c r="D212" s="184"/>
      <c r="E212" s="184"/>
      <c r="F212" s="184"/>
      <c r="G212" s="184"/>
      <c r="H212" s="184"/>
      <c r="I212" s="184"/>
      <c r="J212" s="184"/>
      <c r="K212" s="184"/>
      <c r="L212" s="184"/>
      <c r="M212" s="184"/>
      <c r="N212" s="98"/>
      <c r="O212" s="164"/>
      <c r="P212" s="164"/>
      <c r="Q212" s="184"/>
      <c r="R212" s="184"/>
      <c r="S212" s="184"/>
      <c r="T212" s="184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84"/>
      <c r="C213" s="184"/>
      <c r="D213" s="184"/>
      <c r="E213" s="184"/>
      <c r="F213" s="184"/>
      <c r="G213" s="184"/>
      <c r="H213" s="184"/>
      <c r="I213" s="184"/>
      <c r="J213" s="184"/>
      <c r="K213" s="184"/>
      <c r="L213" s="184"/>
      <c r="M213" s="184"/>
      <c r="N213" s="98"/>
      <c r="O213" s="164"/>
      <c r="P213" s="164"/>
      <c r="Q213" s="184"/>
      <c r="R213" s="184"/>
      <c r="S213" s="184"/>
      <c r="T213" s="184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84"/>
      <c r="C214" s="184"/>
      <c r="D214" s="184"/>
      <c r="E214" s="184"/>
      <c r="F214" s="184"/>
      <c r="G214" s="184"/>
      <c r="H214" s="184"/>
      <c r="I214" s="184"/>
      <c r="J214" s="184"/>
      <c r="K214" s="184"/>
      <c r="L214" s="184"/>
      <c r="M214" s="184"/>
      <c r="N214" s="98"/>
      <c r="O214" s="164"/>
      <c r="P214" s="164"/>
      <c r="Q214" s="184"/>
      <c r="R214" s="184"/>
      <c r="S214" s="184"/>
      <c r="T214" s="184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84"/>
      <c r="C215" s="184"/>
      <c r="D215" s="184"/>
      <c r="E215" s="184"/>
      <c r="F215" s="184"/>
      <c r="G215" s="184"/>
      <c r="H215" s="184"/>
      <c r="I215" s="184"/>
      <c r="J215" s="184"/>
      <c r="K215" s="184"/>
      <c r="L215" s="184"/>
      <c r="M215" s="184"/>
      <c r="N215" s="98"/>
      <c r="O215" s="164"/>
      <c r="P215" s="164"/>
      <c r="Q215" s="184"/>
      <c r="R215" s="184"/>
      <c r="S215" s="184"/>
      <c r="T215" s="184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84"/>
      <c r="C216" s="184"/>
      <c r="D216" s="184"/>
      <c r="E216" s="184"/>
      <c r="F216" s="184"/>
      <c r="G216" s="184"/>
      <c r="H216" s="184"/>
      <c r="I216" s="184"/>
      <c r="J216" s="184"/>
      <c r="K216" s="184"/>
      <c r="L216" s="184"/>
      <c r="M216" s="184"/>
      <c r="N216" s="98"/>
      <c r="O216" s="164"/>
      <c r="P216" s="164"/>
      <c r="Q216" s="184"/>
      <c r="R216" s="184"/>
      <c r="S216" s="184"/>
      <c r="T216" s="184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84"/>
      <c r="C217" s="184"/>
      <c r="D217" s="184"/>
      <c r="E217" s="184"/>
      <c r="F217" s="184"/>
      <c r="G217" s="184"/>
      <c r="H217" s="184"/>
      <c r="I217" s="184"/>
      <c r="J217" s="184"/>
      <c r="K217" s="184"/>
      <c r="L217" s="184"/>
      <c r="M217" s="184"/>
      <c r="N217" s="98"/>
      <c r="O217" s="164"/>
      <c r="P217" s="164"/>
      <c r="Q217" s="184"/>
      <c r="R217" s="184"/>
      <c r="S217" s="184"/>
      <c r="T217" s="184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84"/>
      <c r="C218" s="184"/>
      <c r="D218" s="184"/>
      <c r="E218" s="184"/>
      <c r="F218" s="184"/>
      <c r="G218" s="184"/>
      <c r="H218" s="184"/>
      <c r="I218" s="184"/>
      <c r="J218" s="184"/>
      <c r="K218" s="184"/>
      <c r="L218" s="184"/>
      <c r="M218" s="184"/>
      <c r="N218" s="98"/>
      <c r="O218" s="164"/>
      <c r="P218" s="164"/>
      <c r="Q218" s="184"/>
      <c r="R218" s="184"/>
      <c r="S218" s="184"/>
      <c r="T218" s="184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84"/>
      <c r="C219" s="184"/>
      <c r="D219" s="184"/>
      <c r="E219" s="184"/>
      <c r="F219" s="184"/>
      <c r="G219" s="184"/>
      <c r="H219" s="184"/>
      <c r="I219" s="184"/>
      <c r="J219" s="184"/>
      <c r="K219" s="184"/>
      <c r="L219" s="184"/>
      <c r="M219" s="184"/>
      <c r="N219" s="98"/>
      <c r="O219" s="164"/>
      <c r="P219" s="164"/>
      <c r="Q219" s="184"/>
      <c r="R219" s="184"/>
      <c r="S219" s="184"/>
      <c r="T219" s="184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84"/>
      <c r="C220" s="184"/>
      <c r="D220" s="184"/>
      <c r="E220" s="184"/>
      <c r="F220" s="184"/>
      <c r="G220" s="184"/>
      <c r="H220" s="184"/>
      <c r="I220" s="184"/>
      <c r="J220" s="184"/>
      <c r="K220" s="184"/>
      <c r="L220" s="184"/>
      <c r="M220" s="184"/>
      <c r="N220" s="98"/>
      <c r="O220" s="164"/>
      <c r="P220" s="164"/>
      <c r="Q220" s="184"/>
      <c r="R220" s="184"/>
      <c r="S220" s="184"/>
      <c r="T220" s="184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84"/>
      <c r="C221" s="184"/>
      <c r="D221" s="184"/>
      <c r="E221" s="184"/>
      <c r="F221" s="184"/>
      <c r="G221" s="184"/>
      <c r="H221" s="184"/>
      <c r="I221" s="184"/>
      <c r="J221" s="184"/>
      <c r="K221" s="184"/>
      <c r="L221" s="184"/>
      <c r="M221" s="184"/>
      <c r="N221" s="98"/>
      <c r="O221" s="164"/>
      <c r="P221" s="164"/>
      <c r="Q221" s="184"/>
      <c r="R221" s="184"/>
      <c r="S221" s="184"/>
      <c r="T221" s="184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84"/>
      <c r="C222" s="184"/>
      <c r="D222" s="184"/>
      <c r="E222" s="184"/>
      <c r="F222" s="184"/>
      <c r="G222" s="184"/>
      <c r="H222" s="184"/>
      <c r="I222" s="184"/>
      <c r="J222" s="184"/>
      <c r="K222" s="184"/>
      <c r="L222" s="184"/>
      <c r="M222" s="184"/>
      <c r="N222" s="98"/>
      <c r="O222" s="164"/>
      <c r="P222" s="164"/>
      <c r="Q222" s="184"/>
      <c r="R222" s="184"/>
      <c r="S222" s="184"/>
      <c r="T222" s="184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84"/>
      <c r="C223" s="184"/>
      <c r="D223" s="184"/>
      <c r="E223" s="184"/>
      <c r="F223" s="184"/>
      <c r="G223" s="184"/>
      <c r="H223" s="184"/>
      <c r="I223" s="184"/>
      <c r="J223" s="184"/>
      <c r="K223" s="184"/>
      <c r="L223" s="184"/>
      <c r="M223" s="184"/>
      <c r="N223" s="98"/>
      <c r="O223" s="164"/>
      <c r="P223" s="164"/>
      <c r="Q223" s="184"/>
      <c r="R223" s="184"/>
      <c r="S223" s="184"/>
      <c r="T223" s="184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84"/>
      <c r="C224" s="184"/>
      <c r="D224" s="184"/>
      <c r="E224" s="184"/>
      <c r="F224" s="184"/>
      <c r="G224" s="184"/>
      <c r="H224" s="184"/>
      <c r="I224" s="184"/>
      <c r="J224" s="184"/>
      <c r="K224" s="184"/>
      <c r="L224" s="184"/>
      <c r="M224" s="184"/>
      <c r="N224" s="98"/>
      <c r="O224" s="164"/>
      <c r="P224" s="164"/>
      <c r="Q224" s="184"/>
      <c r="R224" s="184"/>
      <c r="S224" s="184"/>
      <c r="T224" s="184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84"/>
      <c r="C225" s="184"/>
      <c r="D225" s="184"/>
      <c r="E225" s="184"/>
      <c r="F225" s="184"/>
      <c r="G225" s="184"/>
      <c r="H225" s="184"/>
      <c r="I225" s="184"/>
      <c r="J225" s="184"/>
      <c r="K225" s="184"/>
      <c r="L225" s="184"/>
      <c r="M225" s="184"/>
      <c r="N225" s="98"/>
      <c r="O225" s="164"/>
      <c r="P225" s="164"/>
      <c r="Q225" s="184"/>
      <c r="R225" s="184"/>
      <c r="S225" s="184"/>
      <c r="T225" s="184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84"/>
      <c r="C226" s="184"/>
      <c r="D226" s="184"/>
      <c r="E226" s="184"/>
      <c r="F226" s="184"/>
      <c r="G226" s="184"/>
      <c r="H226" s="184"/>
      <c r="I226" s="184"/>
      <c r="J226" s="184"/>
      <c r="K226" s="184"/>
      <c r="L226" s="184"/>
      <c r="M226" s="184"/>
      <c r="N226" s="98"/>
      <c r="O226" s="164"/>
      <c r="P226" s="164"/>
      <c r="Q226" s="184"/>
      <c r="R226" s="184"/>
      <c r="S226" s="184"/>
      <c r="T226" s="184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84"/>
      <c r="C227" s="184"/>
      <c r="D227" s="184"/>
      <c r="E227" s="184"/>
      <c r="F227" s="184"/>
      <c r="G227" s="184"/>
      <c r="H227" s="184"/>
      <c r="I227" s="184"/>
      <c r="J227" s="184"/>
      <c r="K227" s="184"/>
      <c r="L227" s="184"/>
      <c r="M227" s="184"/>
      <c r="N227" s="98"/>
      <c r="O227" s="164"/>
      <c r="P227" s="164"/>
      <c r="Q227" s="184"/>
      <c r="R227" s="184"/>
      <c r="S227" s="184"/>
      <c r="T227" s="184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84"/>
      <c r="C228" s="184"/>
      <c r="D228" s="184"/>
      <c r="E228" s="184"/>
      <c r="F228" s="184"/>
      <c r="G228" s="184"/>
      <c r="H228" s="184"/>
      <c r="I228" s="184"/>
      <c r="J228" s="184"/>
      <c r="K228" s="184"/>
      <c r="L228" s="184"/>
      <c r="M228" s="184"/>
      <c r="N228" s="98"/>
      <c r="O228" s="164"/>
      <c r="P228" s="164"/>
      <c r="Q228" s="184"/>
      <c r="R228" s="184"/>
      <c r="S228" s="184"/>
      <c r="T228" s="184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84"/>
      <c r="C229" s="184"/>
      <c r="D229" s="184"/>
      <c r="E229" s="184"/>
      <c r="F229" s="184"/>
      <c r="G229" s="184"/>
      <c r="H229" s="184"/>
      <c r="I229" s="184"/>
      <c r="J229" s="184"/>
      <c r="K229" s="184"/>
      <c r="L229" s="184"/>
      <c r="M229" s="184"/>
      <c r="N229" s="98"/>
      <c r="O229" s="164"/>
      <c r="P229" s="164"/>
      <c r="Q229" s="184"/>
      <c r="R229" s="184"/>
      <c r="S229" s="184"/>
      <c r="T229" s="184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84"/>
      <c r="C230" s="184"/>
      <c r="D230" s="184"/>
      <c r="E230" s="184"/>
      <c r="F230" s="184"/>
      <c r="G230" s="184"/>
      <c r="H230" s="184"/>
      <c r="I230" s="184"/>
      <c r="J230" s="184"/>
      <c r="K230" s="184"/>
      <c r="L230" s="184"/>
      <c r="M230" s="184"/>
      <c r="N230" s="98"/>
      <c r="O230" s="164"/>
      <c r="P230" s="164"/>
      <c r="Q230" s="184"/>
      <c r="R230" s="184"/>
      <c r="S230" s="184"/>
      <c r="T230" s="184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84"/>
      <c r="C231" s="184"/>
      <c r="D231" s="184"/>
      <c r="E231" s="184"/>
      <c r="F231" s="184"/>
      <c r="G231" s="184"/>
      <c r="H231" s="184"/>
      <c r="I231" s="184"/>
      <c r="J231" s="184"/>
      <c r="K231" s="184"/>
      <c r="L231" s="184"/>
      <c r="M231" s="184"/>
      <c r="N231" s="98"/>
      <c r="O231" s="164"/>
      <c r="P231" s="164"/>
      <c r="Q231" s="184"/>
      <c r="R231" s="184"/>
      <c r="S231" s="184"/>
      <c r="T231" s="184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84"/>
      <c r="C232" s="184"/>
      <c r="D232" s="184"/>
      <c r="E232" s="184"/>
      <c r="F232" s="184"/>
      <c r="G232" s="184"/>
      <c r="H232" s="184"/>
      <c r="I232" s="184"/>
      <c r="J232" s="184"/>
      <c r="K232" s="184"/>
      <c r="L232" s="184"/>
      <c r="M232" s="184"/>
      <c r="N232" s="98"/>
      <c r="O232" s="164"/>
      <c r="P232" s="164"/>
      <c r="Q232" s="184"/>
      <c r="R232" s="184"/>
      <c r="S232" s="184"/>
      <c r="T232" s="184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84"/>
      <c r="C233" s="184"/>
      <c r="D233" s="184"/>
      <c r="E233" s="184"/>
      <c r="F233" s="184"/>
      <c r="G233" s="184"/>
      <c r="H233" s="184"/>
      <c r="I233" s="184"/>
      <c r="J233" s="184"/>
      <c r="K233" s="184"/>
      <c r="L233" s="184"/>
      <c r="M233" s="184"/>
      <c r="N233" s="98"/>
      <c r="O233" s="164"/>
      <c r="P233" s="164"/>
      <c r="Q233" s="184"/>
      <c r="R233" s="184"/>
      <c r="S233" s="184"/>
      <c r="T233" s="184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84"/>
      <c r="C234" s="184"/>
      <c r="D234" s="184"/>
      <c r="E234" s="184"/>
      <c r="F234" s="184"/>
      <c r="G234" s="184"/>
      <c r="H234" s="184"/>
      <c r="I234" s="184"/>
      <c r="J234" s="184"/>
      <c r="K234" s="184"/>
      <c r="L234" s="184"/>
      <c r="M234" s="184"/>
      <c r="N234" s="98"/>
      <c r="O234" s="164"/>
      <c r="P234" s="164"/>
      <c r="Q234" s="184"/>
      <c r="R234" s="184"/>
      <c r="S234" s="184"/>
      <c r="T234" s="184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84"/>
      <c r="C235" s="184"/>
      <c r="D235" s="184"/>
      <c r="E235" s="184"/>
      <c r="F235" s="184"/>
      <c r="G235" s="184"/>
      <c r="H235" s="184"/>
      <c r="I235" s="184"/>
      <c r="J235" s="184"/>
      <c r="K235" s="184"/>
      <c r="L235" s="184"/>
      <c r="M235" s="184"/>
      <c r="N235" s="98"/>
      <c r="O235" s="164"/>
      <c r="P235" s="164"/>
      <c r="Q235" s="184"/>
      <c r="R235" s="184"/>
      <c r="S235" s="184"/>
      <c r="T235" s="184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84"/>
      <c r="C236" s="184"/>
      <c r="D236" s="184"/>
      <c r="E236" s="184"/>
      <c r="F236" s="184"/>
      <c r="G236" s="184"/>
      <c r="H236" s="184"/>
      <c r="I236" s="184"/>
      <c r="J236" s="184"/>
      <c r="K236" s="184"/>
      <c r="L236" s="184"/>
      <c r="M236" s="184"/>
      <c r="N236" s="98"/>
      <c r="O236" s="164"/>
      <c r="P236" s="164"/>
      <c r="Q236" s="184"/>
      <c r="R236" s="184"/>
      <c r="S236" s="184"/>
      <c r="T236" s="184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84"/>
      <c r="C237" s="184"/>
      <c r="D237" s="184"/>
      <c r="E237" s="184"/>
      <c r="F237" s="184"/>
      <c r="G237" s="184"/>
      <c r="H237" s="184"/>
      <c r="I237" s="184"/>
      <c r="J237" s="184"/>
      <c r="K237" s="184"/>
      <c r="L237" s="184"/>
      <c r="M237" s="184"/>
      <c r="N237" s="98"/>
      <c r="O237" s="164"/>
      <c r="P237" s="164"/>
      <c r="Q237" s="184"/>
      <c r="R237" s="184"/>
      <c r="S237" s="184"/>
      <c r="T237" s="184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84"/>
      <c r="C238" s="184"/>
      <c r="D238" s="184"/>
      <c r="E238" s="184"/>
      <c r="F238" s="184"/>
      <c r="G238" s="184"/>
      <c r="H238" s="184"/>
      <c r="I238" s="184"/>
      <c r="J238" s="184"/>
      <c r="K238" s="184"/>
      <c r="L238" s="184"/>
      <c r="M238" s="184"/>
      <c r="N238" s="98"/>
      <c r="O238" s="164"/>
      <c r="P238" s="164"/>
      <c r="Q238" s="184"/>
      <c r="R238" s="184"/>
      <c r="S238" s="184"/>
      <c r="T238" s="184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84"/>
      <c r="C239" s="184"/>
      <c r="D239" s="184"/>
      <c r="E239" s="184"/>
      <c r="F239" s="184"/>
      <c r="G239" s="184"/>
      <c r="H239" s="184"/>
      <c r="I239" s="184"/>
      <c r="J239" s="184"/>
      <c r="K239" s="184"/>
      <c r="L239" s="184"/>
      <c r="M239" s="184"/>
      <c r="N239" s="98"/>
      <c r="O239" s="164"/>
      <c r="P239" s="164"/>
      <c r="Q239" s="184"/>
      <c r="R239" s="184"/>
      <c r="S239" s="184"/>
      <c r="T239" s="184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84"/>
      <c r="C240" s="184"/>
      <c r="D240" s="184"/>
      <c r="E240" s="184"/>
      <c r="F240" s="184"/>
      <c r="G240" s="184"/>
      <c r="H240" s="184"/>
      <c r="I240" s="184"/>
      <c r="J240" s="184"/>
      <c r="K240" s="184"/>
      <c r="L240" s="184"/>
      <c r="M240" s="184"/>
      <c r="N240" s="98"/>
      <c r="O240" s="164"/>
      <c r="P240" s="164"/>
      <c r="Q240" s="184"/>
      <c r="R240" s="184"/>
      <c r="S240" s="184"/>
      <c r="T240" s="184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84"/>
      <c r="C241" s="184"/>
      <c r="D241" s="184"/>
      <c r="E241" s="184"/>
      <c r="F241" s="184"/>
      <c r="G241" s="184"/>
      <c r="H241" s="184"/>
      <c r="I241" s="184"/>
      <c r="J241" s="184"/>
      <c r="K241" s="184"/>
      <c r="L241" s="184"/>
      <c r="M241" s="184"/>
      <c r="N241" s="98"/>
      <c r="O241" s="164"/>
      <c r="P241" s="164"/>
      <c r="Q241" s="184"/>
      <c r="R241" s="184"/>
      <c r="S241" s="184"/>
      <c r="T241" s="184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5"/>
      <c r="C246" s="186"/>
      <c r="D246" s="186"/>
      <c r="E246" s="165"/>
      <c r="F246" s="165"/>
      <c r="G246" s="165"/>
      <c r="H246" s="185"/>
      <c r="I246" s="185"/>
      <c r="J246" s="185"/>
      <c r="K246" s="185"/>
      <c r="L246" s="185"/>
      <c r="M246" s="185"/>
      <c r="N246" s="185"/>
      <c r="O246" s="185"/>
      <c r="P246" s="185"/>
      <c r="Q246" s="165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8"/>
      <c r="C247" s="188"/>
      <c r="D247" s="188"/>
      <c r="E247" s="102"/>
      <c r="F247" s="102"/>
      <c r="G247" s="102"/>
      <c r="H247" s="189"/>
      <c r="I247" s="189"/>
      <c r="J247" s="189"/>
      <c r="K247" s="189"/>
      <c r="L247" s="190"/>
      <c r="M247" s="190"/>
      <c r="N247" s="190"/>
      <c r="O247" s="190"/>
      <c r="P247" s="190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8"/>
      <c r="C248" s="188"/>
      <c r="D248" s="188"/>
      <c r="E248" s="102"/>
      <c r="F248" s="102"/>
      <c r="G248" s="102"/>
      <c r="H248" s="189"/>
      <c r="I248" s="189"/>
      <c r="J248" s="189"/>
      <c r="K248" s="189"/>
      <c r="L248" s="190"/>
      <c r="M248" s="190"/>
      <c r="N248" s="190"/>
      <c r="O248" s="190"/>
      <c r="P248" s="190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8"/>
      <c r="C249" s="188"/>
      <c r="D249" s="188"/>
      <c r="E249" s="102"/>
      <c r="F249" s="102"/>
      <c r="G249" s="102"/>
      <c r="H249" s="189"/>
      <c r="I249" s="189"/>
      <c r="J249" s="189"/>
      <c r="K249" s="189"/>
      <c r="L249" s="190"/>
      <c r="M249" s="190"/>
      <c r="N249" s="190"/>
      <c r="O249" s="190"/>
      <c r="P249" s="190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8"/>
      <c r="C250" s="188"/>
      <c r="D250" s="188"/>
      <c r="E250" s="102"/>
      <c r="F250" s="102"/>
      <c r="G250" s="102"/>
      <c r="H250" s="189"/>
      <c r="I250" s="189"/>
      <c r="J250" s="189"/>
      <c r="K250" s="189"/>
      <c r="L250" s="190"/>
      <c r="M250" s="190"/>
      <c r="N250" s="190"/>
      <c r="O250" s="190"/>
      <c r="P250" s="190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8"/>
      <c r="C251" s="188"/>
      <c r="D251" s="188"/>
      <c r="E251" s="102"/>
      <c r="F251" s="102"/>
      <c r="G251" s="102"/>
      <c r="H251" s="189"/>
      <c r="I251" s="189"/>
      <c r="J251" s="189"/>
      <c r="K251" s="189"/>
      <c r="L251" s="190"/>
      <c r="M251" s="190"/>
      <c r="N251" s="190"/>
      <c r="O251" s="190"/>
      <c r="P251" s="190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8"/>
      <c r="C252" s="188"/>
      <c r="D252" s="188"/>
      <c r="E252" s="102"/>
      <c r="F252" s="102"/>
      <c r="G252" s="102"/>
      <c r="H252" s="189"/>
      <c r="I252" s="189"/>
      <c r="J252" s="189"/>
      <c r="K252" s="189"/>
      <c r="L252" s="190"/>
      <c r="M252" s="190"/>
      <c r="N252" s="190"/>
      <c r="O252" s="190"/>
      <c r="P252" s="190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8"/>
      <c r="C253" s="188"/>
      <c r="D253" s="188"/>
      <c r="E253" s="102"/>
      <c r="F253" s="102"/>
      <c r="G253" s="102"/>
      <c r="H253" s="189"/>
      <c r="I253" s="189"/>
      <c r="J253" s="189"/>
      <c r="K253" s="189"/>
      <c r="L253" s="190"/>
      <c r="M253" s="190"/>
      <c r="N253" s="190"/>
      <c r="O253" s="190"/>
      <c r="P253" s="190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5"/>
      <c r="C256" s="186"/>
      <c r="D256" s="186"/>
      <c r="E256" s="187"/>
      <c r="F256" s="187"/>
      <c r="G256" s="187"/>
      <c r="H256" s="187"/>
      <c r="I256" s="187"/>
      <c r="J256" s="187"/>
      <c r="K256" s="187"/>
      <c r="L256" s="187"/>
      <c r="M256" s="187"/>
      <c r="N256" s="165"/>
      <c r="O256" s="165"/>
      <c r="P256" s="185"/>
      <c r="Q256" s="185"/>
      <c r="R256" s="185"/>
      <c r="S256" s="185"/>
      <c r="T256" s="185"/>
      <c r="U256" s="185"/>
      <c r="V256" s="165"/>
      <c r="W256" s="165"/>
      <c r="X256" s="165"/>
      <c r="Y256" s="165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84"/>
      <c r="C257" s="184"/>
      <c r="D257" s="184"/>
      <c r="E257" s="184"/>
      <c r="F257" s="184"/>
      <c r="G257" s="184"/>
      <c r="H257" s="184"/>
      <c r="I257" s="184"/>
      <c r="J257" s="184"/>
      <c r="K257" s="184"/>
      <c r="L257" s="184"/>
      <c r="M257" s="184"/>
      <c r="N257" s="98"/>
      <c r="O257" s="164"/>
      <c r="P257" s="184"/>
      <c r="Q257" s="184"/>
      <c r="R257" s="184"/>
      <c r="S257" s="184"/>
      <c r="T257" s="184"/>
      <c r="U257" s="184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84"/>
      <c r="C258" s="184"/>
      <c r="D258" s="184"/>
      <c r="E258" s="184"/>
      <c r="F258" s="184"/>
      <c r="G258" s="184"/>
      <c r="H258" s="184"/>
      <c r="I258" s="184"/>
      <c r="J258" s="184"/>
      <c r="K258" s="184"/>
      <c r="L258" s="184"/>
      <c r="M258" s="184"/>
      <c r="N258" s="98"/>
      <c r="O258" s="164"/>
      <c r="P258" s="184"/>
      <c r="Q258" s="184"/>
      <c r="R258" s="184"/>
      <c r="S258" s="184"/>
      <c r="T258" s="184"/>
      <c r="U258" s="184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84"/>
      <c r="C259" s="184"/>
      <c r="D259" s="184"/>
      <c r="E259" s="184"/>
      <c r="F259" s="184"/>
      <c r="G259" s="184"/>
      <c r="H259" s="184"/>
      <c r="I259" s="184"/>
      <c r="J259" s="184"/>
      <c r="K259" s="184"/>
      <c r="L259" s="184"/>
      <c r="M259" s="184"/>
      <c r="N259" s="98"/>
      <c r="O259" s="164"/>
      <c r="P259" s="184"/>
      <c r="Q259" s="184"/>
      <c r="R259" s="184"/>
      <c r="S259" s="184"/>
      <c r="T259" s="184"/>
      <c r="U259" s="184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84"/>
      <c r="C260" s="184"/>
      <c r="D260" s="184"/>
      <c r="E260" s="184"/>
      <c r="F260" s="184"/>
      <c r="G260" s="184"/>
      <c r="H260" s="184"/>
      <c r="I260" s="184"/>
      <c r="J260" s="184"/>
      <c r="K260" s="184"/>
      <c r="L260" s="184"/>
      <c r="M260" s="184"/>
      <c r="N260" s="98"/>
      <c r="O260" s="164"/>
      <c r="P260" s="184"/>
      <c r="Q260" s="184"/>
      <c r="R260" s="184"/>
      <c r="S260" s="184"/>
      <c r="T260" s="184"/>
      <c r="U260" s="184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84"/>
      <c r="C261" s="184"/>
      <c r="D261" s="184"/>
      <c r="E261" s="184"/>
      <c r="F261" s="184"/>
      <c r="G261" s="184"/>
      <c r="H261" s="184"/>
      <c r="I261" s="184"/>
      <c r="J261" s="184"/>
      <c r="K261" s="184"/>
      <c r="L261" s="184"/>
      <c r="M261" s="184"/>
      <c r="N261" s="98"/>
      <c r="O261" s="164"/>
      <c r="P261" s="184"/>
      <c r="Q261" s="184"/>
      <c r="R261" s="184"/>
      <c r="S261" s="184"/>
      <c r="T261" s="184"/>
      <c r="U261" s="184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84"/>
      <c r="C262" s="184"/>
      <c r="D262" s="184"/>
      <c r="E262" s="184"/>
      <c r="F262" s="184"/>
      <c r="G262" s="184"/>
      <c r="H262" s="184"/>
      <c r="I262" s="184"/>
      <c r="J262" s="184"/>
      <c r="K262" s="184"/>
      <c r="L262" s="184"/>
      <c r="M262" s="184"/>
      <c r="N262" s="98"/>
      <c r="O262" s="164"/>
      <c r="P262" s="184"/>
      <c r="Q262" s="184"/>
      <c r="R262" s="184"/>
      <c r="S262" s="184"/>
      <c r="T262" s="184"/>
      <c r="U262" s="184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84"/>
      <c r="C263" s="184"/>
      <c r="D263" s="184"/>
      <c r="E263" s="184"/>
      <c r="F263" s="184"/>
      <c r="G263" s="184"/>
      <c r="H263" s="184"/>
      <c r="I263" s="184"/>
      <c r="J263" s="184"/>
      <c r="K263" s="184"/>
      <c r="L263" s="184"/>
      <c r="M263" s="184"/>
      <c r="N263" s="98"/>
      <c r="O263" s="164"/>
      <c r="P263" s="184"/>
      <c r="Q263" s="184"/>
      <c r="R263" s="184"/>
      <c r="S263" s="184"/>
      <c r="T263" s="184"/>
      <c r="U263" s="184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84"/>
      <c r="C264" s="184"/>
      <c r="D264" s="184"/>
      <c r="E264" s="184"/>
      <c r="F264" s="184"/>
      <c r="G264" s="184"/>
      <c r="H264" s="184"/>
      <c r="I264" s="184"/>
      <c r="J264" s="184"/>
      <c r="K264" s="184"/>
      <c r="L264" s="184"/>
      <c r="M264" s="184"/>
      <c r="N264" s="98"/>
      <c r="O264" s="164"/>
      <c r="P264" s="184"/>
      <c r="Q264" s="184"/>
      <c r="R264" s="184"/>
      <c r="S264" s="184"/>
      <c r="T264" s="184"/>
      <c r="U264" s="184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84"/>
      <c r="C265" s="184"/>
      <c r="D265" s="184"/>
      <c r="E265" s="184"/>
      <c r="F265" s="184"/>
      <c r="G265" s="184"/>
      <c r="H265" s="184"/>
      <c r="I265" s="184"/>
      <c r="J265" s="184"/>
      <c r="K265" s="184"/>
      <c r="L265" s="184"/>
      <c r="M265" s="184"/>
      <c r="N265" s="98"/>
      <c r="O265" s="164"/>
      <c r="P265" s="184"/>
      <c r="Q265" s="184"/>
      <c r="R265" s="184"/>
      <c r="S265" s="184"/>
      <c r="T265" s="184"/>
      <c r="U265" s="184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84"/>
      <c r="C266" s="184"/>
      <c r="D266" s="184"/>
      <c r="E266" s="184"/>
      <c r="F266" s="184"/>
      <c r="G266" s="184"/>
      <c r="H266" s="184"/>
      <c r="I266" s="184"/>
      <c r="J266" s="184"/>
      <c r="K266" s="184"/>
      <c r="L266" s="184"/>
      <c r="M266" s="184"/>
      <c r="N266" s="98"/>
      <c r="O266" s="164"/>
      <c r="P266" s="184"/>
      <c r="Q266" s="184"/>
      <c r="R266" s="184"/>
      <c r="S266" s="184"/>
      <c r="T266" s="184"/>
      <c r="U266" s="184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84"/>
      <c r="C267" s="184"/>
      <c r="D267" s="184"/>
      <c r="E267" s="184"/>
      <c r="F267" s="184"/>
      <c r="G267" s="184"/>
      <c r="H267" s="184"/>
      <c r="I267" s="184"/>
      <c r="J267" s="184"/>
      <c r="K267" s="184"/>
      <c r="L267" s="184"/>
      <c r="M267" s="184"/>
      <c r="N267" s="98"/>
      <c r="O267" s="164"/>
      <c r="P267" s="184"/>
      <c r="Q267" s="184"/>
      <c r="R267" s="184"/>
      <c r="S267" s="184"/>
      <c r="T267" s="184"/>
      <c r="U267" s="184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84"/>
      <c r="C268" s="184"/>
      <c r="D268" s="184"/>
      <c r="E268" s="184"/>
      <c r="F268" s="184"/>
      <c r="G268" s="184"/>
      <c r="H268" s="184"/>
      <c r="I268" s="184"/>
      <c r="J268" s="184"/>
      <c r="K268" s="184"/>
      <c r="L268" s="184"/>
      <c r="M268" s="184"/>
      <c r="N268" s="98"/>
      <c r="O268" s="164"/>
      <c r="P268" s="184"/>
      <c r="Q268" s="184"/>
      <c r="R268" s="184"/>
      <c r="S268" s="184"/>
      <c r="T268" s="184"/>
      <c r="U268" s="184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84"/>
      <c r="C269" s="184"/>
      <c r="D269" s="184"/>
      <c r="E269" s="184"/>
      <c r="F269" s="184"/>
      <c r="G269" s="184"/>
      <c r="H269" s="184"/>
      <c r="I269" s="184"/>
      <c r="J269" s="184"/>
      <c r="K269" s="184"/>
      <c r="L269" s="184"/>
      <c r="M269" s="184"/>
      <c r="N269" s="98"/>
      <c r="O269" s="164"/>
      <c r="P269" s="184"/>
      <c r="Q269" s="184"/>
      <c r="R269" s="184"/>
      <c r="S269" s="184"/>
      <c r="T269" s="184"/>
      <c r="U269" s="184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84"/>
      <c r="C270" s="184"/>
      <c r="D270" s="184"/>
      <c r="E270" s="184"/>
      <c r="F270" s="184"/>
      <c r="G270" s="184"/>
      <c r="H270" s="184"/>
      <c r="I270" s="184"/>
      <c r="J270" s="184"/>
      <c r="K270" s="184"/>
      <c r="L270" s="184"/>
      <c r="M270" s="184"/>
      <c r="N270" s="98"/>
      <c r="O270" s="164"/>
      <c r="P270" s="184"/>
      <c r="Q270" s="184"/>
      <c r="R270" s="184"/>
      <c r="S270" s="184"/>
      <c r="T270" s="184"/>
      <c r="U270" s="184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84"/>
      <c r="C271" s="184"/>
      <c r="D271" s="184"/>
      <c r="E271" s="184"/>
      <c r="F271" s="184"/>
      <c r="G271" s="184"/>
      <c r="H271" s="184"/>
      <c r="I271" s="184"/>
      <c r="J271" s="184"/>
      <c r="K271" s="184"/>
      <c r="L271" s="184"/>
      <c r="M271" s="184"/>
      <c r="N271" s="98"/>
      <c r="O271" s="164"/>
      <c r="P271" s="184"/>
      <c r="Q271" s="184"/>
      <c r="R271" s="184"/>
      <c r="S271" s="184"/>
      <c r="T271" s="184"/>
      <c r="U271" s="184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84"/>
      <c r="C272" s="184"/>
      <c r="D272" s="184"/>
      <c r="E272" s="184"/>
      <c r="F272" s="184"/>
      <c r="G272" s="184"/>
      <c r="H272" s="184"/>
      <c r="I272" s="184"/>
      <c r="J272" s="184"/>
      <c r="K272" s="184"/>
      <c r="L272" s="184"/>
      <c r="M272" s="184"/>
      <c r="N272" s="98"/>
      <c r="O272" s="164"/>
      <c r="P272" s="184"/>
      <c r="Q272" s="184"/>
      <c r="R272" s="184"/>
      <c r="S272" s="184"/>
      <c r="T272" s="184"/>
      <c r="U272" s="184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84"/>
      <c r="C273" s="184"/>
      <c r="D273" s="184"/>
      <c r="E273" s="184"/>
      <c r="F273" s="184"/>
      <c r="G273" s="184"/>
      <c r="H273" s="184"/>
      <c r="I273" s="184"/>
      <c r="J273" s="184"/>
      <c r="K273" s="184"/>
      <c r="L273" s="184"/>
      <c r="M273" s="184"/>
      <c r="N273" s="98"/>
      <c r="O273" s="164"/>
      <c r="P273" s="184"/>
      <c r="Q273" s="184"/>
      <c r="R273" s="184"/>
      <c r="S273" s="184"/>
      <c r="T273" s="184"/>
      <c r="U273" s="184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84"/>
      <c r="C274" s="184"/>
      <c r="D274" s="184"/>
      <c r="E274" s="184"/>
      <c r="F274" s="184"/>
      <c r="G274" s="184"/>
      <c r="H274" s="184"/>
      <c r="I274" s="184"/>
      <c r="J274" s="184"/>
      <c r="K274" s="184"/>
      <c r="L274" s="184"/>
      <c r="M274" s="184"/>
      <c r="N274" s="98"/>
      <c r="O274" s="164"/>
      <c r="P274" s="184"/>
      <c r="Q274" s="184"/>
      <c r="R274" s="184"/>
      <c r="S274" s="184"/>
      <c r="T274" s="184"/>
      <c r="U274" s="184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84"/>
      <c r="C275" s="184"/>
      <c r="D275" s="184"/>
      <c r="E275" s="184"/>
      <c r="F275" s="184"/>
      <c r="G275" s="184"/>
      <c r="H275" s="184"/>
      <c r="I275" s="184"/>
      <c r="J275" s="184"/>
      <c r="K275" s="184"/>
      <c r="L275" s="184"/>
      <c r="M275" s="184"/>
      <c r="N275" s="98"/>
      <c r="O275" s="164"/>
      <c r="P275" s="184"/>
      <c r="Q275" s="184"/>
      <c r="R275" s="184"/>
      <c r="S275" s="184"/>
      <c r="T275" s="184"/>
      <c r="U275" s="184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84"/>
      <c r="C276" s="184"/>
      <c r="D276" s="184"/>
      <c r="E276" s="184"/>
      <c r="F276" s="184"/>
      <c r="G276" s="184"/>
      <c r="H276" s="184"/>
      <c r="I276" s="184"/>
      <c r="J276" s="184"/>
      <c r="K276" s="184"/>
      <c r="L276" s="184"/>
      <c r="M276" s="184"/>
      <c r="N276" s="98"/>
      <c r="O276" s="164"/>
      <c r="P276" s="184"/>
      <c r="Q276" s="184"/>
      <c r="R276" s="184"/>
      <c r="S276" s="184"/>
      <c r="T276" s="184"/>
      <c r="U276" s="184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84"/>
      <c r="C277" s="184"/>
      <c r="D277" s="184"/>
      <c r="E277" s="184"/>
      <c r="F277" s="184"/>
      <c r="G277" s="184"/>
      <c r="H277" s="184"/>
      <c r="I277" s="184"/>
      <c r="J277" s="184"/>
      <c r="K277" s="184"/>
      <c r="L277" s="184"/>
      <c r="M277" s="184"/>
      <c r="N277" s="98"/>
      <c r="O277" s="164"/>
      <c r="P277" s="184"/>
      <c r="Q277" s="184"/>
      <c r="R277" s="184"/>
      <c r="S277" s="184"/>
      <c r="T277" s="184"/>
      <c r="U277" s="184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84"/>
      <c r="C278" s="184"/>
      <c r="D278" s="184"/>
      <c r="E278" s="184"/>
      <c r="F278" s="184"/>
      <c r="G278" s="184"/>
      <c r="H278" s="184"/>
      <c r="I278" s="184"/>
      <c r="J278" s="184"/>
      <c r="K278" s="184"/>
      <c r="L278" s="184"/>
      <c r="M278" s="184"/>
      <c r="N278" s="98"/>
      <c r="O278" s="164"/>
      <c r="P278" s="184"/>
      <c r="Q278" s="184"/>
      <c r="R278" s="184"/>
      <c r="S278" s="184"/>
      <c r="T278" s="184"/>
      <c r="U278" s="184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84"/>
      <c r="C279" s="184"/>
      <c r="D279" s="184"/>
      <c r="E279" s="184"/>
      <c r="F279" s="184"/>
      <c r="G279" s="184"/>
      <c r="H279" s="184"/>
      <c r="I279" s="184"/>
      <c r="J279" s="184"/>
      <c r="K279" s="184"/>
      <c r="L279" s="184"/>
      <c r="M279" s="184"/>
      <c r="N279" s="98"/>
      <c r="O279" s="164"/>
      <c r="P279" s="184"/>
      <c r="Q279" s="184"/>
      <c r="R279" s="184"/>
      <c r="S279" s="184"/>
      <c r="T279" s="184"/>
      <c r="U279" s="184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84"/>
      <c r="C280" s="184"/>
      <c r="D280" s="184"/>
      <c r="E280" s="184"/>
      <c r="F280" s="184"/>
      <c r="G280" s="184"/>
      <c r="H280" s="184"/>
      <c r="I280" s="184"/>
      <c r="J280" s="184"/>
      <c r="K280" s="184"/>
      <c r="L280" s="184"/>
      <c r="M280" s="184"/>
      <c r="N280" s="98"/>
      <c r="O280" s="164"/>
      <c r="P280" s="184"/>
      <c r="Q280" s="184"/>
      <c r="R280" s="184"/>
      <c r="S280" s="184"/>
      <c r="T280" s="184"/>
      <c r="U280" s="184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84"/>
      <c r="C281" s="184"/>
      <c r="D281" s="184"/>
      <c r="E281" s="184"/>
      <c r="F281" s="184"/>
      <c r="G281" s="184"/>
      <c r="H281" s="184"/>
      <c r="I281" s="184"/>
      <c r="J281" s="184"/>
      <c r="K281" s="184"/>
      <c r="L281" s="184"/>
      <c r="M281" s="184"/>
      <c r="N281" s="98"/>
      <c r="O281" s="164"/>
      <c r="P281" s="184"/>
      <c r="Q281" s="184"/>
      <c r="R281" s="184"/>
      <c r="S281" s="184"/>
      <c r="T281" s="184"/>
      <c r="U281" s="184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84"/>
      <c r="C282" s="184"/>
      <c r="D282" s="184"/>
      <c r="E282" s="184"/>
      <c r="F282" s="184"/>
      <c r="G282" s="184"/>
      <c r="H282" s="184"/>
      <c r="I282" s="184"/>
      <c r="J282" s="184"/>
      <c r="K282" s="184"/>
      <c r="L282" s="184"/>
      <c r="M282" s="184"/>
      <c r="N282" s="98"/>
      <c r="O282" s="164"/>
      <c r="P282" s="184"/>
      <c r="Q282" s="184"/>
      <c r="R282" s="184"/>
      <c r="S282" s="184"/>
      <c r="T282" s="184"/>
      <c r="U282" s="184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84"/>
      <c r="C283" s="184"/>
      <c r="D283" s="184"/>
      <c r="E283" s="184"/>
      <c r="F283" s="184"/>
      <c r="G283" s="184"/>
      <c r="H283" s="184"/>
      <c r="I283" s="184"/>
      <c r="J283" s="184"/>
      <c r="K283" s="184"/>
      <c r="L283" s="184"/>
      <c r="M283" s="184"/>
      <c r="N283" s="98"/>
      <c r="O283" s="164"/>
      <c r="P283" s="184"/>
      <c r="Q283" s="184"/>
      <c r="R283" s="184"/>
      <c r="S283" s="184"/>
      <c r="T283" s="184"/>
      <c r="U283" s="184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84"/>
      <c r="C284" s="184"/>
      <c r="D284" s="184"/>
      <c r="E284" s="184"/>
      <c r="F284" s="184"/>
      <c r="G284" s="184"/>
      <c r="H284" s="184"/>
      <c r="I284" s="184"/>
      <c r="J284" s="184"/>
      <c r="K284" s="184"/>
      <c r="L284" s="184"/>
      <c r="M284" s="184"/>
      <c r="N284" s="98"/>
      <c r="O284" s="164"/>
      <c r="P284" s="184"/>
      <c r="Q284" s="184"/>
      <c r="R284" s="184"/>
      <c r="S284" s="184"/>
      <c r="T284" s="184"/>
      <c r="U284" s="184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84"/>
      <c r="C285" s="184"/>
      <c r="D285" s="184"/>
      <c r="E285" s="184"/>
      <c r="F285" s="184"/>
      <c r="G285" s="184"/>
      <c r="H285" s="184"/>
      <c r="I285" s="184"/>
      <c r="J285" s="184"/>
      <c r="K285" s="184"/>
      <c r="L285" s="184"/>
      <c r="M285" s="184"/>
      <c r="N285" s="98"/>
      <c r="O285" s="164"/>
      <c r="P285" s="184"/>
      <c r="Q285" s="184"/>
      <c r="R285" s="184"/>
      <c r="S285" s="184"/>
      <c r="T285" s="184"/>
      <c r="U285" s="184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84"/>
      <c r="C286" s="184"/>
      <c r="D286" s="184"/>
      <c r="E286" s="184"/>
      <c r="F286" s="184"/>
      <c r="G286" s="184"/>
      <c r="H286" s="184"/>
      <c r="I286" s="184"/>
      <c r="J286" s="184"/>
      <c r="K286" s="184"/>
      <c r="L286" s="184"/>
      <c r="M286" s="184"/>
      <c r="N286" s="98"/>
      <c r="O286" s="164"/>
      <c r="P286" s="184"/>
      <c r="Q286" s="184"/>
      <c r="R286" s="184"/>
      <c r="S286" s="184"/>
      <c r="T286" s="184"/>
      <c r="U286" s="184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84"/>
      <c r="C287" s="184"/>
      <c r="D287" s="184"/>
      <c r="E287" s="184"/>
      <c r="F287" s="184"/>
      <c r="G287" s="184"/>
      <c r="H287" s="184"/>
      <c r="I287" s="184"/>
      <c r="J287" s="184"/>
      <c r="K287" s="184"/>
      <c r="L287" s="184"/>
      <c r="M287" s="184"/>
      <c r="N287" s="98"/>
      <c r="O287" s="164"/>
      <c r="P287" s="184"/>
      <c r="Q287" s="184"/>
      <c r="R287" s="184"/>
      <c r="S287" s="184"/>
      <c r="T287" s="184"/>
      <c r="U287" s="184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84"/>
      <c r="C288" s="184"/>
      <c r="D288" s="184"/>
      <c r="E288" s="184"/>
      <c r="F288" s="184"/>
      <c r="G288" s="184"/>
      <c r="H288" s="184"/>
      <c r="I288" s="184"/>
      <c r="J288" s="184"/>
      <c r="K288" s="184"/>
      <c r="L288" s="184"/>
      <c r="M288" s="184"/>
      <c r="N288" s="98"/>
      <c r="O288" s="164"/>
      <c r="P288" s="184"/>
      <c r="Q288" s="184"/>
      <c r="R288" s="184"/>
      <c r="S288" s="184"/>
      <c r="T288" s="184"/>
      <c r="U288" s="184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84"/>
      <c r="C289" s="184"/>
      <c r="D289" s="184"/>
      <c r="E289" s="184"/>
      <c r="F289" s="184"/>
      <c r="G289" s="184"/>
      <c r="H289" s="184"/>
      <c r="I289" s="184"/>
      <c r="J289" s="184"/>
      <c r="K289" s="184"/>
      <c r="L289" s="184"/>
      <c r="M289" s="184"/>
      <c r="N289" s="98"/>
      <c r="O289" s="164"/>
      <c r="P289" s="184"/>
      <c r="Q289" s="184"/>
      <c r="R289" s="184"/>
      <c r="S289" s="184"/>
      <c r="T289" s="184"/>
      <c r="U289" s="184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84"/>
      <c r="C290" s="184"/>
      <c r="D290" s="184"/>
      <c r="E290" s="184"/>
      <c r="F290" s="184"/>
      <c r="G290" s="184"/>
      <c r="H290" s="184"/>
      <c r="I290" s="184"/>
      <c r="J290" s="184"/>
      <c r="K290" s="184"/>
      <c r="L290" s="184"/>
      <c r="M290" s="184"/>
      <c r="N290" s="98"/>
      <c r="O290" s="164"/>
      <c r="P290" s="184"/>
      <c r="Q290" s="184"/>
      <c r="R290" s="184"/>
      <c r="S290" s="184"/>
      <c r="T290" s="184"/>
      <c r="U290" s="184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84"/>
      <c r="C291" s="184"/>
      <c r="D291" s="184"/>
      <c r="E291" s="184"/>
      <c r="F291" s="184"/>
      <c r="G291" s="184"/>
      <c r="H291" s="184"/>
      <c r="I291" s="184"/>
      <c r="J291" s="184"/>
      <c r="K291" s="184"/>
      <c r="L291" s="184"/>
      <c r="M291" s="184"/>
      <c r="N291" s="98"/>
      <c r="O291" s="164"/>
      <c r="P291" s="184"/>
      <c r="Q291" s="184"/>
      <c r="R291" s="184"/>
      <c r="S291" s="184"/>
      <c r="T291" s="184"/>
      <c r="U291" s="184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84"/>
      <c r="C292" s="184"/>
      <c r="D292" s="184"/>
      <c r="E292" s="184"/>
      <c r="F292" s="184"/>
      <c r="G292" s="184"/>
      <c r="H292" s="184"/>
      <c r="I292" s="184"/>
      <c r="J292" s="184"/>
      <c r="K292" s="184"/>
      <c r="L292" s="184"/>
      <c r="M292" s="184"/>
      <c r="N292" s="98"/>
      <c r="O292" s="164"/>
      <c r="P292" s="184"/>
      <c r="Q292" s="184"/>
      <c r="R292" s="184"/>
      <c r="S292" s="184"/>
      <c r="T292" s="184"/>
      <c r="U292" s="184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84"/>
      <c r="C293" s="184"/>
      <c r="D293" s="184"/>
      <c r="E293" s="184"/>
      <c r="F293" s="184"/>
      <c r="G293" s="184"/>
      <c r="H293" s="184"/>
      <c r="I293" s="184"/>
      <c r="J293" s="184"/>
      <c r="K293" s="184"/>
      <c r="L293" s="184"/>
      <c r="M293" s="184"/>
      <c r="N293" s="98"/>
      <c r="O293" s="164"/>
      <c r="P293" s="184"/>
      <c r="Q293" s="184"/>
      <c r="R293" s="184"/>
      <c r="S293" s="184"/>
      <c r="T293" s="184"/>
      <c r="U293" s="184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84"/>
      <c r="C294" s="184"/>
      <c r="D294" s="184"/>
      <c r="E294" s="184"/>
      <c r="F294" s="184"/>
      <c r="G294" s="184"/>
      <c r="H294" s="184"/>
      <c r="I294" s="184"/>
      <c r="J294" s="184"/>
      <c r="K294" s="184"/>
      <c r="L294" s="184"/>
      <c r="M294" s="184"/>
      <c r="N294" s="98"/>
      <c r="O294" s="164"/>
      <c r="P294" s="184"/>
      <c r="Q294" s="184"/>
      <c r="R294" s="184"/>
      <c r="S294" s="184"/>
      <c r="T294" s="184"/>
      <c r="U294" s="184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84"/>
      <c r="C295" s="184"/>
      <c r="D295" s="184"/>
      <c r="E295" s="184"/>
      <c r="F295" s="184"/>
      <c r="G295" s="184"/>
      <c r="H295" s="184"/>
      <c r="I295" s="184"/>
      <c r="J295" s="184"/>
      <c r="K295" s="184"/>
      <c r="L295" s="184"/>
      <c r="M295" s="184"/>
      <c r="N295" s="98"/>
      <c r="O295" s="164"/>
      <c r="P295" s="184"/>
      <c r="Q295" s="184"/>
      <c r="R295" s="184"/>
      <c r="S295" s="184"/>
      <c r="T295" s="184"/>
      <c r="U295" s="184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84"/>
      <c r="C296" s="184"/>
      <c r="D296" s="184"/>
      <c r="E296" s="184"/>
      <c r="F296" s="184"/>
      <c r="G296" s="184"/>
      <c r="H296" s="184"/>
      <c r="I296" s="184"/>
      <c r="J296" s="184"/>
      <c r="K296" s="184"/>
      <c r="L296" s="184"/>
      <c r="M296" s="184"/>
      <c r="N296" s="98"/>
      <c r="O296" s="164"/>
      <c r="P296" s="184"/>
      <c r="Q296" s="184"/>
      <c r="R296" s="184"/>
      <c r="S296" s="184"/>
      <c r="T296" s="184"/>
      <c r="U296" s="184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84"/>
      <c r="C297" s="184"/>
      <c r="D297" s="184"/>
      <c r="E297" s="184"/>
      <c r="F297" s="184"/>
      <c r="G297" s="184"/>
      <c r="H297" s="184"/>
      <c r="I297" s="184"/>
      <c r="J297" s="184"/>
      <c r="K297" s="184"/>
      <c r="L297" s="184"/>
      <c r="M297" s="184"/>
      <c r="N297" s="98"/>
      <c r="O297" s="164"/>
      <c r="P297" s="184"/>
      <c r="Q297" s="184"/>
      <c r="R297" s="184"/>
      <c r="S297" s="184"/>
      <c r="T297" s="184"/>
      <c r="U297" s="184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84"/>
      <c r="C298" s="184"/>
      <c r="D298" s="184"/>
      <c r="E298" s="184"/>
      <c r="F298" s="184"/>
      <c r="G298" s="184"/>
      <c r="H298" s="184"/>
      <c r="I298" s="184"/>
      <c r="J298" s="184"/>
      <c r="K298" s="184"/>
      <c r="L298" s="184"/>
      <c r="M298" s="184"/>
      <c r="N298" s="98"/>
      <c r="O298" s="164"/>
      <c r="P298" s="184"/>
      <c r="Q298" s="184"/>
      <c r="R298" s="184"/>
      <c r="S298" s="184"/>
      <c r="T298" s="184"/>
      <c r="U298" s="184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84"/>
      <c r="C299" s="184"/>
      <c r="D299" s="184"/>
      <c r="E299" s="184"/>
      <c r="F299" s="184"/>
      <c r="G299" s="184"/>
      <c r="H299" s="184"/>
      <c r="I299" s="184"/>
      <c r="J299" s="184"/>
      <c r="K299" s="184"/>
      <c r="L299" s="184"/>
      <c r="M299" s="184"/>
      <c r="N299" s="98"/>
      <c r="O299" s="164"/>
      <c r="P299" s="184"/>
      <c r="Q299" s="184"/>
      <c r="R299" s="184"/>
      <c r="S299" s="184"/>
      <c r="T299" s="184"/>
      <c r="U299" s="184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84"/>
      <c r="C300" s="184"/>
      <c r="D300" s="184"/>
      <c r="E300" s="184"/>
      <c r="F300" s="184"/>
      <c r="G300" s="184"/>
      <c r="H300" s="184"/>
      <c r="I300" s="184"/>
      <c r="J300" s="184"/>
      <c r="K300" s="184"/>
      <c r="L300" s="184"/>
      <c r="M300" s="184"/>
      <c r="N300" s="98"/>
      <c r="O300" s="164"/>
      <c r="P300" s="184"/>
      <c r="Q300" s="184"/>
      <c r="R300" s="184"/>
      <c r="S300" s="184"/>
      <c r="T300" s="184"/>
      <c r="U300" s="184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84"/>
      <c r="C301" s="184"/>
      <c r="D301" s="184"/>
      <c r="E301" s="184"/>
      <c r="F301" s="184"/>
      <c r="G301" s="184"/>
      <c r="H301" s="184"/>
      <c r="I301" s="184"/>
      <c r="J301" s="184"/>
      <c r="K301" s="184"/>
      <c r="L301" s="184"/>
      <c r="M301" s="184"/>
      <c r="N301" s="98"/>
      <c r="O301" s="164"/>
      <c r="P301" s="184"/>
      <c r="Q301" s="184"/>
      <c r="R301" s="184"/>
      <c r="S301" s="184"/>
      <c r="T301" s="184"/>
      <c r="U301" s="184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84"/>
      <c r="C302" s="184"/>
      <c r="D302" s="184"/>
      <c r="E302" s="184"/>
      <c r="F302" s="184"/>
      <c r="G302" s="184"/>
      <c r="H302" s="184"/>
      <c r="I302" s="184"/>
      <c r="J302" s="184"/>
      <c r="K302" s="184"/>
      <c r="L302" s="184"/>
      <c r="M302" s="184"/>
      <c r="N302" s="98"/>
      <c r="O302" s="164"/>
      <c r="P302" s="184"/>
      <c r="Q302" s="184"/>
      <c r="R302" s="184"/>
      <c r="S302" s="184"/>
      <c r="T302" s="184"/>
      <c r="U302" s="184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84"/>
      <c r="C303" s="184"/>
      <c r="D303" s="184"/>
      <c r="E303" s="184"/>
      <c r="F303" s="184"/>
      <c r="G303" s="184"/>
      <c r="H303" s="184"/>
      <c r="I303" s="184"/>
      <c r="J303" s="184"/>
      <c r="K303" s="184"/>
      <c r="L303" s="184"/>
      <c r="M303" s="184"/>
      <c r="N303" s="98"/>
      <c r="O303" s="164"/>
      <c r="P303" s="184"/>
      <c r="Q303" s="184"/>
      <c r="R303" s="184"/>
      <c r="S303" s="184"/>
      <c r="T303" s="184"/>
      <c r="U303" s="184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84"/>
      <c r="C304" s="184"/>
      <c r="D304" s="184"/>
      <c r="E304" s="184"/>
      <c r="F304" s="184"/>
      <c r="G304" s="184"/>
      <c r="H304" s="184"/>
      <c r="I304" s="184"/>
      <c r="J304" s="184"/>
      <c r="K304" s="184"/>
      <c r="L304" s="184"/>
      <c r="M304" s="184"/>
      <c r="N304" s="98"/>
      <c r="O304" s="164"/>
      <c r="P304" s="184"/>
      <c r="Q304" s="184"/>
      <c r="R304" s="184"/>
      <c r="S304" s="184"/>
      <c r="T304" s="184"/>
      <c r="U304" s="184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84"/>
      <c r="C305" s="184"/>
      <c r="D305" s="184"/>
      <c r="E305" s="184"/>
      <c r="F305" s="184"/>
      <c r="G305" s="184"/>
      <c r="H305" s="184"/>
      <c r="I305" s="184"/>
      <c r="J305" s="184"/>
      <c r="K305" s="184"/>
      <c r="L305" s="184"/>
      <c r="M305" s="184"/>
      <c r="N305" s="98"/>
      <c r="O305" s="164"/>
      <c r="P305" s="184"/>
      <c r="Q305" s="184"/>
      <c r="R305" s="184"/>
      <c r="S305" s="184"/>
      <c r="T305" s="184"/>
      <c r="U305" s="184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84"/>
      <c r="C306" s="184"/>
      <c r="D306" s="184"/>
      <c r="E306" s="184"/>
      <c r="F306" s="184"/>
      <c r="G306" s="184"/>
      <c r="H306" s="184"/>
      <c r="I306" s="184"/>
      <c r="J306" s="184"/>
      <c r="K306" s="184"/>
      <c r="L306" s="184"/>
      <c r="M306" s="184"/>
      <c r="N306" s="98"/>
      <c r="O306" s="164"/>
      <c r="P306" s="184"/>
      <c r="Q306" s="184"/>
      <c r="R306" s="184"/>
      <c r="S306" s="184"/>
      <c r="T306" s="184"/>
      <c r="U306" s="184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5"/>
      <c r="C311" s="186"/>
      <c r="D311" s="186"/>
      <c r="E311" s="165"/>
      <c r="F311" s="165"/>
      <c r="G311" s="165"/>
      <c r="H311" s="185"/>
      <c r="I311" s="185"/>
      <c r="J311" s="185"/>
      <c r="K311" s="185"/>
      <c r="L311" s="165"/>
      <c r="M311" s="185"/>
      <c r="N311" s="185"/>
      <c r="O311" s="185"/>
      <c r="P311" s="185"/>
      <c r="Q311" s="185"/>
      <c r="R311" s="165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8"/>
      <c r="C312" s="188"/>
      <c r="D312" s="188"/>
      <c r="E312" s="102"/>
      <c r="F312" s="102"/>
      <c r="G312" s="102"/>
      <c r="H312" s="189"/>
      <c r="I312" s="189"/>
      <c r="J312" s="189"/>
      <c r="K312" s="189"/>
      <c r="L312" s="164"/>
      <c r="M312" s="190"/>
      <c r="N312" s="190"/>
      <c r="O312" s="190"/>
      <c r="P312" s="190"/>
      <c r="Q312" s="190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8"/>
      <c r="C313" s="188"/>
      <c r="D313" s="188"/>
      <c r="E313" s="102"/>
      <c r="F313" s="102"/>
      <c r="G313" s="102"/>
      <c r="H313" s="189"/>
      <c r="I313" s="189"/>
      <c r="J313" s="189"/>
      <c r="K313" s="189"/>
      <c r="L313" s="164"/>
      <c r="M313" s="190"/>
      <c r="N313" s="190"/>
      <c r="O313" s="190"/>
      <c r="P313" s="190"/>
      <c r="Q313" s="190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8"/>
      <c r="C314" s="188"/>
      <c r="D314" s="188"/>
      <c r="E314" s="102"/>
      <c r="F314" s="102"/>
      <c r="G314" s="102"/>
      <c r="H314" s="189"/>
      <c r="I314" s="189"/>
      <c r="J314" s="189"/>
      <c r="K314" s="189"/>
      <c r="L314" s="164"/>
      <c r="M314" s="190"/>
      <c r="N314" s="190"/>
      <c r="O314" s="190"/>
      <c r="P314" s="190"/>
      <c r="Q314" s="190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8"/>
      <c r="C315" s="188"/>
      <c r="D315" s="188"/>
      <c r="E315" s="102"/>
      <c r="F315" s="102"/>
      <c r="G315" s="102"/>
      <c r="H315" s="189"/>
      <c r="I315" s="189"/>
      <c r="J315" s="189"/>
      <c r="K315" s="189"/>
      <c r="L315" s="164"/>
      <c r="M315" s="190"/>
      <c r="N315" s="190"/>
      <c r="O315" s="190"/>
      <c r="P315" s="190"/>
      <c r="Q315" s="190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8"/>
      <c r="C316" s="188"/>
      <c r="D316" s="188"/>
      <c r="E316" s="102"/>
      <c r="F316" s="102"/>
      <c r="G316" s="102"/>
      <c r="H316" s="189"/>
      <c r="I316" s="189"/>
      <c r="J316" s="189"/>
      <c r="K316" s="189"/>
      <c r="L316" s="164"/>
      <c r="M316" s="190"/>
      <c r="N316" s="190"/>
      <c r="O316" s="190"/>
      <c r="P316" s="190"/>
      <c r="Q316" s="190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8"/>
      <c r="C317" s="188"/>
      <c r="D317" s="188"/>
      <c r="E317" s="102"/>
      <c r="F317" s="102"/>
      <c r="G317" s="102"/>
      <c r="H317" s="189"/>
      <c r="I317" s="189"/>
      <c r="J317" s="189"/>
      <c r="K317" s="189"/>
      <c r="L317" s="164"/>
      <c r="M317" s="190"/>
      <c r="N317" s="190"/>
      <c r="O317" s="190"/>
      <c r="P317" s="190"/>
      <c r="Q317" s="190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5"/>
      <c r="C320" s="186"/>
      <c r="D320" s="186"/>
      <c r="E320" s="187"/>
      <c r="F320" s="187"/>
      <c r="G320" s="187"/>
      <c r="H320" s="187"/>
      <c r="I320" s="187"/>
      <c r="J320" s="187"/>
      <c r="K320" s="187"/>
      <c r="L320" s="187"/>
      <c r="M320" s="187"/>
      <c r="N320" s="165"/>
      <c r="O320" s="165"/>
      <c r="P320" s="185"/>
      <c r="Q320" s="185"/>
      <c r="R320" s="185"/>
      <c r="S320" s="185"/>
      <c r="T320" s="185"/>
      <c r="U320" s="185"/>
      <c r="V320" s="165"/>
      <c r="W320" s="165"/>
      <c r="X320" s="165"/>
      <c r="Y320" s="165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84"/>
      <c r="C321" s="184"/>
      <c r="D321" s="184"/>
      <c r="E321" s="184"/>
      <c r="F321" s="184"/>
      <c r="G321" s="184"/>
      <c r="H321" s="184"/>
      <c r="I321" s="184"/>
      <c r="J321" s="184"/>
      <c r="K321" s="184"/>
      <c r="L321" s="184"/>
      <c r="M321" s="184"/>
      <c r="N321" s="98"/>
      <c r="O321" s="164"/>
      <c r="P321" s="184"/>
      <c r="Q321" s="184"/>
      <c r="R321" s="184"/>
      <c r="S321" s="184"/>
      <c r="T321" s="184"/>
      <c r="U321" s="184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84"/>
      <c r="C322" s="184"/>
      <c r="D322" s="184"/>
      <c r="E322" s="184"/>
      <c r="F322" s="184"/>
      <c r="G322" s="184"/>
      <c r="H322" s="184"/>
      <c r="I322" s="184"/>
      <c r="J322" s="184"/>
      <c r="K322" s="184"/>
      <c r="L322" s="184"/>
      <c r="M322" s="184"/>
      <c r="N322" s="98"/>
      <c r="O322" s="164"/>
      <c r="P322" s="184"/>
      <c r="Q322" s="184"/>
      <c r="R322" s="184"/>
      <c r="S322" s="184"/>
      <c r="T322" s="184"/>
      <c r="U322" s="184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84"/>
      <c r="C323" s="184"/>
      <c r="D323" s="184"/>
      <c r="E323" s="184"/>
      <c r="F323" s="184"/>
      <c r="G323" s="184"/>
      <c r="H323" s="184"/>
      <c r="I323" s="184"/>
      <c r="J323" s="184"/>
      <c r="K323" s="184"/>
      <c r="L323" s="184"/>
      <c r="M323" s="184"/>
      <c r="N323" s="98"/>
      <c r="O323" s="164"/>
      <c r="P323" s="184"/>
      <c r="Q323" s="184"/>
      <c r="R323" s="184"/>
      <c r="S323" s="184"/>
      <c r="T323" s="184"/>
      <c r="U323" s="184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84"/>
      <c r="C324" s="184"/>
      <c r="D324" s="184"/>
      <c r="E324" s="184"/>
      <c r="F324" s="184"/>
      <c r="G324" s="184"/>
      <c r="H324" s="184"/>
      <c r="I324" s="184"/>
      <c r="J324" s="184"/>
      <c r="K324" s="184"/>
      <c r="L324" s="184"/>
      <c r="M324" s="184"/>
      <c r="N324" s="98"/>
      <c r="O324" s="164"/>
      <c r="P324" s="184"/>
      <c r="Q324" s="184"/>
      <c r="R324" s="184"/>
      <c r="S324" s="184"/>
      <c r="T324" s="184"/>
      <c r="U324" s="184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84"/>
      <c r="C325" s="184"/>
      <c r="D325" s="184"/>
      <c r="E325" s="184"/>
      <c r="F325" s="184"/>
      <c r="G325" s="184"/>
      <c r="H325" s="184"/>
      <c r="I325" s="184"/>
      <c r="J325" s="184"/>
      <c r="K325" s="184"/>
      <c r="L325" s="184"/>
      <c r="M325" s="184"/>
      <c r="N325" s="98"/>
      <c r="O325" s="164"/>
      <c r="P325" s="184"/>
      <c r="Q325" s="184"/>
      <c r="R325" s="184"/>
      <c r="S325" s="184"/>
      <c r="T325" s="184"/>
      <c r="U325" s="184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84"/>
      <c r="C326" s="184"/>
      <c r="D326" s="184"/>
      <c r="E326" s="184"/>
      <c r="F326" s="184"/>
      <c r="G326" s="184"/>
      <c r="H326" s="184"/>
      <c r="I326" s="184"/>
      <c r="J326" s="184"/>
      <c r="K326" s="184"/>
      <c r="L326" s="184"/>
      <c r="M326" s="184"/>
      <c r="N326" s="98"/>
      <c r="O326" s="164"/>
      <c r="P326" s="184"/>
      <c r="Q326" s="184"/>
      <c r="R326" s="184"/>
      <c r="S326" s="184"/>
      <c r="T326" s="184"/>
      <c r="U326" s="184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84"/>
      <c r="C327" s="184"/>
      <c r="D327" s="184"/>
      <c r="E327" s="184"/>
      <c r="F327" s="184"/>
      <c r="G327" s="184"/>
      <c r="H327" s="184"/>
      <c r="I327" s="184"/>
      <c r="J327" s="184"/>
      <c r="K327" s="184"/>
      <c r="L327" s="184"/>
      <c r="M327" s="184"/>
      <c r="N327" s="98"/>
      <c r="O327" s="164"/>
      <c r="P327" s="184"/>
      <c r="Q327" s="184"/>
      <c r="R327" s="184"/>
      <c r="S327" s="184"/>
      <c r="T327" s="184"/>
      <c r="U327" s="184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84"/>
      <c r="C328" s="184"/>
      <c r="D328" s="184"/>
      <c r="E328" s="184"/>
      <c r="F328" s="184"/>
      <c r="G328" s="184"/>
      <c r="H328" s="184"/>
      <c r="I328" s="184"/>
      <c r="J328" s="184"/>
      <c r="K328" s="184"/>
      <c r="L328" s="184"/>
      <c r="M328" s="184"/>
      <c r="N328" s="98"/>
      <c r="O328" s="164"/>
      <c r="P328" s="184"/>
      <c r="Q328" s="184"/>
      <c r="R328" s="184"/>
      <c r="S328" s="184"/>
      <c r="T328" s="184"/>
      <c r="U328" s="184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84"/>
      <c r="C329" s="184"/>
      <c r="D329" s="184"/>
      <c r="E329" s="184"/>
      <c r="F329" s="184"/>
      <c r="G329" s="184"/>
      <c r="H329" s="184"/>
      <c r="I329" s="184"/>
      <c r="J329" s="184"/>
      <c r="K329" s="184"/>
      <c r="L329" s="184"/>
      <c r="M329" s="184"/>
      <c r="N329" s="98"/>
      <c r="O329" s="164"/>
      <c r="P329" s="184"/>
      <c r="Q329" s="184"/>
      <c r="R329" s="184"/>
      <c r="S329" s="184"/>
      <c r="T329" s="184"/>
      <c r="U329" s="184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84"/>
      <c r="C330" s="184"/>
      <c r="D330" s="184"/>
      <c r="E330" s="184"/>
      <c r="F330" s="184"/>
      <c r="G330" s="184"/>
      <c r="H330" s="184"/>
      <c r="I330" s="184"/>
      <c r="J330" s="184"/>
      <c r="K330" s="184"/>
      <c r="L330" s="184"/>
      <c r="M330" s="184"/>
      <c r="N330" s="98"/>
      <c r="O330" s="164"/>
      <c r="P330" s="184"/>
      <c r="Q330" s="184"/>
      <c r="R330" s="184"/>
      <c r="S330" s="184"/>
      <c r="T330" s="184"/>
      <c r="U330" s="184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84"/>
      <c r="C331" s="184"/>
      <c r="D331" s="184"/>
      <c r="E331" s="184"/>
      <c r="F331" s="184"/>
      <c r="G331" s="184"/>
      <c r="H331" s="184"/>
      <c r="I331" s="184"/>
      <c r="J331" s="184"/>
      <c r="K331" s="184"/>
      <c r="L331" s="184"/>
      <c r="M331" s="184"/>
      <c r="N331" s="98"/>
      <c r="O331" s="164"/>
      <c r="P331" s="184"/>
      <c r="Q331" s="184"/>
      <c r="R331" s="184"/>
      <c r="S331" s="184"/>
      <c r="T331" s="184"/>
      <c r="U331" s="184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84"/>
      <c r="C332" s="184"/>
      <c r="D332" s="184"/>
      <c r="E332" s="184"/>
      <c r="F332" s="184"/>
      <c r="G332" s="184"/>
      <c r="H332" s="184"/>
      <c r="I332" s="184"/>
      <c r="J332" s="184"/>
      <c r="K332" s="184"/>
      <c r="L332" s="184"/>
      <c r="M332" s="184"/>
      <c r="N332" s="98"/>
      <c r="O332" s="164"/>
      <c r="P332" s="184"/>
      <c r="Q332" s="184"/>
      <c r="R332" s="184"/>
      <c r="S332" s="184"/>
      <c r="T332" s="184"/>
      <c r="U332" s="184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84"/>
      <c r="C333" s="184"/>
      <c r="D333" s="184"/>
      <c r="E333" s="184"/>
      <c r="F333" s="184"/>
      <c r="G333" s="184"/>
      <c r="H333" s="184"/>
      <c r="I333" s="184"/>
      <c r="J333" s="184"/>
      <c r="K333" s="184"/>
      <c r="L333" s="184"/>
      <c r="M333" s="184"/>
      <c r="N333" s="98"/>
      <c r="O333" s="164"/>
      <c r="P333" s="184"/>
      <c r="Q333" s="184"/>
      <c r="R333" s="184"/>
      <c r="S333" s="184"/>
      <c r="T333" s="184"/>
      <c r="U333" s="184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84"/>
      <c r="C334" s="184"/>
      <c r="D334" s="184"/>
      <c r="E334" s="184"/>
      <c r="F334" s="184"/>
      <c r="G334" s="184"/>
      <c r="H334" s="184"/>
      <c r="I334" s="184"/>
      <c r="J334" s="184"/>
      <c r="K334" s="184"/>
      <c r="L334" s="184"/>
      <c r="M334" s="184"/>
      <c r="N334" s="98"/>
      <c r="O334" s="164"/>
      <c r="P334" s="184"/>
      <c r="Q334" s="184"/>
      <c r="R334" s="184"/>
      <c r="S334" s="184"/>
      <c r="T334" s="184"/>
      <c r="U334" s="184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84"/>
      <c r="C335" s="184"/>
      <c r="D335" s="184"/>
      <c r="E335" s="184"/>
      <c r="F335" s="184"/>
      <c r="G335" s="184"/>
      <c r="H335" s="184"/>
      <c r="I335" s="184"/>
      <c r="J335" s="184"/>
      <c r="K335" s="184"/>
      <c r="L335" s="184"/>
      <c r="M335" s="184"/>
      <c r="N335" s="98"/>
      <c r="O335" s="164"/>
      <c r="P335" s="184"/>
      <c r="Q335" s="184"/>
      <c r="R335" s="184"/>
      <c r="S335" s="184"/>
      <c r="T335" s="184"/>
      <c r="U335" s="184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84"/>
      <c r="C336" s="184"/>
      <c r="D336" s="184"/>
      <c r="E336" s="184"/>
      <c r="F336" s="184"/>
      <c r="G336" s="184"/>
      <c r="H336" s="184"/>
      <c r="I336" s="184"/>
      <c r="J336" s="184"/>
      <c r="K336" s="184"/>
      <c r="L336" s="184"/>
      <c r="M336" s="184"/>
      <c r="N336" s="98"/>
      <c r="O336" s="164"/>
      <c r="P336" s="184"/>
      <c r="Q336" s="184"/>
      <c r="R336" s="184"/>
      <c r="S336" s="184"/>
      <c r="T336" s="184"/>
      <c r="U336" s="184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84"/>
      <c r="C337" s="184"/>
      <c r="D337" s="184"/>
      <c r="E337" s="184"/>
      <c r="F337" s="184"/>
      <c r="G337" s="184"/>
      <c r="H337" s="184"/>
      <c r="I337" s="184"/>
      <c r="J337" s="184"/>
      <c r="K337" s="184"/>
      <c r="L337" s="184"/>
      <c r="M337" s="184"/>
      <c r="N337" s="98"/>
      <c r="O337" s="164"/>
      <c r="P337" s="184"/>
      <c r="Q337" s="184"/>
      <c r="R337" s="184"/>
      <c r="S337" s="184"/>
      <c r="T337" s="184"/>
      <c r="U337" s="184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84"/>
      <c r="C338" s="184"/>
      <c r="D338" s="184"/>
      <c r="E338" s="184"/>
      <c r="F338" s="184"/>
      <c r="G338" s="184"/>
      <c r="H338" s="184"/>
      <c r="I338" s="184"/>
      <c r="J338" s="184"/>
      <c r="K338" s="184"/>
      <c r="L338" s="184"/>
      <c r="M338" s="184"/>
      <c r="N338" s="98"/>
      <c r="O338" s="164"/>
      <c r="P338" s="184"/>
      <c r="Q338" s="184"/>
      <c r="R338" s="184"/>
      <c r="S338" s="184"/>
      <c r="T338" s="184"/>
      <c r="U338" s="184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84"/>
      <c r="C339" s="184"/>
      <c r="D339" s="184"/>
      <c r="E339" s="184"/>
      <c r="F339" s="184"/>
      <c r="G339" s="184"/>
      <c r="H339" s="184"/>
      <c r="I339" s="184"/>
      <c r="J339" s="184"/>
      <c r="K339" s="184"/>
      <c r="L339" s="184"/>
      <c r="M339" s="184"/>
      <c r="N339" s="98"/>
      <c r="O339" s="164"/>
      <c r="P339" s="184"/>
      <c r="Q339" s="184"/>
      <c r="R339" s="184"/>
      <c r="S339" s="184"/>
      <c r="T339" s="184"/>
      <c r="U339" s="184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84"/>
      <c r="C340" s="184"/>
      <c r="D340" s="184"/>
      <c r="E340" s="184"/>
      <c r="F340" s="184"/>
      <c r="G340" s="184"/>
      <c r="H340" s="184"/>
      <c r="I340" s="184"/>
      <c r="J340" s="184"/>
      <c r="K340" s="184"/>
      <c r="L340" s="184"/>
      <c r="M340" s="184"/>
      <c r="N340" s="98"/>
      <c r="O340" s="164"/>
      <c r="P340" s="184"/>
      <c r="Q340" s="184"/>
      <c r="R340" s="184"/>
      <c r="S340" s="184"/>
      <c r="T340" s="184"/>
      <c r="U340" s="184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84"/>
      <c r="C341" s="184"/>
      <c r="D341" s="184"/>
      <c r="E341" s="184"/>
      <c r="F341" s="184"/>
      <c r="G341" s="184"/>
      <c r="H341" s="184"/>
      <c r="I341" s="184"/>
      <c r="J341" s="184"/>
      <c r="K341" s="184"/>
      <c r="L341" s="184"/>
      <c r="M341" s="184"/>
      <c r="N341" s="98"/>
      <c r="O341" s="164"/>
      <c r="P341" s="184"/>
      <c r="Q341" s="184"/>
      <c r="R341" s="184"/>
      <c r="S341" s="184"/>
      <c r="T341" s="184"/>
      <c r="U341" s="184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84"/>
      <c r="C342" s="184"/>
      <c r="D342" s="184"/>
      <c r="E342" s="184"/>
      <c r="F342" s="184"/>
      <c r="G342" s="184"/>
      <c r="H342" s="184"/>
      <c r="I342" s="184"/>
      <c r="J342" s="184"/>
      <c r="K342" s="184"/>
      <c r="L342" s="184"/>
      <c r="M342" s="184"/>
      <c r="N342" s="98"/>
      <c r="O342" s="164"/>
      <c r="P342" s="184"/>
      <c r="Q342" s="184"/>
      <c r="R342" s="184"/>
      <c r="S342" s="184"/>
      <c r="T342" s="184"/>
      <c r="U342" s="184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84"/>
      <c r="C343" s="184"/>
      <c r="D343" s="184"/>
      <c r="E343" s="184"/>
      <c r="F343" s="184"/>
      <c r="G343" s="184"/>
      <c r="H343" s="184"/>
      <c r="I343" s="184"/>
      <c r="J343" s="184"/>
      <c r="K343" s="184"/>
      <c r="L343" s="184"/>
      <c r="M343" s="184"/>
      <c r="N343" s="98"/>
      <c r="O343" s="164"/>
      <c r="P343" s="184"/>
      <c r="Q343" s="184"/>
      <c r="R343" s="184"/>
      <c r="S343" s="184"/>
      <c r="T343" s="184"/>
      <c r="U343" s="184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84"/>
      <c r="C344" s="184"/>
      <c r="D344" s="184"/>
      <c r="E344" s="184"/>
      <c r="F344" s="184"/>
      <c r="G344" s="184"/>
      <c r="H344" s="184"/>
      <c r="I344" s="184"/>
      <c r="J344" s="184"/>
      <c r="K344" s="184"/>
      <c r="L344" s="184"/>
      <c r="M344" s="184"/>
      <c r="N344" s="98"/>
      <c r="O344" s="164"/>
      <c r="P344" s="184"/>
      <c r="Q344" s="184"/>
      <c r="R344" s="184"/>
      <c r="S344" s="184"/>
      <c r="T344" s="184"/>
      <c r="U344" s="184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84"/>
      <c r="C345" s="184"/>
      <c r="D345" s="184"/>
      <c r="E345" s="184"/>
      <c r="F345" s="184"/>
      <c r="G345" s="184"/>
      <c r="H345" s="184"/>
      <c r="I345" s="184"/>
      <c r="J345" s="184"/>
      <c r="K345" s="184"/>
      <c r="L345" s="184"/>
      <c r="M345" s="184"/>
      <c r="N345" s="98"/>
      <c r="O345" s="164"/>
      <c r="P345" s="184"/>
      <c r="Q345" s="184"/>
      <c r="R345" s="184"/>
      <c r="S345" s="184"/>
      <c r="T345" s="184"/>
      <c r="U345" s="184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84"/>
      <c r="C346" s="184"/>
      <c r="D346" s="184"/>
      <c r="E346" s="184"/>
      <c r="F346" s="184"/>
      <c r="G346" s="184"/>
      <c r="H346" s="184"/>
      <c r="I346" s="184"/>
      <c r="J346" s="184"/>
      <c r="K346" s="184"/>
      <c r="L346" s="184"/>
      <c r="M346" s="184"/>
      <c r="N346" s="98"/>
      <c r="O346" s="164"/>
      <c r="P346" s="184"/>
      <c r="Q346" s="184"/>
      <c r="R346" s="184"/>
      <c r="S346" s="184"/>
      <c r="T346" s="184"/>
      <c r="U346" s="184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84"/>
      <c r="C347" s="184"/>
      <c r="D347" s="184"/>
      <c r="E347" s="184"/>
      <c r="F347" s="184"/>
      <c r="G347" s="184"/>
      <c r="H347" s="184"/>
      <c r="I347" s="184"/>
      <c r="J347" s="184"/>
      <c r="K347" s="184"/>
      <c r="L347" s="184"/>
      <c r="M347" s="184"/>
      <c r="N347" s="98"/>
      <c r="O347" s="164"/>
      <c r="P347" s="184"/>
      <c r="Q347" s="184"/>
      <c r="R347" s="184"/>
      <c r="S347" s="184"/>
      <c r="T347" s="184"/>
      <c r="U347" s="184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84"/>
      <c r="C348" s="184"/>
      <c r="D348" s="184"/>
      <c r="E348" s="184"/>
      <c r="F348" s="184"/>
      <c r="G348" s="184"/>
      <c r="H348" s="184"/>
      <c r="I348" s="184"/>
      <c r="J348" s="184"/>
      <c r="K348" s="184"/>
      <c r="L348" s="184"/>
      <c r="M348" s="184"/>
      <c r="N348" s="98"/>
      <c r="O348" s="164"/>
      <c r="P348" s="184"/>
      <c r="Q348" s="184"/>
      <c r="R348" s="184"/>
      <c r="S348" s="184"/>
      <c r="T348" s="184"/>
      <c r="U348" s="184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84"/>
      <c r="C349" s="184"/>
      <c r="D349" s="184"/>
      <c r="E349" s="184"/>
      <c r="F349" s="184"/>
      <c r="G349" s="184"/>
      <c r="H349" s="184"/>
      <c r="I349" s="184"/>
      <c r="J349" s="184"/>
      <c r="K349" s="184"/>
      <c r="L349" s="184"/>
      <c r="M349" s="184"/>
      <c r="N349" s="98"/>
      <c r="O349" s="164"/>
      <c r="P349" s="184"/>
      <c r="Q349" s="184"/>
      <c r="R349" s="184"/>
      <c r="S349" s="184"/>
      <c r="T349" s="184"/>
      <c r="U349" s="184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84"/>
      <c r="C350" s="184"/>
      <c r="D350" s="184"/>
      <c r="E350" s="184"/>
      <c r="F350" s="184"/>
      <c r="G350" s="184"/>
      <c r="H350" s="184"/>
      <c r="I350" s="184"/>
      <c r="J350" s="184"/>
      <c r="K350" s="184"/>
      <c r="L350" s="184"/>
      <c r="M350" s="184"/>
      <c r="N350" s="98"/>
      <c r="O350" s="164"/>
      <c r="P350" s="184"/>
      <c r="Q350" s="184"/>
      <c r="R350" s="184"/>
      <c r="S350" s="184"/>
      <c r="T350" s="184"/>
      <c r="U350" s="184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84"/>
      <c r="C351" s="184"/>
      <c r="D351" s="184"/>
      <c r="E351" s="184"/>
      <c r="F351" s="184"/>
      <c r="G351" s="184"/>
      <c r="H351" s="184"/>
      <c r="I351" s="184"/>
      <c r="J351" s="184"/>
      <c r="K351" s="184"/>
      <c r="L351" s="184"/>
      <c r="M351" s="184"/>
      <c r="N351" s="98"/>
      <c r="O351" s="164"/>
      <c r="P351" s="184"/>
      <c r="Q351" s="184"/>
      <c r="R351" s="184"/>
      <c r="S351" s="184"/>
      <c r="T351" s="184"/>
      <c r="U351" s="184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84"/>
      <c r="C352" s="184"/>
      <c r="D352" s="184"/>
      <c r="E352" s="184"/>
      <c r="F352" s="184"/>
      <c r="G352" s="184"/>
      <c r="H352" s="184"/>
      <c r="I352" s="184"/>
      <c r="J352" s="184"/>
      <c r="K352" s="184"/>
      <c r="L352" s="184"/>
      <c r="M352" s="184"/>
      <c r="N352" s="98"/>
      <c r="O352" s="164"/>
      <c r="P352" s="184"/>
      <c r="Q352" s="184"/>
      <c r="R352" s="184"/>
      <c r="S352" s="184"/>
      <c r="T352" s="184"/>
      <c r="U352" s="184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84"/>
      <c r="C353" s="184"/>
      <c r="D353" s="184"/>
      <c r="E353" s="184"/>
      <c r="F353" s="184"/>
      <c r="G353" s="184"/>
      <c r="H353" s="184"/>
      <c r="I353" s="184"/>
      <c r="J353" s="184"/>
      <c r="K353" s="184"/>
      <c r="L353" s="184"/>
      <c r="M353" s="184"/>
      <c r="N353" s="98"/>
      <c r="O353" s="164"/>
      <c r="P353" s="184"/>
      <c r="Q353" s="184"/>
      <c r="R353" s="184"/>
      <c r="S353" s="184"/>
      <c r="T353" s="184"/>
      <c r="U353" s="184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84"/>
      <c r="C354" s="184"/>
      <c r="D354" s="184"/>
      <c r="E354" s="184"/>
      <c r="F354" s="184"/>
      <c r="G354" s="184"/>
      <c r="H354" s="184"/>
      <c r="I354" s="184"/>
      <c r="J354" s="184"/>
      <c r="K354" s="184"/>
      <c r="L354" s="184"/>
      <c r="M354" s="184"/>
      <c r="N354" s="98"/>
      <c r="O354" s="164"/>
      <c r="P354" s="184"/>
      <c r="Q354" s="184"/>
      <c r="R354" s="184"/>
      <c r="S354" s="184"/>
      <c r="T354" s="184"/>
      <c r="U354" s="184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84"/>
      <c r="C355" s="184"/>
      <c r="D355" s="184"/>
      <c r="E355" s="184"/>
      <c r="F355" s="184"/>
      <c r="G355" s="184"/>
      <c r="H355" s="184"/>
      <c r="I355" s="184"/>
      <c r="J355" s="184"/>
      <c r="K355" s="184"/>
      <c r="L355" s="184"/>
      <c r="M355" s="184"/>
      <c r="N355" s="98"/>
      <c r="O355" s="164"/>
      <c r="P355" s="184"/>
      <c r="Q355" s="184"/>
      <c r="R355" s="184"/>
      <c r="S355" s="184"/>
      <c r="T355" s="184"/>
      <c r="U355" s="184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84"/>
      <c r="C356" s="184"/>
      <c r="D356" s="184"/>
      <c r="E356" s="184"/>
      <c r="F356" s="184"/>
      <c r="G356" s="184"/>
      <c r="H356" s="184"/>
      <c r="I356" s="184"/>
      <c r="J356" s="184"/>
      <c r="K356" s="184"/>
      <c r="L356" s="184"/>
      <c r="M356" s="184"/>
      <c r="N356" s="98"/>
      <c r="O356" s="164"/>
      <c r="P356" s="184"/>
      <c r="Q356" s="184"/>
      <c r="R356" s="184"/>
      <c r="S356" s="184"/>
      <c r="T356" s="184"/>
      <c r="U356" s="184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84"/>
      <c r="C357" s="184"/>
      <c r="D357" s="184"/>
      <c r="E357" s="184"/>
      <c r="F357" s="184"/>
      <c r="G357" s="184"/>
      <c r="H357" s="184"/>
      <c r="I357" s="184"/>
      <c r="J357" s="184"/>
      <c r="K357" s="184"/>
      <c r="L357" s="184"/>
      <c r="M357" s="184"/>
      <c r="N357" s="98"/>
      <c r="O357" s="164"/>
      <c r="P357" s="184"/>
      <c r="Q357" s="184"/>
      <c r="R357" s="184"/>
      <c r="S357" s="184"/>
      <c r="T357" s="184"/>
      <c r="U357" s="184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84"/>
      <c r="C358" s="184"/>
      <c r="D358" s="184"/>
      <c r="E358" s="184"/>
      <c r="F358" s="184"/>
      <c r="G358" s="184"/>
      <c r="H358" s="184"/>
      <c r="I358" s="184"/>
      <c r="J358" s="184"/>
      <c r="K358" s="184"/>
      <c r="L358" s="184"/>
      <c r="M358" s="184"/>
      <c r="N358" s="98"/>
      <c r="O358" s="164"/>
      <c r="P358" s="184"/>
      <c r="Q358" s="184"/>
      <c r="R358" s="184"/>
      <c r="S358" s="184"/>
      <c r="T358" s="184"/>
      <c r="U358" s="184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84"/>
      <c r="C359" s="184"/>
      <c r="D359" s="184"/>
      <c r="E359" s="184"/>
      <c r="F359" s="184"/>
      <c r="G359" s="184"/>
      <c r="H359" s="184"/>
      <c r="I359" s="184"/>
      <c r="J359" s="184"/>
      <c r="K359" s="184"/>
      <c r="L359" s="184"/>
      <c r="M359" s="184"/>
      <c r="N359" s="98"/>
      <c r="O359" s="164"/>
      <c r="P359" s="184"/>
      <c r="Q359" s="184"/>
      <c r="R359" s="184"/>
      <c r="S359" s="184"/>
      <c r="T359" s="184"/>
      <c r="U359" s="184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84"/>
      <c r="C360" s="184"/>
      <c r="D360" s="184"/>
      <c r="E360" s="184"/>
      <c r="F360" s="184"/>
      <c r="G360" s="184"/>
      <c r="H360" s="184"/>
      <c r="I360" s="184"/>
      <c r="J360" s="184"/>
      <c r="K360" s="184"/>
      <c r="L360" s="184"/>
      <c r="M360" s="184"/>
      <c r="N360" s="98"/>
      <c r="O360" s="164"/>
      <c r="P360" s="184"/>
      <c r="Q360" s="184"/>
      <c r="R360" s="184"/>
      <c r="S360" s="184"/>
      <c r="T360" s="184"/>
      <c r="U360" s="184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84"/>
      <c r="C361" s="184"/>
      <c r="D361" s="184"/>
      <c r="E361" s="184"/>
      <c r="F361" s="184"/>
      <c r="G361" s="184"/>
      <c r="H361" s="184"/>
      <c r="I361" s="184"/>
      <c r="J361" s="184"/>
      <c r="K361" s="184"/>
      <c r="L361" s="184"/>
      <c r="M361" s="184"/>
      <c r="N361" s="98"/>
      <c r="O361" s="164"/>
      <c r="P361" s="184"/>
      <c r="Q361" s="184"/>
      <c r="R361" s="184"/>
      <c r="S361" s="184"/>
      <c r="T361" s="184"/>
      <c r="U361" s="184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84"/>
      <c r="C362" s="184"/>
      <c r="D362" s="184"/>
      <c r="E362" s="184"/>
      <c r="F362" s="184"/>
      <c r="G362" s="184"/>
      <c r="H362" s="184"/>
      <c r="I362" s="184"/>
      <c r="J362" s="184"/>
      <c r="K362" s="184"/>
      <c r="L362" s="184"/>
      <c r="M362" s="184"/>
      <c r="N362" s="98"/>
      <c r="O362" s="164"/>
      <c r="P362" s="184"/>
      <c r="Q362" s="184"/>
      <c r="R362" s="184"/>
      <c r="S362" s="184"/>
      <c r="T362" s="184"/>
      <c r="U362" s="184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84"/>
      <c r="C363" s="184"/>
      <c r="D363" s="184"/>
      <c r="E363" s="184"/>
      <c r="F363" s="184"/>
      <c r="G363" s="184"/>
      <c r="H363" s="184"/>
      <c r="I363" s="184"/>
      <c r="J363" s="184"/>
      <c r="K363" s="184"/>
      <c r="L363" s="184"/>
      <c r="M363" s="184"/>
      <c r="N363" s="98"/>
      <c r="O363" s="164"/>
      <c r="P363" s="184"/>
      <c r="Q363" s="184"/>
      <c r="R363" s="184"/>
      <c r="S363" s="184"/>
      <c r="T363" s="184"/>
      <c r="U363" s="184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84"/>
      <c r="C364" s="184"/>
      <c r="D364" s="184"/>
      <c r="E364" s="184"/>
      <c r="F364" s="184"/>
      <c r="G364" s="184"/>
      <c r="H364" s="184"/>
      <c r="I364" s="184"/>
      <c r="J364" s="184"/>
      <c r="K364" s="184"/>
      <c r="L364" s="184"/>
      <c r="M364" s="184"/>
      <c r="N364" s="98"/>
      <c r="O364" s="164"/>
      <c r="P364" s="184"/>
      <c r="Q364" s="184"/>
      <c r="R364" s="184"/>
      <c r="S364" s="184"/>
      <c r="T364" s="184"/>
      <c r="U364" s="184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84"/>
      <c r="C365" s="184"/>
      <c r="D365" s="184"/>
      <c r="E365" s="184"/>
      <c r="F365" s="184"/>
      <c r="G365" s="184"/>
      <c r="H365" s="184"/>
      <c r="I365" s="184"/>
      <c r="J365" s="184"/>
      <c r="K365" s="184"/>
      <c r="L365" s="184"/>
      <c r="M365" s="184"/>
      <c r="N365" s="98"/>
      <c r="O365" s="164"/>
      <c r="P365" s="184"/>
      <c r="Q365" s="184"/>
      <c r="R365" s="184"/>
      <c r="S365" s="184"/>
      <c r="T365" s="184"/>
      <c r="U365" s="184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84"/>
      <c r="C366" s="184"/>
      <c r="D366" s="184"/>
      <c r="E366" s="184"/>
      <c r="F366" s="184"/>
      <c r="G366" s="184"/>
      <c r="H366" s="184"/>
      <c r="I366" s="184"/>
      <c r="J366" s="184"/>
      <c r="K366" s="184"/>
      <c r="L366" s="184"/>
      <c r="M366" s="184"/>
      <c r="N366" s="98"/>
      <c r="O366" s="164"/>
      <c r="P366" s="184"/>
      <c r="Q366" s="184"/>
      <c r="R366" s="184"/>
      <c r="S366" s="184"/>
      <c r="T366" s="184"/>
      <c r="U366" s="184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84"/>
      <c r="C367" s="184"/>
      <c r="D367" s="184"/>
      <c r="E367" s="184"/>
      <c r="F367" s="184"/>
      <c r="G367" s="184"/>
      <c r="H367" s="184"/>
      <c r="I367" s="184"/>
      <c r="J367" s="184"/>
      <c r="K367" s="184"/>
      <c r="L367" s="184"/>
      <c r="M367" s="184"/>
      <c r="N367" s="98"/>
      <c r="O367" s="164"/>
      <c r="P367" s="184"/>
      <c r="Q367" s="184"/>
      <c r="R367" s="184"/>
      <c r="S367" s="184"/>
      <c r="T367" s="184"/>
      <c r="U367" s="184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84"/>
      <c r="C368" s="184"/>
      <c r="D368" s="184"/>
      <c r="E368" s="184"/>
      <c r="F368" s="184"/>
      <c r="G368" s="184"/>
      <c r="H368" s="184"/>
      <c r="I368" s="184"/>
      <c r="J368" s="184"/>
      <c r="K368" s="184"/>
      <c r="L368" s="184"/>
      <c r="M368" s="184"/>
      <c r="N368" s="98"/>
      <c r="O368" s="164"/>
      <c r="P368" s="184"/>
      <c r="Q368" s="184"/>
      <c r="R368" s="184"/>
      <c r="S368" s="184"/>
      <c r="T368" s="184"/>
      <c r="U368" s="184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84"/>
      <c r="C369" s="184"/>
      <c r="D369" s="184"/>
      <c r="E369" s="184"/>
      <c r="F369" s="184"/>
      <c r="G369" s="184"/>
      <c r="H369" s="184"/>
      <c r="I369" s="184"/>
      <c r="J369" s="184"/>
      <c r="K369" s="184"/>
      <c r="L369" s="184"/>
      <c r="M369" s="184"/>
      <c r="N369" s="98"/>
      <c r="O369" s="164"/>
      <c r="P369" s="184"/>
      <c r="Q369" s="184"/>
      <c r="R369" s="184"/>
      <c r="S369" s="184"/>
      <c r="T369" s="184"/>
      <c r="U369" s="184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84"/>
      <c r="C370" s="184"/>
      <c r="D370" s="184"/>
      <c r="E370" s="184"/>
      <c r="F370" s="184"/>
      <c r="G370" s="184"/>
      <c r="H370" s="184"/>
      <c r="I370" s="184"/>
      <c r="J370" s="184"/>
      <c r="K370" s="184"/>
      <c r="L370" s="184"/>
      <c r="M370" s="184"/>
      <c r="N370" s="98"/>
      <c r="O370" s="164"/>
      <c r="P370" s="184"/>
      <c r="Q370" s="184"/>
      <c r="R370" s="184"/>
      <c r="S370" s="184"/>
      <c r="T370" s="184"/>
      <c r="U370" s="184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5"/>
      <c r="C375" s="186"/>
      <c r="D375" s="186"/>
      <c r="E375" s="165"/>
      <c r="F375" s="165"/>
      <c r="G375" s="165"/>
      <c r="H375" s="185"/>
      <c r="I375" s="185"/>
      <c r="J375" s="185"/>
      <c r="K375" s="185"/>
      <c r="L375" s="185"/>
      <c r="M375" s="185"/>
      <c r="N375" s="185"/>
      <c r="O375" s="185"/>
      <c r="P375" s="185"/>
      <c r="Q375" s="185"/>
      <c r="R375" s="185"/>
      <c r="S375" s="185"/>
      <c r="T375" s="185"/>
      <c r="U375" s="185"/>
      <c r="V375" s="165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8"/>
      <c r="C376" s="188"/>
      <c r="D376" s="188"/>
      <c r="E376" s="102"/>
      <c r="F376" s="102"/>
      <c r="G376" s="102"/>
      <c r="H376" s="189"/>
      <c r="I376" s="189"/>
      <c r="J376" s="189"/>
      <c r="K376" s="189"/>
      <c r="L376" s="190"/>
      <c r="M376" s="190"/>
      <c r="N376" s="190"/>
      <c r="O376" s="190"/>
      <c r="P376" s="190"/>
      <c r="Q376" s="190"/>
      <c r="R376" s="190"/>
      <c r="S376" s="190"/>
      <c r="T376" s="190"/>
      <c r="U376" s="190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8"/>
      <c r="C377" s="188"/>
      <c r="D377" s="188"/>
      <c r="E377" s="102"/>
      <c r="F377" s="102"/>
      <c r="G377" s="102"/>
      <c r="H377" s="189"/>
      <c r="I377" s="189"/>
      <c r="J377" s="189"/>
      <c r="K377" s="189"/>
      <c r="L377" s="190"/>
      <c r="M377" s="190"/>
      <c r="N377" s="190"/>
      <c r="O377" s="190"/>
      <c r="P377" s="190"/>
      <c r="Q377" s="190"/>
      <c r="R377" s="190"/>
      <c r="S377" s="190"/>
      <c r="T377" s="190"/>
      <c r="U377" s="190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8"/>
      <c r="C378" s="188"/>
      <c r="D378" s="188"/>
      <c r="E378" s="102"/>
      <c r="F378" s="102"/>
      <c r="G378" s="102"/>
      <c r="H378" s="189"/>
      <c r="I378" s="189"/>
      <c r="J378" s="189"/>
      <c r="K378" s="189"/>
      <c r="L378" s="190"/>
      <c r="M378" s="190"/>
      <c r="N378" s="190"/>
      <c r="O378" s="190"/>
      <c r="P378" s="190"/>
      <c r="Q378" s="190"/>
      <c r="R378" s="190"/>
      <c r="S378" s="190"/>
      <c r="T378" s="190"/>
      <c r="U378" s="190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8"/>
      <c r="C379" s="188"/>
      <c r="D379" s="188"/>
      <c r="E379" s="102"/>
      <c r="F379" s="102"/>
      <c r="G379" s="102"/>
      <c r="H379" s="189"/>
      <c r="I379" s="189"/>
      <c r="J379" s="189"/>
      <c r="K379" s="189"/>
      <c r="L379" s="190"/>
      <c r="M379" s="190"/>
      <c r="N379" s="190"/>
      <c r="O379" s="190"/>
      <c r="P379" s="190"/>
      <c r="Q379" s="190"/>
      <c r="R379" s="190"/>
      <c r="S379" s="190"/>
      <c r="T379" s="190"/>
      <c r="U379" s="190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8"/>
      <c r="C380" s="188"/>
      <c r="D380" s="188"/>
      <c r="E380" s="102"/>
      <c r="F380" s="102"/>
      <c r="G380" s="102"/>
      <c r="H380" s="189"/>
      <c r="I380" s="189"/>
      <c r="J380" s="189"/>
      <c r="K380" s="189"/>
      <c r="L380" s="190"/>
      <c r="M380" s="190"/>
      <c r="N380" s="190"/>
      <c r="O380" s="190"/>
      <c r="P380" s="190"/>
      <c r="Q380" s="190"/>
      <c r="R380" s="190"/>
      <c r="S380" s="190"/>
      <c r="T380" s="190"/>
      <c r="U380" s="190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8"/>
      <c r="C381" s="188"/>
      <c r="D381" s="188"/>
      <c r="E381" s="102"/>
      <c r="F381" s="102"/>
      <c r="G381" s="102"/>
      <c r="H381" s="189"/>
      <c r="I381" s="189"/>
      <c r="J381" s="189"/>
      <c r="K381" s="189"/>
      <c r="L381" s="190"/>
      <c r="M381" s="190"/>
      <c r="N381" s="190"/>
      <c r="O381" s="190"/>
      <c r="P381" s="190"/>
      <c r="Q381" s="190"/>
      <c r="R381" s="190"/>
      <c r="S381" s="190"/>
      <c r="T381" s="190"/>
      <c r="U381" s="190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8"/>
      <c r="C382" s="188"/>
      <c r="D382" s="188"/>
      <c r="E382" s="102"/>
      <c r="F382" s="102"/>
      <c r="G382" s="102"/>
      <c r="H382" s="189"/>
      <c r="I382" s="189"/>
      <c r="J382" s="189"/>
      <c r="K382" s="189"/>
      <c r="L382" s="190"/>
      <c r="M382" s="190"/>
      <c r="N382" s="190"/>
      <c r="O382" s="190"/>
      <c r="P382" s="190"/>
      <c r="Q382" s="190"/>
      <c r="R382" s="190"/>
      <c r="S382" s="190"/>
      <c r="T382" s="190"/>
      <c r="U382" s="190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8"/>
      <c r="C383" s="188"/>
      <c r="D383" s="188"/>
      <c r="E383" s="102"/>
      <c r="F383" s="102"/>
      <c r="G383" s="102"/>
      <c r="H383" s="189"/>
      <c r="I383" s="189"/>
      <c r="J383" s="189"/>
      <c r="K383" s="189"/>
      <c r="L383" s="190"/>
      <c r="M383" s="190"/>
      <c r="N383" s="190"/>
      <c r="O383" s="190"/>
      <c r="P383" s="190"/>
      <c r="Q383" s="190"/>
      <c r="R383" s="190"/>
      <c r="S383" s="190"/>
      <c r="T383" s="190"/>
      <c r="U383" s="190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8"/>
      <c r="C384" s="188"/>
      <c r="D384" s="188"/>
      <c r="E384" s="102"/>
      <c r="F384" s="102"/>
      <c r="G384" s="102"/>
      <c r="H384" s="189"/>
      <c r="I384" s="189"/>
      <c r="J384" s="189"/>
      <c r="K384" s="189"/>
      <c r="L384" s="190"/>
      <c r="M384" s="190"/>
      <c r="N384" s="190"/>
      <c r="O384" s="190"/>
      <c r="P384" s="190"/>
      <c r="Q384" s="190"/>
      <c r="R384" s="190"/>
      <c r="S384" s="190"/>
      <c r="T384" s="190"/>
      <c r="U384" s="190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8"/>
      <c r="C385" s="188"/>
      <c r="D385" s="188"/>
      <c r="E385" s="102"/>
      <c r="F385" s="102"/>
      <c r="G385" s="102"/>
      <c r="H385" s="189"/>
      <c r="I385" s="189"/>
      <c r="J385" s="189"/>
      <c r="K385" s="189"/>
      <c r="L385" s="190"/>
      <c r="M385" s="190"/>
      <c r="N385" s="190"/>
      <c r="O385" s="190"/>
      <c r="P385" s="190"/>
      <c r="Q385" s="190"/>
      <c r="R385" s="190"/>
      <c r="S385" s="190"/>
      <c r="T385" s="190"/>
      <c r="U385" s="190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8"/>
      <c r="C386" s="188"/>
      <c r="D386" s="188"/>
      <c r="E386" s="102"/>
      <c r="F386" s="102"/>
      <c r="G386" s="102"/>
      <c r="H386" s="189"/>
      <c r="I386" s="189"/>
      <c r="J386" s="189"/>
      <c r="K386" s="189"/>
      <c r="L386" s="190"/>
      <c r="M386" s="190"/>
      <c r="N386" s="190"/>
      <c r="O386" s="190"/>
      <c r="P386" s="190"/>
      <c r="Q386" s="190"/>
      <c r="R386" s="190"/>
      <c r="S386" s="190"/>
      <c r="T386" s="190"/>
      <c r="U386" s="190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8"/>
      <c r="C387" s="188"/>
      <c r="D387" s="188"/>
      <c r="E387" s="102"/>
      <c r="F387" s="102"/>
      <c r="G387" s="102"/>
      <c r="H387" s="189"/>
      <c r="I387" s="189"/>
      <c r="J387" s="189"/>
      <c r="K387" s="189"/>
      <c r="L387" s="190"/>
      <c r="M387" s="190"/>
      <c r="N387" s="190"/>
      <c r="O387" s="190"/>
      <c r="P387" s="190"/>
      <c r="Q387" s="190"/>
      <c r="R387" s="190"/>
      <c r="S387" s="190"/>
      <c r="T387" s="190"/>
      <c r="U387" s="190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8"/>
      <c r="C388" s="188"/>
      <c r="D388" s="188"/>
      <c r="E388" s="102"/>
      <c r="F388" s="102"/>
      <c r="G388" s="102"/>
      <c r="H388" s="189"/>
      <c r="I388" s="189"/>
      <c r="J388" s="189"/>
      <c r="K388" s="189"/>
      <c r="L388" s="190"/>
      <c r="M388" s="190"/>
      <c r="N388" s="190"/>
      <c r="O388" s="190"/>
      <c r="P388" s="190"/>
      <c r="Q388" s="190"/>
      <c r="R388" s="190"/>
      <c r="S388" s="190"/>
      <c r="T388" s="190"/>
      <c r="U388" s="190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8"/>
      <c r="C389" s="188"/>
      <c r="D389" s="188"/>
      <c r="E389" s="102"/>
      <c r="F389" s="102"/>
      <c r="G389" s="102"/>
      <c r="H389" s="189"/>
      <c r="I389" s="189"/>
      <c r="J389" s="189"/>
      <c r="K389" s="189"/>
      <c r="L389" s="190"/>
      <c r="M389" s="190"/>
      <c r="N389" s="190"/>
      <c r="O389" s="190"/>
      <c r="P389" s="190"/>
      <c r="Q389" s="190"/>
      <c r="R389" s="190"/>
      <c r="S389" s="190"/>
      <c r="T389" s="190"/>
      <c r="U389" s="190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8"/>
      <c r="C390" s="188"/>
      <c r="D390" s="188"/>
      <c r="E390" s="102"/>
      <c r="F390" s="102"/>
      <c r="G390" s="102"/>
      <c r="H390" s="189"/>
      <c r="I390" s="189"/>
      <c r="J390" s="189"/>
      <c r="K390" s="189"/>
      <c r="L390" s="190"/>
      <c r="M390" s="190"/>
      <c r="N390" s="190"/>
      <c r="O390" s="190"/>
      <c r="P390" s="190"/>
      <c r="Q390" s="190"/>
      <c r="R390" s="190"/>
      <c r="S390" s="190"/>
      <c r="T390" s="190"/>
      <c r="U390" s="190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8"/>
      <c r="C391" s="188"/>
      <c r="D391" s="188"/>
      <c r="E391" s="102"/>
      <c r="F391" s="102"/>
      <c r="G391" s="102"/>
      <c r="H391" s="189"/>
      <c r="I391" s="189"/>
      <c r="J391" s="189"/>
      <c r="K391" s="189"/>
      <c r="L391" s="190"/>
      <c r="M391" s="190"/>
      <c r="N391" s="190"/>
      <c r="O391" s="190"/>
      <c r="P391" s="190"/>
      <c r="Q391" s="190"/>
      <c r="R391" s="190"/>
      <c r="S391" s="190"/>
      <c r="T391" s="190"/>
      <c r="U391" s="190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8"/>
      <c r="C392" s="188"/>
      <c r="D392" s="188"/>
      <c r="E392" s="102"/>
      <c r="F392" s="102"/>
      <c r="G392" s="102"/>
      <c r="H392" s="189"/>
      <c r="I392" s="189"/>
      <c r="J392" s="189"/>
      <c r="K392" s="189"/>
      <c r="L392" s="190"/>
      <c r="M392" s="190"/>
      <c r="N392" s="190"/>
      <c r="O392" s="190"/>
      <c r="P392" s="190"/>
      <c r="Q392" s="190"/>
      <c r="R392" s="190"/>
      <c r="S392" s="190"/>
      <c r="T392" s="190"/>
      <c r="U392" s="190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8"/>
      <c r="C393" s="188"/>
      <c r="D393" s="188"/>
      <c r="E393" s="102"/>
      <c r="F393" s="102"/>
      <c r="G393" s="102"/>
      <c r="H393" s="189"/>
      <c r="I393" s="189"/>
      <c r="J393" s="189"/>
      <c r="K393" s="189"/>
      <c r="L393" s="190"/>
      <c r="M393" s="190"/>
      <c r="N393" s="190"/>
      <c r="O393" s="190"/>
      <c r="P393" s="190"/>
      <c r="Q393" s="190"/>
      <c r="R393" s="190"/>
      <c r="S393" s="190"/>
      <c r="T393" s="190"/>
      <c r="U393" s="190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5"/>
      <c r="C396" s="186"/>
      <c r="D396" s="186"/>
      <c r="E396" s="187"/>
      <c r="F396" s="187"/>
      <c r="G396" s="187"/>
      <c r="H396" s="187"/>
      <c r="I396" s="187"/>
      <c r="J396" s="187"/>
      <c r="K396" s="187"/>
      <c r="L396" s="187"/>
      <c r="M396" s="187"/>
      <c r="N396" s="165"/>
      <c r="O396" s="165"/>
      <c r="P396" s="165"/>
      <c r="Q396" s="185"/>
      <c r="R396" s="185"/>
      <c r="S396" s="185"/>
      <c r="T396" s="185"/>
      <c r="U396" s="185"/>
      <c r="V396" s="185"/>
      <c r="W396" s="165"/>
      <c r="X396" s="165"/>
      <c r="Y396" s="165"/>
      <c r="Z396" s="165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84"/>
      <c r="C397" s="184"/>
      <c r="D397" s="184"/>
      <c r="E397" s="184"/>
      <c r="F397" s="184"/>
      <c r="G397" s="184"/>
      <c r="H397" s="184"/>
      <c r="I397" s="184"/>
      <c r="J397" s="184"/>
      <c r="K397" s="184"/>
      <c r="L397" s="184"/>
      <c r="M397" s="184"/>
      <c r="N397" s="98"/>
      <c r="O397" s="164"/>
      <c r="P397" s="164"/>
      <c r="Q397" s="184"/>
      <c r="R397" s="184"/>
      <c r="S397" s="184"/>
      <c r="T397" s="184"/>
      <c r="U397" s="184"/>
      <c r="V397" s="184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84"/>
      <c r="C398" s="184"/>
      <c r="D398" s="184"/>
      <c r="E398" s="184"/>
      <c r="F398" s="184"/>
      <c r="G398" s="184"/>
      <c r="H398" s="184"/>
      <c r="I398" s="184"/>
      <c r="J398" s="184"/>
      <c r="K398" s="184"/>
      <c r="L398" s="184"/>
      <c r="M398" s="184"/>
      <c r="N398" s="98"/>
      <c r="O398" s="164"/>
      <c r="P398" s="164"/>
      <c r="Q398" s="184"/>
      <c r="R398" s="184"/>
      <c r="S398" s="184"/>
      <c r="T398" s="184"/>
      <c r="U398" s="184"/>
      <c r="V398" s="184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84"/>
      <c r="C399" s="184"/>
      <c r="D399" s="184"/>
      <c r="E399" s="184"/>
      <c r="F399" s="184"/>
      <c r="G399" s="184"/>
      <c r="H399" s="184"/>
      <c r="I399" s="184"/>
      <c r="J399" s="184"/>
      <c r="K399" s="184"/>
      <c r="L399" s="184"/>
      <c r="M399" s="184"/>
      <c r="N399" s="98"/>
      <c r="O399" s="164"/>
      <c r="P399" s="164"/>
      <c r="Q399" s="184"/>
      <c r="R399" s="184"/>
      <c r="S399" s="184"/>
      <c r="T399" s="184"/>
      <c r="U399" s="184"/>
      <c r="V399" s="184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84"/>
      <c r="C400" s="184"/>
      <c r="D400" s="184"/>
      <c r="E400" s="184"/>
      <c r="F400" s="184"/>
      <c r="G400" s="184"/>
      <c r="H400" s="184"/>
      <c r="I400" s="184"/>
      <c r="J400" s="184"/>
      <c r="K400" s="184"/>
      <c r="L400" s="184"/>
      <c r="M400" s="184"/>
      <c r="N400" s="98"/>
      <c r="O400" s="164"/>
      <c r="P400" s="164"/>
      <c r="Q400" s="184"/>
      <c r="R400" s="184"/>
      <c r="S400" s="184"/>
      <c r="T400" s="184"/>
      <c r="U400" s="184"/>
      <c r="V400" s="184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84"/>
      <c r="C401" s="184"/>
      <c r="D401" s="184"/>
      <c r="E401" s="184"/>
      <c r="F401" s="184"/>
      <c r="G401" s="184"/>
      <c r="H401" s="184"/>
      <c r="I401" s="184"/>
      <c r="J401" s="184"/>
      <c r="K401" s="184"/>
      <c r="L401" s="184"/>
      <c r="M401" s="184"/>
      <c r="N401" s="98"/>
      <c r="O401" s="164"/>
      <c r="P401" s="164"/>
      <c r="Q401" s="184"/>
      <c r="R401" s="184"/>
      <c r="S401" s="184"/>
      <c r="T401" s="184"/>
      <c r="U401" s="184"/>
      <c r="V401" s="184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84"/>
      <c r="C402" s="184"/>
      <c r="D402" s="184"/>
      <c r="E402" s="184"/>
      <c r="F402" s="184"/>
      <c r="G402" s="184"/>
      <c r="H402" s="184"/>
      <c r="I402" s="184"/>
      <c r="J402" s="184"/>
      <c r="K402" s="184"/>
      <c r="L402" s="184"/>
      <c r="M402" s="184"/>
      <c r="N402" s="98"/>
      <c r="O402" s="164"/>
      <c r="P402" s="164"/>
      <c r="Q402" s="184"/>
      <c r="R402" s="184"/>
      <c r="S402" s="184"/>
      <c r="T402" s="184"/>
      <c r="U402" s="184"/>
      <c r="V402" s="184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84"/>
      <c r="C403" s="184"/>
      <c r="D403" s="184"/>
      <c r="E403" s="184"/>
      <c r="F403" s="184"/>
      <c r="G403" s="184"/>
      <c r="H403" s="184"/>
      <c r="I403" s="184"/>
      <c r="J403" s="184"/>
      <c r="K403" s="184"/>
      <c r="L403" s="184"/>
      <c r="M403" s="184"/>
      <c r="N403" s="98"/>
      <c r="O403" s="164"/>
      <c r="P403" s="164"/>
      <c r="Q403" s="184"/>
      <c r="R403" s="184"/>
      <c r="S403" s="184"/>
      <c r="T403" s="184"/>
      <c r="U403" s="184"/>
      <c r="V403" s="184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84"/>
      <c r="C404" s="184"/>
      <c r="D404" s="184"/>
      <c r="E404" s="184"/>
      <c r="F404" s="184"/>
      <c r="G404" s="184"/>
      <c r="H404" s="184"/>
      <c r="I404" s="184"/>
      <c r="J404" s="184"/>
      <c r="K404" s="184"/>
      <c r="L404" s="184"/>
      <c r="M404" s="184"/>
      <c r="N404" s="98"/>
      <c r="O404" s="164"/>
      <c r="P404" s="164"/>
      <c r="Q404" s="184"/>
      <c r="R404" s="184"/>
      <c r="S404" s="184"/>
      <c r="T404" s="184"/>
      <c r="U404" s="184"/>
      <c r="V404" s="184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84"/>
      <c r="C405" s="184"/>
      <c r="D405" s="184"/>
      <c r="E405" s="184"/>
      <c r="F405" s="184"/>
      <c r="G405" s="184"/>
      <c r="H405" s="184"/>
      <c r="I405" s="184"/>
      <c r="J405" s="184"/>
      <c r="K405" s="184"/>
      <c r="L405" s="184"/>
      <c r="M405" s="184"/>
      <c r="N405" s="98"/>
      <c r="O405" s="164"/>
      <c r="P405" s="164"/>
      <c r="Q405" s="184"/>
      <c r="R405" s="184"/>
      <c r="S405" s="184"/>
      <c r="T405" s="184"/>
      <c r="U405" s="184"/>
      <c r="V405" s="184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84"/>
      <c r="C406" s="184"/>
      <c r="D406" s="184"/>
      <c r="E406" s="184"/>
      <c r="F406" s="184"/>
      <c r="G406" s="184"/>
      <c r="H406" s="184"/>
      <c r="I406" s="184"/>
      <c r="J406" s="184"/>
      <c r="K406" s="184"/>
      <c r="L406" s="184"/>
      <c r="M406" s="184"/>
      <c r="N406" s="98"/>
      <c r="O406" s="164"/>
      <c r="P406" s="164"/>
      <c r="Q406" s="184"/>
      <c r="R406" s="184"/>
      <c r="S406" s="184"/>
      <c r="T406" s="184"/>
      <c r="U406" s="184"/>
      <c r="V406" s="184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84"/>
      <c r="C407" s="184"/>
      <c r="D407" s="184"/>
      <c r="E407" s="184"/>
      <c r="F407" s="184"/>
      <c r="G407" s="184"/>
      <c r="H407" s="184"/>
      <c r="I407" s="184"/>
      <c r="J407" s="184"/>
      <c r="K407" s="184"/>
      <c r="L407" s="184"/>
      <c r="M407" s="184"/>
      <c r="N407" s="98"/>
      <c r="O407" s="164"/>
      <c r="P407" s="164"/>
      <c r="Q407" s="184"/>
      <c r="R407" s="184"/>
      <c r="S407" s="184"/>
      <c r="T407" s="184"/>
      <c r="U407" s="184"/>
      <c r="V407" s="184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84"/>
      <c r="C408" s="184"/>
      <c r="D408" s="184"/>
      <c r="E408" s="184"/>
      <c r="F408" s="184"/>
      <c r="G408" s="184"/>
      <c r="H408" s="184"/>
      <c r="I408" s="184"/>
      <c r="J408" s="184"/>
      <c r="K408" s="184"/>
      <c r="L408" s="184"/>
      <c r="M408" s="184"/>
      <c r="N408" s="98"/>
      <c r="O408" s="164"/>
      <c r="P408" s="164"/>
      <c r="Q408" s="184"/>
      <c r="R408" s="184"/>
      <c r="S408" s="184"/>
      <c r="T408" s="184"/>
      <c r="U408" s="184"/>
      <c r="V408" s="184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84"/>
      <c r="C409" s="184"/>
      <c r="D409" s="184"/>
      <c r="E409" s="184"/>
      <c r="F409" s="184"/>
      <c r="G409" s="184"/>
      <c r="H409" s="184"/>
      <c r="I409" s="184"/>
      <c r="J409" s="184"/>
      <c r="K409" s="184"/>
      <c r="L409" s="184"/>
      <c r="M409" s="184"/>
      <c r="N409" s="98"/>
      <c r="O409" s="164"/>
      <c r="P409" s="164"/>
      <c r="Q409" s="184"/>
      <c r="R409" s="184"/>
      <c r="S409" s="184"/>
      <c r="T409" s="184"/>
      <c r="U409" s="184"/>
      <c r="V409" s="184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84"/>
      <c r="C410" s="184"/>
      <c r="D410" s="184"/>
      <c r="E410" s="184"/>
      <c r="F410" s="184"/>
      <c r="G410" s="184"/>
      <c r="H410" s="184"/>
      <c r="I410" s="184"/>
      <c r="J410" s="184"/>
      <c r="K410" s="184"/>
      <c r="L410" s="184"/>
      <c r="M410" s="184"/>
      <c r="N410" s="98"/>
      <c r="O410" s="164"/>
      <c r="P410" s="164"/>
      <c r="Q410" s="184"/>
      <c r="R410" s="184"/>
      <c r="S410" s="184"/>
      <c r="T410" s="184"/>
      <c r="U410" s="184"/>
      <c r="V410" s="184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84"/>
      <c r="C411" s="184"/>
      <c r="D411" s="184"/>
      <c r="E411" s="184"/>
      <c r="F411" s="184"/>
      <c r="G411" s="184"/>
      <c r="H411" s="184"/>
      <c r="I411" s="184"/>
      <c r="J411" s="184"/>
      <c r="K411" s="184"/>
      <c r="L411" s="184"/>
      <c r="M411" s="184"/>
      <c r="N411" s="98"/>
      <c r="O411" s="164"/>
      <c r="P411" s="164"/>
      <c r="Q411" s="184"/>
      <c r="R411" s="184"/>
      <c r="S411" s="184"/>
      <c r="T411" s="184"/>
      <c r="U411" s="184"/>
      <c r="V411" s="184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84"/>
      <c r="C412" s="184"/>
      <c r="D412" s="184"/>
      <c r="E412" s="184"/>
      <c r="F412" s="184"/>
      <c r="G412" s="184"/>
      <c r="H412" s="184"/>
      <c r="I412" s="184"/>
      <c r="J412" s="184"/>
      <c r="K412" s="184"/>
      <c r="L412" s="184"/>
      <c r="M412" s="184"/>
      <c r="N412" s="98"/>
      <c r="O412" s="164"/>
      <c r="P412" s="164"/>
      <c r="Q412" s="184"/>
      <c r="R412" s="184"/>
      <c r="S412" s="184"/>
      <c r="T412" s="184"/>
      <c r="U412" s="184"/>
      <c r="V412" s="184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84"/>
      <c r="C413" s="184"/>
      <c r="D413" s="184"/>
      <c r="E413" s="184"/>
      <c r="F413" s="184"/>
      <c r="G413" s="184"/>
      <c r="H413" s="184"/>
      <c r="I413" s="184"/>
      <c r="J413" s="184"/>
      <c r="K413" s="184"/>
      <c r="L413" s="184"/>
      <c r="M413" s="184"/>
      <c r="N413" s="98"/>
      <c r="O413" s="164"/>
      <c r="P413" s="164"/>
      <c r="Q413" s="184"/>
      <c r="R413" s="184"/>
      <c r="S413" s="184"/>
      <c r="T413" s="184"/>
      <c r="U413" s="184"/>
      <c r="V413" s="184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84"/>
      <c r="C414" s="184"/>
      <c r="D414" s="184"/>
      <c r="E414" s="184"/>
      <c r="F414" s="184"/>
      <c r="G414" s="184"/>
      <c r="H414" s="184"/>
      <c r="I414" s="184"/>
      <c r="J414" s="184"/>
      <c r="K414" s="184"/>
      <c r="L414" s="184"/>
      <c r="M414" s="184"/>
      <c r="N414" s="98"/>
      <c r="O414" s="164"/>
      <c r="P414" s="164"/>
      <c r="Q414" s="184"/>
      <c r="R414" s="184"/>
      <c r="S414" s="184"/>
      <c r="T414" s="184"/>
      <c r="U414" s="184"/>
      <c r="V414" s="184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84"/>
      <c r="C415" s="184"/>
      <c r="D415" s="184"/>
      <c r="E415" s="184"/>
      <c r="F415" s="184"/>
      <c r="G415" s="184"/>
      <c r="H415" s="184"/>
      <c r="I415" s="184"/>
      <c r="J415" s="184"/>
      <c r="K415" s="184"/>
      <c r="L415" s="184"/>
      <c r="M415" s="184"/>
      <c r="N415" s="98"/>
      <c r="O415" s="164"/>
      <c r="P415" s="164"/>
      <c r="Q415" s="184"/>
      <c r="R415" s="184"/>
      <c r="S415" s="184"/>
      <c r="T415" s="184"/>
      <c r="U415" s="184"/>
      <c r="V415" s="184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84"/>
      <c r="C416" s="184"/>
      <c r="D416" s="184"/>
      <c r="E416" s="184"/>
      <c r="F416" s="184"/>
      <c r="G416" s="184"/>
      <c r="H416" s="184"/>
      <c r="I416" s="184"/>
      <c r="J416" s="184"/>
      <c r="K416" s="184"/>
      <c r="L416" s="184"/>
      <c r="M416" s="184"/>
      <c r="N416" s="98"/>
      <c r="O416" s="164"/>
      <c r="P416" s="164"/>
      <c r="Q416" s="184"/>
      <c r="R416" s="184"/>
      <c r="S416" s="184"/>
      <c r="T416" s="184"/>
      <c r="U416" s="184"/>
      <c r="V416" s="184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84"/>
      <c r="C417" s="184"/>
      <c r="D417" s="184"/>
      <c r="E417" s="184"/>
      <c r="F417" s="184"/>
      <c r="G417" s="184"/>
      <c r="H417" s="184"/>
      <c r="I417" s="184"/>
      <c r="J417" s="184"/>
      <c r="K417" s="184"/>
      <c r="L417" s="184"/>
      <c r="M417" s="184"/>
      <c r="N417" s="98"/>
      <c r="O417" s="164"/>
      <c r="P417" s="164"/>
      <c r="Q417" s="184"/>
      <c r="R417" s="184"/>
      <c r="S417" s="184"/>
      <c r="T417" s="184"/>
      <c r="U417" s="184"/>
      <c r="V417" s="184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84"/>
      <c r="C418" s="184"/>
      <c r="D418" s="184"/>
      <c r="E418" s="184"/>
      <c r="F418" s="184"/>
      <c r="G418" s="184"/>
      <c r="H418" s="184"/>
      <c r="I418" s="184"/>
      <c r="J418" s="184"/>
      <c r="K418" s="184"/>
      <c r="L418" s="184"/>
      <c r="M418" s="184"/>
      <c r="N418" s="98"/>
      <c r="O418" s="164"/>
      <c r="P418" s="164"/>
      <c r="Q418" s="184"/>
      <c r="R418" s="184"/>
      <c r="S418" s="184"/>
      <c r="T418" s="184"/>
      <c r="U418" s="184"/>
      <c r="V418" s="184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84"/>
      <c r="C419" s="184"/>
      <c r="D419" s="184"/>
      <c r="E419" s="184"/>
      <c r="F419" s="184"/>
      <c r="G419" s="184"/>
      <c r="H419" s="184"/>
      <c r="I419" s="184"/>
      <c r="J419" s="184"/>
      <c r="K419" s="184"/>
      <c r="L419" s="184"/>
      <c r="M419" s="184"/>
      <c r="N419" s="98"/>
      <c r="O419" s="164"/>
      <c r="P419" s="164"/>
      <c r="Q419" s="184"/>
      <c r="R419" s="184"/>
      <c r="S419" s="184"/>
      <c r="T419" s="184"/>
      <c r="U419" s="184"/>
      <c r="V419" s="184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84"/>
      <c r="C420" s="184"/>
      <c r="D420" s="184"/>
      <c r="E420" s="184"/>
      <c r="F420" s="184"/>
      <c r="G420" s="184"/>
      <c r="H420" s="184"/>
      <c r="I420" s="184"/>
      <c r="J420" s="184"/>
      <c r="K420" s="184"/>
      <c r="L420" s="184"/>
      <c r="M420" s="184"/>
      <c r="N420" s="98"/>
      <c r="O420" s="164"/>
      <c r="P420" s="164"/>
      <c r="Q420" s="184"/>
      <c r="R420" s="184"/>
      <c r="S420" s="184"/>
      <c r="T420" s="184"/>
      <c r="U420" s="184"/>
      <c r="V420" s="184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84"/>
      <c r="C421" s="184"/>
      <c r="D421" s="184"/>
      <c r="E421" s="184"/>
      <c r="F421" s="184"/>
      <c r="G421" s="184"/>
      <c r="H421" s="184"/>
      <c r="I421" s="184"/>
      <c r="J421" s="184"/>
      <c r="K421" s="184"/>
      <c r="L421" s="184"/>
      <c r="M421" s="184"/>
      <c r="N421" s="98"/>
      <c r="O421" s="164"/>
      <c r="P421" s="164"/>
      <c r="Q421" s="184"/>
      <c r="R421" s="184"/>
      <c r="S421" s="184"/>
      <c r="T421" s="184"/>
      <c r="U421" s="184"/>
      <c r="V421" s="184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84"/>
      <c r="C422" s="184"/>
      <c r="D422" s="184"/>
      <c r="E422" s="184"/>
      <c r="F422" s="184"/>
      <c r="G422" s="184"/>
      <c r="H422" s="184"/>
      <c r="I422" s="184"/>
      <c r="J422" s="184"/>
      <c r="K422" s="184"/>
      <c r="L422" s="184"/>
      <c r="M422" s="184"/>
      <c r="N422" s="98"/>
      <c r="O422" s="164"/>
      <c r="P422" s="164"/>
      <c r="Q422" s="184"/>
      <c r="R422" s="184"/>
      <c r="S422" s="184"/>
      <c r="T422" s="184"/>
      <c r="U422" s="184"/>
      <c r="V422" s="184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84"/>
      <c r="C423" s="184"/>
      <c r="D423" s="184"/>
      <c r="E423" s="184"/>
      <c r="F423" s="184"/>
      <c r="G423" s="184"/>
      <c r="H423" s="184"/>
      <c r="I423" s="184"/>
      <c r="J423" s="184"/>
      <c r="K423" s="184"/>
      <c r="L423" s="184"/>
      <c r="M423" s="184"/>
      <c r="N423" s="98"/>
      <c r="O423" s="164"/>
      <c r="P423" s="164"/>
      <c r="Q423" s="184"/>
      <c r="R423" s="184"/>
      <c r="S423" s="184"/>
      <c r="T423" s="184"/>
      <c r="U423" s="184"/>
      <c r="V423" s="184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84"/>
      <c r="C424" s="184"/>
      <c r="D424" s="184"/>
      <c r="E424" s="184"/>
      <c r="F424" s="184"/>
      <c r="G424" s="184"/>
      <c r="H424" s="184"/>
      <c r="I424" s="184"/>
      <c r="J424" s="184"/>
      <c r="K424" s="184"/>
      <c r="L424" s="184"/>
      <c r="M424" s="184"/>
      <c r="N424" s="98"/>
      <c r="O424" s="164"/>
      <c r="P424" s="164"/>
      <c r="Q424" s="184"/>
      <c r="R424" s="184"/>
      <c r="S424" s="184"/>
      <c r="T424" s="184"/>
      <c r="U424" s="184"/>
      <c r="V424" s="184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84"/>
      <c r="C425" s="184"/>
      <c r="D425" s="184"/>
      <c r="E425" s="184"/>
      <c r="F425" s="184"/>
      <c r="G425" s="184"/>
      <c r="H425" s="184"/>
      <c r="I425" s="184"/>
      <c r="J425" s="184"/>
      <c r="K425" s="184"/>
      <c r="L425" s="184"/>
      <c r="M425" s="184"/>
      <c r="N425" s="98"/>
      <c r="O425" s="164"/>
      <c r="P425" s="164"/>
      <c r="Q425" s="184"/>
      <c r="R425" s="184"/>
      <c r="S425" s="184"/>
      <c r="T425" s="184"/>
      <c r="U425" s="184"/>
      <c r="V425" s="184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84"/>
      <c r="C426" s="184"/>
      <c r="D426" s="184"/>
      <c r="E426" s="184"/>
      <c r="F426" s="184"/>
      <c r="G426" s="184"/>
      <c r="H426" s="184"/>
      <c r="I426" s="184"/>
      <c r="J426" s="184"/>
      <c r="K426" s="184"/>
      <c r="L426" s="184"/>
      <c r="M426" s="184"/>
      <c r="N426" s="98"/>
      <c r="O426" s="164"/>
      <c r="P426" s="164"/>
      <c r="Q426" s="184"/>
      <c r="R426" s="184"/>
      <c r="S426" s="184"/>
      <c r="T426" s="184"/>
      <c r="U426" s="184"/>
      <c r="V426" s="184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84"/>
      <c r="C427" s="184"/>
      <c r="D427" s="184"/>
      <c r="E427" s="184"/>
      <c r="F427" s="184"/>
      <c r="G427" s="184"/>
      <c r="H427" s="184"/>
      <c r="I427" s="184"/>
      <c r="J427" s="184"/>
      <c r="K427" s="184"/>
      <c r="L427" s="184"/>
      <c r="M427" s="184"/>
      <c r="N427" s="98"/>
      <c r="O427" s="164"/>
      <c r="P427" s="164"/>
      <c r="Q427" s="184"/>
      <c r="R427" s="184"/>
      <c r="S427" s="184"/>
      <c r="T427" s="184"/>
      <c r="U427" s="184"/>
      <c r="V427" s="184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84"/>
      <c r="C428" s="184"/>
      <c r="D428" s="184"/>
      <c r="E428" s="184"/>
      <c r="F428" s="184"/>
      <c r="G428" s="184"/>
      <c r="H428" s="184"/>
      <c r="I428" s="184"/>
      <c r="J428" s="184"/>
      <c r="K428" s="184"/>
      <c r="L428" s="184"/>
      <c r="M428" s="184"/>
      <c r="N428" s="98"/>
      <c r="O428" s="164"/>
      <c r="P428" s="164"/>
      <c r="Q428" s="184"/>
      <c r="R428" s="184"/>
      <c r="S428" s="184"/>
      <c r="T428" s="184"/>
      <c r="U428" s="184"/>
      <c r="V428" s="184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84"/>
      <c r="C429" s="184"/>
      <c r="D429" s="184"/>
      <c r="E429" s="184"/>
      <c r="F429" s="184"/>
      <c r="G429" s="184"/>
      <c r="H429" s="184"/>
      <c r="I429" s="184"/>
      <c r="J429" s="184"/>
      <c r="K429" s="184"/>
      <c r="L429" s="184"/>
      <c r="M429" s="184"/>
      <c r="N429" s="98"/>
      <c r="O429" s="164"/>
      <c r="P429" s="164"/>
      <c r="Q429" s="184"/>
      <c r="R429" s="184"/>
      <c r="S429" s="184"/>
      <c r="T429" s="184"/>
      <c r="U429" s="184"/>
      <c r="V429" s="184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84"/>
      <c r="C430" s="184"/>
      <c r="D430" s="184"/>
      <c r="E430" s="184"/>
      <c r="F430" s="184"/>
      <c r="G430" s="184"/>
      <c r="H430" s="184"/>
      <c r="I430" s="184"/>
      <c r="J430" s="184"/>
      <c r="K430" s="184"/>
      <c r="L430" s="184"/>
      <c r="M430" s="184"/>
      <c r="N430" s="98"/>
      <c r="O430" s="164"/>
      <c r="P430" s="164"/>
      <c r="Q430" s="184"/>
      <c r="R430" s="184"/>
      <c r="S430" s="184"/>
      <c r="T430" s="184"/>
      <c r="U430" s="184"/>
      <c r="V430" s="184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84"/>
      <c r="C431" s="184"/>
      <c r="D431" s="184"/>
      <c r="E431" s="184"/>
      <c r="F431" s="184"/>
      <c r="G431" s="184"/>
      <c r="H431" s="184"/>
      <c r="I431" s="184"/>
      <c r="J431" s="184"/>
      <c r="K431" s="184"/>
      <c r="L431" s="184"/>
      <c r="M431" s="184"/>
      <c r="N431" s="98"/>
      <c r="O431" s="164"/>
      <c r="P431" s="164"/>
      <c r="Q431" s="184"/>
      <c r="R431" s="184"/>
      <c r="S431" s="184"/>
      <c r="T431" s="184"/>
      <c r="U431" s="184"/>
      <c r="V431" s="184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84"/>
      <c r="C432" s="184"/>
      <c r="D432" s="184"/>
      <c r="E432" s="184"/>
      <c r="F432" s="184"/>
      <c r="G432" s="184"/>
      <c r="H432" s="184"/>
      <c r="I432" s="184"/>
      <c r="J432" s="184"/>
      <c r="K432" s="184"/>
      <c r="L432" s="184"/>
      <c r="M432" s="184"/>
      <c r="N432" s="98"/>
      <c r="O432" s="164"/>
      <c r="P432" s="164"/>
      <c r="Q432" s="184"/>
      <c r="R432" s="184"/>
      <c r="S432" s="184"/>
      <c r="T432" s="184"/>
      <c r="U432" s="184"/>
      <c r="V432" s="184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84"/>
      <c r="C433" s="184"/>
      <c r="D433" s="184"/>
      <c r="E433" s="184"/>
      <c r="F433" s="184"/>
      <c r="G433" s="184"/>
      <c r="H433" s="184"/>
      <c r="I433" s="184"/>
      <c r="J433" s="184"/>
      <c r="K433" s="184"/>
      <c r="L433" s="184"/>
      <c r="M433" s="184"/>
      <c r="N433" s="98"/>
      <c r="O433" s="164"/>
      <c r="P433" s="164"/>
      <c r="Q433" s="184"/>
      <c r="R433" s="184"/>
      <c r="S433" s="184"/>
      <c r="T433" s="184"/>
      <c r="U433" s="184"/>
      <c r="V433" s="184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84"/>
      <c r="C434" s="184"/>
      <c r="D434" s="184"/>
      <c r="E434" s="184"/>
      <c r="F434" s="184"/>
      <c r="G434" s="184"/>
      <c r="H434" s="184"/>
      <c r="I434" s="184"/>
      <c r="J434" s="184"/>
      <c r="K434" s="184"/>
      <c r="L434" s="184"/>
      <c r="M434" s="184"/>
      <c r="N434" s="98"/>
      <c r="O434" s="164"/>
      <c r="P434" s="164"/>
      <c r="Q434" s="184"/>
      <c r="R434" s="184"/>
      <c r="S434" s="184"/>
      <c r="T434" s="184"/>
      <c r="U434" s="184"/>
      <c r="V434" s="184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84"/>
      <c r="C435" s="184"/>
      <c r="D435" s="184"/>
      <c r="E435" s="184"/>
      <c r="F435" s="184"/>
      <c r="G435" s="184"/>
      <c r="H435" s="184"/>
      <c r="I435" s="184"/>
      <c r="J435" s="184"/>
      <c r="K435" s="184"/>
      <c r="L435" s="184"/>
      <c r="M435" s="184"/>
      <c r="N435" s="98"/>
      <c r="O435" s="164"/>
      <c r="P435" s="164"/>
      <c r="Q435" s="184"/>
      <c r="R435" s="184"/>
      <c r="S435" s="184"/>
      <c r="T435" s="184"/>
      <c r="U435" s="184"/>
      <c r="V435" s="184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84"/>
      <c r="C436" s="184"/>
      <c r="D436" s="184"/>
      <c r="E436" s="184"/>
      <c r="F436" s="184"/>
      <c r="G436" s="184"/>
      <c r="H436" s="184"/>
      <c r="I436" s="184"/>
      <c r="J436" s="184"/>
      <c r="K436" s="184"/>
      <c r="L436" s="184"/>
      <c r="M436" s="184"/>
      <c r="N436" s="98"/>
      <c r="O436" s="164"/>
      <c r="P436" s="164"/>
      <c r="Q436" s="184"/>
      <c r="R436" s="184"/>
      <c r="S436" s="184"/>
      <c r="T436" s="184"/>
      <c r="U436" s="184"/>
      <c r="V436" s="184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84"/>
      <c r="C437" s="184"/>
      <c r="D437" s="184"/>
      <c r="E437" s="184"/>
      <c r="F437" s="184"/>
      <c r="G437" s="184"/>
      <c r="H437" s="184"/>
      <c r="I437" s="184"/>
      <c r="J437" s="184"/>
      <c r="K437" s="184"/>
      <c r="L437" s="184"/>
      <c r="M437" s="184"/>
      <c r="N437" s="98"/>
      <c r="O437" s="164"/>
      <c r="P437" s="164"/>
      <c r="Q437" s="184"/>
      <c r="R437" s="184"/>
      <c r="S437" s="184"/>
      <c r="T437" s="184"/>
      <c r="U437" s="184"/>
      <c r="V437" s="184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84"/>
      <c r="C438" s="184"/>
      <c r="D438" s="184"/>
      <c r="E438" s="184"/>
      <c r="F438" s="184"/>
      <c r="G438" s="184"/>
      <c r="H438" s="184"/>
      <c r="I438" s="184"/>
      <c r="J438" s="184"/>
      <c r="K438" s="184"/>
      <c r="L438" s="184"/>
      <c r="M438" s="184"/>
      <c r="N438" s="98"/>
      <c r="O438" s="164"/>
      <c r="P438" s="164"/>
      <c r="Q438" s="184"/>
      <c r="R438" s="184"/>
      <c r="S438" s="184"/>
      <c r="T438" s="184"/>
      <c r="U438" s="184"/>
      <c r="V438" s="184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84"/>
      <c r="C439" s="184"/>
      <c r="D439" s="184"/>
      <c r="E439" s="184"/>
      <c r="F439" s="184"/>
      <c r="G439" s="184"/>
      <c r="H439" s="184"/>
      <c r="I439" s="184"/>
      <c r="J439" s="184"/>
      <c r="K439" s="184"/>
      <c r="L439" s="184"/>
      <c r="M439" s="184"/>
      <c r="N439" s="98"/>
      <c r="O439" s="164"/>
      <c r="P439" s="164"/>
      <c r="Q439" s="184"/>
      <c r="R439" s="184"/>
      <c r="S439" s="184"/>
      <c r="T439" s="184"/>
      <c r="U439" s="184"/>
      <c r="V439" s="184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84"/>
      <c r="C440" s="184"/>
      <c r="D440" s="184"/>
      <c r="E440" s="184"/>
      <c r="F440" s="184"/>
      <c r="G440" s="184"/>
      <c r="H440" s="184"/>
      <c r="I440" s="184"/>
      <c r="J440" s="184"/>
      <c r="K440" s="184"/>
      <c r="L440" s="184"/>
      <c r="M440" s="184"/>
      <c r="N440" s="98"/>
      <c r="O440" s="164"/>
      <c r="P440" s="164"/>
      <c r="Q440" s="184"/>
      <c r="R440" s="184"/>
      <c r="S440" s="184"/>
      <c r="T440" s="184"/>
      <c r="U440" s="184"/>
      <c r="V440" s="184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84"/>
      <c r="C441" s="184"/>
      <c r="D441" s="184"/>
      <c r="E441" s="184"/>
      <c r="F441" s="184"/>
      <c r="G441" s="184"/>
      <c r="H441" s="184"/>
      <c r="I441" s="184"/>
      <c r="J441" s="184"/>
      <c r="K441" s="184"/>
      <c r="L441" s="184"/>
      <c r="M441" s="184"/>
      <c r="N441" s="98"/>
      <c r="O441" s="164"/>
      <c r="P441" s="164"/>
      <c r="Q441" s="184"/>
      <c r="R441" s="184"/>
      <c r="S441" s="184"/>
      <c r="T441" s="184"/>
      <c r="U441" s="184"/>
      <c r="V441" s="184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84"/>
      <c r="C442" s="184"/>
      <c r="D442" s="184"/>
      <c r="E442" s="184"/>
      <c r="F442" s="184"/>
      <c r="G442" s="184"/>
      <c r="H442" s="184"/>
      <c r="I442" s="184"/>
      <c r="J442" s="184"/>
      <c r="K442" s="184"/>
      <c r="L442" s="184"/>
      <c r="M442" s="184"/>
      <c r="N442" s="98"/>
      <c r="O442" s="164"/>
      <c r="P442" s="164"/>
      <c r="Q442" s="184"/>
      <c r="R442" s="184"/>
      <c r="S442" s="184"/>
      <c r="T442" s="184"/>
      <c r="U442" s="184"/>
      <c r="V442" s="184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84"/>
      <c r="C443" s="184"/>
      <c r="D443" s="184"/>
      <c r="E443" s="184"/>
      <c r="F443" s="184"/>
      <c r="G443" s="184"/>
      <c r="H443" s="184"/>
      <c r="I443" s="184"/>
      <c r="J443" s="184"/>
      <c r="K443" s="184"/>
      <c r="L443" s="184"/>
      <c r="M443" s="184"/>
      <c r="N443" s="98"/>
      <c r="O443" s="164"/>
      <c r="P443" s="164"/>
      <c r="Q443" s="184"/>
      <c r="R443" s="184"/>
      <c r="S443" s="184"/>
      <c r="T443" s="184"/>
      <c r="U443" s="184"/>
      <c r="V443" s="184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84"/>
      <c r="C444" s="184"/>
      <c r="D444" s="184"/>
      <c r="E444" s="184"/>
      <c r="F444" s="184"/>
      <c r="G444" s="184"/>
      <c r="H444" s="184"/>
      <c r="I444" s="184"/>
      <c r="J444" s="184"/>
      <c r="K444" s="184"/>
      <c r="L444" s="184"/>
      <c r="M444" s="184"/>
      <c r="N444" s="98"/>
      <c r="O444" s="164"/>
      <c r="P444" s="164"/>
      <c r="Q444" s="184"/>
      <c r="R444" s="184"/>
      <c r="S444" s="184"/>
      <c r="T444" s="184"/>
      <c r="U444" s="184"/>
      <c r="V444" s="184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84"/>
      <c r="C445" s="184"/>
      <c r="D445" s="184"/>
      <c r="E445" s="184"/>
      <c r="F445" s="184"/>
      <c r="G445" s="184"/>
      <c r="H445" s="184"/>
      <c r="I445" s="184"/>
      <c r="J445" s="184"/>
      <c r="K445" s="184"/>
      <c r="L445" s="184"/>
      <c r="M445" s="184"/>
      <c r="N445" s="98"/>
      <c r="O445" s="164"/>
      <c r="P445" s="164"/>
      <c r="Q445" s="184"/>
      <c r="R445" s="184"/>
      <c r="S445" s="184"/>
      <c r="T445" s="184"/>
      <c r="U445" s="184"/>
      <c r="V445" s="184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84"/>
      <c r="C446" s="184"/>
      <c r="D446" s="184"/>
      <c r="E446" s="184"/>
      <c r="F446" s="184"/>
      <c r="G446" s="184"/>
      <c r="H446" s="184"/>
      <c r="I446" s="184"/>
      <c r="J446" s="184"/>
      <c r="K446" s="184"/>
      <c r="L446" s="184"/>
      <c r="M446" s="184"/>
      <c r="N446" s="98"/>
      <c r="O446" s="164"/>
      <c r="P446" s="164"/>
      <c r="Q446" s="184"/>
      <c r="R446" s="184"/>
      <c r="S446" s="184"/>
      <c r="T446" s="184"/>
      <c r="U446" s="184"/>
      <c r="V446" s="184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84"/>
      <c r="C447" s="184"/>
      <c r="D447" s="184"/>
      <c r="E447" s="184"/>
      <c r="F447" s="184"/>
      <c r="G447" s="184"/>
      <c r="H447" s="184"/>
      <c r="I447" s="184"/>
      <c r="J447" s="184"/>
      <c r="K447" s="184"/>
      <c r="L447" s="184"/>
      <c r="M447" s="184"/>
      <c r="N447" s="98"/>
      <c r="O447" s="164"/>
      <c r="P447" s="164"/>
      <c r="Q447" s="184"/>
      <c r="R447" s="184"/>
      <c r="S447" s="184"/>
      <c r="T447" s="184"/>
      <c r="U447" s="184"/>
      <c r="V447" s="184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84"/>
      <c r="C448" s="184"/>
      <c r="D448" s="184"/>
      <c r="E448" s="184"/>
      <c r="F448" s="184"/>
      <c r="G448" s="184"/>
      <c r="H448" s="184"/>
      <c r="I448" s="184"/>
      <c r="J448" s="184"/>
      <c r="K448" s="184"/>
      <c r="L448" s="184"/>
      <c r="M448" s="184"/>
      <c r="N448" s="98"/>
      <c r="O448" s="164"/>
      <c r="P448" s="164"/>
      <c r="Q448" s="184"/>
      <c r="R448" s="184"/>
      <c r="S448" s="184"/>
      <c r="T448" s="184"/>
      <c r="U448" s="184"/>
      <c r="V448" s="184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84"/>
      <c r="C449" s="184"/>
      <c r="D449" s="184"/>
      <c r="E449" s="184"/>
      <c r="F449" s="184"/>
      <c r="G449" s="184"/>
      <c r="H449" s="184"/>
      <c r="I449" s="184"/>
      <c r="J449" s="184"/>
      <c r="K449" s="184"/>
      <c r="L449" s="184"/>
      <c r="M449" s="184"/>
      <c r="N449" s="98"/>
      <c r="O449" s="164"/>
      <c r="P449" s="164"/>
      <c r="Q449" s="184"/>
      <c r="R449" s="184"/>
      <c r="S449" s="184"/>
      <c r="T449" s="184"/>
      <c r="U449" s="184"/>
      <c r="V449" s="184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84"/>
      <c r="C450" s="184"/>
      <c r="D450" s="184"/>
      <c r="E450" s="184"/>
      <c r="F450" s="184"/>
      <c r="G450" s="184"/>
      <c r="H450" s="184"/>
      <c r="I450" s="184"/>
      <c r="J450" s="184"/>
      <c r="K450" s="184"/>
      <c r="L450" s="184"/>
      <c r="M450" s="184"/>
      <c r="N450" s="98"/>
      <c r="O450" s="164"/>
      <c r="P450" s="164"/>
      <c r="Q450" s="184"/>
      <c r="R450" s="184"/>
      <c r="S450" s="184"/>
      <c r="T450" s="184"/>
      <c r="U450" s="184"/>
      <c r="V450" s="184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84"/>
      <c r="C451" s="184"/>
      <c r="D451" s="184"/>
      <c r="E451" s="184"/>
      <c r="F451" s="184"/>
      <c r="G451" s="184"/>
      <c r="H451" s="184"/>
      <c r="I451" s="184"/>
      <c r="J451" s="184"/>
      <c r="K451" s="184"/>
      <c r="L451" s="184"/>
      <c r="M451" s="184"/>
      <c r="N451" s="98"/>
      <c r="O451" s="164"/>
      <c r="P451" s="164"/>
      <c r="Q451" s="184"/>
      <c r="R451" s="184"/>
      <c r="S451" s="184"/>
      <c r="T451" s="184"/>
      <c r="U451" s="184"/>
      <c r="V451" s="184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84"/>
      <c r="C452" s="184"/>
      <c r="D452" s="184"/>
      <c r="E452" s="184"/>
      <c r="F452" s="184"/>
      <c r="G452" s="184"/>
      <c r="H452" s="184"/>
      <c r="I452" s="184"/>
      <c r="J452" s="184"/>
      <c r="K452" s="184"/>
      <c r="L452" s="184"/>
      <c r="M452" s="184"/>
      <c r="N452" s="98"/>
      <c r="O452" s="164"/>
      <c r="P452" s="164"/>
      <c r="Q452" s="184"/>
      <c r="R452" s="184"/>
      <c r="S452" s="184"/>
      <c r="T452" s="184"/>
      <c r="U452" s="184"/>
      <c r="V452" s="184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84"/>
      <c r="C453" s="184"/>
      <c r="D453" s="184"/>
      <c r="E453" s="184"/>
      <c r="F453" s="184"/>
      <c r="G453" s="184"/>
      <c r="H453" s="184"/>
      <c r="I453" s="184"/>
      <c r="J453" s="184"/>
      <c r="K453" s="184"/>
      <c r="L453" s="184"/>
      <c r="M453" s="184"/>
      <c r="N453" s="98"/>
      <c r="O453" s="164"/>
      <c r="P453" s="164"/>
      <c r="Q453" s="184"/>
      <c r="R453" s="184"/>
      <c r="S453" s="184"/>
      <c r="T453" s="184"/>
      <c r="U453" s="184"/>
      <c r="V453" s="184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84"/>
      <c r="C454" s="184"/>
      <c r="D454" s="184"/>
      <c r="E454" s="184"/>
      <c r="F454" s="184"/>
      <c r="G454" s="184"/>
      <c r="H454" s="184"/>
      <c r="I454" s="184"/>
      <c r="J454" s="184"/>
      <c r="K454" s="184"/>
      <c r="L454" s="184"/>
      <c r="M454" s="184"/>
      <c r="N454" s="98"/>
      <c r="O454" s="164"/>
      <c r="P454" s="164"/>
      <c r="Q454" s="184"/>
      <c r="R454" s="184"/>
      <c r="S454" s="184"/>
      <c r="T454" s="184"/>
      <c r="U454" s="184"/>
      <c r="V454" s="184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84"/>
      <c r="C455" s="184"/>
      <c r="D455" s="184"/>
      <c r="E455" s="184"/>
      <c r="F455" s="184"/>
      <c r="G455" s="184"/>
      <c r="H455" s="184"/>
      <c r="I455" s="184"/>
      <c r="J455" s="184"/>
      <c r="K455" s="184"/>
      <c r="L455" s="184"/>
      <c r="M455" s="184"/>
      <c r="N455" s="98"/>
      <c r="O455" s="164"/>
      <c r="P455" s="164"/>
      <c r="Q455" s="184"/>
      <c r="R455" s="184"/>
      <c r="S455" s="184"/>
      <c r="T455" s="184"/>
      <c r="U455" s="184"/>
      <c r="V455" s="184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84"/>
      <c r="C456" s="184"/>
      <c r="D456" s="184"/>
      <c r="E456" s="184"/>
      <c r="F456" s="184"/>
      <c r="G456" s="184"/>
      <c r="H456" s="184"/>
      <c r="I456" s="184"/>
      <c r="J456" s="184"/>
      <c r="K456" s="184"/>
      <c r="L456" s="184"/>
      <c r="M456" s="184"/>
      <c r="N456" s="98"/>
      <c r="O456" s="164"/>
      <c r="P456" s="164"/>
      <c r="Q456" s="184"/>
      <c r="R456" s="184"/>
      <c r="S456" s="184"/>
      <c r="T456" s="184"/>
      <c r="U456" s="184"/>
      <c r="V456" s="184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84"/>
      <c r="C457" s="184"/>
      <c r="D457" s="184"/>
      <c r="E457" s="184"/>
      <c r="F457" s="184"/>
      <c r="G457" s="184"/>
      <c r="H457" s="184"/>
      <c r="I457" s="184"/>
      <c r="J457" s="184"/>
      <c r="K457" s="184"/>
      <c r="L457" s="184"/>
      <c r="M457" s="184"/>
      <c r="N457" s="98"/>
      <c r="O457" s="164"/>
      <c r="P457" s="164"/>
      <c r="Q457" s="184"/>
      <c r="R457" s="184"/>
      <c r="S457" s="184"/>
      <c r="T457" s="184"/>
      <c r="U457" s="184"/>
      <c r="V457" s="184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84"/>
      <c r="C458" s="184"/>
      <c r="D458" s="184"/>
      <c r="E458" s="184"/>
      <c r="F458" s="184"/>
      <c r="G458" s="184"/>
      <c r="H458" s="184"/>
      <c r="I458" s="184"/>
      <c r="J458" s="184"/>
      <c r="K458" s="184"/>
      <c r="L458" s="184"/>
      <c r="M458" s="184"/>
      <c r="N458" s="98"/>
      <c r="O458" s="164"/>
      <c r="P458" s="164"/>
      <c r="Q458" s="184"/>
      <c r="R458" s="184"/>
      <c r="S458" s="184"/>
      <c r="T458" s="184"/>
      <c r="U458" s="184"/>
      <c r="V458" s="184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84"/>
      <c r="C459" s="184"/>
      <c r="D459" s="184"/>
      <c r="E459" s="184"/>
      <c r="F459" s="184"/>
      <c r="G459" s="184"/>
      <c r="H459" s="184"/>
      <c r="I459" s="184"/>
      <c r="J459" s="184"/>
      <c r="K459" s="184"/>
      <c r="L459" s="184"/>
      <c r="M459" s="184"/>
      <c r="N459" s="98"/>
      <c r="O459" s="164"/>
      <c r="P459" s="164"/>
      <c r="Q459" s="184"/>
      <c r="R459" s="184"/>
      <c r="S459" s="184"/>
      <c r="T459" s="184"/>
      <c r="U459" s="184"/>
      <c r="V459" s="184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84"/>
      <c r="C460" s="184"/>
      <c r="D460" s="184"/>
      <c r="E460" s="184"/>
      <c r="F460" s="184"/>
      <c r="G460" s="184"/>
      <c r="H460" s="184"/>
      <c r="I460" s="184"/>
      <c r="J460" s="184"/>
      <c r="K460" s="184"/>
      <c r="L460" s="184"/>
      <c r="M460" s="184"/>
      <c r="N460" s="98"/>
      <c r="O460" s="164"/>
      <c r="P460" s="164"/>
      <c r="Q460" s="184"/>
      <c r="R460" s="184"/>
      <c r="S460" s="184"/>
      <c r="T460" s="184"/>
      <c r="U460" s="184"/>
      <c r="V460" s="184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84"/>
      <c r="C461" s="184"/>
      <c r="D461" s="184"/>
      <c r="E461" s="184"/>
      <c r="F461" s="184"/>
      <c r="G461" s="184"/>
      <c r="H461" s="184"/>
      <c r="I461" s="184"/>
      <c r="J461" s="184"/>
      <c r="K461" s="184"/>
      <c r="L461" s="184"/>
      <c r="M461" s="184"/>
      <c r="N461" s="98"/>
      <c r="O461" s="164"/>
      <c r="P461" s="164"/>
      <c r="Q461" s="184"/>
      <c r="R461" s="184"/>
      <c r="S461" s="184"/>
      <c r="T461" s="184"/>
      <c r="U461" s="184"/>
      <c r="V461" s="184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84"/>
      <c r="C462" s="184"/>
      <c r="D462" s="184"/>
      <c r="E462" s="184"/>
      <c r="F462" s="184"/>
      <c r="G462" s="184"/>
      <c r="H462" s="184"/>
      <c r="I462" s="184"/>
      <c r="J462" s="184"/>
      <c r="K462" s="184"/>
      <c r="L462" s="184"/>
      <c r="M462" s="184"/>
      <c r="N462" s="98"/>
      <c r="O462" s="164"/>
      <c r="P462" s="164"/>
      <c r="Q462" s="184"/>
      <c r="R462" s="184"/>
      <c r="S462" s="184"/>
      <c r="T462" s="184"/>
      <c r="U462" s="184"/>
      <c r="V462" s="184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84"/>
      <c r="C463" s="184"/>
      <c r="D463" s="184"/>
      <c r="E463" s="184"/>
      <c r="F463" s="184"/>
      <c r="G463" s="184"/>
      <c r="H463" s="184"/>
      <c r="I463" s="184"/>
      <c r="J463" s="184"/>
      <c r="K463" s="184"/>
      <c r="L463" s="184"/>
      <c r="M463" s="184"/>
      <c r="N463" s="98"/>
      <c r="O463" s="164"/>
      <c r="P463" s="164"/>
      <c r="Q463" s="184"/>
      <c r="R463" s="184"/>
      <c r="S463" s="184"/>
      <c r="T463" s="184"/>
      <c r="U463" s="184"/>
      <c r="V463" s="184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84"/>
      <c r="C464" s="184"/>
      <c r="D464" s="184"/>
      <c r="E464" s="184"/>
      <c r="F464" s="184"/>
      <c r="G464" s="184"/>
      <c r="H464" s="184"/>
      <c r="I464" s="184"/>
      <c r="J464" s="184"/>
      <c r="K464" s="184"/>
      <c r="L464" s="184"/>
      <c r="M464" s="184"/>
      <c r="N464" s="98"/>
      <c r="O464" s="164"/>
      <c r="P464" s="164"/>
      <c r="Q464" s="184"/>
      <c r="R464" s="184"/>
      <c r="S464" s="184"/>
      <c r="T464" s="184"/>
      <c r="U464" s="184"/>
      <c r="V464" s="184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84"/>
      <c r="C465" s="184"/>
      <c r="D465" s="184"/>
      <c r="E465" s="184"/>
      <c r="F465" s="184"/>
      <c r="G465" s="184"/>
      <c r="H465" s="184"/>
      <c r="I465" s="184"/>
      <c r="J465" s="184"/>
      <c r="K465" s="184"/>
      <c r="L465" s="184"/>
      <c r="M465" s="184"/>
      <c r="N465" s="98"/>
      <c r="O465" s="164"/>
      <c r="P465" s="164"/>
      <c r="Q465" s="184"/>
      <c r="R465" s="184"/>
      <c r="S465" s="184"/>
      <c r="T465" s="184"/>
      <c r="U465" s="184"/>
      <c r="V465" s="184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84"/>
      <c r="C466" s="184"/>
      <c r="D466" s="184"/>
      <c r="E466" s="184"/>
      <c r="F466" s="184"/>
      <c r="G466" s="184"/>
      <c r="H466" s="184"/>
      <c r="I466" s="184"/>
      <c r="J466" s="184"/>
      <c r="K466" s="184"/>
      <c r="L466" s="184"/>
      <c r="M466" s="184"/>
      <c r="N466" s="98"/>
      <c r="O466" s="164"/>
      <c r="P466" s="164"/>
      <c r="Q466" s="184"/>
      <c r="R466" s="184"/>
      <c r="S466" s="184"/>
      <c r="T466" s="184"/>
      <c r="U466" s="184"/>
      <c r="V466" s="184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84"/>
      <c r="C467" s="184"/>
      <c r="D467" s="184"/>
      <c r="E467" s="184"/>
      <c r="F467" s="184"/>
      <c r="G467" s="184"/>
      <c r="H467" s="184"/>
      <c r="I467" s="184"/>
      <c r="J467" s="184"/>
      <c r="K467" s="184"/>
      <c r="L467" s="184"/>
      <c r="M467" s="184"/>
      <c r="N467" s="98"/>
      <c r="O467" s="164"/>
      <c r="P467" s="164"/>
      <c r="Q467" s="184"/>
      <c r="R467" s="184"/>
      <c r="S467" s="184"/>
      <c r="T467" s="184"/>
      <c r="U467" s="184"/>
      <c r="V467" s="184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84"/>
      <c r="C468" s="184"/>
      <c r="D468" s="184"/>
      <c r="E468" s="184"/>
      <c r="F468" s="184"/>
      <c r="G468" s="184"/>
      <c r="H468" s="184"/>
      <c r="I468" s="184"/>
      <c r="J468" s="184"/>
      <c r="K468" s="184"/>
      <c r="L468" s="184"/>
      <c r="M468" s="184"/>
      <c r="N468" s="98"/>
      <c r="O468" s="164"/>
      <c r="P468" s="164"/>
      <c r="Q468" s="184"/>
      <c r="R468" s="184"/>
      <c r="S468" s="184"/>
      <c r="T468" s="184"/>
      <c r="U468" s="184"/>
      <c r="V468" s="184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84"/>
      <c r="C469" s="184"/>
      <c r="D469" s="184"/>
      <c r="E469" s="184"/>
      <c r="F469" s="184"/>
      <c r="G469" s="184"/>
      <c r="H469" s="184"/>
      <c r="I469" s="184"/>
      <c r="J469" s="184"/>
      <c r="K469" s="184"/>
      <c r="L469" s="184"/>
      <c r="M469" s="184"/>
      <c r="N469" s="98"/>
      <c r="O469" s="164"/>
      <c r="P469" s="164"/>
      <c r="Q469" s="184"/>
      <c r="R469" s="184"/>
      <c r="S469" s="184"/>
      <c r="T469" s="184"/>
      <c r="U469" s="184"/>
      <c r="V469" s="184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84"/>
      <c r="C470" s="184"/>
      <c r="D470" s="184"/>
      <c r="E470" s="184"/>
      <c r="F470" s="184"/>
      <c r="G470" s="184"/>
      <c r="H470" s="184"/>
      <c r="I470" s="184"/>
      <c r="J470" s="184"/>
      <c r="K470" s="184"/>
      <c r="L470" s="184"/>
      <c r="M470" s="184"/>
      <c r="N470" s="98"/>
      <c r="O470" s="164"/>
      <c r="P470" s="164"/>
      <c r="Q470" s="184"/>
      <c r="R470" s="184"/>
      <c r="S470" s="184"/>
      <c r="T470" s="184"/>
      <c r="U470" s="184"/>
      <c r="V470" s="184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84"/>
      <c r="C471" s="184"/>
      <c r="D471" s="184"/>
      <c r="E471" s="184"/>
      <c r="F471" s="184"/>
      <c r="G471" s="184"/>
      <c r="H471" s="184"/>
      <c r="I471" s="184"/>
      <c r="J471" s="184"/>
      <c r="K471" s="184"/>
      <c r="L471" s="184"/>
      <c r="M471" s="184"/>
      <c r="N471" s="98"/>
      <c r="O471" s="164"/>
      <c r="P471" s="164"/>
      <c r="Q471" s="184"/>
      <c r="R471" s="184"/>
      <c r="S471" s="184"/>
      <c r="T471" s="184"/>
      <c r="U471" s="184"/>
      <c r="V471" s="184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84"/>
      <c r="C472" s="184"/>
      <c r="D472" s="184"/>
      <c r="E472" s="184"/>
      <c r="F472" s="184"/>
      <c r="G472" s="184"/>
      <c r="H472" s="184"/>
      <c r="I472" s="184"/>
      <c r="J472" s="184"/>
      <c r="K472" s="184"/>
      <c r="L472" s="184"/>
      <c r="M472" s="184"/>
      <c r="N472" s="98"/>
      <c r="O472" s="164"/>
      <c r="P472" s="164"/>
      <c r="Q472" s="184"/>
      <c r="R472" s="184"/>
      <c r="S472" s="184"/>
      <c r="T472" s="184"/>
      <c r="U472" s="184"/>
      <c r="V472" s="184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84"/>
      <c r="C473" s="184"/>
      <c r="D473" s="184"/>
      <c r="E473" s="184"/>
      <c r="F473" s="184"/>
      <c r="G473" s="184"/>
      <c r="H473" s="184"/>
      <c r="I473" s="184"/>
      <c r="J473" s="184"/>
      <c r="K473" s="184"/>
      <c r="L473" s="184"/>
      <c r="M473" s="184"/>
      <c r="N473" s="98"/>
      <c r="O473" s="164"/>
      <c r="P473" s="164"/>
      <c r="Q473" s="184"/>
      <c r="R473" s="184"/>
      <c r="S473" s="184"/>
      <c r="T473" s="184"/>
      <c r="U473" s="184"/>
      <c r="V473" s="184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84"/>
      <c r="C474" s="184"/>
      <c r="D474" s="184"/>
      <c r="E474" s="184"/>
      <c r="F474" s="184"/>
      <c r="G474" s="184"/>
      <c r="H474" s="184"/>
      <c r="I474" s="184"/>
      <c r="J474" s="184"/>
      <c r="K474" s="184"/>
      <c r="L474" s="184"/>
      <c r="M474" s="184"/>
      <c r="N474" s="98"/>
      <c r="O474" s="164"/>
      <c r="P474" s="164"/>
      <c r="Q474" s="184"/>
      <c r="R474" s="184"/>
      <c r="S474" s="184"/>
      <c r="T474" s="184"/>
      <c r="U474" s="184"/>
      <c r="V474" s="184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84"/>
      <c r="C475" s="184"/>
      <c r="D475" s="184"/>
      <c r="E475" s="184"/>
      <c r="F475" s="184"/>
      <c r="G475" s="184"/>
      <c r="H475" s="184"/>
      <c r="I475" s="184"/>
      <c r="J475" s="184"/>
      <c r="K475" s="184"/>
      <c r="L475" s="184"/>
      <c r="M475" s="184"/>
      <c r="N475" s="98"/>
      <c r="O475" s="164"/>
      <c r="P475" s="164"/>
      <c r="Q475" s="184"/>
      <c r="R475" s="184"/>
      <c r="S475" s="184"/>
      <c r="T475" s="184"/>
      <c r="U475" s="184"/>
      <c r="V475" s="184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84"/>
      <c r="C476" s="184"/>
      <c r="D476" s="184"/>
      <c r="E476" s="184"/>
      <c r="F476" s="184"/>
      <c r="G476" s="184"/>
      <c r="H476" s="184"/>
      <c r="I476" s="184"/>
      <c r="J476" s="184"/>
      <c r="K476" s="184"/>
      <c r="L476" s="184"/>
      <c r="M476" s="184"/>
      <c r="N476" s="98"/>
      <c r="O476" s="164"/>
      <c r="P476" s="164"/>
      <c r="Q476" s="184"/>
      <c r="R476" s="184"/>
      <c r="S476" s="184"/>
      <c r="T476" s="184"/>
      <c r="U476" s="184"/>
      <c r="V476" s="184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84"/>
      <c r="C477" s="184"/>
      <c r="D477" s="184"/>
      <c r="E477" s="184"/>
      <c r="F477" s="184"/>
      <c r="G477" s="184"/>
      <c r="H477" s="184"/>
      <c r="I477" s="184"/>
      <c r="J477" s="184"/>
      <c r="K477" s="184"/>
      <c r="L477" s="184"/>
      <c r="M477" s="184"/>
      <c r="N477" s="98"/>
      <c r="O477" s="164"/>
      <c r="P477" s="164"/>
      <c r="Q477" s="184"/>
      <c r="R477" s="184"/>
      <c r="S477" s="184"/>
      <c r="T477" s="184"/>
      <c r="U477" s="184"/>
      <c r="V477" s="184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84"/>
      <c r="C478" s="184"/>
      <c r="D478" s="184"/>
      <c r="E478" s="184"/>
      <c r="F478" s="184"/>
      <c r="G478" s="184"/>
      <c r="H478" s="184"/>
      <c r="I478" s="184"/>
      <c r="J478" s="184"/>
      <c r="K478" s="184"/>
      <c r="L478" s="184"/>
      <c r="M478" s="184"/>
      <c r="N478" s="98"/>
      <c r="O478" s="164"/>
      <c r="P478" s="164"/>
      <c r="Q478" s="184"/>
      <c r="R478" s="184"/>
      <c r="S478" s="184"/>
      <c r="T478" s="184"/>
      <c r="U478" s="184"/>
      <c r="V478" s="184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84"/>
      <c r="C479" s="184"/>
      <c r="D479" s="184"/>
      <c r="E479" s="184"/>
      <c r="F479" s="184"/>
      <c r="G479" s="184"/>
      <c r="H479" s="184"/>
      <c r="I479" s="184"/>
      <c r="J479" s="184"/>
      <c r="K479" s="184"/>
      <c r="L479" s="184"/>
      <c r="M479" s="184"/>
      <c r="N479" s="98"/>
      <c r="O479" s="164"/>
      <c r="P479" s="164"/>
      <c r="Q479" s="184"/>
      <c r="R479" s="184"/>
      <c r="S479" s="184"/>
      <c r="T479" s="184"/>
      <c r="U479" s="184"/>
      <c r="V479" s="184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84"/>
      <c r="C480" s="184"/>
      <c r="D480" s="184"/>
      <c r="E480" s="184"/>
      <c r="F480" s="184"/>
      <c r="G480" s="184"/>
      <c r="H480" s="184"/>
      <c r="I480" s="184"/>
      <c r="J480" s="184"/>
      <c r="K480" s="184"/>
      <c r="L480" s="184"/>
      <c r="M480" s="184"/>
      <c r="N480" s="98"/>
      <c r="O480" s="164"/>
      <c r="P480" s="164"/>
      <c r="Q480" s="184"/>
      <c r="R480" s="184"/>
      <c r="S480" s="184"/>
      <c r="T480" s="184"/>
      <c r="U480" s="184"/>
      <c r="V480" s="184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84"/>
      <c r="C481" s="184"/>
      <c r="D481" s="184"/>
      <c r="E481" s="184"/>
      <c r="F481" s="184"/>
      <c r="G481" s="184"/>
      <c r="H481" s="184"/>
      <c r="I481" s="184"/>
      <c r="J481" s="184"/>
      <c r="K481" s="184"/>
      <c r="L481" s="184"/>
      <c r="M481" s="184"/>
      <c r="N481" s="98"/>
      <c r="O481" s="164"/>
      <c r="P481" s="164"/>
      <c r="Q481" s="184"/>
      <c r="R481" s="184"/>
      <c r="S481" s="184"/>
      <c r="T481" s="184"/>
      <c r="U481" s="184"/>
      <c r="V481" s="184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84"/>
      <c r="C482" s="184"/>
      <c r="D482" s="184"/>
      <c r="E482" s="184"/>
      <c r="F482" s="184"/>
      <c r="G482" s="184"/>
      <c r="H482" s="184"/>
      <c r="I482" s="184"/>
      <c r="J482" s="184"/>
      <c r="K482" s="184"/>
      <c r="L482" s="184"/>
      <c r="M482" s="184"/>
      <c r="N482" s="98"/>
      <c r="O482" s="164"/>
      <c r="P482" s="164"/>
      <c r="Q482" s="184"/>
      <c r="R482" s="184"/>
      <c r="S482" s="184"/>
      <c r="T482" s="184"/>
      <c r="U482" s="184"/>
      <c r="V482" s="184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84"/>
      <c r="C483" s="184"/>
      <c r="D483" s="184"/>
      <c r="E483" s="184"/>
      <c r="F483" s="184"/>
      <c r="G483" s="184"/>
      <c r="H483" s="184"/>
      <c r="I483" s="184"/>
      <c r="J483" s="184"/>
      <c r="K483" s="184"/>
      <c r="L483" s="184"/>
      <c r="M483" s="184"/>
      <c r="N483" s="98"/>
      <c r="O483" s="164"/>
      <c r="P483" s="164"/>
      <c r="Q483" s="184"/>
      <c r="R483" s="184"/>
      <c r="S483" s="184"/>
      <c r="T483" s="184"/>
      <c r="U483" s="184"/>
      <c r="V483" s="184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84"/>
      <c r="C484" s="184"/>
      <c r="D484" s="184"/>
      <c r="E484" s="184"/>
      <c r="F484" s="184"/>
      <c r="G484" s="184"/>
      <c r="H484" s="184"/>
      <c r="I484" s="184"/>
      <c r="J484" s="184"/>
      <c r="K484" s="184"/>
      <c r="L484" s="184"/>
      <c r="M484" s="184"/>
      <c r="N484" s="98"/>
      <c r="O484" s="164"/>
      <c r="P484" s="164"/>
      <c r="Q484" s="184"/>
      <c r="R484" s="184"/>
      <c r="S484" s="184"/>
      <c r="T484" s="184"/>
      <c r="U484" s="184"/>
      <c r="V484" s="184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84"/>
      <c r="C485" s="184"/>
      <c r="D485" s="184"/>
      <c r="E485" s="184"/>
      <c r="F485" s="184"/>
      <c r="G485" s="184"/>
      <c r="H485" s="184"/>
      <c r="I485" s="184"/>
      <c r="J485" s="184"/>
      <c r="K485" s="184"/>
      <c r="L485" s="184"/>
      <c r="M485" s="184"/>
      <c r="N485" s="98"/>
      <c r="O485" s="164"/>
      <c r="P485" s="164"/>
      <c r="Q485" s="184"/>
      <c r="R485" s="184"/>
      <c r="S485" s="184"/>
      <c r="T485" s="184"/>
      <c r="U485" s="184"/>
      <c r="V485" s="184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84"/>
      <c r="C486" s="184"/>
      <c r="D486" s="184"/>
      <c r="E486" s="184"/>
      <c r="F486" s="184"/>
      <c r="G486" s="184"/>
      <c r="H486" s="184"/>
      <c r="I486" s="184"/>
      <c r="J486" s="184"/>
      <c r="K486" s="184"/>
      <c r="L486" s="184"/>
      <c r="M486" s="184"/>
      <c r="N486" s="98"/>
      <c r="O486" s="164"/>
      <c r="P486" s="164"/>
      <c r="Q486" s="184"/>
      <c r="R486" s="184"/>
      <c r="S486" s="184"/>
      <c r="T486" s="184"/>
      <c r="U486" s="184"/>
      <c r="V486" s="184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84"/>
      <c r="C487" s="184"/>
      <c r="D487" s="184"/>
      <c r="E487" s="184"/>
      <c r="F487" s="184"/>
      <c r="G487" s="184"/>
      <c r="H487" s="184"/>
      <c r="I487" s="184"/>
      <c r="J487" s="184"/>
      <c r="K487" s="184"/>
      <c r="L487" s="184"/>
      <c r="M487" s="184"/>
      <c r="N487" s="98"/>
      <c r="O487" s="164"/>
      <c r="P487" s="164"/>
      <c r="Q487" s="184"/>
      <c r="R487" s="184"/>
      <c r="S487" s="184"/>
      <c r="T487" s="184"/>
      <c r="U487" s="184"/>
      <c r="V487" s="184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84"/>
      <c r="C488" s="184"/>
      <c r="D488" s="184"/>
      <c r="E488" s="184"/>
      <c r="F488" s="184"/>
      <c r="G488" s="184"/>
      <c r="H488" s="184"/>
      <c r="I488" s="184"/>
      <c r="J488" s="184"/>
      <c r="K488" s="184"/>
      <c r="L488" s="184"/>
      <c r="M488" s="184"/>
      <c r="N488" s="98"/>
      <c r="O488" s="164"/>
      <c r="P488" s="164"/>
      <c r="Q488" s="184"/>
      <c r="R488" s="184"/>
      <c r="S488" s="184"/>
      <c r="T488" s="184"/>
      <c r="U488" s="184"/>
      <c r="V488" s="184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84"/>
      <c r="C489" s="184"/>
      <c r="D489" s="184"/>
      <c r="E489" s="184"/>
      <c r="F489" s="184"/>
      <c r="G489" s="184"/>
      <c r="H489" s="184"/>
      <c r="I489" s="184"/>
      <c r="J489" s="184"/>
      <c r="K489" s="184"/>
      <c r="L489" s="184"/>
      <c r="M489" s="184"/>
      <c r="N489" s="98"/>
      <c r="O489" s="164"/>
      <c r="P489" s="164"/>
      <c r="Q489" s="184"/>
      <c r="R489" s="184"/>
      <c r="S489" s="184"/>
      <c r="T489" s="184"/>
      <c r="U489" s="184"/>
      <c r="V489" s="184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84"/>
      <c r="C490" s="184"/>
      <c r="D490" s="184"/>
      <c r="E490" s="184"/>
      <c r="F490" s="184"/>
      <c r="G490" s="184"/>
      <c r="H490" s="184"/>
      <c r="I490" s="184"/>
      <c r="J490" s="184"/>
      <c r="K490" s="184"/>
      <c r="L490" s="184"/>
      <c r="M490" s="184"/>
      <c r="N490" s="98"/>
      <c r="O490" s="164"/>
      <c r="P490" s="164"/>
      <c r="Q490" s="184"/>
      <c r="R490" s="184"/>
      <c r="S490" s="184"/>
      <c r="T490" s="184"/>
      <c r="U490" s="184"/>
      <c r="V490" s="184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84"/>
      <c r="C491" s="184"/>
      <c r="D491" s="184"/>
      <c r="E491" s="184"/>
      <c r="F491" s="184"/>
      <c r="G491" s="184"/>
      <c r="H491" s="184"/>
      <c r="I491" s="184"/>
      <c r="J491" s="184"/>
      <c r="K491" s="184"/>
      <c r="L491" s="184"/>
      <c r="M491" s="184"/>
      <c r="N491" s="98"/>
      <c r="O491" s="164"/>
      <c r="P491" s="164"/>
      <c r="Q491" s="184"/>
      <c r="R491" s="184"/>
      <c r="S491" s="184"/>
      <c r="T491" s="184"/>
      <c r="U491" s="184"/>
      <c r="V491" s="184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84"/>
      <c r="C492" s="184"/>
      <c r="D492" s="184"/>
      <c r="E492" s="184"/>
      <c r="F492" s="184"/>
      <c r="G492" s="184"/>
      <c r="H492" s="184"/>
      <c r="I492" s="184"/>
      <c r="J492" s="184"/>
      <c r="K492" s="184"/>
      <c r="L492" s="184"/>
      <c r="M492" s="184"/>
      <c r="N492" s="98"/>
      <c r="O492" s="164"/>
      <c r="P492" s="164"/>
      <c r="Q492" s="184"/>
      <c r="R492" s="184"/>
      <c r="S492" s="184"/>
      <c r="T492" s="184"/>
      <c r="U492" s="184"/>
      <c r="V492" s="184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84"/>
      <c r="C493" s="184"/>
      <c r="D493" s="184"/>
      <c r="E493" s="184"/>
      <c r="F493" s="184"/>
      <c r="G493" s="184"/>
      <c r="H493" s="184"/>
      <c r="I493" s="184"/>
      <c r="J493" s="184"/>
      <c r="K493" s="184"/>
      <c r="L493" s="184"/>
      <c r="M493" s="184"/>
      <c r="N493" s="98"/>
      <c r="O493" s="164"/>
      <c r="P493" s="164"/>
      <c r="Q493" s="184"/>
      <c r="R493" s="184"/>
      <c r="S493" s="184"/>
      <c r="T493" s="184"/>
      <c r="U493" s="184"/>
      <c r="V493" s="184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84"/>
      <c r="C494" s="184"/>
      <c r="D494" s="184"/>
      <c r="E494" s="184"/>
      <c r="F494" s="184"/>
      <c r="G494" s="184"/>
      <c r="H494" s="184"/>
      <c r="I494" s="184"/>
      <c r="J494" s="184"/>
      <c r="K494" s="184"/>
      <c r="L494" s="184"/>
      <c r="M494" s="184"/>
      <c r="N494" s="98"/>
      <c r="O494" s="164"/>
      <c r="P494" s="164"/>
      <c r="Q494" s="184"/>
      <c r="R494" s="184"/>
      <c r="S494" s="184"/>
      <c r="T494" s="184"/>
      <c r="U494" s="184"/>
      <c r="V494" s="184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84"/>
      <c r="C495" s="184"/>
      <c r="D495" s="184"/>
      <c r="E495" s="184"/>
      <c r="F495" s="184"/>
      <c r="G495" s="184"/>
      <c r="H495" s="184"/>
      <c r="I495" s="184"/>
      <c r="J495" s="184"/>
      <c r="K495" s="184"/>
      <c r="L495" s="184"/>
      <c r="M495" s="184"/>
      <c r="N495" s="98"/>
      <c r="O495" s="164"/>
      <c r="P495" s="164"/>
      <c r="Q495" s="184"/>
      <c r="R495" s="184"/>
      <c r="S495" s="184"/>
      <c r="T495" s="184"/>
      <c r="U495" s="184"/>
      <c r="V495" s="184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84"/>
      <c r="C496" s="184"/>
      <c r="D496" s="184"/>
      <c r="E496" s="184"/>
      <c r="F496" s="184"/>
      <c r="G496" s="184"/>
      <c r="H496" s="184"/>
      <c r="I496" s="184"/>
      <c r="J496" s="184"/>
      <c r="K496" s="184"/>
      <c r="L496" s="184"/>
      <c r="M496" s="184"/>
      <c r="N496" s="98"/>
      <c r="O496" s="164"/>
      <c r="P496" s="164"/>
      <c r="Q496" s="184"/>
      <c r="R496" s="184"/>
      <c r="S496" s="184"/>
      <c r="T496" s="184"/>
      <c r="U496" s="184"/>
      <c r="V496" s="184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84"/>
      <c r="C497" s="184"/>
      <c r="D497" s="184"/>
      <c r="E497" s="184"/>
      <c r="F497" s="184"/>
      <c r="G497" s="184"/>
      <c r="H497" s="184"/>
      <c r="I497" s="184"/>
      <c r="J497" s="184"/>
      <c r="K497" s="184"/>
      <c r="L497" s="184"/>
      <c r="M497" s="184"/>
      <c r="N497" s="98"/>
      <c r="O497" s="164"/>
      <c r="P497" s="164"/>
      <c r="Q497" s="184"/>
      <c r="R497" s="184"/>
      <c r="S497" s="184"/>
      <c r="T497" s="184"/>
      <c r="U497" s="184"/>
      <c r="V497" s="184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84"/>
      <c r="C498" s="184"/>
      <c r="D498" s="184"/>
      <c r="E498" s="184"/>
      <c r="F498" s="184"/>
      <c r="G498" s="184"/>
      <c r="H498" s="184"/>
      <c r="I498" s="184"/>
      <c r="J498" s="184"/>
      <c r="K498" s="184"/>
      <c r="L498" s="184"/>
      <c r="M498" s="184"/>
      <c r="N498" s="98"/>
      <c r="O498" s="164"/>
      <c r="P498" s="164"/>
      <c r="Q498" s="184"/>
      <c r="R498" s="184"/>
      <c r="S498" s="184"/>
      <c r="T498" s="184"/>
      <c r="U498" s="184"/>
      <c r="V498" s="184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84"/>
      <c r="C499" s="184"/>
      <c r="D499" s="184"/>
      <c r="E499" s="184"/>
      <c r="F499" s="184"/>
      <c r="G499" s="184"/>
      <c r="H499" s="184"/>
      <c r="I499" s="184"/>
      <c r="J499" s="184"/>
      <c r="K499" s="184"/>
      <c r="L499" s="184"/>
      <c r="M499" s="184"/>
      <c r="N499" s="98"/>
      <c r="O499" s="164"/>
      <c r="P499" s="164"/>
      <c r="Q499" s="184"/>
      <c r="R499" s="184"/>
      <c r="S499" s="184"/>
      <c r="T499" s="184"/>
      <c r="U499" s="184"/>
      <c r="V499" s="184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84"/>
      <c r="C500" s="184"/>
      <c r="D500" s="184"/>
      <c r="E500" s="184"/>
      <c r="F500" s="184"/>
      <c r="G500" s="184"/>
      <c r="H500" s="184"/>
      <c r="I500" s="184"/>
      <c r="J500" s="184"/>
      <c r="K500" s="184"/>
      <c r="L500" s="184"/>
      <c r="M500" s="184"/>
      <c r="N500" s="98"/>
      <c r="O500" s="164"/>
      <c r="P500" s="164"/>
      <c r="Q500" s="184"/>
      <c r="R500" s="184"/>
      <c r="S500" s="184"/>
      <c r="T500" s="184"/>
      <c r="U500" s="184"/>
      <c r="V500" s="184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84"/>
      <c r="C501" s="184"/>
      <c r="D501" s="184"/>
      <c r="E501" s="184"/>
      <c r="F501" s="184"/>
      <c r="G501" s="184"/>
      <c r="H501" s="184"/>
      <c r="I501" s="184"/>
      <c r="J501" s="184"/>
      <c r="K501" s="184"/>
      <c r="L501" s="184"/>
      <c r="M501" s="184"/>
      <c r="N501" s="98"/>
      <c r="O501" s="164"/>
      <c r="P501" s="164"/>
      <c r="Q501" s="184"/>
      <c r="R501" s="184"/>
      <c r="S501" s="184"/>
      <c r="T501" s="184"/>
      <c r="U501" s="184"/>
      <c r="V501" s="184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84"/>
      <c r="C502" s="184"/>
      <c r="D502" s="184"/>
      <c r="E502" s="184"/>
      <c r="F502" s="184"/>
      <c r="G502" s="184"/>
      <c r="H502" s="184"/>
      <c r="I502" s="184"/>
      <c r="J502" s="184"/>
      <c r="K502" s="184"/>
      <c r="L502" s="184"/>
      <c r="M502" s="184"/>
      <c r="N502" s="98"/>
      <c r="O502" s="164"/>
      <c r="P502" s="164"/>
      <c r="Q502" s="184"/>
      <c r="R502" s="184"/>
      <c r="S502" s="184"/>
      <c r="T502" s="184"/>
      <c r="U502" s="184"/>
      <c r="V502" s="184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84"/>
      <c r="C503" s="184"/>
      <c r="D503" s="184"/>
      <c r="E503" s="184"/>
      <c r="F503" s="184"/>
      <c r="G503" s="184"/>
      <c r="H503" s="184"/>
      <c r="I503" s="184"/>
      <c r="J503" s="184"/>
      <c r="K503" s="184"/>
      <c r="L503" s="184"/>
      <c r="M503" s="184"/>
      <c r="N503" s="98"/>
      <c r="O503" s="164"/>
      <c r="P503" s="164"/>
      <c r="Q503" s="184"/>
      <c r="R503" s="184"/>
      <c r="S503" s="184"/>
      <c r="T503" s="184"/>
      <c r="U503" s="184"/>
      <c r="V503" s="184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84"/>
      <c r="C504" s="184"/>
      <c r="D504" s="184"/>
      <c r="E504" s="184"/>
      <c r="F504" s="184"/>
      <c r="G504" s="184"/>
      <c r="H504" s="184"/>
      <c r="I504" s="184"/>
      <c r="J504" s="184"/>
      <c r="K504" s="184"/>
      <c r="L504" s="184"/>
      <c r="M504" s="184"/>
      <c r="N504" s="98"/>
      <c r="O504" s="164"/>
      <c r="P504" s="164"/>
      <c r="Q504" s="184"/>
      <c r="R504" s="184"/>
      <c r="S504" s="184"/>
      <c r="T504" s="184"/>
      <c r="U504" s="184"/>
      <c r="V504" s="184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84"/>
      <c r="C505" s="184"/>
      <c r="D505" s="184"/>
      <c r="E505" s="184"/>
      <c r="F505" s="184"/>
      <c r="G505" s="184"/>
      <c r="H505" s="184"/>
      <c r="I505" s="184"/>
      <c r="J505" s="184"/>
      <c r="K505" s="184"/>
      <c r="L505" s="184"/>
      <c r="M505" s="184"/>
      <c r="N505" s="98"/>
      <c r="O505" s="164"/>
      <c r="P505" s="164"/>
      <c r="Q505" s="184"/>
      <c r="R505" s="184"/>
      <c r="S505" s="184"/>
      <c r="T505" s="184"/>
      <c r="U505" s="184"/>
      <c r="V505" s="184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84"/>
      <c r="C506" s="184"/>
      <c r="D506" s="184"/>
      <c r="E506" s="184"/>
      <c r="F506" s="184"/>
      <c r="G506" s="184"/>
      <c r="H506" s="184"/>
      <c r="I506" s="184"/>
      <c r="J506" s="184"/>
      <c r="K506" s="184"/>
      <c r="L506" s="184"/>
      <c r="M506" s="184"/>
      <c r="N506" s="98"/>
      <c r="O506" s="164"/>
      <c r="P506" s="164"/>
      <c r="Q506" s="184"/>
      <c r="R506" s="184"/>
      <c r="S506" s="184"/>
      <c r="T506" s="184"/>
      <c r="U506" s="184"/>
      <c r="V506" s="184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84"/>
      <c r="C507" s="184"/>
      <c r="D507" s="184"/>
      <c r="E507" s="184"/>
      <c r="F507" s="184"/>
      <c r="G507" s="184"/>
      <c r="H507" s="184"/>
      <c r="I507" s="184"/>
      <c r="J507" s="184"/>
      <c r="K507" s="184"/>
      <c r="L507" s="184"/>
      <c r="M507" s="184"/>
      <c r="N507" s="98"/>
      <c r="O507" s="164"/>
      <c r="P507" s="164"/>
      <c r="Q507" s="184"/>
      <c r="R507" s="184"/>
      <c r="S507" s="184"/>
      <c r="T507" s="184"/>
      <c r="U507" s="184"/>
      <c r="V507" s="184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84"/>
      <c r="C508" s="184"/>
      <c r="D508" s="184"/>
      <c r="E508" s="184"/>
      <c r="F508" s="184"/>
      <c r="G508" s="184"/>
      <c r="H508" s="184"/>
      <c r="I508" s="184"/>
      <c r="J508" s="184"/>
      <c r="K508" s="184"/>
      <c r="L508" s="184"/>
      <c r="M508" s="184"/>
      <c r="N508" s="98"/>
      <c r="O508" s="164"/>
      <c r="P508" s="164"/>
      <c r="Q508" s="184"/>
      <c r="R508" s="184"/>
      <c r="S508" s="184"/>
      <c r="T508" s="184"/>
      <c r="U508" s="184"/>
      <c r="V508" s="184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84"/>
      <c r="C509" s="184"/>
      <c r="D509" s="184"/>
      <c r="E509" s="184"/>
      <c r="F509" s="184"/>
      <c r="G509" s="184"/>
      <c r="H509" s="184"/>
      <c r="I509" s="184"/>
      <c r="J509" s="184"/>
      <c r="K509" s="184"/>
      <c r="L509" s="184"/>
      <c r="M509" s="184"/>
      <c r="N509" s="98"/>
      <c r="O509" s="164"/>
      <c r="P509" s="164"/>
      <c r="Q509" s="184"/>
      <c r="R509" s="184"/>
      <c r="S509" s="184"/>
      <c r="T509" s="184"/>
      <c r="U509" s="184"/>
      <c r="V509" s="184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84"/>
      <c r="C510" s="184"/>
      <c r="D510" s="184"/>
      <c r="E510" s="184"/>
      <c r="F510" s="184"/>
      <c r="G510" s="184"/>
      <c r="H510" s="184"/>
      <c r="I510" s="184"/>
      <c r="J510" s="184"/>
      <c r="K510" s="184"/>
      <c r="L510" s="184"/>
      <c r="M510" s="184"/>
      <c r="N510" s="98"/>
      <c r="O510" s="164"/>
      <c r="P510" s="164"/>
      <c r="Q510" s="184"/>
      <c r="R510" s="184"/>
      <c r="S510" s="184"/>
      <c r="T510" s="184"/>
      <c r="U510" s="184"/>
      <c r="V510" s="184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84"/>
      <c r="C511" s="184"/>
      <c r="D511" s="184"/>
      <c r="E511" s="184"/>
      <c r="F511" s="184"/>
      <c r="G511" s="184"/>
      <c r="H511" s="184"/>
      <c r="I511" s="184"/>
      <c r="J511" s="184"/>
      <c r="K511" s="184"/>
      <c r="L511" s="184"/>
      <c r="M511" s="184"/>
      <c r="N511" s="98"/>
      <c r="O511" s="164"/>
      <c r="P511" s="164"/>
      <c r="Q511" s="184"/>
      <c r="R511" s="184"/>
      <c r="S511" s="184"/>
      <c r="T511" s="184"/>
      <c r="U511" s="184"/>
      <c r="V511" s="184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84"/>
      <c r="C512" s="184"/>
      <c r="D512" s="184"/>
      <c r="E512" s="184"/>
      <c r="F512" s="184"/>
      <c r="G512" s="184"/>
      <c r="H512" s="184"/>
      <c r="I512" s="184"/>
      <c r="J512" s="184"/>
      <c r="K512" s="184"/>
      <c r="L512" s="184"/>
      <c r="M512" s="184"/>
      <c r="N512" s="98"/>
      <c r="O512" s="164"/>
      <c r="P512" s="164"/>
      <c r="Q512" s="184"/>
      <c r="R512" s="184"/>
      <c r="S512" s="184"/>
      <c r="T512" s="184"/>
      <c r="U512" s="184"/>
      <c r="V512" s="184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84"/>
      <c r="C513" s="184"/>
      <c r="D513" s="184"/>
      <c r="E513" s="184"/>
      <c r="F513" s="184"/>
      <c r="G513" s="184"/>
      <c r="H513" s="184"/>
      <c r="I513" s="184"/>
      <c r="J513" s="184"/>
      <c r="K513" s="184"/>
      <c r="L513" s="184"/>
      <c r="M513" s="184"/>
      <c r="N513" s="98"/>
      <c r="O513" s="164"/>
      <c r="P513" s="164"/>
      <c r="Q513" s="184"/>
      <c r="R513" s="184"/>
      <c r="S513" s="184"/>
      <c r="T513" s="184"/>
      <c r="U513" s="184"/>
      <c r="V513" s="184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84"/>
      <c r="C514" s="184"/>
      <c r="D514" s="184"/>
      <c r="E514" s="184"/>
      <c r="F514" s="184"/>
      <c r="G514" s="184"/>
      <c r="H514" s="184"/>
      <c r="I514" s="184"/>
      <c r="J514" s="184"/>
      <c r="K514" s="184"/>
      <c r="L514" s="184"/>
      <c r="M514" s="184"/>
      <c r="N514" s="98"/>
      <c r="O514" s="164"/>
      <c r="P514" s="164"/>
      <c r="Q514" s="184"/>
      <c r="R514" s="184"/>
      <c r="S514" s="184"/>
      <c r="T514" s="184"/>
      <c r="U514" s="184"/>
      <c r="V514" s="184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84"/>
      <c r="C515" s="184"/>
      <c r="D515" s="184"/>
      <c r="E515" s="184"/>
      <c r="F515" s="184"/>
      <c r="G515" s="184"/>
      <c r="H515" s="184"/>
      <c r="I515" s="184"/>
      <c r="J515" s="184"/>
      <c r="K515" s="184"/>
      <c r="L515" s="184"/>
      <c r="M515" s="184"/>
      <c r="N515" s="98"/>
      <c r="O515" s="164"/>
      <c r="P515" s="164"/>
      <c r="Q515" s="184"/>
      <c r="R515" s="184"/>
      <c r="S515" s="184"/>
      <c r="T515" s="184"/>
      <c r="U515" s="184"/>
      <c r="V515" s="184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84"/>
      <c r="C516" s="184"/>
      <c r="D516" s="184"/>
      <c r="E516" s="184"/>
      <c r="F516" s="184"/>
      <c r="G516" s="184"/>
      <c r="H516" s="184"/>
      <c r="I516" s="184"/>
      <c r="J516" s="184"/>
      <c r="K516" s="184"/>
      <c r="L516" s="184"/>
      <c r="M516" s="184"/>
      <c r="N516" s="98"/>
      <c r="O516" s="164"/>
      <c r="P516" s="164"/>
      <c r="Q516" s="184"/>
      <c r="R516" s="184"/>
      <c r="S516" s="184"/>
      <c r="T516" s="184"/>
      <c r="U516" s="184"/>
      <c r="V516" s="184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84"/>
      <c r="C517" s="184"/>
      <c r="D517" s="184"/>
      <c r="E517" s="184"/>
      <c r="F517" s="184"/>
      <c r="G517" s="184"/>
      <c r="H517" s="184"/>
      <c r="I517" s="184"/>
      <c r="J517" s="184"/>
      <c r="K517" s="184"/>
      <c r="L517" s="184"/>
      <c r="M517" s="184"/>
      <c r="N517" s="98"/>
      <c r="O517" s="164"/>
      <c r="P517" s="164"/>
      <c r="Q517" s="184"/>
      <c r="R517" s="184"/>
      <c r="S517" s="184"/>
      <c r="T517" s="184"/>
      <c r="U517" s="184"/>
      <c r="V517" s="184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84"/>
      <c r="C518" s="184"/>
      <c r="D518" s="184"/>
      <c r="E518" s="184"/>
      <c r="F518" s="184"/>
      <c r="G518" s="184"/>
      <c r="H518" s="184"/>
      <c r="I518" s="184"/>
      <c r="J518" s="184"/>
      <c r="K518" s="184"/>
      <c r="L518" s="184"/>
      <c r="M518" s="184"/>
      <c r="N518" s="98"/>
      <c r="O518" s="164"/>
      <c r="P518" s="164"/>
      <c r="Q518" s="184"/>
      <c r="R518" s="184"/>
      <c r="S518" s="184"/>
      <c r="T518" s="184"/>
      <c r="U518" s="184"/>
      <c r="V518" s="184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84"/>
      <c r="C519" s="184"/>
      <c r="D519" s="184"/>
      <c r="E519" s="184"/>
      <c r="F519" s="184"/>
      <c r="G519" s="184"/>
      <c r="H519" s="184"/>
      <c r="I519" s="184"/>
      <c r="J519" s="184"/>
      <c r="K519" s="184"/>
      <c r="L519" s="184"/>
      <c r="M519" s="184"/>
      <c r="N519" s="98"/>
      <c r="O519" s="164"/>
      <c r="P519" s="164"/>
      <c r="Q519" s="184"/>
      <c r="R519" s="184"/>
      <c r="S519" s="184"/>
      <c r="T519" s="184"/>
      <c r="U519" s="184"/>
      <c r="V519" s="184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84"/>
      <c r="C520" s="184"/>
      <c r="D520" s="184"/>
      <c r="E520" s="184"/>
      <c r="F520" s="184"/>
      <c r="G520" s="184"/>
      <c r="H520" s="184"/>
      <c r="I520" s="184"/>
      <c r="J520" s="184"/>
      <c r="K520" s="184"/>
      <c r="L520" s="184"/>
      <c r="M520" s="184"/>
      <c r="N520" s="98"/>
      <c r="O520" s="164"/>
      <c r="P520" s="164"/>
      <c r="Q520" s="184"/>
      <c r="R520" s="184"/>
      <c r="S520" s="184"/>
      <c r="T520" s="184"/>
      <c r="U520" s="184"/>
      <c r="V520" s="184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84"/>
      <c r="C521" s="184"/>
      <c r="D521" s="184"/>
      <c r="E521" s="184"/>
      <c r="F521" s="184"/>
      <c r="G521" s="184"/>
      <c r="H521" s="184"/>
      <c r="I521" s="184"/>
      <c r="J521" s="184"/>
      <c r="K521" s="184"/>
      <c r="L521" s="184"/>
      <c r="M521" s="184"/>
      <c r="N521" s="98"/>
      <c r="O521" s="164"/>
      <c r="P521" s="164"/>
      <c r="Q521" s="184"/>
      <c r="R521" s="184"/>
      <c r="S521" s="184"/>
      <c r="T521" s="184"/>
      <c r="U521" s="184"/>
      <c r="V521" s="184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84"/>
      <c r="C522" s="184"/>
      <c r="D522" s="184"/>
      <c r="E522" s="184"/>
      <c r="F522" s="184"/>
      <c r="G522" s="184"/>
      <c r="H522" s="184"/>
      <c r="I522" s="184"/>
      <c r="J522" s="184"/>
      <c r="K522" s="184"/>
      <c r="L522" s="184"/>
      <c r="M522" s="184"/>
      <c r="N522" s="98"/>
      <c r="O522" s="164"/>
      <c r="P522" s="164"/>
      <c r="Q522" s="184"/>
      <c r="R522" s="184"/>
      <c r="S522" s="184"/>
      <c r="T522" s="184"/>
      <c r="U522" s="184"/>
      <c r="V522" s="184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84"/>
      <c r="C523" s="184"/>
      <c r="D523" s="184"/>
      <c r="E523" s="184"/>
      <c r="F523" s="184"/>
      <c r="G523" s="184"/>
      <c r="H523" s="184"/>
      <c r="I523" s="184"/>
      <c r="J523" s="184"/>
      <c r="K523" s="184"/>
      <c r="L523" s="184"/>
      <c r="M523" s="184"/>
      <c r="N523" s="98"/>
      <c r="O523" s="164"/>
      <c r="P523" s="164"/>
      <c r="Q523" s="184"/>
      <c r="R523" s="184"/>
      <c r="S523" s="184"/>
      <c r="T523" s="184"/>
      <c r="U523" s="184"/>
      <c r="V523" s="184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84"/>
      <c r="C524" s="184"/>
      <c r="D524" s="184"/>
      <c r="E524" s="184"/>
      <c r="F524" s="184"/>
      <c r="G524" s="184"/>
      <c r="H524" s="184"/>
      <c r="I524" s="184"/>
      <c r="J524" s="184"/>
      <c r="K524" s="184"/>
      <c r="L524" s="184"/>
      <c r="M524" s="184"/>
      <c r="N524" s="98"/>
      <c r="O524" s="164"/>
      <c r="P524" s="164"/>
      <c r="Q524" s="184"/>
      <c r="R524" s="184"/>
      <c r="S524" s="184"/>
      <c r="T524" s="184"/>
      <c r="U524" s="184"/>
      <c r="V524" s="184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84"/>
      <c r="C525" s="184"/>
      <c r="D525" s="184"/>
      <c r="E525" s="184"/>
      <c r="F525" s="184"/>
      <c r="G525" s="184"/>
      <c r="H525" s="184"/>
      <c r="I525" s="184"/>
      <c r="J525" s="184"/>
      <c r="K525" s="184"/>
      <c r="L525" s="184"/>
      <c r="M525" s="184"/>
      <c r="N525" s="98"/>
      <c r="O525" s="164"/>
      <c r="P525" s="164"/>
      <c r="Q525" s="184"/>
      <c r="R525" s="184"/>
      <c r="S525" s="184"/>
      <c r="T525" s="184"/>
      <c r="U525" s="184"/>
      <c r="V525" s="184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84"/>
      <c r="C526" s="184"/>
      <c r="D526" s="184"/>
      <c r="E526" s="184"/>
      <c r="F526" s="184"/>
      <c r="G526" s="184"/>
      <c r="H526" s="184"/>
      <c r="I526" s="184"/>
      <c r="J526" s="184"/>
      <c r="K526" s="184"/>
      <c r="L526" s="184"/>
      <c r="M526" s="184"/>
      <c r="N526" s="98"/>
      <c r="O526" s="164"/>
      <c r="P526" s="164"/>
      <c r="Q526" s="184"/>
      <c r="R526" s="184"/>
      <c r="S526" s="184"/>
      <c r="T526" s="184"/>
      <c r="U526" s="184"/>
      <c r="V526" s="184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84"/>
      <c r="C527" s="184"/>
      <c r="D527" s="184"/>
      <c r="E527" s="184"/>
      <c r="F527" s="184"/>
      <c r="G527" s="184"/>
      <c r="H527" s="184"/>
      <c r="I527" s="184"/>
      <c r="J527" s="184"/>
      <c r="K527" s="184"/>
      <c r="L527" s="184"/>
      <c r="M527" s="184"/>
      <c r="N527" s="98"/>
      <c r="O527" s="164"/>
      <c r="P527" s="164"/>
      <c r="Q527" s="184"/>
      <c r="R527" s="184"/>
      <c r="S527" s="184"/>
      <c r="T527" s="184"/>
      <c r="U527" s="184"/>
      <c r="V527" s="184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84"/>
      <c r="C528" s="184"/>
      <c r="D528" s="184"/>
      <c r="E528" s="184"/>
      <c r="F528" s="184"/>
      <c r="G528" s="184"/>
      <c r="H528" s="184"/>
      <c r="I528" s="184"/>
      <c r="J528" s="184"/>
      <c r="K528" s="184"/>
      <c r="L528" s="184"/>
      <c r="M528" s="184"/>
      <c r="N528" s="98"/>
      <c r="O528" s="164"/>
      <c r="P528" s="164"/>
      <c r="Q528" s="184"/>
      <c r="R528" s="184"/>
      <c r="S528" s="184"/>
      <c r="T528" s="184"/>
      <c r="U528" s="184"/>
      <c r="V528" s="184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84"/>
      <c r="C529" s="184"/>
      <c r="D529" s="184"/>
      <c r="E529" s="184"/>
      <c r="F529" s="184"/>
      <c r="G529" s="184"/>
      <c r="H529" s="184"/>
      <c r="I529" s="184"/>
      <c r="J529" s="184"/>
      <c r="K529" s="184"/>
      <c r="L529" s="184"/>
      <c r="M529" s="184"/>
      <c r="N529" s="98"/>
      <c r="O529" s="164"/>
      <c r="P529" s="164"/>
      <c r="Q529" s="184"/>
      <c r="R529" s="184"/>
      <c r="S529" s="184"/>
      <c r="T529" s="184"/>
      <c r="U529" s="184"/>
      <c r="V529" s="184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84"/>
      <c r="C530" s="184"/>
      <c r="D530" s="184"/>
      <c r="E530" s="184"/>
      <c r="F530" s="184"/>
      <c r="G530" s="184"/>
      <c r="H530" s="184"/>
      <c r="I530" s="184"/>
      <c r="J530" s="184"/>
      <c r="K530" s="184"/>
      <c r="L530" s="184"/>
      <c r="M530" s="184"/>
      <c r="N530" s="98"/>
      <c r="O530" s="164"/>
      <c r="P530" s="164"/>
      <c r="Q530" s="184"/>
      <c r="R530" s="184"/>
      <c r="S530" s="184"/>
      <c r="T530" s="184"/>
      <c r="U530" s="184"/>
      <c r="V530" s="184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84"/>
      <c r="C531" s="184"/>
      <c r="D531" s="184"/>
      <c r="E531" s="184"/>
      <c r="F531" s="184"/>
      <c r="G531" s="184"/>
      <c r="H531" s="184"/>
      <c r="I531" s="184"/>
      <c r="J531" s="184"/>
      <c r="K531" s="184"/>
      <c r="L531" s="184"/>
      <c r="M531" s="184"/>
      <c r="N531" s="98"/>
      <c r="O531" s="164"/>
      <c r="P531" s="164"/>
      <c r="Q531" s="184"/>
      <c r="R531" s="184"/>
      <c r="S531" s="184"/>
      <c r="T531" s="184"/>
      <c r="U531" s="184"/>
      <c r="V531" s="184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84"/>
      <c r="C532" s="184"/>
      <c r="D532" s="184"/>
      <c r="E532" s="184"/>
      <c r="F532" s="184"/>
      <c r="G532" s="184"/>
      <c r="H532" s="184"/>
      <c r="I532" s="184"/>
      <c r="J532" s="184"/>
      <c r="K532" s="184"/>
      <c r="L532" s="184"/>
      <c r="M532" s="184"/>
      <c r="N532" s="98"/>
      <c r="O532" s="164"/>
      <c r="P532" s="164"/>
      <c r="Q532" s="184"/>
      <c r="R532" s="184"/>
      <c r="S532" s="184"/>
      <c r="T532" s="184"/>
      <c r="U532" s="184"/>
      <c r="V532" s="184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84"/>
      <c r="C533" s="184"/>
      <c r="D533" s="184"/>
      <c r="E533" s="184"/>
      <c r="F533" s="184"/>
      <c r="G533" s="184"/>
      <c r="H533" s="184"/>
      <c r="I533" s="184"/>
      <c r="J533" s="184"/>
      <c r="K533" s="184"/>
      <c r="L533" s="184"/>
      <c r="M533" s="184"/>
      <c r="N533" s="98"/>
      <c r="O533" s="164"/>
      <c r="P533" s="164"/>
      <c r="Q533" s="184"/>
      <c r="R533" s="184"/>
      <c r="S533" s="184"/>
      <c r="T533" s="184"/>
      <c r="U533" s="184"/>
      <c r="V533" s="184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84"/>
      <c r="C534" s="184"/>
      <c r="D534" s="184"/>
      <c r="E534" s="184"/>
      <c r="F534" s="184"/>
      <c r="G534" s="184"/>
      <c r="H534" s="184"/>
      <c r="I534" s="184"/>
      <c r="J534" s="184"/>
      <c r="K534" s="184"/>
      <c r="L534" s="184"/>
      <c r="M534" s="184"/>
      <c r="N534" s="98"/>
      <c r="O534" s="164"/>
      <c r="P534" s="164"/>
      <c r="Q534" s="184"/>
      <c r="R534" s="184"/>
      <c r="S534" s="184"/>
      <c r="T534" s="184"/>
      <c r="U534" s="184"/>
      <c r="V534" s="184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84"/>
      <c r="C535" s="184"/>
      <c r="D535" s="184"/>
      <c r="E535" s="184"/>
      <c r="F535" s="184"/>
      <c r="G535" s="184"/>
      <c r="H535" s="184"/>
      <c r="I535" s="184"/>
      <c r="J535" s="184"/>
      <c r="K535" s="184"/>
      <c r="L535" s="184"/>
      <c r="M535" s="184"/>
      <c r="N535" s="98"/>
      <c r="O535" s="164"/>
      <c r="P535" s="164"/>
      <c r="Q535" s="184"/>
      <c r="R535" s="184"/>
      <c r="S535" s="184"/>
      <c r="T535" s="184"/>
      <c r="U535" s="184"/>
      <c r="V535" s="184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84"/>
      <c r="C536" s="184"/>
      <c r="D536" s="184"/>
      <c r="E536" s="184"/>
      <c r="F536" s="184"/>
      <c r="G536" s="184"/>
      <c r="H536" s="184"/>
      <c r="I536" s="184"/>
      <c r="J536" s="184"/>
      <c r="K536" s="184"/>
      <c r="L536" s="184"/>
      <c r="M536" s="184"/>
      <c r="N536" s="98"/>
      <c r="O536" s="164"/>
      <c r="P536" s="164"/>
      <c r="Q536" s="184"/>
      <c r="R536" s="184"/>
      <c r="S536" s="184"/>
      <c r="T536" s="184"/>
      <c r="U536" s="184"/>
      <c r="V536" s="184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84"/>
      <c r="C537" s="184"/>
      <c r="D537" s="184"/>
      <c r="E537" s="184"/>
      <c r="F537" s="184"/>
      <c r="G537" s="184"/>
      <c r="H537" s="184"/>
      <c r="I537" s="184"/>
      <c r="J537" s="184"/>
      <c r="K537" s="184"/>
      <c r="L537" s="184"/>
      <c r="M537" s="184"/>
      <c r="N537" s="98"/>
      <c r="O537" s="164"/>
      <c r="P537" s="164"/>
      <c r="Q537" s="184"/>
      <c r="R537" s="184"/>
      <c r="S537" s="184"/>
      <c r="T537" s="184"/>
      <c r="U537" s="184"/>
      <c r="V537" s="184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84"/>
      <c r="C538" s="184"/>
      <c r="D538" s="184"/>
      <c r="E538" s="184"/>
      <c r="F538" s="184"/>
      <c r="G538" s="184"/>
      <c r="H538" s="184"/>
      <c r="I538" s="184"/>
      <c r="J538" s="184"/>
      <c r="K538" s="184"/>
      <c r="L538" s="184"/>
      <c r="M538" s="184"/>
      <c r="N538" s="98"/>
      <c r="O538" s="164"/>
      <c r="P538" s="164"/>
      <c r="Q538" s="184"/>
      <c r="R538" s="184"/>
      <c r="S538" s="184"/>
      <c r="T538" s="184"/>
      <c r="U538" s="184"/>
      <c r="V538" s="184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84"/>
      <c r="C539" s="184"/>
      <c r="D539" s="184"/>
      <c r="E539" s="184"/>
      <c r="F539" s="184"/>
      <c r="G539" s="184"/>
      <c r="H539" s="184"/>
      <c r="I539" s="184"/>
      <c r="J539" s="184"/>
      <c r="K539" s="184"/>
      <c r="L539" s="184"/>
      <c r="M539" s="184"/>
      <c r="N539" s="98"/>
      <c r="O539" s="164"/>
      <c r="P539" s="164"/>
      <c r="Q539" s="184"/>
      <c r="R539" s="184"/>
      <c r="S539" s="184"/>
      <c r="T539" s="184"/>
      <c r="U539" s="184"/>
      <c r="V539" s="184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84"/>
      <c r="C540" s="184"/>
      <c r="D540" s="184"/>
      <c r="E540" s="184"/>
      <c r="F540" s="184"/>
      <c r="G540" s="184"/>
      <c r="H540" s="184"/>
      <c r="I540" s="184"/>
      <c r="J540" s="184"/>
      <c r="K540" s="184"/>
      <c r="L540" s="184"/>
      <c r="M540" s="184"/>
      <c r="N540" s="98"/>
      <c r="O540" s="164"/>
      <c r="P540" s="164"/>
      <c r="Q540" s="184"/>
      <c r="R540" s="184"/>
      <c r="S540" s="184"/>
      <c r="T540" s="184"/>
      <c r="U540" s="184"/>
      <c r="V540" s="184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84"/>
      <c r="C541" s="184"/>
      <c r="D541" s="184"/>
      <c r="E541" s="184"/>
      <c r="F541" s="184"/>
      <c r="G541" s="184"/>
      <c r="H541" s="184"/>
      <c r="I541" s="184"/>
      <c r="J541" s="184"/>
      <c r="K541" s="184"/>
      <c r="L541" s="184"/>
      <c r="M541" s="184"/>
      <c r="N541" s="98"/>
      <c r="O541" s="164"/>
      <c r="P541" s="164"/>
      <c r="Q541" s="184"/>
      <c r="R541" s="184"/>
      <c r="S541" s="184"/>
      <c r="T541" s="184"/>
      <c r="U541" s="184"/>
      <c r="V541" s="184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84"/>
      <c r="C542" s="184"/>
      <c r="D542" s="184"/>
      <c r="E542" s="184"/>
      <c r="F542" s="184"/>
      <c r="G542" s="184"/>
      <c r="H542" s="184"/>
      <c r="I542" s="184"/>
      <c r="J542" s="184"/>
      <c r="K542" s="184"/>
      <c r="L542" s="184"/>
      <c r="M542" s="184"/>
      <c r="N542" s="98"/>
      <c r="O542" s="164"/>
      <c r="P542" s="164"/>
      <c r="Q542" s="184"/>
      <c r="R542" s="184"/>
      <c r="S542" s="184"/>
      <c r="T542" s="184"/>
      <c r="U542" s="184"/>
      <c r="V542" s="184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84"/>
      <c r="C543" s="184"/>
      <c r="D543" s="184"/>
      <c r="E543" s="184"/>
      <c r="F543" s="184"/>
      <c r="G543" s="184"/>
      <c r="H543" s="184"/>
      <c r="I543" s="184"/>
      <c r="J543" s="184"/>
      <c r="K543" s="184"/>
      <c r="L543" s="184"/>
      <c r="M543" s="184"/>
      <c r="N543" s="98"/>
      <c r="O543" s="164"/>
      <c r="P543" s="164"/>
      <c r="Q543" s="184"/>
      <c r="R543" s="184"/>
      <c r="S543" s="184"/>
      <c r="T543" s="184"/>
      <c r="U543" s="184"/>
      <c r="V543" s="184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84"/>
      <c r="C544" s="184"/>
      <c r="D544" s="184"/>
      <c r="E544" s="184"/>
      <c r="F544" s="184"/>
      <c r="G544" s="184"/>
      <c r="H544" s="184"/>
      <c r="I544" s="184"/>
      <c r="J544" s="184"/>
      <c r="K544" s="184"/>
      <c r="L544" s="184"/>
      <c r="M544" s="184"/>
      <c r="N544" s="98"/>
      <c r="O544" s="164"/>
      <c r="P544" s="164"/>
      <c r="Q544" s="184"/>
      <c r="R544" s="184"/>
      <c r="S544" s="184"/>
      <c r="T544" s="184"/>
      <c r="U544" s="184"/>
      <c r="V544" s="184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84"/>
      <c r="C545" s="184"/>
      <c r="D545" s="184"/>
      <c r="E545" s="184"/>
      <c r="F545" s="184"/>
      <c r="G545" s="184"/>
      <c r="H545" s="184"/>
      <c r="I545" s="184"/>
      <c r="J545" s="184"/>
      <c r="K545" s="184"/>
      <c r="L545" s="184"/>
      <c r="M545" s="184"/>
      <c r="N545" s="98"/>
      <c r="O545" s="164"/>
      <c r="P545" s="164"/>
      <c r="Q545" s="184"/>
      <c r="R545" s="184"/>
      <c r="S545" s="184"/>
      <c r="T545" s="184"/>
      <c r="U545" s="184"/>
      <c r="V545" s="184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84"/>
      <c r="C546" s="184"/>
      <c r="D546" s="184"/>
      <c r="E546" s="184"/>
      <c r="F546" s="184"/>
      <c r="G546" s="184"/>
      <c r="H546" s="184"/>
      <c r="I546" s="184"/>
      <c r="J546" s="184"/>
      <c r="K546" s="184"/>
      <c r="L546" s="184"/>
      <c r="M546" s="184"/>
      <c r="N546" s="98"/>
      <c r="O546" s="164"/>
      <c r="P546" s="164"/>
      <c r="Q546" s="184"/>
      <c r="R546" s="184"/>
      <c r="S546" s="184"/>
      <c r="T546" s="184"/>
      <c r="U546" s="184"/>
      <c r="V546" s="184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84"/>
      <c r="C547" s="184"/>
      <c r="D547" s="184"/>
      <c r="E547" s="184"/>
      <c r="F547" s="184"/>
      <c r="G547" s="184"/>
      <c r="H547" s="184"/>
      <c r="I547" s="184"/>
      <c r="J547" s="184"/>
      <c r="K547" s="184"/>
      <c r="L547" s="184"/>
      <c r="M547" s="184"/>
      <c r="N547" s="98"/>
      <c r="O547" s="164"/>
      <c r="P547" s="164"/>
      <c r="Q547" s="184"/>
      <c r="R547" s="184"/>
      <c r="S547" s="184"/>
      <c r="T547" s="184"/>
      <c r="U547" s="184"/>
      <c r="V547" s="184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84"/>
      <c r="C548" s="184"/>
      <c r="D548" s="184"/>
      <c r="E548" s="184"/>
      <c r="F548" s="184"/>
      <c r="G548" s="184"/>
      <c r="H548" s="184"/>
      <c r="I548" s="184"/>
      <c r="J548" s="184"/>
      <c r="K548" s="184"/>
      <c r="L548" s="184"/>
      <c r="M548" s="184"/>
      <c r="N548" s="98"/>
      <c r="O548" s="164"/>
      <c r="P548" s="164"/>
      <c r="Q548" s="184"/>
      <c r="R548" s="184"/>
      <c r="S548" s="184"/>
      <c r="T548" s="184"/>
      <c r="U548" s="184"/>
      <c r="V548" s="184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84"/>
      <c r="C549" s="184"/>
      <c r="D549" s="184"/>
      <c r="E549" s="184"/>
      <c r="F549" s="184"/>
      <c r="G549" s="184"/>
      <c r="H549" s="184"/>
      <c r="I549" s="184"/>
      <c r="J549" s="184"/>
      <c r="K549" s="184"/>
      <c r="L549" s="184"/>
      <c r="M549" s="184"/>
      <c r="N549" s="98"/>
      <c r="O549" s="164"/>
      <c r="P549" s="164"/>
      <c r="Q549" s="184"/>
      <c r="R549" s="184"/>
      <c r="S549" s="184"/>
      <c r="T549" s="184"/>
      <c r="U549" s="184"/>
      <c r="V549" s="184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84"/>
      <c r="C550" s="184"/>
      <c r="D550" s="184"/>
      <c r="E550" s="184"/>
      <c r="F550" s="184"/>
      <c r="G550" s="184"/>
      <c r="H550" s="184"/>
      <c r="I550" s="184"/>
      <c r="J550" s="184"/>
      <c r="K550" s="184"/>
      <c r="L550" s="184"/>
      <c r="M550" s="184"/>
      <c r="N550" s="98"/>
      <c r="O550" s="164"/>
      <c r="P550" s="164"/>
      <c r="Q550" s="184"/>
      <c r="R550" s="184"/>
      <c r="S550" s="184"/>
      <c r="T550" s="184"/>
      <c r="U550" s="184"/>
      <c r="V550" s="184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84"/>
      <c r="C551" s="184"/>
      <c r="D551" s="184"/>
      <c r="E551" s="184"/>
      <c r="F551" s="184"/>
      <c r="G551" s="184"/>
      <c r="H551" s="184"/>
      <c r="I551" s="184"/>
      <c r="J551" s="184"/>
      <c r="K551" s="184"/>
      <c r="L551" s="184"/>
      <c r="M551" s="184"/>
      <c r="N551" s="98"/>
      <c r="O551" s="164"/>
      <c r="P551" s="164"/>
      <c r="Q551" s="184"/>
      <c r="R551" s="184"/>
      <c r="S551" s="184"/>
      <c r="T551" s="184"/>
      <c r="U551" s="184"/>
      <c r="V551" s="184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84"/>
      <c r="C552" s="184"/>
      <c r="D552" s="184"/>
      <c r="E552" s="184"/>
      <c r="F552" s="184"/>
      <c r="G552" s="184"/>
      <c r="H552" s="184"/>
      <c r="I552" s="184"/>
      <c r="J552" s="184"/>
      <c r="K552" s="184"/>
      <c r="L552" s="184"/>
      <c r="M552" s="184"/>
      <c r="N552" s="98"/>
      <c r="O552" s="164"/>
      <c r="P552" s="164"/>
      <c r="Q552" s="184"/>
      <c r="R552" s="184"/>
      <c r="S552" s="184"/>
      <c r="T552" s="184"/>
      <c r="U552" s="184"/>
      <c r="V552" s="184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84"/>
      <c r="C553" s="184"/>
      <c r="D553" s="184"/>
      <c r="E553" s="184"/>
      <c r="F553" s="184"/>
      <c r="G553" s="184"/>
      <c r="H553" s="184"/>
      <c r="I553" s="184"/>
      <c r="J553" s="184"/>
      <c r="K553" s="184"/>
      <c r="L553" s="184"/>
      <c r="M553" s="184"/>
      <c r="N553" s="98"/>
      <c r="O553" s="164"/>
      <c r="P553" s="164"/>
      <c r="Q553" s="184"/>
      <c r="R553" s="184"/>
      <c r="S553" s="184"/>
      <c r="T553" s="184"/>
      <c r="U553" s="184"/>
      <c r="V553" s="184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84"/>
      <c r="C554" s="184"/>
      <c r="D554" s="184"/>
      <c r="E554" s="184"/>
      <c r="F554" s="184"/>
      <c r="G554" s="184"/>
      <c r="H554" s="184"/>
      <c r="I554" s="184"/>
      <c r="J554" s="184"/>
      <c r="K554" s="184"/>
      <c r="L554" s="184"/>
      <c r="M554" s="184"/>
      <c r="N554" s="98"/>
      <c r="O554" s="164"/>
      <c r="P554" s="164"/>
      <c r="Q554" s="184"/>
      <c r="R554" s="184"/>
      <c r="S554" s="184"/>
      <c r="T554" s="184"/>
      <c r="U554" s="184"/>
      <c r="V554" s="184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84"/>
      <c r="C555" s="184"/>
      <c r="D555" s="184"/>
      <c r="E555" s="184"/>
      <c r="F555" s="184"/>
      <c r="G555" s="184"/>
      <c r="H555" s="184"/>
      <c r="I555" s="184"/>
      <c r="J555" s="184"/>
      <c r="K555" s="184"/>
      <c r="L555" s="184"/>
      <c r="M555" s="184"/>
      <c r="N555" s="98"/>
      <c r="O555" s="164"/>
      <c r="P555" s="164"/>
      <c r="Q555" s="184"/>
      <c r="R555" s="184"/>
      <c r="S555" s="184"/>
      <c r="T555" s="184"/>
      <c r="U555" s="184"/>
      <c r="V555" s="184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84"/>
      <c r="C556" s="184"/>
      <c r="D556" s="184"/>
      <c r="E556" s="184"/>
      <c r="F556" s="184"/>
      <c r="G556" s="184"/>
      <c r="H556" s="184"/>
      <c r="I556" s="184"/>
      <c r="J556" s="184"/>
      <c r="K556" s="184"/>
      <c r="L556" s="184"/>
      <c r="M556" s="184"/>
      <c r="N556" s="98"/>
      <c r="O556" s="164"/>
      <c r="P556" s="164"/>
      <c r="Q556" s="184"/>
      <c r="R556" s="184"/>
      <c r="S556" s="184"/>
      <c r="T556" s="184"/>
      <c r="U556" s="184"/>
      <c r="V556" s="184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84"/>
      <c r="C557" s="184"/>
      <c r="D557" s="184"/>
      <c r="E557" s="184"/>
      <c r="F557" s="184"/>
      <c r="G557" s="184"/>
      <c r="H557" s="184"/>
      <c r="I557" s="184"/>
      <c r="J557" s="184"/>
      <c r="K557" s="184"/>
      <c r="L557" s="184"/>
      <c r="M557" s="184"/>
      <c r="N557" s="98"/>
      <c r="O557" s="164"/>
      <c r="P557" s="164"/>
      <c r="Q557" s="184"/>
      <c r="R557" s="184"/>
      <c r="S557" s="184"/>
      <c r="T557" s="184"/>
      <c r="U557" s="184"/>
      <c r="V557" s="184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84"/>
      <c r="C558" s="184"/>
      <c r="D558" s="184"/>
      <c r="E558" s="184"/>
      <c r="F558" s="184"/>
      <c r="G558" s="184"/>
      <c r="H558" s="184"/>
      <c r="I558" s="184"/>
      <c r="J558" s="184"/>
      <c r="K558" s="184"/>
      <c r="L558" s="184"/>
      <c r="M558" s="184"/>
      <c r="N558" s="98"/>
      <c r="O558" s="164"/>
      <c r="P558" s="164"/>
      <c r="Q558" s="184"/>
      <c r="R558" s="184"/>
      <c r="S558" s="184"/>
      <c r="T558" s="184"/>
      <c r="U558" s="184"/>
      <c r="V558" s="184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84"/>
      <c r="C559" s="184"/>
      <c r="D559" s="184"/>
      <c r="E559" s="184"/>
      <c r="F559" s="184"/>
      <c r="G559" s="184"/>
      <c r="H559" s="184"/>
      <c r="I559" s="184"/>
      <c r="J559" s="184"/>
      <c r="K559" s="184"/>
      <c r="L559" s="184"/>
      <c r="M559" s="184"/>
      <c r="N559" s="98"/>
      <c r="O559" s="164"/>
      <c r="P559" s="164"/>
      <c r="Q559" s="184"/>
      <c r="R559" s="184"/>
      <c r="S559" s="184"/>
      <c r="T559" s="184"/>
      <c r="U559" s="184"/>
      <c r="V559" s="184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84"/>
      <c r="C560" s="184"/>
      <c r="D560" s="184"/>
      <c r="E560" s="184"/>
      <c r="F560" s="184"/>
      <c r="G560" s="184"/>
      <c r="H560" s="184"/>
      <c r="I560" s="184"/>
      <c r="J560" s="184"/>
      <c r="K560" s="184"/>
      <c r="L560" s="184"/>
      <c r="M560" s="184"/>
      <c r="N560" s="98"/>
      <c r="O560" s="164"/>
      <c r="P560" s="164"/>
      <c r="Q560" s="184"/>
      <c r="R560" s="184"/>
      <c r="S560" s="184"/>
      <c r="T560" s="184"/>
      <c r="U560" s="184"/>
      <c r="V560" s="184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84"/>
      <c r="C561" s="184"/>
      <c r="D561" s="184"/>
      <c r="E561" s="184"/>
      <c r="F561" s="184"/>
      <c r="G561" s="184"/>
      <c r="H561" s="184"/>
      <c r="I561" s="184"/>
      <c r="J561" s="184"/>
      <c r="K561" s="184"/>
      <c r="L561" s="184"/>
      <c r="M561" s="184"/>
      <c r="N561" s="98"/>
      <c r="O561" s="164"/>
      <c r="P561" s="164"/>
      <c r="Q561" s="184"/>
      <c r="R561" s="184"/>
      <c r="S561" s="184"/>
      <c r="T561" s="184"/>
      <c r="U561" s="184"/>
      <c r="V561" s="184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84"/>
      <c r="C562" s="184"/>
      <c r="D562" s="184"/>
      <c r="E562" s="184"/>
      <c r="F562" s="184"/>
      <c r="G562" s="184"/>
      <c r="H562" s="184"/>
      <c r="I562" s="184"/>
      <c r="J562" s="184"/>
      <c r="K562" s="184"/>
      <c r="L562" s="184"/>
      <c r="M562" s="184"/>
      <c r="N562" s="98"/>
      <c r="O562" s="164"/>
      <c r="P562" s="164"/>
      <c r="Q562" s="184"/>
      <c r="R562" s="184"/>
      <c r="S562" s="184"/>
      <c r="T562" s="184"/>
      <c r="U562" s="184"/>
      <c r="V562" s="184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84"/>
      <c r="C563" s="184"/>
      <c r="D563" s="184"/>
      <c r="E563" s="184"/>
      <c r="F563" s="184"/>
      <c r="G563" s="184"/>
      <c r="H563" s="184"/>
      <c r="I563" s="184"/>
      <c r="J563" s="184"/>
      <c r="K563" s="184"/>
      <c r="L563" s="184"/>
      <c r="M563" s="184"/>
      <c r="N563" s="98"/>
      <c r="O563" s="164"/>
      <c r="P563" s="164"/>
      <c r="Q563" s="184"/>
      <c r="R563" s="184"/>
      <c r="S563" s="184"/>
      <c r="T563" s="184"/>
      <c r="U563" s="184"/>
      <c r="V563" s="184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5"/>
      <c r="C568" s="186"/>
      <c r="D568" s="186"/>
      <c r="E568" s="165"/>
      <c r="F568" s="165"/>
      <c r="G568" s="165"/>
      <c r="H568" s="185"/>
      <c r="I568" s="185"/>
      <c r="J568" s="185"/>
      <c r="K568" s="185"/>
      <c r="L568" s="185"/>
      <c r="M568" s="185"/>
      <c r="N568" s="185"/>
      <c r="O568" s="185"/>
      <c r="P568" s="185"/>
      <c r="Q568" s="165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8"/>
      <c r="C569" s="188"/>
      <c r="D569" s="188"/>
      <c r="E569" s="102"/>
      <c r="F569" s="102"/>
      <c r="G569" s="102"/>
      <c r="H569" s="189"/>
      <c r="I569" s="189"/>
      <c r="J569" s="189"/>
      <c r="K569" s="189"/>
      <c r="L569" s="190"/>
      <c r="M569" s="190"/>
      <c r="N569" s="190"/>
      <c r="O569" s="190"/>
      <c r="P569" s="190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8"/>
      <c r="C570" s="188"/>
      <c r="D570" s="188"/>
      <c r="E570" s="102"/>
      <c r="F570" s="102"/>
      <c r="G570" s="102"/>
      <c r="H570" s="189"/>
      <c r="I570" s="189"/>
      <c r="J570" s="189"/>
      <c r="K570" s="189"/>
      <c r="L570" s="190"/>
      <c r="M570" s="190"/>
      <c r="N570" s="190"/>
      <c r="O570" s="190"/>
      <c r="P570" s="190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8"/>
      <c r="C571" s="188"/>
      <c r="D571" s="188"/>
      <c r="E571" s="102"/>
      <c r="F571" s="102"/>
      <c r="G571" s="102"/>
      <c r="H571" s="189"/>
      <c r="I571" s="189"/>
      <c r="J571" s="189"/>
      <c r="K571" s="189"/>
      <c r="L571" s="190"/>
      <c r="M571" s="190"/>
      <c r="N571" s="190"/>
      <c r="O571" s="190"/>
      <c r="P571" s="190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8"/>
      <c r="C572" s="188"/>
      <c r="D572" s="188"/>
      <c r="E572" s="102"/>
      <c r="F572" s="102"/>
      <c r="G572" s="102"/>
      <c r="H572" s="189"/>
      <c r="I572" s="189"/>
      <c r="J572" s="189"/>
      <c r="K572" s="189"/>
      <c r="L572" s="190"/>
      <c r="M572" s="190"/>
      <c r="N572" s="190"/>
      <c r="O572" s="190"/>
      <c r="P572" s="190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8"/>
      <c r="C573" s="188"/>
      <c r="D573" s="188"/>
      <c r="E573" s="102"/>
      <c r="F573" s="102"/>
      <c r="G573" s="102"/>
      <c r="H573" s="189"/>
      <c r="I573" s="189"/>
      <c r="J573" s="189"/>
      <c r="K573" s="189"/>
      <c r="L573" s="190"/>
      <c r="M573" s="190"/>
      <c r="N573" s="190"/>
      <c r="O573" s="190"/>
      <c r="P573" s="190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8"/>
      <c r="C574" s="188"/>
      <c r="D574" s="188"/>
      <c r="E574" s="102"/>
      <c r="F574" s="102"/>
      <c r="G574" s="102"/>
      <c r="H574" s="189"/>
      <c r="I574" s="189"/>
      <c r="J574" s="189"/>
      <c r="K574" s="189"/>
      <c r="L574" s="190"/>
      <c r="M574" s="190"/>
      <c r="N574" s="190"/>
      <c r="O574" s="190"/>
      <c r="P574" s="190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8"/>
      <c r="C575" s="188"/>
      <c r="D575" s="188"/>
      <c r="E575" s="102"/>
      <c r="F575" s="102"/>
      <c r="G575" s="102"/>
      <c r="H575" s="189"/>
      <c r="I575" s="189"/>
      <c r="J575" s="189"/>
      <c r="K575" s="189"/>
      <c r="L575" s="190"/>
      <c r="M575" s="190"/>
      <c r="N575" s="190"/>
      <c r="O575" s="190"/>
      <c r="P575" s="190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8"/>
      <c r="C576" s="188"/>
      <c r="D576" s="188"/>
      <c r="E576" s="102"/>
      <c r="F576" s="102"/>
      <c r="G576" s="102"/>
      <c r="H576" s="189"/>
      <c r="I576" s="189"/>
      <c r="J576" s="189"/>
      <c r="K576" s="189"/>
      <c r="L576" s="190"/>
      <c r="M576" s="190"/>
      <c r="N576" s="190"/>
      <c r="O576" s="190"/>
      <c r="P576" s="190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8"/>
      <c r="C577" s="188"/>
      <c r="D577" s="188"/>
      <c r="E577" s="102"/>
      <c r="F577" s="102"/>
      <c r="G577" s="102"/>
      <c r="H577" s="189"/>
      <c r="I577" s="189"/>
      <c r="J577" s="189"/>
      <c r="K577" s="189"/>
      <c r="L577" s="190"/>
      <c r="M577" s="190"/>
      <c r="N577" s="190"/>
      <c r="O577" s="190"/>
      <c r="P577" s="190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8"/>
      <c r="C578" s="188"/>
      <c r="D578" s="188"/>
      <c r="E578" s="102"/>
      <c r="F578" s="102"/>
      <c r="G578" s="102"/>
      <c r="H578" s="189"/>
      <c r="I578" s="189"/>
      <c r="J578" s="189"/>
      <c r="K578" s="189"/>
      <c r="L578" s="190"/>
      <c r="M578" s="190"/>
      <c r="N578" s="190"/>
      <c r="O578" s="190"/>
      <c r="P578" s="190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8"/>
      <c r="C579" s="188"/>
      <c r="D579" s="188"/>
      <c r="E579" s="102"/>
      <c r="F579" s="102"/>
      <c r="G579" s="102"/>
      <c r="H579" s="189"/>
      <c r="I579" s="189"/>
      <c r="J579" s="189"/>
      <c r="K579" s="189"/>
      <c r="L579" s="190"/>
      <c r="M579" s="190"/>
      <c r="N579" s="190"/>
      <c r="O579" s="190"/>
      <c r="P579" s="190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8"/>
      <c r="C580" s="188"/>
      <c r="D580" s="188"/>
      <c r="E580" s="102"/>
      <c r="F580" s="102"/>
      <c r="G580" s="102"/>
      <c r="H580" s="189"/>
      <c r="I580" s="189"/>
      <c r="J580" s="189"/>
      <c r="K580" s="189"/>
      <c r="L580" s="190"/>
      <c r="M580" s="190"/>
      <c r="N580" s="190"/>
      <c r="O580" s="190"/>
      <c r="P580" s="190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8"/>
      <c r="C581" s="188"/>
      <c r="D581" s="188"/>
      <c r="E581" s="102"/>
      <c r="F581" s="102"/>
      <c r="G581" s="102"/>
      <c r="H581" s="189"/>
      <c r="I581" s="189"/>
      <c r="J581" s="189"/>
      <c r="K581" s="189"/>
      <c r="L581" s="190"/>
      <c r="M581" s="190"/>
      <c r="N581" s="190"/>
      <c r="O581" s="190"/>
      <c r="P581" s="190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8"/>
      <c r="C582" s="188"/>
      <c r="D582" s="188"/>
      <c r="E582" s="102"/>
      <c r="F582" s="102"/>
      <c r="G582" s="102"/>
      <c r="H582" s="189"/>
      <c r="I582" s="189"/>
      <c r="J582" s="189"/>
      <c r="K582" s="189"/>
      <c r="L582" s="190"/>
      <c r="M582" s="190"/>
      <c r="N582" s="190"/>
      <c r="O582" s="190"/>
      <c r="P582" s="190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8"/>
      <c r="C583" s="188"/>
      <c r="D583" s="188"/>
      <c r="E583" s="102"/>
      <c r="F583" s="102"/>
      <c r="G583" s="102"/>
      <c r="H583" s="189"/>
      <c r="I583" s="189"/>
      <c r="J583" s="189"/>
      <c r="K583" s="189"/>
      <c r="L583" s="190"/>
      <c r="M583" s="190"/>
      <c r="N583" s="190"/>
      <c r="O583" s="190"/>
      <c r="P583" s="190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8"/>
      <c r="C584" s="188"/>
      <c r="D584" s="188"/>
      <c r="E584" s="102"/>
      <c r="F584" s="102"/>
      <c r="G584" s="102"/>
      <c r="H584" s="189"/>
      <c r="I584" s="189"/>
      <c r="J584" s="189"/>
      <c r="K584" s="189"/>
      <c r="L584" s="190"/>
      <c r="M584" s="190"/>
      <c r="N584" s="190"/>
      <c r="O584" s="190"/>
      <c r="P584" s="190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8"/>
      <c r="C585" s="188"/>
      <c r="D585" s="188"/>
      <c r="E585" s="102"/>
      <c r="F585" s="102"/>
      <c r="G585" s="102"/>
      <c r="H585" s="189"/>
      <c r="I585" s="189"/>
      <c r="J585" s="189"/>
      <c r="K585" s="189"/>
      <c r="L585" s="190"/>
      <c r="M585" s="190"/>
      <c r="N585" s="190"/>
      <c r="O585" s="190"/>
      <c r="P585" s="190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8"/>
      <c r="C586" s="188"/>
      <c r="D586" s="188"/>
      <c r="E586" s="102"/>
      <c r="F586" s="102"/>
      <c r="G586" s="102"/>
      <c r="H586" s="189"/>
      <c r="I586" s="189"/>
      <c r="J586" s="189"/>
      <c r="K586" s="189"/>
      <c r="L586" s="190"/>
      <c r="M586" s="190"/>
      <c r="N586" s="190"/>
      <c r="O586" s="190"/>
      <c r="P586" s="190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8"/>
      <c r="C587" s="188"/>
      <c r="D587" s="188"/>
      <c r="E587" s="102"/>
      <c r="F587" s="102"/>
      <c r="G587" s="102"/>
      <c r="H587" s="189"/>
      <c r="I587" s="189"/>
      <c r="J587" s="189"/>
      <c r="K587" s="189"/>
      <c r="L587" s="190"/>
      <c r="M587" s="190"/>
      <c r="N587" s="190"/>
      <c r="O587" s="190"/>
      <c r="P587" s="190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5"/>
      <c r="C590" s="186"/>
      <c r="D590" s="186"/>
      <c r="E590" s="187"/>
      <c r="F590" s="187"/>
      <c r="G590" s="187"/>
      <c r="H590" s="187"/>
      <c r="I590" s="187"/>
      <c r="J590" s="187"/>
      <c r="K590" s="187"/>
      <c r="L590" s="187"/>
      <c r="M590" s="187"/>
      <c r="N590" s="165"/>
      <c r="O590" s="165"/>
      <c r="P590" s="185"/>
      <c r="Q590" s="185"/>
      <c r="R590" s="185"/>
      <c r="S590" s="185"/>
      <c r="T590" s="185"/>
      <c r="U590" s="185"/>
      <c r="V590" s="165"/>
      <c r="W590" s="165"/>
      <c r="X590" s="165"/>
      <c r="Y590" s="165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84"/>
      <c r="C591" s="184"/>
      <c r="D591" s="184"/>
      <c r="E591" s="184"/>
      <c r="F591" s="184"/>
      <c r="G591" s="184"/>
      <c r="H591" s="184"/>
      <c r="I591" s="184"/>
      <c r="J591" s="184"/>
      <c r="K591" s="184"/>
      <c r="L591" s="184"/>
      <c r="M591" s="184"/>
      <c r="N591" s="98"/>
      <c r="O591" s="164"/>
      <c r="P591" s="184"/>
      <c r="Q591" s="184"/>
      <c r="R591" s="184"/>
      <c r="S591" s="184"/>
      <c r="T591" s="184"/>
      <c r="U591" s="184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84"/>
      <c r="C592" s="184"/>
      <c r="D592" s="184"/>
      <c r="E592" s="184"/>
      <c r="F592" s="184"/>
      <c r="G592" s="184"/>
      <c r="H592" s="184"/>
      <c r="I592" s="184"/>
      <c r="J592" s="184"/>
      <c r="K592" s="184"/>
      <c r="L592" s="184"/>
      <c r="M592" s="184"/>
      <c r="N592" s="98"/>
      <c r="O592" s="164"/>
      <c r="P592" s="184"/>
      <c r="Q592" s="184"/>
      <c r="R592" s="184"/>
      <c r="S592" s="184"/>
      <c r="T592" s="184"/>
      <c r="U592" s="184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84"/>
      <c r="C593" s="184"/>
      <c r="D593" s="184"/>
      <c r="E593" s="184"/>
      <c r="F593" s="184"/>
      <c r="G593" s="184"/>
      <c r="H593" s="184"/>
      <c r="I593" s="184"/>
      <c r="J593" s="184"/>
      <c r="K593" s="184"/>
      <c r="L593" s="184"/>
      <c r="M593" s="184"/>
      <c r="N593" s="98"/>
      <c r="O593" s="164"/>
      <c r="P593" s="184"/>
      <c r="Q593" s="184"/>
      <c r="R593" s="184"/>
      <c r="S593" s="184"/>
      <c r="T593" s="184"/>
      <c r="U593" s="184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84"/>
      <c r="C594" s="184"/>
      <c r="D594" s="184"/>
      <c r="E594" s="184"/>
      <c r="F594" s="184"/>
      <c r="G594" s="184"/>
      <c r="H594" s="184"/>
      <c r="I594" s="184"/>
      <c r="J594" s="184"/>
      <c r="K594" s="184"/>
      <c r="L594" s="184"/>
      <c r="M594" s="184"/>
      <c r="N594" s="98"/>
      <c r="O594" s="164"/>
      <c r="P594" s="184"/>
      <c r="Q594" s="184"/>
      <c r="R594" s="184"/>
      <c r="S594" s="184"/>
      <c r="T594" s="184"/>
      <c r="U594" s="184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84"/>
      <c r="C595" s="184"/>
      <c r="D595" s="184"/>
      <c r="E595" s="184"/>
      <c r="F595" s="184"/>
      <c r="G595" s="184"/>
      <c r="H595" s="184"/>
      <c r="I595" s="184"/>
      <c r="J595" s="184"/>
      <c r="K595" s="184"/>
      <c r="L595" s="184"/>
      <c r="M595" s="184"/>
      <c r="N595" s="98"/>
      <c r="O595" s="164"/>
      <c r="P595" s="184"/>
      <c r="Q595" s="184"/>
      <c r="R595" s="184"/>
      <c r="S595" s="184"/>
      <c r="T595" s="184"/>
      <c r="U595" s="184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84"/>
      <c r="C596" s="184"/>
      <c r="D596" s="184"/>
      <c r="E596" s="184"/>
      <c r="F596" s="184"/>
      <c r="G596" s="184"/>
      <c r="H596" s="184"/>
      <c r="I596" s="184"/>
      <c r="J596" s="184"/>
      <c r="K596" s="184"/>
      <c r="L596" s="184"/>
      <c r="M596" s="184"/>
      <c r="N596" s="98"/>
      <c r="O596" s="164"/>
      <c r="P596" s="184"/>
      <c r="Q596" s="184"/>
      <c r="R596" s="184"/>
      <c r="S596" s="184"/>
      <c r="T596" s="184"/>
      <c r="U596" s="184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84"/>
      <c r="C597" s="184"/>
      <c r="D597" s="184"/>
      <c r="E597" s="184"/>
      <c r="F597" s="184"/>
      <c r="G597" s="184"/>
      <c r="H597" s="184"/>
      <c r="I597" s="184"/>
      <c r="J597" s="184"/>
      <c r="K597" s="184"/>
      <c r="L597" s="184"/>
      <c r="M597" s="184"/>
      <c r="N597" s="98"/>
      <c r="O597" s="164"/>
      <c r="P597" s="184"/>
      <c r="Q597" s="184"/>
      <c r="R597" s="184"/>
      <c r="S597" s="184"/>
      <c r="T597" s="184"/>
      <c r="U597" s="184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84"/>
      <c r="C598" s="184"/>
      <c r="D598" s="184"/>
      <c r="E598" s="184"/>
      <c r="F598" s="184"/>
      <c r="G598" s="184"/>
      <c r="H598" s="184"/>
      <c r="I598" s="184"/>
      <c r="J598" s="184"/>
      <c r="K598" s="184"/>
      <c r="L598" s="184"/>
      <c r="M598" s="184"/>
      <c r="N598" s="98"/>
      <c r="O598" s="164"/>
      <c r="P598" s="184"/>
      <c r="Q598" s="184"/>
      <c r="R598" s="184"/>
      <c r="S598" s="184"/>
      <c r="T598" s="184"/>
      <c r="U598" s="184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84"/>
      <c r="C599" s="184"/>
      <c r="D599" s="184"/>
      <c r="E599" s="184"/>
      <c r="F599" s="184"/>
      <c r="G599" s="184"/>
      <c r="H599" s="184"/>
      <c r="I599" s="184"/>
      <c r="J599" s="184"/>
      <c r="K599" s="184"/>
      <c r="L599" s="184"/>
      <c r="M599" s="184"/>
      <c r="N599" s="98"/>
      <c r="O599" s="164"/>
      <c r="P599" s="184"/>
      <c r="Q599" s="184"/>
      <c r="R599" s="184"/>
      <c r="S599" s="184"/>
      <c r="T599" s="184"/>
      <c r="U599" s="184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84"/>
      <c r="C600" s="184"/>
      <c r="D600" s="184"/>
      <c r="E600" s="184"/>
      <c r="F600" s="184"/>
      <c r="G600" s="184"/>
      <c r="H600" s="184"/>
      <c r="I600" s="184"/>
      <c r="J600" s="184"/>
      <c r="K600" s="184"/>
      <c r="L600" s="184"/>
      <c r="M600" s="184"/>
      <c r="N600" s="98"/>
      <c r="O600" s="164"/>
      <c r="P600" s="184"/>
      <c r="Q600" s="184"/>
      <c r="R600" s="184"/>
      <c r="S600" s="184"/>
      <c r="T600" s="184"/>
      <c r="U600" s="184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84"/>
      <c r="C601" s="184"/>
      <c r="D601" s="184"/>
      <c r="E601" s="184"/>
      <c r="F601" s="184"/>
      <c r="G601" s="184"/>
      <c r="H601" s="184"/>
      <c r="I601" s="184"/>
      <c r="J601" s="184"/>
      <c r="K601" s="184"/>
      <c r="L601" s="184"/>
      <c r="M601" s="184"/>
      <c r="N601" s="98"/>
      <c r="O601" s="164"/>
      <c r="P601" s="184"/>
      <c r="Q601" s="184"/>
      <c r="R601" s="184"/>
      <c r="S601" s="184"/>
      <c r="T601" s="184"/>
      <c r="U601" s="184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84"/>
      <c r="C602" s="184"/>
      <c r="D602" s="184"/>
      <c r="E602" s="184"/>
      <c r="F602" s="184"/>
      <c r="G602" s="184"/>
      <c r="H602" s="184"/>
      <c r="I602" s="184"/>
      <c r="J602" s="184"/>
      <c r="K602" s="184"/>
      <c r="L602" s="184"/>
      <c r="M602" s="184"/>
      <c r="N602" s="98"/>
      <c r="O602" s="164"/>
      <c r="P602" s="184"/>
      <c r="Q602" s="184"/>
      <c r="R602" s="184"/>
      <c r="S602" s="184"/>
      <c r="T602" s="184"/>
      <c r="U602" s="184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84"/>
      <c r="C603" s="184"/>
      <c r="D603" s="184"/>
      <c r="E603" s="184"/>
      <c r="F603" s="184"/>
      <c r="G603" s="184"/>
      <c r="H603" s="184"/>
      <c r="I603" s="184"/>
      <c r="J603" s="184"/>
      <c r="K603" s="184"/>
      <c r="L603" s="184"/>
      <c r="M603" s="184"/>
      <c r="N603" s="98"/>
      <c r="O603" s="164"/>
      <c r="P603" s="184"/>
      <c r="Q603" s="184"/>
      <c r="R603" s="184"/>
      <c r="S603" s="184"/>
      <c r="T603" s="184"/>
      <c r="U603" s="184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84"/>
      <c r="C604" s="184"/>
      <c r="D604" s="184"/>
      <c r="E604" s="184"/>
      <c r="F604" s="184"/>
      <c r="G604" s="184"/>
      <c r="H604" s="184"/>
      <c r="I604" s="184"/>
      <c r="J604" s="184"/>
      <c r="K604" s="184"/>
      <c r="L604" s="184"/>
      <c r="M604" s="184"/>
      <c r="N604" s="98"/>
      <c r="O604" s="164"/>
      <c r="P604" s="184"/>
      <c r="Q604" s="184"/>
      <c r="R604" s="184"/>
      <c r="S604" s="184"/>
      <c r="T604" s="184"/>
      <c r="U604" s="184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84"/>
      <c r="C605" s="184"/>
      <c r="D605" s="184"/>
      <c r="E605" s="184"/>
      <c r="F605" s="184"/>
      <c r="G605" s="184"/>
      <c r="H605" s="184"/>
      <c r="I605" s="184"/>
      <c r="J605" s="184"/>
      <c r="K605" s="184"/>
      <c r="L605" s="184"/>
      <c r="M605" s="184"/>
      <c r="N605" s="98"/>
      <c r="O605" s="164"/>
      <c r="P605" s="184"/>
      <c r="Q605" s="184"/>
      <c r="R605" s="184"/>
      <c r="S605" s="184"/>
      <c r="T605" s="184"/>
      <c r="U605" s="184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84"/>
      <c r="C606" s="184"/>
      <c r="D606" s="184"/>
      <c r="E606" s="184"/>
      <c r="F606" s="184"/>
      <c r="G606" s="184"/>
      <c r="H606" s="184"/>
      <c r="I606" s="184"/>
      <c r="J606" s="184"/>
      <c r="K606" s="184"/>
      <c r="L606" s="184"/>
      <c r="M606" s="184"/>
      <c r="N606" s="98"/>
      <c r="O606" s="164"/>
      <c r="P606" s="184"/>
      <c r="Q606" s="184"/>
      <c r="R606" s="184"/>
      <c r="S606" s="184"/>
      <c r="T606" s="184"/>
      <c r="U606" s="184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84"/>
      <c r="C607" s="184"/>
      <c r="D607" s="184"/>
      <c r="E607" s="184"/>
      <c r="F607" s="184"/>
      <c r="G607" s="184"/>
      <c r="H607" s="184"/>
      <c r="I607" s="184"/>
      <c r="J607" s="184"/>
      <c r="K607" s="184"/>
      <c r="L607" s="184"/>
      <c r="M607" s="184"/>
      <c r="N607" s="98"/>
      <c r="O607" s="164"/>
      <c r="P607" s="184"/>
      <c r="Q607" s="184"/>
      <c r="R607" s="184"/>
      <c r="S607" s="184"/>
      <c r="T607" s="184"/>
      <c r="U607" s="184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84"/>
      <c r="C608" s="184"/>
      <c r="D608" s="184"/>
      <c r="E608" s="184"/>
      <c r="F608" s="184"/>
      <c r="G608" s="184"/>
      <c r="H608" s="184"/>
      <c r="I608" s="184"/>
      <c r="J608" s="184"/>
      <c r="K608" s="184"/>
      <c r="L608" s="184"/>
      <c r="M608" s="184"/>
      <c r="N608" s="98"/>
      <c r="O608" s="164"/>
      <c r="P608" s="184"/>
      <c r="Q608" s="184"/>
      <c r="R608" s="184"/>
      <c r="S608" s="184"/>
      <c r="T608" s="184"/>
      <c r="U608" s="184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84"/>
      <c r="C609" s="184"/>
      <c r="D609" s="184"/>
      <c r="E609" s="184"/>
      <c r="F609" s="184"/>
      <c r="G609" s="184"/>
      <c r="H609" s="184"/>
      <c r="I609" s="184"/>
      <c r="J609" s="184"/>
      <c r="K609" s="184"/>
      <c r="L609" s="184"/>
      <c r="M609" s="184"/>
      <c r="N609" s="98"/>
      <c r="O609" s="164"/>
      <c r="P609" s="184"/>
      <c r="Q609" s="184"/>
      <c r="R609" s="184"/>
      <c r="S609" s="184"/>
      <c r="T609" s="184"/>
      <c r="U609" s="184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84"/>
      <c r="C610" s="184"/>
      <c r="D610" s="184"/>
      <c r="E610" s="184"/>
      <c r="F610" s="184"/>
      <c r="G610" s="184"/>
      <c r="H610" s="184"/>
      <c r="I610" s="184"/>
      <c r="J610" s="184"/>
      <c r="K610" s="184"/>
      <c r="L610" s="184"/>
      <c r="M610" s="184"/>
      <c r="N610" s="98"/>
      <c r="O610" s="164"/>
      <c r="P610" s="184"/>
      <c r="Q610" s="184"/>
      <c r="R610" s="184"/>
      <c r="S610" s="184"/>
      <c r="T610" s="184"/>
      <c r="U610" s="184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84"/>
      <c r="C611" s="184"/>
      <c r="D611" s="184"/>
      <c r="E611" s="184"/>
      <c r="F611" s="184"/>
      <c r="G611" s="184"/>
      <c r="H611" s="184"/>
      <c r="I611" s="184"/>
      <c r="J611" s="184"/>
      <c r="K611" s="184"/>
      <c r="L611" s="184"/>
      <c r="M611" s="184"/>
      <c r="N611" s="98"/>
      <c r="O611" s="164"/>
      <c r="P611" s="184"/>
      <c r="Q611" s="184"/>
      <c r="R611" s="184"/>
      <c r="S611" s="184"/>
      <c r="T611" s="184"/>
      <c r="U611" s="184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84"/>
      <c r="C612" s="184"/>
      <c r="D612" s="184"/>
      <c r="E612" s="184"/>
      <c r="F612" s="184"/>
      <c r="G612" s="184"/>
      <c r="H612" s="184"/>
      <c r="I612" s="184"/>
      <c r="J612" s="184"/>
      <c r="K612" s="184"/>
      <c r="L612" s="184"/>
      <c r="M612" s="184"/>
      <c r="N612" s="98"/>
      <c r="O612" s="164"/>
      <c r="P612" s="184"/>
      <c r="Q612" s="184"/>
      <c r="R612" s="184"/>
      <c r="S612" s="184"/>
      <c r="T612" s="184"/>
      <c r="U612" s="184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84"/>
      <c r="C613" s="184"/>
      <c r="D613" s="184"/>
      <c r="E613" s="184"/>
      <c r="F613" s="184"/>
      <c r="G613" s="184"/>
      <c r="H613" s="184"/>
      <c r="I613" s="184"/>
      <c r="J613" s="184"/>
      <c r="K613" s="184"/>
      <c r="L613" s="184"/>
      <c r="M613" s="184"/>
      <c r="N613" s="98"/>
      <c r="O613" s="164"/>
      <c r="P613" s="184"/>
      <c r="Q613" s="184"/>
      <c r="R613" s="184"/>
      <c r="S613" s="184"/>
      <c r="T613" s="184"/>
      <c r="U613" s="184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84"/>
      <c r="C614" s="184"/>
      <c r="D614" s="184"/>
      <c r="E614" s="184"/>
      <c r="F614" s="184"/>
      <c r="G614" s="184"/>
      <c r="H614" s="184"/>
      <c r="I614" s="184"/>
      <c r="J614" s="184"/>
      <c r="K614" s="184"/>
      <c r="L614" s="184"/>
      <c r="M614" s="184"/>
      <c r="N614" s="98"/>
      <c r="O614" s="164"/>
      <c r="P614" s="184"/>
      <c r="Q614" s="184"/>
      <c r="R614" s="184"/>
      <c r="S614" s="184"/>
      <c r="T614" s="184"/>
      <c r="U614" s="184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84"/>
      <c r="C615" s="184"/>
      <c r="D615" s="184"/>
      <c r="E615" s="184"/>
      <c r="F615" s="184"/>
      <c r="G615" s="184"/>
      <c r="H615" s="184"/>
      <c r="I615" s="184"/>
      <c r="J615" s="184"/>
      <c r="K615" s="184"/>
      <c r="L615" s="184"/>
      <c r="M615" s="184"/>
      <c r="N615" s="98"/>
      <c r="O615" s="164"/>
      <c r="P615" s="184"/>
      <c r="Q615" s="184"/>
      <c r="R615" s="184"/>
      <c r="S615" s="184"/>
      <c r="T615" s="184"/>
      <c r="U615" s="184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84"/>
      <c r="C616" s="184"/>
      <c r="D616" s="184"/>
      <c r="E616" s="184"/>
      <c r="F616" s="184"/>
      <c r="G616" s="184"/>
      <c r="H616" s="184"/>
      <c r="I616" s="184"/>
      <c r="J616" s="184"/>
      <c r="K616" s="184"/>
      <c r="L616" s="184"/>
      <c r="M616" s="184"/>
      <c r="N616" s="98"/>
      <c r="O616" s="164"/>
      <c r="P616" s="184"/>
      <c r="Q616" s="184"/>
      <c r="R616" s="184"/>
      <c r="S616" s="184"/>
      <c r="T616" s="184"/>
      <c r="U616" s="184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84"/>
      <c r="C617" s="184"/>
      <c r="D617" s="184"/>
      <c r="E617" s="184"/>
      <c r="F617" s="184"/>
      <c r="G617" s="184"/>
      <c r="H617" s="184"/>
      <c r="I617" s="184"/>
      <c r="J617" s="184"/>
      <c r="K617" s="184"/>
      <c r="L617" s="184"/>
      <c r="M617" s="184"/>
      <c r="N617" s="98"/>
      <c r="O617" s="164"/>
      <c r="P617" s="184"/>
      <c r="Q617" s="184"/>
      <c r="R617" s="184"/>
      <c r="S617" s="184"/>
      <c r="T617" s="184"/>
      <c r="U617" s="184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84"/>
      <c r="C618" s="184"/>
      <c r="D618" s="184"/>
      <c r="E618" s="184"/>
      <c r="F618" s="184"/>
      <c r="G618" s="184"/>
      <c r="H618" s="184"/>
      <c r="I618" s="184"/>
      <c r="J618" s="184"/>
      <c r="K618" s="184"/>
      <c r="L618" s="184"/>
      <c r="M618" s="184"/>
      <c r="N618" s="98"/>
      <c r="O618" s="164"/>
      <c r="P618" s="184"/>
      <c r="Q618" s="184"/>
      <c r="R618" s="184"/>
      <c r="S618" s="184"/>
      <c r="T618" s="184"/>
      <c r="U618" s="184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84"/>
      <c r="C619" s="184"/>
      <c r="D619" s="184"/>
      <c r="E619" s="184"/>
      <c r="F619" s="184"/>
      <c r="G619" s="184"/>
      <c r="H619" s="184"/>
      <c r="I619" s="184"/>
      <c r="J619" s="184"/>
      <c r="K619" s="184"/>
      <c r="L619" s="184"/>
      <c r="M619" s="184"/>
      <c r="N619" s="98"/>
      <c r="O619" s="164"/>
      <c r="P619" s="184"/>
      <c r="Q619" s="184"/>
      <c r="R619" s="184"/>
      <c r="S619" s="184"/>
      <c r="T619" s="184"/>
      <c r="U619" s="184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84"/>
      <c r="C620" s="184"/>
      <c r="D620" s="184"/>
      <c r="E620" s="184"/>
      <c r="F620" s="184"/>
      <c r="G620" s="184"/>
      <c r="H620" s="184"/>
      <c r="I620" s="184"/>
      <c r="J620" s="184"/>
      <c r="K620" s="184"/>
      <c r="L620" s="184"/>
      <c r="M620" s="184"/>
      <c r="N620" s="98"/>
      <c r="O620" s="164"/>
      <c r="P620" s="184"/>
      <c r="Q620" s="184"/>
      <c r="R620" s="184"/>
      <c r="S620" s="184"/>
      <c r="T620" s="184"/>
      <c r="U620" s="184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84"/>
      <c r="C621" s="184"/>
      <c r="D621" s="184"/>
      <c r="E621" s="184"/>
      <c r="F621" s="184"/>
      <c r="G621" s="184"/>
      <c r="H621" s="184"/>
      <c r="I621" s="184"/>
      <c r="J621" s="184"/>
      <c r="K621" s="184"/>
      <c r="L621" s="184"/>
      <c r="M621" s="184"/>
      <c r="N621" s="98"/>
      <c r="O621" s="164"/>
      <c r="P621" s="184"/>
      <c r="Q621" s="184"/>
      <c r="R621" s="184"/>
      <c r="S621" s="184"/>
      <c r="T621" s="184"/>
      <c r="U621" s="184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84"/>
      <c r="C622" s="184"/>
      <c r="D622" s="184"/>
      <c r="E622" s="184"/>
      <c r="F622" s="184"/>
      <c r="G622" s="184"/>
      <c r="H622" s="184"/>
      <c r="I622" s="184"/>
      <c r="J622" s="184"/>
      <c r="K622" s="184"/>
      <c r="L622" s="184"/>
      <c r="M622" s="184"/>
      <c r="N622" s="98"/>
      <c r="O622" s="164"/>
      <c r="P622" s="184"/>
      <c r="Q622" s="184"/>
      <c r="R622" s="184"/>
      <c r="S622" s="184"/>
      <c r="T622" s="184"/>
      <c r="U622" s="184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84"/>
      <c r="C623" s="184"/>
      <c r="D623" s="184"/>
      <c r="E623" s="184"/>
      <c r="F623" s="184"/>
      <c r="G623" s="184"/>
      <c r="H623" s="184"/>
      <c r="I623" s="184"/>
      <c r="J623" s="184"/>
      <c r="K623" s="184"/>
      <c r="L623" s="184"/>
      <c r="M623" s="184"/>
      <c r="N623" s="98"/>
      <c r="O623" s="164"/>
      <c r="P623" s="184"/>
      <c r="Q623" s="184"/>
      <c r="R623" s="184"/>
      <c r="S623" s="184"/>
      <c r="T623" s="184"/>
      <c r="U623" s="184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84"/>
      <c r="C624" s="184"/>
      <c r="D624" s="184"/>
      <c r="E624" s="184"/>
      <c r="F624" s="184"/>
      <c r="G624" s="184"/>
      <c r="H624" s="184"/>
      <c r="I624" s="184"/>
      <c r="J624" s="184"/>
      <c r="K624" s="184"/>
      <c r="L624" s="184"/>
      <c r="M624" s="184"/>
      <c r="N624" s="98"/>
      <c r="O624" s="164"/>
      <c r="P624" s="184"/>
      <c r="Q624" s="184"/>
      <c r="R624" s="184"/>
      <c r="S624" s="184"/>
      <c r="T624" s="184"/>
      <c r="U624" s="184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84"/>
      <c r="C625" s="184"/>
      <c r="D625" s="184"/>
      <c r="E625" s="184"/>
      <c r="F625" s="184"/>
      <c r="G625" s="184"/>
      <c r="H625" s="184"/>
      <c r="I625" s="184"/>
      <c r="J625" s="184"/>
      <c r="K625" s="184"/>
      <c r="L625" s="184"/>
      <c r="M625" s="184"/>
      <c r="N625" s="98"/>
      <c r="O625" s="164"/>
      <c r="P625" s="184"/>
      <c r="Q625" s="184"/>
      <c r="R625" s="184"/>
      <c r="S625" s="184"/>
      <c r="T625" s="184"/>
      <c r="U625" s="184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84"/>
      <c r="C626" s="184"/>
      <c r="D626" s="184"/>
      <c r="E626" s="184"/>
      <c r="F626" s="184"/>
      <c r="G626" s="184"/>
      <c r="H626" s="184"/>
      <c r="I626" s="184"/>
      <c r="J626" s="184"/>
      <c r="K626" s="184"/>
      <c r="L626" s="184"/>
      <c r="M626" s="184"/>
      <c r="N626" s="98"/>
      <c r="O626" s="164"/>
      <c r="P626" s="184"/>
      <c r="Q626" s="184"/>
      <c r="R626" s="184"/>
      <c r="S626" s="184"/>
      <c r="T626" s="184"/>
      <c r="U626" s="184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84"/>
      <c r="C627" s="184"/>
      <c r="D627" s="184"/>
      <c r="E627" s="184"/>
      <c r="F627" s="184"/>
      <c r="G627" s="184"/>
      <c r="H627" s="184"/>
      <c r="I627" s="184"/>
      <c r="J627" s="184"/>
      <c r="K627" s="184"/>
      <c r="L627" s="184"/>
      <c r="M627" s="184"/>
      <c r="N627" s="98"/>
      <c r="O627" s="164"/>
      <c r="P627" s="184"/>
      <c r="Q627" s="184"/>
      <c r="R627" s="184"/>
      <c r="S627" s="184"/>
      <c r="T627" s="184"/>
      <c r="U627" s="184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84"/>
      <c r="C628" s="184"/>
      <c r="D628" s="184"/>
      <c r="E628" s="184"/>
      <c r="F628" s="184"/>
      <c r="G628" s="184"/>
      <c r="H628" s="184"/>
      <c r="I628" s="184"/>
      <c r="J628" s="184"/>
      <c r="K628" s="184"/>
      <c r="L628" s="184"/>
      <c r="M628" s="184"/>
      <c r="N628" s="98"/>
      <c r="O628" s="164"/>
      <c r="P628" s="184"/>
      <c r="Q628" s="184"/>
      <c r="R628" s="184"/>
      <c r="S628" s="184"/>
      <c r="T628" s="184"/>
      <c r="U628" s="184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84"/>
      <c r="C629" s="184"/>
      <c r="D629" s="184"/>
      <c r="E629" s="184"/>
      <c r="F629" s="184"/>
      <c r="G629" s="184"/>
      <c r="H629" s="184"/>
      <c r="I629" s="184"/>
      <c r="J629" s="184"/>
      <c r="K629" s="184"/>
      <c r="L629" s="184"/>
      <c r="M629" s="184"/>
      <c r="N629" s="98"/>
      <c r="O629" s="164"/>
      <c r="P629" s="184"/>
      <c r="Q629" s="184"/>
      <c r="R629" s="184"/>
      <c r="S629" s="184"/>
      <c r="T629" s="184"/>
      <c r="U629" s="184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84"/>
      <c r="C630" s="184"/>
      <c r="D630" s="184"/>
      <c r="E630" s="184"/>
      <c r="F630" s="184"/>
      <c r="G630" s="184"/>
      <c r="H630" s="184"/>
      <c r="I630" s="184"/>
      <c r="J630" s="184"/>
      <c r="K630" s="184"/>
      <c r="L630" s="184"/>
      <c r="M630" s="184"/>
      <c r="N630" s="98"/>
      <c r="O630" s="164"/>
      <c r="P630" s="184"/>
      <c r="Q630" s="184"/>
      <c r="R630" s="184"/>
      <c r="S630" s="184"/>
      <c r="T630" s="184"/>
      <c r="U630" s="184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84"/>
      <c r="C631" s="184"/>
      <c r="D631" s="184"/>
      <c r="E631" s="184"/>
      <c r="F631" s="184"/>
      <c r="G631" s="184"/>
      <c r="H631" s="184"/>
      <c r="I631" s="184"/>
      <c r="J631" s="184"/>
      <c r="K631" s="184"/>
      <c r="L631" s="184"/>
      <c r="M631" s="184"/>
      <c r="N631" s="98"/>
      <c r="O631" s="164"/>
      <c r="P631" s="184"/>
      <c r="Q631" s="184"/>
      <c r="R631" s="184"/>
      <c r="S631" s="184"/>
      <c r="T631" s="184"/>
      <c r="U631" s="184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84"/>
      <c r="C632" s="184"/>
      <c r="D632" s="184"/>
      <c r="E632" s="184"/>
      <c r="F632" s="184"/>
      <c r="G632" s="184"/>
      <c r="H632" s="184"/>
      <c r="I632" s="184"/>
      <c r="J632" s="184"/>
      <c r="K632" s="184"/>
      <c r="L632" s="184"/>
      <c r="M632" s="184"/>
      <c r="N632" s="98"/>
      <c r="O632" s="164"/>
      <c r="P632" s="184"/>
      <c r="Q632" s="184"/>
      <c r="R632" s="184"/>
      <c r="S632" s="184"/>
      <c r="T632" s="184"/>
      <c r="U632" s="184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84"/>
      <c r="C633" s="184"/>
      <c r="D633" s="184"/>
      <c r="E633" s="184"/>
      <c r="F633" s="184"/>
      <c r="G633" s="184"/>
      <c r="H633" s="184"/>
      <c r="I633" s="184"/>
      <c r="J633" s="184"/>
      <c r="K633" s="184"/>
      <c r="L633" s="184"/>
      <c r="M633" s="184"/>
      <c r="N633" s="98"/>
      <c r="O633" s="164"/>
      <c r="P633" s="184"/>
      <c r="Q633" s="184"/>
      <c r="R633" s="184"/>
      <c r="S633" s="184"/>
      <c r="T633" s="184"/>
      <c r="U633" s="184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84"/>
      <c r="C634" s="184"/>
      <c r="D634" s="184"/>
      <c r="E634" s="184"/>
      <c r="F634" s="184"/>
      <c r="G634" s="184"/>
      <c r="H634" s="184"/>
      <c r="I634" s="184"/>
      <c r="J634" s="184"/>
      <c r="K634" s="184"/>
      <c r="L634" s="184"/>
      <c r="M634" s="184"/>
      <c r="N634" s="98"/>
      <c r="O634" s="164"/>
      <c r="P634" s="184"/>
      <c r="Q634" s="184"/>
      <c r="R634" s="184"/>
      <c r="S634" s="184"/>
      <c r="T634" s="184"/>
      <c r="U634" s="184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84"/>
      <c r="C635" s="184"/>
      <c r="D635" s="184"/>
      <c r="E635" s="184"/>
      <c r="F635" s="184"/>
      <c r="G635" s="184"/>
      <c r="H635" s="184"/>
      <c r="I635" s="184"/>
      <c r="J635" s="184"/>
      <c r="K635" s="184"/>
      <c r="L635" s="184"/>
      <c r="M635" s="184"/>
      <c r="N635" s="98"/>
      <c r="O635" s="164"/>
      <c r="P635" s="184"/>
      <c r="Q635" s="184"/>
      <c r="R635" s="184"/>
      <c r="S635" s="184"/>
      <c r="T635" s="184"/>
      <c r="U635" s="184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84"/>
      <c r="C636" s="184"/>
      <c r="D636" s="184"/>
      <c r="E636" s="184"/>
      <c r="F636" s="184"/>
      <c r="G636" s="184"/>
      <c r="H636" s="184"/>
      <c r="I636" s="184"/>
      <c r="J636" s="184"/>
      <c r="K636" s="184"/>
      <c r="L636" s="184"/>
      <c r="M636" s="184"/>
      <c r="N636" s="98"/>
      <c r="O636" s="164"/>
      <c r="P636" s="184"/>
      <c r="Q636" s="184"/>
      <c r="R636" s="184"/>
      <c r="S636" s="184"/>
      <c r="T636" s="184"/>
      <c r="U636" s="184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84"/>
      <c r="C637" s="184"/>
      <c r="D637" s="184"/>
      <c r="E637" s="184"/>
      <c r="F637" s="184"/>
      <c r="G637" s="184"/>
      <c r="H637" s="184"/>
      <c r="I637" s="184"/>
      <c r="J637" s="184"/>
      <c r="K637" s="184"/>
      <c r="L637" s="184"/>
      <c r="M637" s="184"/>
      <c r="N637" s="98"/>
      <c r="O637" s="164"/>
      <c r="P637" s="184"/>
      <c r="Q637" s="184"/>
      <c r="R637" s="184"/>
      <c r="S637" s="184"/>
      <c r="T637" s="184"/>
      <c r="U637" s="184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84"/>
      <c r="C638" s="184"/>
      <c r="D638" s="184"/>
      <c r="E638" s="184"/>
      <c r="F638" s="184"/>
      <c r="G638" s="184"/>
      <c r="H638" s="184"/>
      <c r="I638" s="184"/>
      <c r="J638" s="184"/>
      <c r="K638" s="184"/>
      <c r="L638" s="184"/>
      <c r="M638" s="184"/>
      <c r="N638" s="98"/>
      <c r="O638" s="164"/>
      <c r="P638" s="184"/>
      <c r="Q638" s="184"/>
      <c r="R638" s="184"/>
      <c r="S638" s="184"/>
      <c r="T638" s="184"/>
      <c r="U638" s="184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84"/>
      <c r="C639" s="184"/>
      <c r="D639" s="184"/>
      <c r="E639" s="184"/>
      <c r="F639" s="184"/>
      <c r="G639" s="184"/>
      <c r="H639" s="184"/>
      <c r="I639" s="184"/>
      <c r="J639" s="184"/>
      <c r="K639" s="184"/>
      <c r="L639" s="184"/>
      <c r="M639" s="184"/>
      <c r="N639" s="98"/>
      <c r="O639" s="164"/>
      <c r="P639" s="184"/>
      <c r="Q639" s="184"/>
      <c r="R639" s="184"/>
      <c r="S639" s="184"/>
      <c r="T639" s="184"/>
      <c r="U639" s="184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84"/>
      <c r="C640" s="184"/>
      <c r="D640" s="184"/>
      <c r="E640" s="184"/>
      <c r="F640" s="184"/>
      <c r="G640" s="184"/>
      <c r="H640" s="184"/>
      <c r="I640" s="184"/>
      <c r="J640" s="184"/>
      <c r="K640" s="184"/>
      <c r="L640" s="184"/>
      <c r="M640" s="184"/>
      <c r="N640" s="98"/>
      <c r="O640" s="164"/>
      <c r="P640" s="184"/>
      <c r="Q640" s="184"/>
      <c r="R640" s="184"/>
      <c r="S640" s="184"/>
      <c r="T640" s="184"/>
      <c r="U640" s="184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84"/>
      <c r="C641" s="184"/>
      <c r="D641" s="184"/>
      <c r="E641" s="184"/>
      <c r="F641" s="184"/>
      <c r="G641" s="184"/>
      <c r="H641" s="184"/>
      <c r="I641" s="184"/>
      <c r="J641" s="184"/>
      <c r="K641" s="184"/>
      <c r="L641" s="184"/>
      <c r="M641" s="184"/>
      <c r="N641" s="98"/>
      <c r="O641" s="164"/>
      <c r="P641" s="184"/>
      <c r="Q641" s="184"/>
      <c r="R641" s="184"/>
      <c r="S641" s="184"/>
      <c r="T641" s="184"/>
      <c r="U641" s="184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84"/>
      <c r="C642" s="184"/>
      <c r="D642" s="184"/>
      <c r="E642" s="184"/>
      <c r="F642" s="184"/>
      <c r="G642" s="184"/>
      <c r="H642" s="184"/>
      <c r="I642" s="184"/>
      <c r="J642" s="184"/>
      <c r="K642" s="184"/>
      <c r="L642" s="184"/>
      <c r="M642" s="184"/>
      <c r="N642" s="98"/>
      <c r="O642" s="164"/>
      <c r="P642" s="184"/>
      <c r="Q642" s="184"/>
      <c r="R642" s="184"/>
      <c r="S642" s="184"/>
      <c r="T642" s="184"/>
      <c r="U642" s="184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84"/>
      <c r="C643" s="184"/>
      <c r="D643" s="184"/>
      <c r="E643" s="184"/>
      <c r="F643" s="184"/>
      <c r="G643" s="184"/>
      <c r="H643" s="184"/>
      <c r="I643" s="184"/>
      <c r="J643" s="184"/>
      <c r="K643" s="184"/>
      <c r="L643" s="184"/>
      <c r="M643" s="184"/>
      <c r="N643" s="98"/>
      <c r="O643" s="164"/>
      <c r="P643" s="184"/>
      <c r="Q643" s="184"/>
      <c r="R643" s="184"/>
      <c r="S643" s="184"/>
      <c r="T643" s="184"/>
      <c r="U643" s="184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84"/>
      <c r="C644" s="184"/>
      <c r="D644" s="184"/>
      <c r="E644" s="184"/>
      <c r="F644" s="184"/>
      <c r="G644" s="184"/>
      <c r="H644" s="184"/>
      <c r="I644" s="184"/>
      <c r="J644" s="184"/>
      <c r="K644" s="184"/>
      <c r="L644" s="184"/>
      <c r="M644" s="184"/>
      <c r="N644" s="98"/>
      <c r="O644" s="164"/>
      <c r="P644" s="184"/>
      <c r="Q644" s="184"/>
      <c r="R644" s="184"/>
      <c r="S644" s="184"/>
      <c r="T644" s="184"/>
      <c r="U644" s="184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84"/>
      <c r="C645" s="184"/>
      <c r="D645" s="184"/>
      <c r="E645" s="184"/>
      <c r="F645" s="184"/>
      <c r="G645" s="184"/>
      <c r="H645" s="184"/>
      <c r="I645" s="184"/>
      <c r="J645" s="184"/>
      <c r="K645" s="184"/>
      <c r="L645" s="184"/>
      <c r="M645" s="184"/>
      <c r="N645" s="98"/>
      <c r="O645" s="164"/>
      <c r="P645" s="184"/>
      <c r="Q645" s="184"/>
      <c r="R645" s="184"/>
      <c r="S645" s="184"/>
      <c r="T645" s="184"/>
      <c r="U645" s="184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84"/>
      <c r="C646" s="184"/>
      <c r="D646" s="184"/>
      <c r="E646" s="184"/>
      <c r="F646" s="184"/>
      <c r="G646" s="184"/>
      <c r="H646" s="184"/>
      <c r="I646" s="184"/>
      <c r="J646" s="184"/>
      <c r="K646" s="184"/>
      <c r="L646" s="184"/>
      <c r="M646" s="184"/>
      <c r="N646" s="98"/>
      <c r="O646" s="164"/>
      <c r="P646" s="184"/>
      <c r="Q646" s="184"/>
      <c r="R646" s="184"/>
      <c r="S646" s="184"/>
      <c r="T646" s="184"/>
      <c r="U646" s="184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84"/>
      <c r="C647" s="184"/>
      <c r="D647" s="184"/>
      <c r="E647" s="184"/>
      <c r="F647" s="184"/>
      <c r="G647" s="184"/>
      <c r="H647" s="184"/>
      <c r="I647" s="184"/>
      <c r="J647" s="184"/>
      <c r="K647" s="184"/>
      <c r="L647" s="184"/>
      <c r="M647" s="184"/>
      <c r="N647" s="98"/>
      <c r="O647" s="164"/>
      <c r="P647" s="184"/>
      <c r="Q647" s="184"/>
      <c r="R647" s="184"/>
      <c r="S647" s="184"/>
      <c r="T647" s="184"/>
      <c r="U647" s="184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84"/>
      <c r="C648" s="184"/>
      <c r="D648" s="184"/>
      <c r="E648" s="184"/>
      <c r="F648" s="184"/>
      <c r="G648" s="184"/>
      <c r="H648" s="184"/>
      <c r="I648" s="184"/>
      <c r="J648" s="184"/>
      <c r="K648" s="184"/>
      <c r="L648" s="184"/>
      <c r="M648" s="184"/>
      <c r="N648" s="98"/>
      <c r="O648" s="164"/>
      <c r="P648" s="184"/>
      <c r="Q648" s="184"/>
      <c r="R648" s="184"/>
      <c r="S648" s="184"/>
      <c r="T648" s="184"/>
      <c r="U648" s="184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84"/>
      <c r="C649" s="184"/>
      <c r="D649" s="184"/>
      <c r="E649" s="184"/>
      <c r="F649" s="184"/>
      <c r="G649" s="184"/>
      <c r="H649" s="184"/>
      <c r="I649" s="184"/>
      <c r="J649" s="184"/>
      <c r="K649" s="184"/>
      <c r="L649" s="184"/>
      <c r="M649" s="184"/>
      <c r="N649" s="98"/>
      <c r="O649" s="164"/>
      <c r="P649" s="184"/>
      <c r="Q649" s="184"/>
      <c r="R649" s="184"/>
      <c r="S649" s="184"/>
      <c r="T649" s="184"/>
      <c r="U649" s="184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84"/>
      <c r="C650" s="184"/>
      <c r="D650" s="184"/>
      <c r="E650" s="184"/>
      <c r="F650" s="184"/>
      <c r="G650" s="184"/>
      <c r="H650" s="184"/>
      <c r="I650" s="184"/>
      <c r="J650" s="184"/>
      <c r="K650" s="184"/>
      <c r="L650" s="184"/>
      <c r="M650" s="184"/>
      <c r="N650" s="98"/>
      <c r="O650" s="164"/>
      <c r="P650" s="184"/>
      <c r="Q650" s="184"/>
      <c r="R650" s="184"/>
      <c r="S650" s="184"/>
      <c r="T650" s="184"/>
      <c r="U650" s="184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84"/>
      <c r="C651" s="184"/>
      <c r="D651" s="184"/>
      <c r="E651" s="184"/>
      <c r="F651" s="184"/>
      <c r="G651" s="184"/>
      <c r="H651" s="184"/>
      <c r="I651" s="184"/>
      <c r="J651" s="184"/>
      <c r="K651" s="184"/>
      <c r="L651" s="184"/>
      <c r="M651" s="184"/>
      <c r="N651" s="98"/>
      <c r="O651" s="164"/>
      <c r="P651" s="184"/>
      <c r="Q651" s="184"/>
      <c r="R651" s="184"/>
      <c r="S651" s="184"/>
      <c r="T651" s="184"/>
      <c r="U651" s="184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84"/>
      <c r="C652" s="184"/>
      <c r="D652" s="184"/>
      <c r="E652" s="184"/>
      <c r="F652" s="184"/>
      <c r="G652" s="184"/>
      <c r="H652" s="184"/>
      <c r="I652" s="184"/>
      <c r="J652" s="184"/>
      <c r="K652" s="184"/>
      <c r="L652" s="184"/>
      <c r="M652" s="184"/>
      <c r="N652" s="98"/>
      <c r="O652" s="164"/>
      <c r="P652" s="184"/>
      <c r="Q652" s="184"/>
      <c r="R652" s="184"/>
      <c r="S652" s="184"/>
      <c r="T652" s="184"/>
      <c r="U652" s="184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84"/>
      <c r="C653" s="184"/>
      <c r="D653" s="184"/>
      <c r="E653" s="184"/>
      <c r="F653" s="184"/>
      <c r="G653" s="184"/>
      <c r="H653" s="184"/>
      <c r="I653" s="184"/>
      <c r="J653" s="184"/>
      <c r="K653" s="184"/>
      <c r="L653" s="184"/>
      <c r="M653" s="184"/>
      <c r="N653" s="98"/>
      <c r="O653" s="164"/>
      <c r="P653" s="184"/>
      <c r="Q653" s="184"/>
      <c r="R653" s="184"/>
      <c r="S653" s="184"/>
      <c r="T653" s="184"/>
      <c r="U653" s="184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84"/>
      <c r="C654" s="184"/>
      <c r="D654" s="184"/>
      <c r="E654" s="184"/>
      <c r="F654" s="184"/>
      <c r="G654" s="184"/>
      <c r="H654" s="184"/>
      <c r="I654" s="184"/>
      <c r="J654" s="184"/>
      <c r="K654" s="184"/>
      <c r="L654" s="184"/>
      <c r="M654" s="184"/>
      <c r="N654" s="98"/>
      <c r="O654" s="164"/>
      <c r="P654" s="184"/>
      <c r="Q654" s="184"/>
      <c r="R654" s="184"/>
      <c r="S654" s="184"/>
      <c r="T654" s="184"/>
      <c r="U654" s="184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84"/>
      <c r="C655" s="184"/>
      <c r="D655" s="184"/>
      <c r="E655" s="184"/>
      <c r="F655" s="184"/>
      <c r="G655" s="184"/>
      <c r="H655" s="184"/>
      <c r="I655" s="184"/>
      <c r="J655" s="184"/>
      <c r="K655" s="184"/>
      <c r="L655" s="184"/>
      <c r="M655" s="184"/>
      <c r="N655" s="98"/>
      <c r="O655" s="164"/>
      <c r="P655" s="184"/>
      <c r="Q655" s="184"/>
      <c r="R655" s="184"/>
      <c r="S655" s="184"/>
      <c r="T655" s="184"/>
      <c r="U655" s="184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84"/>
      <c r="C656" s="184"/>
      <c r="D656" s="184"/>
      <c r="E656" s="184"/>
      <c r="F656" s="184"/>
      <c r="G656" s="184"/>
      <c r="H656" s="184"/>
      <c r="I656" s="184"/>
      <c r="J656" s="184"/>
      <c r="K656" s="184"/>
      <c r="L656" s="184"/>
      <c r="M656" s="184"/>
      <c r="N656" s="98"/>
      <c r="O656" s="164"/>
      <c r="P656" s="184"/>
      <c r="Q656" s="184"/>
      <c r="R656" s="184"/>
      <c r="S656" s="184"/>
      <c r="T656" s="184"/>
      <c r="U656" s="184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84"/>
      <c r="C657" s="184"/>
      <c r="D657" s="184"/>
      <c r="E657" s="184"/>
      <c r="F657" s="184"/>
      <c r="G657" s="184"/>
      <c r="H657" s="184"/>
      <c r="I657" s="184"/>
      <c r="J657" s="184"/>
      <c r="K657" s="184"/>
      <c r="L657" s="184"/>
      <c r="M657" s="184"/>
      <c r="N657" s="98"/>
      <c r="O657" s="164"/>
      <c r="P657" s="184"/>
      <c r="Q657" s="184"/>
      <c r="R657" s="184"/>
      <c r="S657" s="184"/>
      <c r="T657" s="184"/>
      <c r="U657" s="184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84"/>
      <c r="C658" s="184"/>
      <c r="D658" s="184"/>
      <c r="E658" s="184"/>
      <c r="F658" s="184"/>
      <c r="G658" s="184"/>
      <c r="H658" s="184"/>
      <c r="I658" s="184"/>
      <c r="J658" s="184"/>
      <c r="K658" s="184"/>
      <c r="L658" s="184"/>
      <c r="M658" s="184"/>
      <c r="N658" s="98"/>
      <c r="O658" s="164"/>
      <c r="P658" s="184"/>
      <c r="Q658" s="184"/>
      <c r="R658" s="184"/>
      <c r="S658" s="184"/>
      <c r="T658" s="184"/>
      <c r="U658" s="184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84"/>
      <c r="C659" s="184"/>
      <c r="D659" s="184"/>
      <c r="E659" s="184"/>
      <c r="F659" s="184"/>
      <c r="G659" s="184"/>
      <c r="H659" s="184"/>
      <c r="I659" s="184"/>
      <c r="J659" s="184"/>
      <c r="K659" s="184"/>
      <c r="L659" s="184"/>
      <c r="M659" s="184"/>
      <c r="N659" s="98"/>
      <c r="O659" s="164"/>
      <c r="P659" s="184"/>
      <c r="Q659" s="184"/>
      <c r="R659" s="184"/>
      <c r="S659" s="184"/>
      <c r="T659" s="184"/>
      <c r="U659" s="184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84"/>
      <c r="C660" s="184"/>
      <c r="D660" s="184"/>
      <c r="E660" s="184"/>
      <c r="F660" s="184"/>
      <c r="G660" s="184"/>
      <c r="H660" s="184"/>
      <c r="I660" s="184"/>
      <c r="J660" s="184"/>
      <c r="K660" s="184"/>
      <c r="L660" s="184"/>
      <c r="M660" s="184"/>
      <c r="N660" s="98"/>
      <c r="O660" s="164"/>
      <c r="P660" s="184"/>
      <c r="Q660" s="184"/>
      <c r="R660" s="184"/>
      <c r="S660" s="184"/>
      <c r="T660" s="184"/>
      <c r="U660" s="184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84"/>
      <c r="C661" s="184"/>
      <c r="D661" s="184"/>
      <c r="E661" s="184"/>
      <c r="F661" s="184"/>
      <c r="G661" s="184"/>
      <c r="H661" s="184"/>
      <c r="I661" s="184"/>
      <c r="J661" s="184"/>
      <c r="K661" s="184"/>
      <c r="L661" s="184"/>
      <c r="M661" s="184"/>
      <c r="N661" s="98"/>
      <c r="O661" s="164"/>
      <c r="P661" s="184"/>
      <c r="Q661" s="184"/>
      <c r="R661" s="184"/>
      <c r="S661" s="184"/>
      <c r="T661" s="184"/>
      <c r="U661" s="184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84"/>
      <c r="C662" s="184"/>
      <c r="D662" s="184"/>
      <c r="E662" s="184"/>
      <c r="F662" s="184"/>
      <c r="G662" s="184"/>
      <c r="H662" s="184"/>
      <c r="I662" s="184"/>
      <c r="J662" s="184"/>
      <c r="K662" s="184"/>
      <c r="L662" s="184"/>
      <c r="M662" s="184"/>
      <c r="N662" s="98"/>
      <c r="O662" s="164"/>
      <c r="P662" s="184"/>
      <c r="Q662" s="184"/>
      <c r="R662" s="184"/>
      <c r="S662" s="184"/>
      <c r="T662" s="184"/>
      <c r="U662" s="184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84"/>
      <c r="C663" s="184"/>
      <c r="D663" s="184"/>
      <c r="E663" s="184"/>
      <c r="F663" s="184"/>
      <c r="G663" s="184"/>
      <c r="H663" s="184"/>
      <c r="I663" s="184"/>
      <c r="J663" s="184"/>
      <c r="K663" s="184"/>
      <c r="L663" s="184"/>
      <c r="M663" s="184"/>
      <c r="N663" s="98"/>
      <c r="O663" s="164"/>
      <c r="P663" s="184"/>
      <c r="Q663" s="184"/>
      <c r="R663" s="184"/>
      <c r="S663" s="184"/>
      <c r="T663" s="184"/>
      <c r="U663" s="184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84"/>
      <c r="C664" s="184"/>
      <c r="D664" s="184"/>
      <c r="E664" s="184"/>
      <c r="F664" s="184"/>
      <c r="G664" s="184"/>
      <c r="H664" s="184"/>
      <c r="I664" s="184"/>
      <c r="J664" s="184"/>
      <c r="K664" s="184"/>
      <c r="L664" s="184"/>
      <c r="M664" s="184"/>
      <c r="N664" s="98"/>
      <c r="O664" s="164"/>
      <c r="P664" s="184"/>
      <c r="Q664" s="184"/>
      <c r="R664" s="184"/>
      <c r="S664" s="184"/>
      <c r="T664" s="184"/>
      <c r="U664" s="184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84"/>
      <c r="C665" s="184"/>
      <c r="D665" s="184"/>
      <c r="E665" s="184"/>
      <c r="F665" s="184"/>
      <c r="G665" s="184"/>
      <c r="H665" s="184"/>
      <c r="I665" s="184"/>
      <c r="J665" s="184"/>
      <c r="K665" s="184"/>
      <c r="L665" s="184"/>
      <c r="M665" s="184"/>
      <c r="N665" s="98"/>
      <c r="O665" s="164"/>
      <c r="P665" s="184"/>
      <c r="Q665" s="184"/>
      <c r="R665" s="184"/>
      <c r="S665" s="184"/>
      <c r="T665" s="184"/>
      <c r="U665" s="184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84"/>
      <c r="C666" s="184"/>
      <c r="D666" s="184"/>
      <c r="E666" s="184"/>
      <c r="F666" s="184"/>
      <c r="G666" s="184"/>
      <c r="H666" s="184"/>
      <c r="I666" s="184"/>
      <c r="J666" s="184"/>
      <c r="K666" s="184"/>
      <c r="L666" s="184"/>
      <c r="M666" s="184"/>
      <c r="N666" s="98"/>
      <c r="O666" s="164"/>
      <c r="P666" s="184"/>
      <c r="Q666" s="184"/>
      <c r="R666" s="184"/>
      <c r="S666" s="184"/>
      <c r="T666" s="184"/>
      <c r="U666" s="184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84"/>
      <c r="C667" s="184"/>
      <c r="D667" s="184"/>
      <c r="E667" s="184"/>
      <c r="F667" s="184"/>
      <c r="G667" s="184"/>
      <c r="H667" s="184"/>
      <c r="I667" s="184"/>
      <c r="J667" s="184"/>
      <c r="K667" s="184"/>
      <c r="L667" s="184"/>
      <c r="M667" s="184"/>
      <c r="N667" s="98"/>
      <c r="O667" s="164"/>
      <c r="P667" s="184"/>
      <c r="Q667" s="184"/>
      <c r="R667" s="184"/>
      <c r="S667" s="184"/>
      <c r="T667" s="184"/>
      <c r="U667" s="184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84"/>
      <c r="C668" s="184"/>
      <c r="D668" s="184"/>
      <c r="E668" s="184"/>
      <c r="F668" s="184"/>
      <c r="G668" s="184"/>
      <c r="H668" s="184"/>
      <c r="I668" s="184"/>
      <c r="J668" s="184"/>
      <c r="K668" s="184"/>
      <c r="L668" s="184"/>
      <c r="M668" s="184"/>
      <c r="N668" s="98"/>
      <c r="O668" s="164"/>
      <c r="P668" s="184"/>
      <c r="Q668" s="184"/>
      <c r="R668" s="184"/>
      <c r="S668" s="184"/>
      <c r="T668" s="184"/>
      <c r="U668" s="184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84"/>
      <c r="C669" s="184"/>
      <c r="D669" s="184"/>
      <c r="E669" s="184"/>
      <c r="F669" s="184"/>
      <c r="G669" s="184"/>
      <c r="H669" s="184"/>
      <c r="I669" s="184"/>
      <c r="J669" s="184"/>
      <c r="K669" s="184"/>
      <c r="L669" s="184"/>
      <c r="M669" s="184"/>
      <c r="N669" s="98"/>
      <c r="O669" s="164"/>
      <c r="P669" s="184"/>
      <c r="Q669" s="184"/>
      <c r="R669" s="184"/>
      <c r="S669" s="184"/>
      <c r="T669" s="184"/>
      <c r="U669" s="184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84"/>
      <c r="C670" s="184"/>
      <c r="D670" s="184"/>
      <c r="E670" s="184"/>
      <c r="F670" s="184"/>
      <c r="G670" s="184"/>
      <c r="H670" s="184"/>
      <c r="I670" s="184"/>
      <c r="J670" s="184"/>
      <c r="K670" s="184"/>
      <c r="L670" s="184"/>
      <c r="M670" s="184"/>
      <c r="N670" s="98"/>
      <c r="O670" s="164"/>
      <c r="P670" s="184"/>
      <c r="Q670" s="184"/>
      <c r="R670" s="184"/>
      <c r="S670" s="184"/>
      <c r="T670" s="184"/>
      <c r="U670" s="184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84"/>
      <c r="C671" s="184"/>
      <c r="D671" s="184"/>
      <c r="E671" s="184"/>
      <c r="F671" s="184"/>
      <c r="G671" s="184"/>
      <c r="H671" s="184"/>
      <c r="I671" s="184"/>
      <c r="J671" s="184"/>
      <c r="K671" s="184"/>
      <c r="L671" s="184"/>
      <c r="M671" s="184"/>
      <c r="N671" s="98"/>
      <c r="O671" s="164"/>
      <c r="P671" s="184"/>
      <c r="Q671" s="184"/>
      <c r="R671" s="184"/>
      <c r="S671" s="184"/>
      <c r="T671" s="184"/>
      <c r="U671" s="184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84"/>
      <c r="C672" s="184"/>
      <c r="D672" s="184"/>
      <c r="E672" s="184"/>
      <c r="F672" s="184"/>
      <c r="G672" s="184"/>
      <c r="H672" s="184"/>
      <c r="I672" s="184"/>
      <c r="J672" s="184"/>
      <c r="K672" s="184"/>
      <c r="L672" s="184"/>
      <c r="M672" s="184"/>
      <c r="N672" s="98"/>
      <c r="O672" s="164"/>
      <c r="P672" s="184"/>
      <c r="Q672" s="184"/>
      <c r="R672" s="184"/>
      <c r="S672" s="184"/>
      <c r="T672" s="184"/>
      <c r="U672" s="184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84"/>
      <c r="C673" s="184"/>
      <c r="D673" s="184"/>
      <c r="E673" s="184"/>
      <c r="F673" s="184"/>
      <c r="G673" s="184"/>
      <c r="H673" s="184"/>
      <c r="I673" s="184"/>
      <c r="J673" s="184"/>
      <c r="K673" s="184"/>
      <c r="L673" s="184"/>
      <c r="M673" s="184"/>
      <c r="N673" s="98"/>
      <c r="O673" s="164"/>
      <c r="P673" s="184"/>
      <c r="Q673" s="184"/>
      <c r="R673" s="184"/>
      <c r="S673" s="184"/>
      <c r="T673" s="184"/>
      <c r="U673" s="184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84"/>
      <c r="C674" s="184"/>
      <c r="D674" s="184"/>
      <c r="E674" s="184"/>
      <c r="F674" s="184"/>
      <c r="G674" s="184"/>
      <c r="H674" s="184"/>
      <c r="I674" s="184"/>
      <c r="J674" s="184"/>
      <c r="K674" s="184"/>
      <c r="L674" s="184"/>
      <c r="M674" s="184"/>
      <c r="N674" s="98"/>
      <c r="O674" s="164"/>
      <c r="P674" s="184"/>
      <c r="Q674" s="184"/>
      <c r="R674" s="184"/>
      <c r="S674" s="184"/>
      <c r="T674" s="184"/>
      <c r="U674" s="184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84"/>
      <c r="C675" s="184"/>
      <c r="D675" s="184"/>
      <c r="E675" s="184"/>
      <c r="F675" s="184"/>
      <c r="G675" s="184"/>
      <c r="H675" s="184"/>
      <c r="I675" s="184"/>
      <c r="J675" s="184"/>
      <c r="K675" s="184"/>
      <c r="L675" s="184"/>
      <c r="M675" s="184"/>
      <c r="N675" s="98"/>
      <c r="O675" s="164"/>
      <c r="P675" s="184"/>
      <c r="Q675" s="184"/>
      <c r="R675" s="184"/>
      <c r="S675" s="184"/>
      <c r="T675" s="184"/>
      <c r="U675" s="184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84"/>
      <c r="C676" s="184"/>
      <c r="D676" s="184"/>
      <c r="E676" s="184"/>
      <c r="F676" s="184"/>
      <c r="G676" s="184"/>
      <c r="H676" s="184"/>
      <c r="I676" s="184"/>
      <c r="J676" s="184"/>
      <c r="K676" s="184"/>
      <c r="L676" s="184"/>
      <c r="M676" s="184"/>
      <c r="N676" s="98"/>
      <c r="O676" s="164"/>
      <c r="P676" s="184"/>
      <c r="Q676" s="184"/>
      <c r="R676" s="184"/>
      <c r="S676" s="184"/>
      <c r="T676" s="184"/>
      <c r="U676" s="184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84"/>
      <c r="C677" s="184"/>
      <c r="D677" s="184"/>
      <c r="E677" s="184"/>
      <c r="F677" s="184"/>
      <c r="G677" s="184"/>
      <c r="H677" s="184"/>
      <c r="I677" s="184"/>
      <c r="J677" s="184"/>
      <c r="K677" s="184"/>
      <c r="L677" s="184"/>
      <c r="M677" s="184"/>
      <c r="N677" s="98"/>
      <c r="O677" s="164"/>
      <c r="P677" s="184"/>
      <c r="Q677" s="184"/>
      <c r="R677" s="184"/>
      <c r="S677" s="184"/>
      <c r="T677" s="184"/>
      <c r="U677" s="184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84"/>
      <c r="C678" s="184"/>
      <c r="D678" s="184"/>
      <c r="E678" s="184"/>
      <c r="F678" s="184"/>
      <c r="G678" s="184"/>
      <c r="H678" s="184"/>
      <c r="I678" s="184"/>
      <c r="J678" s="184"/>
      <c r="K678" s="184"/>
      <c r="L678" s="184"/>
      <c r="M678" s="184"/>
      <c r="N678" s="98"/>
      <c r="O678" s="164"/>
      <c r="P678" s="184"/>
      <c r="Q678" s="184"/>
      <c r="R678" s="184"/>
      <c r="S678" s="184"/>
      <c r="T678" s="184"/>
      <c r="U678" s="184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84"/>
      <c r="C679" s="184"/>
      <c r="D679" s="184"/>
      <c r="E679" s="184"/>
      <c r="F679" s="184"/>
      <c r="G679" s="184"/>
      <c r="H679" s="184"/>
      <c r="I679" s="184"/>
      <c r="J679" s="184"/>
      <c r="K679" s="184"/>
      <c r="L679" s="184"/>
      <c r="M679" s="184"/>
      <c r="N679" s="98"/>
      <c r="O679" s="164"/>
      <c r="P679" s="184"/>
      <c r="Q679" s="184"/>
      <c r="R679" s="184"/>
      <c r="S679" s="184"/>
      <c r="T679" s="184"/>
      <c r="U679" s="184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84"/>
      <c r="C680" s="184"/>
      <c r="D680" s="184"/>
      <c r="E680" s="184"/>
      <c r="F680" s="184"/>
      <c r="G680" s="184"/>
      <c r="H680" s="184"/>
      <c r="I680" s="184"/>
      <c r="J680" s="184"/>
      <c r="K680" s="184"/>
      <c r="L680" s="184"/>
      <c r="M680" s="184"/>
      <c r="N680" s="98"/>
      <c r="O680" s="164"/>
      <c r="P680" s="184"/>
      <c r="Q680" s="184"/>
      <c r="R680" s="184"/>
      <c r="S680" s="184"/>
      <c r="T680" s="184"/>
      <c r="U680" s="184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84"/>
      <c r="C681" s="184"/>
      <c r="D681" s="184"/>
      <c r="E681" s="184"/>
      <c r="F681" s="184"/>
      <c r="G681" s="184"/>
      <c r="H681" s="184"/>
      <c r="I681" s="184"/>
      <c r="J681" s="184"/>
      <c r="K681" s="184"/>
      <c r="L681" s="184"/>
      <c r="M681" s="184"/>
      <c r="N681" s="98"/>
      <c r="O681" s="164"/>
      <c r="P681" s="184"/>
      <c r="Q681" s="184"/>
      <c r="R681" s="184"/>
      <c r="S681" s="184"/>
      <c r="T681" s="184"/>
      <c r="U681" s="184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84"/>
      <c r="C682" s="184"/>
      <c r="D682" s="184"/>
      <c r="E682" s="184"/>
      <c r="F682" s="184"/>
      <c r="G682" s="184"/>
      <c r="H682" s="184"/>
      <c r="I682" s="184"/>
      <c r="J682" s="184"/>
      <c r="K682" s="184"/>
      <c r="L682" s="184"/>
      <c r="M682" s="184"/>
      <c r="N682" s="98"/>
      <c r="O682" s="164"/>
      <c r="P682" s="184"/>
      <c r="Q682" s="184"/>
      <c r="R682" s="184"/>
      <c r="S682" s="184"/>
      <c r="T682" s="184"/>
      <c r="U682" s="184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84"/>
      <c r="C683" s="184"/>
      <c r="D683" s="184"/>
      <c r="E683" s="184"/>
      <c r="F683" s="184"/>
      <c r="G683" s="184"/>
      <c r="H683" s="184"/>
      <c r="I683" s="184"/>
      <c r="J683" s="184"/>
      <c r="K683" s="184"/>
      <c r="L683" s="184"/>
      <c r="M683" s="184"/>
      <c r="N683" s="98"/>
      <c r="O683" s="164"/>
      <c r="P683" s="184"/>
      <c r="Q683" s="184"/>
      <c r="R683" s="184"/>
      <c r="S683" s="184"/>
      <c r="T683" s="184"/>
      <c r="U683" s="184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84"/>
      <c r="C684" s="184"/>
      <c r="D684" s="184"/>
      <c r="E684" s="184"/>
      <c r="F684" s="184"/>
      <c r="G684" s="184"/>
      <c r="H684" s="184"/>
      <c r="I684" s="184"/>
      <c r="J684" s="184"/>
      <c r="K684" s="184"/>
      <c r="L684" s="184"/>
      <c r="M684" s="184"/>
      <c r="N684" s="98"/>
      <c r="O684" s="164"/>
      <c r="P684" s="184"/>
      <c r="Q684" s="184"/>
      <c r="R684" s="184"/>
      <c r="S684" s="184"/>
      <c r="T684" s="184"/>
      <c r="U684" s="184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84"/>
      <c r="C685" s="184"/>
      <c r="D685" s="184"/>
      <c r="E685" s="184"/>
      <c r="F685" s="184"/>
      <c r="G685" s="184"/>
      <c r="H685" s="184"/>
      <c r="I685" s="184"/>
      <c r="J685" s="184"/>
      <c r="K685" s="184"/>
      <c r="L685" s="184"/>
      <c r="M685" s="184"/>
      <c r="N685" s="98"/>
      <c r="O685" s="164"/>
      <c r="P685" s="184"/>
      <c r="Q685" s="184"/>
      <c r="R685" s="184"/>
      <c r="S685" s="184"/>
      <c r="T685" s="184"/>
      <c r="U685" s="184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84"/>
      <c r="C686" s="184"/>
      <c r="D686" s="184"/>
      <c r="E686" s="184"/>
      <c r="F686" s="184"/>
      <c r="G686" s="184"/>
      <c r="H686" s="184"/>
      <c r="I686" s="184"/>
      <c r="J686" s="184"/>
      <c r="K686" s="184"/>
      <c r="L686" s="184"/>
      <c r="M686" s="184"/>
      <c r="N686" s="98"/>
      <c r="O686" s="164"/>
      <c r="P686" s="184"/>
      <c r="Q686" s="184"/>
      <c r="R686" s="184"/>
      <c r="S686" s="184"/>
      <c r="T686" s="184"/>
      <c r="U686" s="184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84"/>
      <c r="C687" s="184"/>
      <c r="D687" s="184"/>
      <c r="E687" s="184"/>
      <c r="F687" s="184"/>
      <c r="G687" s="184"/>
      <c r="H687" s="184"/>
      <c r="I687" s="184"/>
      <c r="J687" s="184"/>
      <c r="K687" s="184"/>
      <c r="L687" s="184"/>
      <c r="M687" s="184"/>
      <c r="N687" s="98"/>
      <c r="O687" s="164"/>
      <c r="P687" s="184"/>
      <c r="Q687" s="184"/>
      <c r="R687" s="184"/>
      <c r="S687" s="184"/>
      <c r="T687" s="184"/>
      <c r="U687" s="184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84"/>
      <c r="C688" s="184"/>
      <c r="D688" s="184"/>
      <c r="E688" s="184"/>
      <c r="F688" s="184"/>
      <c r="G688" s="184"/>
      <c r="H688" s="184"/>
      <c r="I688" s="184"/>
      <c r="J688" s="184"/>
      <c r="K688" s="184"/>
      <c r="L688" s="184"/>
      <c r="M688" s="184"/>
      <c r="N688" s="98"/>
      <c r="O688" s="164"/>
      <c r="P688" s="184"/>
      <c r="Q688" s="184"/>
      <c r="R688" s="184"/>
      <c r="S688" s="184"/>
      <c r="T688" s="184"/>
      <c r="U688" s="184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84"/>
      <c r="C689" s="184"/>
      <c r="D689" s="184"/>
      <c r="E689" s="184"/>
      <c r="F689" s="184"/>
      <c r="G689" s="184"/>
      <c r="H689" s="184"/>
      <c r="I689" s="184"/>
      <c r="J689" s="184"/>
      <c r="K689" s="184"/>
      <c r="L689" s="184"/>
      <c r="M689" s="184"/>
      <c r="N689" s="98"/>
      <c r="O689" s="164"/>
      <c r="P689" s="184"/>
      <c r="Q689" s="184"/>
      <c r="R689" s="184"/>
      <c r="S689" s="184"/>
      <c r="T689" s="184"/>
      <c r="U689" s="184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84"/>
      <c r="C690" s="184"/>
      <c r="D690" s="184"/>
      <c r="E690" s="184"/>
      <c r="F690" s="184"/>
      <c r="G690" s="184"/>
      <c r="H690" s="184"/>
      <c r="I690" s="184"/>
      <c r="J690" s="184"/>
      <c r="K690" s="184"/>
      <c r="L690" s="184"/>
      <c r="M690" s="184"/>
      <c r="N690" s="98"/>
      <c r="O690" s="164"/>
      <c r="P690" s="184"/>
      <c r="Q690" s="184"/>
      <c r="R690" s="184"/>
      <c r="S690" s="184"/>
      <c r="T690" s="184"/>
      <c r="U690" s="184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84"/>
      <c r="C691" s="184"/>
      <c r="D691" s="184"/>
      <c r="E691" s="184"/>
      <c r="F691" s="184"/>
      <c r="G691" s="184"/>
      <c r="H691" s="184"/>
      <c r="I691" s="184"/>
      <c r="J691" s="184"/>
      <c r="K691" s="184"/>
      <c r="L691" s="184"/>
      <c r="M691" s="184"/>
      <c r="N691" s="98"/>
      <c r="O691" s="164"/>
      <c r="P691" s="184"/>
      <c r="Q691" s="184"/>
      <c r="R691" s="184"/>
      <c r="S691" s="184"/>
      <c r="T691" s="184"/>
      <c r="U691" s="184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84"/>
      <c r="C692" s="184"/>
      <c r="D692" s="184"/>
      <c r="E692" s="184"/>
      <c r="F692" s="184"/>
      <c r="G692" s="184"/>
      <c r="H692" s="184"/>
      <c r="I692" s="184"/>
      <c r="J692" s="184"/>
      <c r="K692" s="184"/>
      <c r="L692" s="184"/>
      <c r="M692" s="184"/>
      <c r="N692" s="98"/>
      <c r="O692" s="164"/>
      <c r="P692" s="184"/>
      <c r="Q692" s="184"/>
      <c r="R692" s="184"/>
      <c r="S692" s="184"/>
      <c r="T692" s="184"/>
      <c r="U692" s="184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84"/>
      <c r="C693" s="184"/>
      <c r="D693" s="184"/>
      <c r="E693" s="184"/>
      <c r="F693" s="184"/>
      <c r="G693" s="184"/>
      <c r="H693" s="184"/>
      <c r="I693" s="184"/>
      <c r="J693" s="184"/>
      <c r="K693" s="184"/>
      <c r="L693" s="184"/>
      <c r="M693" s="184"/>
      <c r="N693" s="98"/>
      <c r="O693" s="164"/>
      <c r="P693" s="184"/>
      <c r="Q693" s="184"/>
      <c r="R693" s="184"/>
      <c r="S693" s="184"/>
      <c r="T693" s="184"/>
      <c r="U693" s="184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84"/>
      <c r="C694" s="184"/>
      <c r="D694" s="184"/>
      <c r="E694" s="184"/>
      <c r="F694" s="184"/>
      <c r="G694" s="184"/>
      <c r="H694" s="184"/>
      <c r="I694" s="184"/>
      <c r="J694" s="184"/>
      <c r="K694" s="184"/>
      <c r="L694" s="184"/>
      <c r="M694" s="184"/>
      <c r="N694" s="98"/>
      <c r="O694" s="164"/>
      <c r="P694" s="184"/>
      <c r="Q694" s="184"/>
      <c r="R694" s="184"/>
      <c r="S694" s="184"/>
      <c r="T694" s="184"/>
      <c r="U694" s="184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84"/>
      <c r="C695" s="184"/>
      <c r="D695" s="184"/>
      <c r="E695" s="184"/>
      <c r="F695" s="184"/>
      <c r="G695" s="184"/>
      <c r="H695" s="184"/>
      <c r="I695" s="184"/>
      <c r="J695" s="184"/>
      <c r="K695" s="184"/>
      <c r="L695" s="184"/>
      <c r="M695" s="184"/>
      <c r="N695" s="98"/>
      <c r="O695" s="164"/>
      <c r="P695" s="184"/>
      <c r="Q695" s="184"/>
      <c r="R695" s="184"/>
      <c r="S695" s="184"/>
      <c r="T695" s="184"/>
      <c r="U695" s="184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84"/>
      <c r="C696" s="184"/>
      <c r="D696" s="184"/>
      <c r="E696" s="184"/>
      <c r="F696" s="184"/>
      <c r="G696" s="184"/>
      <c r="H696" s="184"/>
      <c r="I696" s="184"/>
      <c r="J696" s="184"/>
      <c r="K696" s="184"/>
      <c r="L696" s="184"/>
      <c r="M696" s="184"/>
      <c r="N696" s="98"/>
      <c r="O696" s="164"/>
      <c r="P696" s="184"/>
      <c r="Q696" s="184"/>
      <c r="R696" s="184"/>
      <c r="S696" s="184"/>
      <c r="T696" s="184"/>
      <c r="U696" s="184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84"/>
      <c r="C697" s="184"/>
      <c r="D697" s="184"/>
      <c r="E697" s="184"/>
      <c r="F697" s="184"/>
      <c r="G697" s="184"/>
      <c r="H697" s="184"/>
      <c r="I697" s="184"/>
      <c r="J697" s="184"/>
      <c r="K697" s="184"/>
      <c r="L697" s="184"/>
      <c r="M697" s="184"/>
      <c r="N697" s="98"/>
      <c r="O697" s="164"/>
      <c r="P697" s="184"/>
      <c r="Q697" s="184"/>
      <c r="R697" s="184"/>
      <c r="S697" s="184"/>
      <c r="T697" s="184"/>
      <c r="U697" s="184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84"/>
      <c r="C698" s="184"/>
      <c r="D698" s="184"/>
      <c r="E698" s="184"/>
      <c r="F698" s="184"/>
      <c r="G698" s="184"/>
      <c r="H698" s="184"/>
      <c r="I698" s="184"/>
      <c r="J698" s="184"/>
      <c r="K698" s="184"/>
      <c r="L698" s="184"/>
      <c r="M698" s="184"/>
      <c r="N698" s="98"/>
      <c r="O698" s="164"/>
      <c r="P698" s="184"/>
      <c r="Q698" s="184"/>
      <c r="R698" s="184"/>
      <c r="S698" s="184"/>
      <c r="T698" s="184"/>
      <c r="U698" s="184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84"/>
      <c r="C699" s="184"/>
      <c r="D699" s="184"/>
      <c r="E699" s="184"/>
      <c r="F699" s="184"/>
      <c r="G699" s="184"/>
      <c r="H699" s="184"/>
      <c r="I699" s="184"/>
      <c r="J699" s="184"/>
      <c r="K699" s="184"/>
      <c r="L699" s="184"/>
      <c r="M699" s="184"/>
      <c r="N699" s="98"/>
      <c r="O699" s="164"/>
      <c r="P699" s="184"/>
      <c r="Q699" s="184"/>
      <c r="R699" s="184"/>
      <c r="S699" s="184"/>
      <c r="T699" s="184"/>
      <c r="U699" s="184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84"/>
      <c r="C700" s="184"/>
      <c r="D700" s="184"/>
      <c r="E700" s="184"/>
      <c r="F700" s="184"/>
      <c r="G700" s="184"/>
      <c r="H700" s="184"/>
      <c r="I700" s="184"/>
      <c r="J700" s="184"/>
      <c r="K700" s="184"/>
      <c r="L700" s="184"/>
      <c r="M700" s="184"/>
      <c r="N700" s="98"/>
      <c r="O700" s="164"/>
      <c r="P700" s="184"/>
      <c r="Q700" s="184"/>
      <c r="R700" s="184"/>
      <c r="S700" s="184"/>
      <c r="T700" s="184"/>
      <c r="U700" s="184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84"/>
      <c r="C701" s="184"/>
      <c r="D701" s="184"/>
      <c r="E701" s="184"/>
      <c r="F701" s="184"/>
      <c r="G701" s="184"/>
      <c r="H701" s="184"/>
      <c r="I701" s="184"/>
      <c r="J701" s="184"/>
      <c r="K701" s="184"/>
      <c r="L701" s="184"/>
      <c r="M701" s="184"/>
      <c r="N701" s="98"/>
      <c r="O701" s="164"/>
      <c r="P701" s="184"/>
      <c r="Q701" s="184"/>
      <c r="R701" s="184"/>
      <c r="S701" s="184"/>
      <c r="T701" s="184"/>
      <c r="U701" s="184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84"/>
      <c r="C702" s="184"/>
      <c r="D702" s="184"/>
      <c r="E702" s="184"/>
      <c r="F702" s="184"/>
      <c r="G702" s="184"/>
      <c r="H702" s="184"/>
      <c r="I702" s="184"/>
      <c r="J702" s="184"/>
      <c r="K702" s="184"/>
      <c r="L702" s="184"/>
      <c r="M702" s="184"/>
      <c r="N702" s="98"/>
      <c r="O702" s="164"/>
      <c r="P702" s="184"/>
      <c r="Q702" s="184"/>
      <c r="R702" s="184"/>
      <c r="S702" s="184"/>
      <c r="T702" s="184"/>
      <c r="U702" s="184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84"/>
      <c r="C703" s="184"/>
      <c r="D703" s="184"/>
      <c r="E703" s="184"/>
      <c r="F703" s="184"/>
      <c r="G703" s="184"/>
      <c r="H703" s="184"/>
      <c r="I703" s="184"/>
      <c r="J703" s="184"/>
      <c r="K703" s="184"/>
      <c r="L703" s="184"/>
      <c r="M703" s="184"/>
      <c r="N703" s="98"/>
      <c r="O703" s="164"/>
      <c r="P703" s="184"/>
      <c r="Q703" s="184"/>
      <c r="R703" s="184"/>
      <c r="S703" s="184"/>
      <c r="T703" s="184"/>
      <c r="U703" s="184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84"/>
      <c r="C704" s="184"/>
      <c r="D704" s="184"/>
      <c r="E704" s="184"/>
      <c r="F704" s="184"/>
      <c r="G704" s="184"/>
      <c r="H704" s="184"/>
      <c r="I704" s="184"/>
      <c r="J704" s="184"/>
      <c r="K704" s="184"/>
      <c r="L704" s="184"/>
      <c r="M704" s="184"/>
      <c r="N704" s="98"/>
      <c r="O704" s="164"/>
      <c r="P704" s="184"/>
      <c r="Q704" s="184"/>
      <c r="R704" s="184"/>
      <c r="S704" s="184"/>
      <c r="T704" s="184"/>
      <c r="U704" s="184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84"/>
      <c r="C705" s="184"/>
      <c r="D705" s="184"/>
      <c r="E705" s="184"/>
      <c r="F705" s="184"/>
      <c r="G705" s="184"/>
      <c r="H705" s="184"/>
      <c r="I705" s="184"/>
      <c r="J705" s="184"/>
      <c r="K705" s="184"/>
      <c r="L705" s="184"/>
      <c r="M705" s="184"/>
      <c r="N705" s="98"/>
      <c r="O705" s="164"/>
      <c r="P705" s="184"/>
      <c r="Q705" s="184"/>
      <c r="R705" s="184"/>
      <c r="S705" s="184"/>
      <c r="T705" s="184"/>
      <c r="U705" s="184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84"/>
      <c r="C706" s="184"/>
      <c r="D706" s="184"/>
      <c r="E706" s="184"/>
      <c r="F706" s="184"/>
      <c r="G706" s="184"/>
      <c r="H706" s="184"/>
      <c r="I706" s="184"/>
      <c r="J706" s="184"/>
      <c r="K706" s="184"/>
      <c r="L706" s="184"/>
      <c r="M706" s="184"/>
      <c r="N706" s="98"/>
      <c r="O706" s="164"/>
      <c r="P706" s="184"/>
      <c r="Q706" s="184"/>
      <c r="R706" s="184"/>
      <c r="S706" s="184"/>
      <c r="T706" s="184"/>
      <c r="U706" s="184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84"/>
      <c r="C707" s="184"/>
      <c r="D707" s="184"/>
      <c r="E707" s="184"/>
      <c r="F707" s="184"/>
      <c r="G707" s="184"/>
      <c r="H707" s="184"/>
      <c r="I707" s="184"/>
      <c r="J707" s="184"/>
      <c r="K707" s="184"/>
      <c r="L707" s="184"/>
      <c r="M707" s="184"/>
      <c r="N707" s="98"/>
      <c r="O707" s="164"/>
      <c r="P707" s="184"/>
      <c r="Q707" s="184"/>
      <c r="R707" s="184"/>
      <c r="S707" s="184"/>
      <c r="T707" s="184"/>
      <c r="U707" s="184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84"/>
      <c r="C708" s="184"/>
      <c r="D708" s="184"/>
      <c r="E708" s="184"/>
      <c r="F708" s="184"/>
      <c r="G708" s="184"/>
      <c r="H708" s="184"/>
      <c r="I708" s="184"/>
      <c r="J708" s="184"/>
      <c r="K708" s="184"/>
      <c r="L708" s="184"/>
      <c r="M708" s="184"/>
      <c r="N708" s="98"/>
      <c r="O708" s="164"/>
      <c r="P708" s="184"/>
      <c r="Q708" s="184"/>
      <c r="R708" s="184"/>
      <c r="S708" s="184"/>
      <c r="T708" s="184"/>
      <c r="U708" s="184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84"/>
      <c r="C709" s="184"/>
      <c r="D709" s="184"/>
      <c r="E709" s="184"/>
      <c r="F709" s="184"/>
      <c r="G709" s="184"/>
      <c r="H709" s="184"/>
      <c r="I709" s="184"/>
      <c r="J709" s="184"/>
      <c r="K709" s="184"/>
      <c r="L709" s="184"/>
      <c r="M709" s="184"/>
      <c r="N709" s="98"/>
      <c r="O709" s="164"/>
      <c r="P709" s="184"/>
      <c r="Q709" s="184"/>
      <c r="R709" s="184"/>
      <c r="S709" s="184"/>
      <c r="T709" s="184"/>
      <c r="U709" s="184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84"/>
      <c r="C710" s="184"/>
      <c r="D710" s="184"/>
      <c r="E710" s="184"/>
      <c r="F710" s="184"/>
      <c r="G710" s="184"/>
      <c r="H710" s="184"/>
      <c r="I710" s="184"/>
      <c r="J710" s="184"/>
      <c r="K710" s="184"/>
      <c r="L710" s="184"/>
      <c r="M710" s="184"/>
      <c r="N710" s="98"/>
      <c r="O710" s="164"/>
      <c r="P710" s="184"/>
      <c r="Q710" s="184"/>
      <c r="R710" s="184"/>
      <c r="S710" s="184"/>
      <c r="T710" s="184"/>
      <c r="U710" s="184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84"/>
      <c r="C711" s="184"/>
      <c r="D711" s="184"/>
      <c r="E711" s="184"/>
      <c r="F711" s="184"/>
      <c r="G711" s="184"/>
      <c r="H711" s="184"/>
      <c r="I711" s="184"/>
      <c r="J711" s="184"/>
      <c r="K711" s="184"/>
      <c r="L711" s="184"/>
      <c r="M711" s="184"/>
      <c r="N711" s="98"/>
      <c r="O711" s="164"/>
      <c r="P711" s="184"/>
      <c r="Q711" s="184"/>
      <c r="R711" s="184"/>
      <c r="S711" s="184"/>
      <c r="T711" s="184"/>
      <c r="U711" s="184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84"/>
      <c r="C712" s="184"/>
      <c r="D712" s="184"/>
      <c r="E712" s="184"/>
      <c r="F712" s="184"/>
      <c r="G712" s="184"/>
      <c r="H712" s="184"/>
      <c r="I712" s="184"/>
      <c r="J712" s="184"/>
      <c r="K712" s="184"/>
      <c r="L712" s="184"/>
      <c r="M712" s="184"/>
      <c r="N712" s="98"/>
      <c r="O712" s="164"/>
      <c r="P712" s="184"/>
      <c r="Q712" s="184"/>
      <c r="R712" s="184"/>
      <c r="S712" s="184"/>
      <c r="T712" s="184"/>
      <c r="U712" s="184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84"/>
      <c r="C713" s="184"/>
      <c r="D713" s="184"/>
      <c r="E713" s="184"/>
      <c r="F713" s="184"/>
      <c r="G713" s="184"/>
      <c r="H713" s="184"/>
      <c r="I713" s="184"/>
      <c r="J713" s="184"/>
      <c r="K713" s="184"/>
      <c r="L713" s="184"/>
      <c r="M713" s="184"/>
      <c r="N713" s="98"/>
      <c r="O713" s="164"/>
      <c r="P713" s="184"/>
      <c r="Q713" s="184"/>
      <c r="R713" s="184"/>
      <c r="S713" s="184"/>
      <c r="T713" s="184"/>
      <c r="U713" s="184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84"/>
      <c r="C714" s="184"/>
      <c r="D714" s="184"/>
      <c r="E714" s="184"/>
      <c r="F714" s="184"/>
      <c r="G714" s="184"/>
      <c r="H714" s="184"/>
      <c r="I714" s="184"/>
      <c r="J714" s="184"/>
      <c r="K714" s="184"/>
      <c r="L714" s="184"/>
      <c r="M714" s="184"/>
      <c r="N714" s="98"/>
      <c r="O714" s="164"/>
      <c r="P714" s="184"/>
      <c r="Q714" s="184"/>
      <c r="R714" s="184"/>
      <c r="S714" s="184"/>
      <c r="T714" s="184"/>
      <c r="U714" s="184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84"/>
      <c r="C715" s="184"/>
      <c r="D715" s="184"/>
      <c r="E715" s="184"/>
      <c r="F715" s="184"/>
      <c r="G715" s="184"/>
      <c r="H715" s="184"/>
      <c r="I715" s="184"/>
      <c r="J715" s="184"/>
      <c r="K715" s="184"/>
      <c r="L715" s="184"/>
      <c r="M715" s="184"/>
      <c r="N715" s="98"/>
      <c r="O715" s="164"/>
      <c r="P715" s="184"/>
      <c r="Q715" s="184"/>
      <c r="R715" s="184"/>
      <c r="S715" s="184"/>
      <c r="T715" s="184"/>
      <c r="U715" s="184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84"/>
      <c r="C716" s="184"/>
      <c r="D716" s="184"/>
      <c r="E716" s="184"/>
      <c r="F716" s="184"/>
      <c r="G716" s="184"/>
      <c r="H716" s="184"/>
      <c r="I716" s="184"/>
      <c r="J716" s="184"/>
      <c r="K716" s="184"/>
      <c r="L716" s="184"/>
      <c r="M716" s="184"/>
      <c r="N716" s="98"/>
      <c r="O716" s="164"/>
      <c r="P716" s="184"/>
      <c r="Q716" s="184"/>
      <c r="R716" s="184"/>
      <c r="S716" s="184"/>
      <c r="T716" s="184"/>
      <c r="U716" s="184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84"/>
      <c r="C717" s="184"/>
      <c r="D717" s="184"/>
      <c r="E717" s="184"/>
      <c r="F717" s="184"/>
      <c r="G717" s="184"/>
      <c r="H717" s="184"/>
      <c r="I717" s="184"/>
      <c r="J717" s="184"/>
      <c r="K717" s="184"/>
      <c r="L717" s="184"/>
      <c r="M717" s="184"/>
      <c r="N717" s="98"/>
      <c r="O717" s="164"/>
      <c r="P717" s="184"/>
      <c r="Q717" s="184"/>
      <c r="R717" s="184"/>
      <c r="S717" s="184"/>
      <c r="T717" s="184"/>
      <c r="U717" s="184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84"/>
      <c r="C718" s="184"/>
      <c r="D718" s="184"/>
      <c r="E718" s="184"/>
      <c r="F718" s="184"/>
      <c r="G718" s="184"/>
      <c r="H718" s="184"/>
      <c r="I718" s="184"/>
      <c r="J718" s="184"/>
      <c r="K718" s="184"/>
      <c r="L718" s="184"/>
      <c r="M718" s="184"/>
      <c r="N718" s="98"/>
      <c r="O718" s="164"/>
      <c r="P718" s="184"/>
      <c r="Q718" s="184"/>
      <c r="R718" s="184"/>
      <c r="S718" s="184"/>
      <c r="T718" s="184"/>
      <c r="U718" s="184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84"/>
      <c r="C719" s="184"/>
      <c r="D719" s="184"/>
      <c r="E719" s="184"/>
      <c r="F719" s="184"/>
      <c r="G719" s="184"/>
      <c r="H719" s="184"/>
      <c r="I719" s="184"/>
      <c r="J719" s="184"/>
      <c r="K719" s="184"/>
      <c r="L719" s="184"/>
      <c r="M719" s="184"/>
      <c r="N719" s="98"/>
      <c r="O719" s="164"/>
      <c r="P719" s="184"/>
      <c r="Q719" s="184"/>
      <c r="R719" s="184"/>
      <c r="S719" s="184"/>
      <c r="T719" s="184"/>
      <c r="U719" s="184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84"/>
      <c r="C720" s="184"/>
      <c r="D720" s="184"/>
      <c r="E720" s="184"/>
      <c r="F720" s="184"/>
      <c r="G720" s="184"/>
      <c r="H720" s="184"/>
      <c r="I720" s="184"/>
      <c r="J720" s="184"/>
      <c r="K720" s="184"/>
      <c r="L720" s="184"/>
      <c r="M720" s="184"/>
      <c r="N720" s="98"/>
      <c r="O720" s="164"/>
      <c r="P720" s="184"/>
      <c r="Q720" s="184"/>
      <c r="R720" s="184"/>
      <c r="S720" s="184"/>
      <c r="T720" s="184"/>
      <c r="U720" s="184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84"/>
      <c r="C721" s="184"/>
      <c r="D721" s="184"/>
      <c r="E721" s="184"/>
      <c r="F721" s="184"/>
      <c r="G721" s="184"/>
      <c r="H721" s="184"/>
      <c r="I721" s="184"/>
      <c r="J721" s="184"/>
      <c r="K721" s="184"/>
      <c r="L721" s="184"/>
      <c r="M721" s="184"/>
      <c r="N721" s="98"/>
      <c r="O721" s="164"/>
      <c r="P721" s="184"/>
      <c r="Q721" s="184"/>
      <c r="R721" s="184"/>
      <c r="S721" s="184"/>
      <c r="T721" s="184"/>
      <c r="U721" s="184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84"/>
      <c r="C722" s="184"/>
      <c r="D722" s="184"/>
      <c r="E722" s="184"/>
      <c r="F722" s="184"/>
      <c r="G722" s="184"/>
      <c r="H722" s="184"/>
      <c r="I722" s="184"/>
      <c r="J722" s="184"/>
      <c r="K722" s="184"/>
      <c r="L722" s="184"/>
      <c r="M722" s="184"/>
      <c r="N722" s="98"/>
      <c r="O722" s="164"/>
      <c r="P722" s="184"/>
      <c r="Q722" s="184"/>
      <c r="R722" s="184"/>
      <c r="S722" s="184"/>
      <c r="T722" s="184"/>
      <c r="U722" s="184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84"/>
      <c r="C723" s="184"/>
      <c r="D723" s="184"/>
      <c r="E723" s="184"/>
      <c r="F723" s="184"/>
      <c r="G723" s="184"/>
      <c r="H723" s="184"/>
      <c r="I723" s="184"/>
      <c r="J723" s="184"/>
      <c r="K723" s="184"/>
      <c r="L723" s="184"/>
      <c r="M723" s="184"/>
      <c r="N723" s="98"/>
      <c r="O723" s="164"/>
      <c r="P723" s="184"/>
      <c r="Q723" s="184"/>
      <c r="R723" s="184"/>
      <c r="S723" s="184"/>
      <c r="T723" s="184"/>
      <c r="U723" s="184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84"/>
      <c r="C724" s="184"/>
      <c r="D724" s="184"/>
      <c r="E724" s="184"/>
      <c r="F724" s="184"/>
      <c r="G724" s="184"/>
      <c r="H724" s="184"/>
      <c r="I724" s="184"/>
      <c r="J724" s="184"/>
      <c r="K724" s="184"/>
      <c r="L724" s="184"/>
      <c r="M724" s="184"/>
      <c r="N724" s="98"/>
      <c r="O724" s="164"/>
      <c r="P724" s="184"/>
      <c r="Q724" s="184"/>
      <c r="R724" s="184"/>
      <c r="S724" s="184"/>
      <c r="T724" s="184"/>
      <c r="U724" s="184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84"/>
      <c r="C725" s="184"/>
      <c r="D725" s="184"/>
      <c r="E725" s="184"/>
      <c r="F725" s="184"/>
      <c r="G725" s="184"/>
      <c r="H725" s="184"/>
      <c r="I725" s="184"/>
      <c r="J725" s="184"/>
      <c r="K725" s="184"/>
      <c r="L725" s="184"/>
      <c r="M725" s="184"/>
      <c r="N725" s="98"/>
      <c r="O725" s="164"/>
      <c r="P725" s="184"/>
      <c r="Q725" s="184"/>
      <c r="R725" s="184"/>
      <c r="S725" s="184"/>
      <c r="T725" s="184"/>
      <c r="U725" s="184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84"/>
      <c r="C726" s="184"/>
      <c r="D726" s="184"/>
      <c r="E726" s="184"/>
      <c r="F726" s="184"/>
      <c r="G726" s="184"/>
      <c r="H726" s="184"/>
      <c r="I726" s="184"/>
      <c r="J726" s="184"/>
      <c r="K726" s="184"/>
      <c r="L726" s="184"/>
      <c r="M726" s="184"/>
      <c r="N726" s="98"/>
      <c r="O726" s="164"/>
      <c r="P726" s="184"/>
      <c r="Q726" s="184"/>
      <c r="R726" s="184"/>
      <c r="S726" s="184"/>
      <c r="T726" s="184"/>
      <c r="U726" s="184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84"/>
      <c r="C727" s="184"/>
      <c r="D727" s="184"/>
      <c r="E727" s="184"/>
      <c r="F727" s="184"/>
      <c r="G727" s="184"/>
      <c r="H727" s="184"/>
      <c r="I727" s="184"/>
      <c r="J727" s="184"/>
      <c r="K727" s="184"/>
      <c r="L727" s="184"/>
      <c r="M727" s="184"/>
      <c r="N727" s="98"/>
      <c r="O727" s="164"/>
      <c r="P727" s="184"/>
      <c r="Q727" s="184"/>
      <c r="R727" s="184"/>
      <c r="S727" s="184"/>
      <c r="T727" s="184"/>
      <c r="U727" s="184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84"/>
      <c r="C728" s="184"/>
      <c r="D728" s="184"/>
      <c r="E728" s="184"/>
      <c r="F728" s="184"/>
      <c r="G728" s="184"/>
      <c r="H728" s="184"/>
      <c r="I728" s="184"/>
      <c r="J728" s="184"/>
      <c r="K728" s="184"/>
      <c r="L728" s="184"/>
      <c r="M728" s="184"/>
      <c r="N728" s="98"/>
      <c r="O728" s="164"/>
      <c r="P728" s="184"/>
      <c r="Q728" s="184"/>
      <c r="R728" s="184"/>
      <c r="S728" s="184"/>
      <c r="T728" s="184"/>
      <c r="U728" s="184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84"/>
      <c r="C729" s="184"/>
      <c r="D729" s="184"/>
      <c r="E729" s="184"/>
      <c r="F729" s="184"/>
      <c r="G729" s="184"/>
      <c r="H729" s="184"/>
      <c r="I729" s="184"/>
      <c r="J729" s="184"/>
      <c r="K729" s="184"/>
      <c r="L729" s="184"/>
      <c r="M729" s="184"/>
      <c r="N729" s="98"/>
      <c r="O729" s="164"/>
      <c r="P729" s="184"/>
      <c r="Q729" s="184"/>
      <c r="R729" s="184"/>
      <c r="S729" s="184"/>
      <c r="T729" s="184"/>
      <c r="U729" s="184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84"/>
      <c r="C730" s="184"/>
      <c r="D730" s="184"/>
      <c r="E730" s="184"/>
      <c r="F730" s="184"/>
      <c r="G730" s="184"/>
      <c r="H730" s="184"/>
      <c r="I730" s="184"/>
      <c r="J730" s="184"/>
      <c r="K730" s="184"/>
      <c r="L730" s="184"/>
      <c r="M730" s="184"/>
      <c r="N730" s="98"/>
      <c r="O730" s="164"/>
      <c r="P730" s="184"/>
      <c r="Q730" s="184"/>
      <c r="R730" s="184"/>
      <c r="S730" s="184"/>
      <c r="T730" s="184"/>
      <c r="U730" s="184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84"/>
      <c r="C731" s="184"/>
      <c r="D731" s="184"/>
      <c r="E731" s="184"/>
      <c r="F731" s="184"/>
      <c r="G731" s="184"/>
      <c r="H731" s="184"/>
      <c r="I731" s="184"/>
      <c r="J731" s="184"/>
      <c r="K731" s="184"/>
      <c r="L731" s="184"/>
      <c r="M731" s="184"/>
      <c r="N731" s="98"/>
      <c r="O731" s="164"/>
      <c r="P731" s="184"/>
      <c r="Q731" s="184"/>
      <c r="R731" s="184"/>
      <c r="S731" s="184"/>
      <c r="T731" s="184"/>
      <c r="U731" s="184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84"/>
      <c r="C732" s="184"/>
      <c r="D732" s="184"/>
      <c r="E732" s="184"/>
      <c r="F732" s="184"/>
      <c r="G732" s="184"/>
      <c r="H732" s="184"/>
      <c r="I732" s="184"/>
      <c r="J732" s="184"/>
      <c r="K732" s="184"/>
      <c r="L732" s="184"/>
      <c r="M732" s="184"/>
      <c r="N732" s="98"/>
      <c r="O732" s="164"/>
      <c r="P732" s="184"/>
      <c r="Q732" s="184"/>
      <c r="R732" s="184"/>
      <c r="S732" s="184"/>
      <c r="T732" s="184"/>
      <c r="U732" s="184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84"/>
      <c r="C733" s="184"/>
      <c r="D733" s="184"/>
      <c r="E733" s="184"/>
      <c r="F733" s="184"/>
      <c r="G733" s="184"/>
      <c r="H733" s="184"/>
      <c r="I733" s="184"/>
      <c r="J733" s="184"/>
      <c r="K733" s="184"/>
      <c r="L733" s="184"/>
      <c r="M733" s="184"/>
      <c r="N733" s="98"/>
      <c r="O733" s="164"/>
      <c r="P733" s="184"/>
      <c r="Q733" s="184"/>
      <c r="R733" s="184"/>
      <c r="S733" s="184"/>
      <c r="T733" s="184"/>
      <c r="U733" s="184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84"/>
      <c r="C734" s="184"/>
      <c r="D734" s="184"/>
      <c r="E734" s="184"/>
      <c r="F734" s="184"/>
      <c r="G734" s="184"/>
      <c r="H734" s="184"/>
      <c r="I734" s="184"/>
      <c r="J734" s="184"/>
      <c r="K734" s="184"/>
      <c r="L734" s="184"/>
      <c r="M734" s="184"/>
      <c r="N734" s="98"/>
      <c r="O734" s="164"/>
      <c r="P734" s="184"/>
      <c r="Q734" s="184"/>
      <c r="R734" s="184"/>
      <c r="S734" s="184"/>
      <c r="T734" s="184"/>
      <c r="U734" s="184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84"/>
      <c r="C735" s="184"/>
      <c r="D735" s="184"/>
      <c r="E735" s="184"/>
      <c r="F735" s="184"/>
      <c r="G735" s="184"/>
      <c r="H735" s="184"/>
      <c r="I735" s="184"/>
      <c r="J735" s="184"/>
      <c r="K735" s="184"/>
      <c r="L735" s="184"/>
      <c r="M735" s="184"/>
      <c r="N735" s="98"/>
      <c r="O735" s="164"/>
      <c r="P735" s="184"/>
      <c r="Q735" s="184"/>
      <c r="R735" s="184"/>
      <c r="S735" s="184"/>
      <c r="T735" s="184"/>
      <c r="U735" s="184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84"/>
      <c r="C736" s="184"/>
      <c r="D736" s="184"/>
      <c r="E736" s="184"/>
      <c r="F736" s="184"/>
      <c r="G736" s="184"/>
      <c r="H736" s="184"/>
      <c r="I736" s="184"/>
      <c r="J736" s="184"/>
      <c r="K736" s="184"/>
      <c r="L736" s="184"/>
      <c r="M736" s="184"/>
      <c r="N736" s="98"/>
      <c r="O736" s="164"/>
      <c r="P736" s="184"/>
      <c r="Q736" s="184"/>
      <c r="R736" s="184"/>
      <c r="S736" s="184"/>
      <c r="T736" s="184"/>
      <c r="U736" s="184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84"/>
      <c r="C737" s="184"/>
      <c r="D737" s="184"/>
      <c r="E737" s="184"/>
      <c r="F737" s="184"/>
      <c r="G737" s="184"/>
      <c r="H737" s="184"/>
      <c r="I737" s="184"/>
      <c r="J737" s="184"/>
      <c r="K737" s="184"/>
      <c r="L737" s="184"/>
      <c r="M737" s="184"/>
      <c r="N737" s="98"/>
      <c r="O737" s="164"/>
      <c r="P737" s="184"/>
      <c r="Q737" s="184"/>
      <c r="R737" s="184"/>
      <c r="S737" s="184"/>
      <c r="T737" s="184"/>
      <c r="U737" s="184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84"/>
      <c r="C738" s="184"/>
      <c r="D738" s="184"/>
      <c r="E738" s="184"/>
      <c r="F738" s="184"/>
      <c r="G738" s="184"/>
      <c r="H738" s="184"/>
      <c r="I738" s="184"/>
      <c r="J738" s="184"/>
      <c r="K738" s="184"/>
      <c r="L738" s="184"/>
      <c r="M738" s="184"/>
      <c r="N738" s="98"/>
      <c r="O738" s="164"/>
      <c r="P738" s="184"/>
      <c r="Q738" s="184"/>
      <c r="R738" s="184"/>
      <c r="S738" s="184"/>
      <c r="T738" s="184"/>
      <c r="U738" s="184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84"/>
      <c r="C739" s="184"/>
      <c r="D739" s="184"/>
      <c r="E739" s="184"/>
      <c r="F739" s="184"/>
      <c r="G739" s="184"/>
      <c r="H739" s="184"/>
      <c r="I739" s="184"/>
      <c r="J739" s="184"/>
      <c r="K739" s="184"/>
      <c r="L739" s="184"/>
      <c r="M739" s="184"/>
      <c r="N739" s="98"/>
      <c r="O739" s="164"/>
      <c r="P739" s="184"/>
      <c r="Q739" s="184"/>
      <c r="R739" s="184"/>
      <c r="S739" s="184"/>
      <c r="T739" s="184"/>
      <c r="U739" s="184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84"/>
      <c r="C740" s="184"/>
      <c r="D740" s="184"/>
      <c r="E740" s="184"/>
      <c r="F740" s="184"/>
      <c r="G740" s="184"/>
      <c r="H740" s="184"/>
      <c r="I740" s="184"/>
      <c r="J740" s="184"/>
      <c r="K740" s="184"/>
      <c r="L740" s="184"/>
      <c r="M740" s="184"/>
      <c r="N740" s="98"/>
      <c r="O740" s="164"/>
      <c r="P740" s="184"/>
      <c r="Q740" s="184"/>
      <c r="R740" s="184"/>
      <c r="S740" s="184"/>
      <c r="T740" s="184"/>
      <c r="U740" s="184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84"/>
      <c r="C741" s="184"/>
      <c r="D741" s="184"/>
      <c r="E741" s="184"/>
      <c r="F741" s="184"/>
      <c r="G741" s="184"/>
      <c r="H741" s="184"/>
      <c r="I741" s="184"/>
      <c r="J741" s="184"/>
      <c r="K741" s="184"/>
      <c r="L741" s="184"/>
      <c r="M741" s="184"/>
      <c r="N741" s="98"/>
      <c r="O741" s="164"/>
      <c r="P741" s="184"/>
      <c r="Q741" s="184"/>
      <c r="R741" s="184"/>
      <c r="S741" s="184"/>
      <c r="T741" s="184"/>
      <c r="U741" s="184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84"/>
      <c r="C742" s="184"/>
      <c r="D742" s="184"/>
      <c r="E742" s="184"/>
      <c r="F742" s="184"/>
      <c r="G742" s="184"/>
      <c r="H742" s="184"/>
      <c r="I742" s="184"/>
      <c r="J742" s="184"/>
      <c r="K742" s="184"/>
      <c r="L742" s="184"/>
      <c r="M742" s="184"/>
      <c r="N742" s="98"/>
      <c r="O742" s="164"/>
      <c r="P742" s="184"/>
      <c r="Q742" s="184"/>
      <c r="R742" s="184"/>
      <c r="S742" s="184"/>
      <c r="T742" s="184"/>
      <c r="U742" s="184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84"/>
      <c r="C743" s="184"/>
      <c r="D743" s="184"/>
      <c r="E743" s="184"/>
      <c r="F743" s="184"/>
      <c r="G743" s="184"/>
      <c r="H743" s="184"/>
      <c r="I743" s="184"/>
      <c r="J743" s="184"/>
      <c r="K743" s="184"/>
      <c r="L743" s="184"/>
      <c r="M743" s="184"/>
      <c r="N743" s="98"/>
      <c r="O743" s="164"/>
      <c r="P743" s="184"/>
      <c r="Q743" s="184"/>
      <c r="R743" s="184"/>
      <c r="S743" s="184"/>
      <c r="T743" s="184"/>
      <c r="U743" s="184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84"/>
      <c r="C744" s="184"/>
      <c r="D744" s="184"/>
      <c r="E744" s="184"/>
      <c r="F744" s="184"/>
      <c r="G744" s="184"/>
      <c r="H744" s="184"/>
      <c r="I744" s="184"/>
      <c r="J744" s="184"/>
      <c r="K744" s="184"/>
      <c r="L744" s="184"/>
      <c r="M744" s="184"/>
      <c r="N744" s="98"/>
      <c r="O744" s="164"/>
      <c r="P744" s="184"/>
      <c r="Q744" s="184"/>
      <c r="R744" s="184"/>
      <c r="S744" s="184"/>
      <c r="T744" s="184"/>
      <c r="U744" s="184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84"/>
      <c r="C745" s="184"/>
      <c r="D745" s="184"/>
      <c r="E745" s="184"/>
      <c r="F745" s="184"/>
      <c r="G745" s="184"/>
      <c r="H745" s="184"/>
      <c r="I745" s="184"/>
      <c r="J745" s="184"/>
      <c r="K745" s="184"/>
      <c r="L745" s="184"/>
      <c r="M745" s="184"/>
      <c r="N745" s="98"/>
      <c r="O745" s="164"/>
      <c r="P745" s="184"/>
      <c r="Q745" s="184"/>
      <c r="R745" s="184"/>
      <c r="S745" s="184"/>
      <c r="T745" s="184"/>
      <c r="U745" s="184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84"/>
      <c r="C746" s="184"/>
      <c r="D746" s="184"/>
      <c r="E746" s="184"/>
      <c r="F746" s="184"/>
      <c r="G746" s="184"/>
      <c r="H746" s="184"/>
      <c r="I746" s="184"/>
      <c r="J746" s="184"/>
      <c r="K746" s="184"/>
      <c r="L746" s="184"/>
      <c r="M746" s="184"/>
      <c r="N746" s="98"/>
      <c r="O746" s="164"/>
      <c r="P746" s="184"/>
      <c r="Q746" s="184"/>
      <c r="R746" s="184"/>
      <c r="S746" s="184"/>
      <c r="T746" s="184"/>
      <c r="U746" s="184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84"/>
      <c r="C747" s="184"/>
      <c r="D747" s="184"/>
      <c r="E747" s="184"/>
      <c r="F747" s="184"/>
      <c r="G747" s="184"/>
      <c r="H747" s="184"/>
      <c r="I747" s="184"/>
      <c r="J747" s="184"/>
      <c r="K747" s="184"/>
      <c r="L747" s="184"/>
      <c r="M747" s="184"/>
      <c r="N747" s="98"/>
      <c r="O747" s="164"/>
      <c r="P747" s="184"/>
      <c r="Q747" s="184"/>
      <c r="R747" s="184"/>
      <c r="S747" s="184"/>
      <c r="T747" s="184"/>
      <c r="U747" s="184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84"/>
      <c r="C748" s="184"/>
      <c r="D748" s="184"/>
      <c r="E748" s="184"/>
      <c r="F748" s="184"/>
      <c r="G748" s="184"/>
      <c r="H748" s="184"/>
      <c r="I748" s="184"/>
      <c r="J748" s="184"/>
      <c r="K748" s="184"/>
      <c r="L748" s="184"/>
      <c r="M748" s="184"/>
      <c r="N748" s="98"/>
      <c r="O748" s="164"/>
      <c r="P748" s="184"/>
      <c r="Q748" s="184"/>
      <c r="R748" s="184"/>
      <c r="S748" s="184"/>
      <c r="T748" s="184"/>
      <c r="U748" s="184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84"/>
      <c r="C749" s="184"/>
      <c r="D749" s="184"/>
      <c r="E749" s="184"/>
      <c r="F749" s="184"/>
      <c r="G749" s="184"/>
      <c r="H749" s="184"/>
      <c r="I749" s="184"/>
      <c r="J749" s="184"/>
      <c r="K749" s="184"/>
      <c r="L749" s="184"/>
      <c r="M749" s="184"/>
      <c r="N749" s="98"/>
      <c r="O749" s="164"/>
      <c r="P749" s="184"/>
      <c r="Q749" s="184"/>
      <c r="R749" s="184"/>
      <c r="S749" s="184"/>
      <c r="T749" s="184"/>
      <c r="U749" s="184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84"/>
      <c r="C750" s="184"/>
      <c r="D750" s="184"/>
      <c r="E750" s="184"/>
      <c r="F750" s="184"/>
      <c r="G750" s="184"/>
      <c r="H750" s="184"/>
      <c r="I750" s="184"/>
      <c r="J750" s="184"/>
      <c r="K750" s="184"/>
      <c r="L750" s="184"/>
      <c r="M750" s="184"/>
      <c r="N750" s="98"/>
      <c r="O750" s="164"/>
      <c r="P750" s="184"/>
      <c r="Q750" s="184"/>
      <c r="R750" s="184"/>
      <c r="S750" s="184"/>
      <c r="T750" s="184"/>
      <c r="U750" s="184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84"/>
      <c r="C751" s="184"/>
      <c r="D751" s="184"/>
      <c r="E751" s="184"/>
      <c r="F751" s="184"/>
      <c r="G751" s="184"/>
      <c r="H751" s="184"/>
      <c r="I751" s="184"/>
      <c r="J751" s="184"/>
      <c r="K751" s="184"/>
      <c r="L751" s="184"/>
      <c r="M751" s="184"/>
      <c r="N751" s="98"/>
      <c r="O751" s="164"/>
      <c r="P751" s="184"/>
      <c r="Q751" s="184"/>
      <c r="R751" s="184"/>
      <c r="S751" s="184"/>
      <c r="T751" s="184"/>
      <c r="U751" s="184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84"/>
      <c r="C752" s="184"/>
      <c r="D752" s="184"/>
      <c r="E752" s="184"/>
      <c r="F752" s="184"/>
      <c r="G752" s="184"/>
      <c r="H752" s="184"/>
      <c r="I752" s="184"/>
      <c r="J752" s="184"/>
      <c r="K752" s="184"/>
      <c r="L752" s="184"/>
      <c r="M752" s="184"/>
      <c r="N752" s="98"/>
      <c r="O752" s="164"/>
      <c r="P752" s="184"/>
      <c r="Q752" s="184"/>
      <c r="R752" s="184"/>
      <c r="S752" s="184"/>
      <c r="T752" s="184"/>
      <c r="U752" s="184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84"/>
      <c r="C753" s="184"/>
      <c r="D753" s="184"/>
      <c r="E753" s="184"/>
      <c r="F753" s="184"/>
      <c r="G753" s="184"/>
      <c r="H753" s="184"/>
      <c r="I753" s="184"/>
      <c r="J753" s="184"/>
      <c r="K753" s="184"/>
      <c r="L753" s="184"/>
      <c r="M753" s="184"/>
      <c r="N753" s="98"/>
      <c r="O753" s="164"/>
      <c r="P753" s="184"/>
      <c r="Q753" s="184"/>
      <c r="R753" s="184"/>
      <c r="S753" s="184"/>
      <c r="T753" s="184"/>
      <c r="U753" s="184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84"/>
      <c r="C754" s="184"/>
      <c r="D754" s="184"/>
      <c r="E754" s="184"/>
      <c r="F754" s="184"/>
      <c r="G754" s="184"/>
      <c r="H754" s="184"/>
      <c r="I754" s="184"/>
      <c r="J754" s="184"/>
      <c r="K754" s="184"/>
      <c r="L754" s="184"/>
      <c r="M754" s="184"/>
      <c r="N754" s="98"/>
      <c r="O754" s="164"/>
      <c r="P754" s="184"/>
      <c r="Q754" s="184"/>
      <c r="R754" s="184"/>
      <c r="S754" s="184"/>
      <c r="T754" s="184"/>
      <c r="U754" s="184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84"/>
      <c r="C755" s="184"/>
      <c r="D755" s="184"/>
      <c r="E755" s="184"/>
      <c r="F755" s="184"/>
      <c r="G755" s="184"/>
      <c r="H755" s="184"/>
      <c r="I755" s="184"/>
      <c r="J755" s="184"/>
      <c r="K755" s="184"/>
      <c r="L755" s="184"/>
      <c r="M755" s="184"/>
      <c r="N755" s="98"/>
      <c r="O755" s="164"/>
      <c r="P755" s="184"/>
      <c r="Q755" s="184"/>
      <c r="R755" s="184"/>
      <c r="S755" s="184"/>
      <c r="T755" s="184"/>
      <c r="U755" s="184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84"/>
      <c r="C756" s="184"/>
      <c r="D756" s="184"/>
      <c r="E756" s="184"/>
      <c r="F756" s="184"/>
      <c r="G756" s="184"/>
      <c r="H756" s="184"/>
      <c r="I756" s="184"/>
      <c r="J756" s="184"/>
      <c r="K756" s="184"/>
      <c r="L756" s="184"/>
      <c r="M756" s="184"/>
      <c r="N756" s="98"/>
      <c r="O756" s="164"/>
      <c r="P756" s="184"/>
      <c r="Q756" s="184"/>
      <c r="R756" s="184"/>
      <c r="S756" s="184"/>
      <c r="T756" s="184"/>
      <c r="U756" s="184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84"/>
      <c r="C757" s="184"/>
      <c r="D757" s="184"/>
      <c r="E757" s="184"/>
      <c r="F757" s="184"/>
      <c r="G757" s="184"/>
      <c r="H757" s="184"/>
      <c r="I757" s="184"/>
      <c r="J757" s="184"/>
      <c r="K757" s="184"/>
      <c r="L757" s="184"/>
      <c r="M757" s="184"/>
      <c r="N757" s="98"/>
      <c r="O757" s="164"/>
      <c r="P757" s="184"/>
      <c r="Q757" s="184"/>
      <c r="R757" s="184"/>
      <c r="S757" s="184"/>
      <c r="T757" s="184"/>
      <c r="U757" s="184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199" priority="39" operator="equal">
      <formula>"KO"</formula>
    </cfRule>
    <cfRule type="cellIs" dxfId="198" priority="40" operator="equal">
      <formula>"OK"</formula>
    </cfRule>
  </conditionalFormatting>
  <conditionalFormatting sqref="Z199">
    <cfRule type="cellIs" dxfId="197" priority="37" operator="equal">
      <formula>"KO"</formula>
    </cfRule>
    <cfRule type="cellIs" dxfId="196" priority="38" operator="equal">
      <formula>"OK"</formula>
    </cfRule>
  </conditionalFormatting>
  <conditionalFormatting sqref="Z146">
    <cfRule type="cellIs" dxfId="195" priority="35" operator="equal">
      <formula>"KO"</formula>
    </cfRule>
    <cfRule type="cellIs" dxfId="194" priority="36" operator="equal">
      <formula>"OK"</formula>
    </cfRule>
  </conditionalFormatting>
  <conditionalFormatting sqref="Z318">
    <cfRule type="cellIs" dxfId="193" priority="33" operator="equal">
      <formula>"KO"</formula>
    </cfRule>
    <cfRule type="cellIs" dxfId="192" priority="34" operator="equal">
      <formula>"OK"</formula>
    </cfRule>
  </conditionalFormatting>
  <conditionalFormatting sqref="Z394">
    <cfRule type="cellIs" dxfId="191" priority="31" operator="equal">
      <formula>"KO"</formula>
    </cfRule>
    <cfRule type="cellIs" dxfId="190" priority="32" operator="equal">
      <formula>"OK"</formula>
    </cfRule>
  </conditionalFormatting>
  <conditionalFormatting sqref="AD15:AD34">
    <cfRule type="cellIs" dxfId="189" priority="29" operator="equal">
      <formula>"KO"</formula>
    </cfRule>
    <cfRule type="cellIs" dxfId="188" priority="30" operator="equal">
      <formula>"OK"</formula>
    </cfRule>
  </conditionalFormatting>
  <conditionalFormatting sqref="Q569:Q587">
    <cfRule type="cellIs" dxfId="187" priority="5" operator="equal">
      <formula>"KO"</formula>
    </cfRule>
    <cfRule type="cellIs" dxfId="186" priority="6" operator="equal">
      <formula>"OK"</formula>
    </cfRule>
  </conditionalFormatting>
  <conditionalFormatting sqref="R137:R145">
    <cfRule type="cellIs" dxfId="185" priority="27" operator="equal">
      <formula>"KO"</formula>
    </cfRule>
    <cfRule type="cellIs" dxfId="184" priority="28" operator="equal">
      <formula>"OK"</formula>
    </cfRule>
  </conditionalFormatting>
  <conditionalFormatting sqref="V194:V198">
    <cfRule type="cellIs" dxfId="183" priority="25" operator="equal">
      <formula>"KO"</formula>
    </cfRule>
    <cfRule type="cellIs" dxfId="182" priority="26" operator="equal">
      <formula>"OK"</formula>
    </cfRule>
  </conditionalFormatting>
  <conditionalFormatting sqref="Q247">
    <cfRule type="cellIs" dxfId="181" priority="23" operator="equal">
      <formula>"KO"</formula>
    </cfRule>
    <cfRule type="cellIs" dxfId="180" priority="24" operator="equal">
      <formula>"OK"</formula>
    </cfRule>
  </conditionalFormatting>
  <conditionalFormatting sqref="Q248">
    <cfRule type="cellIs" dxfId="179" priority="21" operator="equal">
      <formula>"KO"</formula>
    </cfRule>
    <cfRule type="cellIs" dxfId="178" priority="22" operator="equal">
      <formula>"OK"</formula>
    </cfRule>
  </conditionalFormatting>
  <conditionalFormatting sqref="Q249">
    <cfRule type="cellIs" dxfId="177" priority="19" operator="equal">
      <formula>"KO"</formula>
    </cfRule>
    <cfRule type="cellIs" dxfId="176" priority="20" operator="equal">
      <formula>"OK"</formula>
    </cfRule>
  </conditionalFormatting>
  <conditionalFormatting sqref="Q250">
    <cfRule type="cellIs" dxfId="175" priority="17" operator="equal">
      <formula>"KO"</formula>
    </cfRule>
    <cfRule type="cellIs" dxfId="174" priority="18" operator="equal">
      <formula>"OK"</formula>
    </cfRule>
  </conditionalFormatting>
  <conditionalFormatting sqref="Q251">
    <cfRule type="cellIs" dxfId="173" priority="15" operator="equal">
      <formula>"KO"</formula>
    </cfRule>
    <cfRule type="cellIs" dxfId="172" priority="16" operator="equal">
      <formula>"OK"</formula>
    </cfRule>
  </conditionalFormatting>
  <conditionalFormatting sqref="Q252">
    <cfRule type="cellIs" dxfId="171" priority="13" operator="equal">
      <formula>"KO"</formula>
    </cfRule>
    <cfRule type="cellIs" dxfId="170" priority="14" operator="equal">
      <formula>"OK"</formula>
    </cfRule>
  </conditionalFormatting>
  <conditionalFormatting sqref="Q253">
    <cfRule type="cellIs" dxfId="169" priority="11" operator="equal">
      <formula>"KO"</formula>
    </cfRule>
    <cfRule type="cellIs" dxfId="168" priority="12" operator="equal">
      <formula>"OK"</formula>
    </cfRule>
  </conditionalFormatting>
  <conditionalFormatting sqref="R312:R317">
    <cfRule type="cellIs" dxfId="167" priority="9" operator="equal">
      <formula>"KO"</formula>
    </cfRule>
    <cfRule type="cellIs" dxfId="166" priority="10" operator="equal">
      <formula>"OK"</formula>
    </cfRule>
  </conditionalFormatting>
  <conditionalFormatting sqref="V376:V393">
    <cfRule type="cellIs" dxfId="165" priority="7" operator="equal">
      <formula>"KO"</formula>
    </cfRule>
    <cfRule type="cellIs" dxfId="164" priority="8" operator="equal">
      <formula>"OK"</formula>
    </cfRule>
  </conditionalFormatting>
  <conditionalFormatting sqref="T146">
    <cfRule type="cellIs" dxfId="163" priority="3" operator="equal">
      <formula>"KO"</formula>
    </cfRule>
    <cfRule type="cellIs" dxfId="162" priority="4" operator="equal">
      <formula>"OK"</formula>
    </cfRule>
  </conditionalFormatting>
  <conditionalFormatting sqref="Z587">
    <cfRule type="cellIs" dxfId="161" priority="1" operator="equal">
      <formula>"KO"</formula>
    </cfRule>
    <cfRule type="cellIs" dxfId="16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AK1" s="49"/>
    </row>
    <row r="2" spans="1:37" s="47" customFormat="1" ht="30.75" customHeight="1" x14ac:dyDescent="0.25">
      <c r="B2" s="50"/>
      <c r="D2" s="208" t="s">
        <v>26</v>
      </c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9" t="s">
        <v>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AK7" s="49"/>
    </row>
    <row r="8" spans="1:37" s="47" customFormat="1" x14ac:dyDescent="0.25">
      <c r="A8" s="63" t="s">
        <v>39</v>
      </c>
      <c r="B8" s="170"/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13</v>
      </c>
      <c r="B10" s="67" t="str">
        <f>VLOOKUP(A10,EXPERIENCIA_REQUERIDA_PERFIL!A:B,2,FALSE)</f>
        <v>Auxiliar de suport a la gestió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68</v>
      </c>
      <c r="AE11" s="71">
        <f>VLOOKUP($A$10,EXPERIENCIA_REQUERIDA_PERFIL!A:BD,10,FALSE)</f>
        <v>0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69</v>
      </c>
      <c r="AE12" s="71">
        <f>VLOOKUP($A$10,EXPERIENCIA_REQUERIDA_PERFIL!A:BD,11,FALSE)</f>
        <v>0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2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2" t="s">
        <v>66</v>
      </c>
      <c r="AC13" s="145">
        <f>VLOOKUP($A$10,EXPERIENCIA_REQUERIDA_PERFIL!A:BD,31,FALSE)</f>
        <v>0</v>
      </c>
      <c r="AD13" s="125" t="s">
        <v>47</v>
      </c>
      <c r="AE13" s="71">
        <f>VLOOKUP($A$10,EXPERIENCIA_REQUERIDA_PERFIL!A:BD,9,FALSE)</f>
        <v>0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9" t="s">
        <v>15</v>
      </c>
      <c r="C14" s="200"/>
      <c r="D14" s="200"/>
      <c r="E14" s="20" t="s">
        <v>14</v>
      </c>
      <c r="F14" s="20" t="s">
        <v>29</v>
      </c>
      <c r="G14" s="20" t="s">
        <v>25</v>
      </c>
      <c r="H14" s="210" t="s">
        <v>18</v>
      </c>
      <c r="I14" s="211"/>
      <c r="J14" s="211"/>
      <c r="K14" s="211"/>
      <c r="L14" s="20" t="str">
        <f>IF(VLOOKUP($A$10,EXPERIENCIA_REQUERIDA_PERFIL!A:C,3,FALSE)="","",VLOOKUP($A$10,EXPERIENCIA_REQUERIDA_PERFIL!A:C,3,FALSE))</f>
        <v/>
      </c>
      <c r="M14" s="212" t="str">
        <f>IF(VLOOKUP($A$10,EXPERIENCIA_REQUERIDA_PERFIL!A:BD,6,FALSE)="","",VLOOKUP($A$10,EXPERIENCIA_REQUERIDA_PERFIL!A:BD,6,FALSE))</f>
        <v>Rol d’Auxiliar de suport a la gestió en serveis d’oficines tècniques IT</v>
      </c>
      <c r="N14" s="213"/>
      <c r="O14" s="213"/>
      <c r="P14" s="214"/>
      <c r="Q14" s="215" t="str">
        <f>IF(VLOOKUP($A$10,EXPERIENCIA_REQUERIDA_PERFIL!A:BD,12,FALSE)="","",VLOOKUP($A$10,EXPERIENCIA_REQUERIDA_PERFIL!A:BD,12,FALSE))</f>
        <v/>
      </c>
      <c r="R14" s="215"/>
      <c r="S14" s="215"/>
      <c r="T14" s="215"/>
      <c r="U14" s="215"/>
      <c r="V14" s="215"/>
      <c r="W14" s="215"/>
      <c r="X14" s="182" t="str">
        <f>IF(VLOOKUP($A$10,EXPERIENCIA_REQUERIDA_PERFIL!A:BD,18,FALSE)="","",VLOOKUP($A$10,EXPERIENCIA_REQUERIDA_PERFIL!A:BD,18,FALSE))</f>
        <v/>
      </c>
      <c r="Y14" s="183"/>
      <c r="Z14" s="182" t="str">
        <f>IF(VLOOKUP($A$10,EXPERIENCIA_REQUERIDA_PERFIL!A:BD,24,FALSE)="","",VLOOKUP($A$10,EXPERIENCIA_REQUERIDA_PERFIL!A:BD,24,FALSE))</f>
        <v/>
      </c>
      <c r="AA14" s="183"/>
      <c r="AB14" s="182" t="str">
        <f>IF(VLOOKUP($A$10,EXPERIENCIA_REQUERIDA_PERFIL!A:BD,30,FALSE)="","",VLOOKUP($A$10,EXPERIENCIA_REQUERIDA_PERFIL!A:BD,30,FALSE))</f>
        <v/>
      </c>
      <c r="AC14" s="183"/>
      <c r="AD14" s="20" t="s">
        <v>54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203" t="str">
        <f t="shared" ref="B15:B34" si="0">$B$10</f>
        <v>Auxiliar de suport a la gestió</v>
      </c>
      <c r="C15" s="203"/>
      <c r="D15" s="203"/>
      <c r="E15" s="81" t="s">
        <v>53</v>
      </c>
      <c r="F15" s="81" t="s">
        <v>67</v>
      </c>
      <c r="G15" s="81">
        <v>100</v>
      </c>
      <c r="H15" s="204">
        <v>5</v>
      </c>
      <c r="I15" s="205"/>
      <c r="J15" s="205"/>
      <c r="K15" s="205"/>
      <c r="L15" s="167" t="s">
        <v>3</v>
      </c>
      <c r="M15" s="180">
        <f>IF($M$14="","",ROUND(SUMIF($AE$39:$AE$103,CONCATENATE(E15,"SI"),$AD$39:$AD$103)/12,2))</f>
        <v>3</v>
      </c>
      <c r="N15" s="206"/>
      <c r="O15" s="206"/>
      <c r="P15" s="181"/>
      <c r="Q15" s="207" t="str">
        <f>IF($Q$14="","",ROUND(SUMIF($AF$39:$AF$78,CONCATENATE(E15,"SI"),$AD$39:$AD$78)/12,2))</f>
        <v/>
      </c>
      <c r="R15" s="207"/>
      <c r="S15" s="207"/>
      <c r="T15" s="207"/>
      <c r="U15" s="207"/>
      <c r="V15" s="207"/>
      <c r="W15" s="207"/>
      <c r="X15" s="180" t="str">
        <f>IF($X$14="","",ROUND(SUMIF($AG$39:$AG$78,CONCATENATE(E15,"SI"),$AD$39:$AD$78)/12,2))</f>
        <v/>
      </c>
      <c r="Y15" s="181"/>
      <c r="Z15" s="180" t="str">
        <f>IF($Z$14="","",ROUND(SUMIF($AH$39:$AH$78,CONCATENATE(E15,"SI"),$AD$39:$AD$78)/12,2))</f>
        <v/>
      </c>
      <c r="AA15" s="181"/>
      <c r="AB15" s="180" t="str">
        <f>IF($AB$14="","",ROUND(SUMIF($AI$39:$AI$78,CONCATENATE(E15,"SI"),$AD$39:$AD$78)/12,2))</f>
        <v/>
      </c>
      <c r="AC15" s="181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 t="str">
        <f>IF(OR($E15="",$M$14="",AE$13=0),"",MAX(TRUNC((M15-$P$13)/AE$11),0))</f>
        <v/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203" t="str">
        <f t="shared" si="0"/>
        <v>Auxiliar de suport a la gestió</v>
      </c>
      <c r="C16" s="203"/>
      <c r="D16" s="203"/>
      <c r="E16" s="81"/>
      <c r="F16" s="81"/>
      <c r="G16" s="81"/>
      <c r="H16" s="204"/>
      <c r="I16" s="205"/>
      <c r="J16" s="205"/>
      <c r="K16" s="205"/>
      <c r="L16" s="167" t="s">
        <v>51</v>
      </c>
      <c r="M16" s="180">
        <f t="shared" ref="M16:M34" si="2">IF($M$14="","",ROUND(SUMIF($AE$39:$AE$103,CONCATENATE(E16,"SI"),$AD$39:$AD$103)/12,2))</f>
        <v>0</v>
      </c>
      <c r="N16" s="206"/>
      <c r="O16" s="206"/>
      <c r="P16" s="181"/>
      <c r="Q16" s="207" t="str">
        <f t="shared" ref="Q16:Q34" si="3">IF($Q$14="","",ROUND(SUMIF($AF$39:$AF$78,CONCATENATE(E16,"SI"),$AD$39:$AD$78)/12,2))</f>
        <v/>
      </c>
      <c r="R16" s="207"/>
      <c r="S16" s="207"/>
      <c r="T16" s="207"/>
      <c r="U16" s="207"/>
      <c r="V16" s="207"/>
      <c r="W16" s="207"/>
      <c r="X16" s="180" t="str">
        <f t="shared" ref="X16:X34" si="4">IF($X$14="","",ROUND(SUMIF($AG$39:$AG$78,CONCATENATE(E16,"SI"),$AD$39:$AD$78)/12,2))</f>
        <v/>
      </c>
      <c r="Y16" s="181"/>
      <c r="Z16" s="180" t="str">
        <f t="shared" ref="Z16:Z34" si="5">IF($Z$14="","",ROUND(SUMIF($AH$39:$AH$78,CONCATENATE(E16,"SI"),$AD$39:$AD$78)/12,2))</f>
        <v/>
      </c>
      <c r="AA16" s="181"/>
      <c r="AB16" s="180" t="str">
        <f t="shared" ref="AB16:AB34" si="6">IF($AB$14="","",ROUND(SUMIF($AI$39:$AI$78,CONCATENATE(E16,"SI"),$AD$39:$AD$78)/12,2))</f>
        <v/>
      </c>
      <c r="AC16" s="181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203" t="str">
        <f t="shared" si="0"/>
        <v>Auxiliar de suport a la gestió</v>
      </c>
      <c r="C17" s="203"/>
      <c r="D17" s="203"/>
      <c r="E17" s="81"/>
      <c r="F17" s="81"/>
      <c r="G17" s="81"/>
      <c r="H17" s="204"/>
      <c r="I17" s="205"/>
      <c r="J17" s="205"/>
      <c r="K17" s="205"/>
      <c r="L17" s="167" t="s">
        <v>51</v>
      </c>
      <c r="M17" s="180">
        <f t="shared" si="2"/>
        <v>0</v>
      </c>
      <c r="N17" s="206"/>
      <c r="O17" s="206"/>
      <c r="P17" s="181"/>
      <c r="Q17" s="207" t="str">
        <f t="shared" si="3"/>
        <v/>
      </c>
      <c r="R17" s="207"/>
      <c r="S17" s="207"/>
      <c r="T17" s="207"/>
      <c r="U17" s="207"/>
      <c r="V17" s="207"/>
      <c r="W17" s="207"/>
      <c r="X17" s="180" t="str">
        <f t="shared" si="4"/>
        <v/>
      </c>
      <c r="Y17" s="181"/>
      <c r="Z17" s="180" t="str">
        <f t="shared" si="5"/>
        <v/>
      </c>
      <c r="AA17" s="181"/>
      <c r="AB17" s="180" t="str">
        <f t="shared" si="6"/>
        <v/>
      </c>
      <c r="AC17" s="181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203" t="str">
        <f t="shared" si="0"/>
        <v>Auxiliar de suport a la gestió</v>
      </c>
      <c r="C18" s="203"/>
      <c r="D18" s="203"/>
      <c r="E18" s="81"/>
      <c r="F18" s="81"/>
      <c r="G18" s="81"/>
      <c r="H18" s="204"/>
      <c r="I18" s="205"/>
      <c r="J18" s="205"/>
      <c r="K18" s="205"/>
      <c r="L18" s="167" t="s">
        <v>51</v>
      </c>
      <c r="M18" s="180">
        <f t="shared" si="2"/>
        <v>0</v>
      </c>
      <c r="N18" s="206"/>
      <c r="O18" s="206"/>
      <c r="P18" s="181"/>
      <c r="Q18" s="207" t="str">
        <f t="shared" si="3"/>
        <v/>
      </c>
      <c r="R18" s="207"/>
      <c r="S18" s="207"/>
      <c r="T18" s="207"/>
      <c r="U18" s="207"/>
      <c r="V18" s="207"/>
      <c r="W18" s="207"/>
      <c r="X18" s="180" t="str">
        <f t="shared" si="4"/>
        <v/>
      </c>
      <c r="Y18" s="181"/>
      <c r="Z18" s="180" t="str">
        <f t="shared" si="5"/>
        <v/>
      </c>
      <c r="AA18" s="181"/>
      <c r="AB18" s="180" t="str">
        <f t="shared" si="6"/>
        <v/>
      </c>
      <c r="AC18" s="181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203" t="str">
        <f t="shared" si="0"/>
        <v>Auxiliar de suport a la gestió</v>
      </c>
      <c r="C19" s="203"/>
      <c r="D19" s="203"/>
      <c r="E19" s="81"/>
      <c r="F19" s="81"/>
      <c r="G19" s="81"/>
      <c r="H19" s="204"/>
      <c r="I19" s="205"/>
      <c r="J19" s="205"/>
      <c r="K19" s="205"/>
      <c r="L19" s="167" t="s">
        <v>51</v>
      </c>
      <c r="M19" s="180">
        <f t="shared" si="2"/>
        <v>0</v>
      </c>
      <c r="N19" s="206"/>
      <c r="O19" s="206"/>
      <c r="P19" s="181"/>
      <c r="Q19" s="207" t="str">
        <f t="shared" si="3"/>
        <v/>
      </c>
      <c r="R19" s="207"/>
      <c r="S19" s="207"/>
      <c r="T19" s="207"/>
      <c r="U19" s="207"/>
      <c r="V19" s="207"/>
      <c r="W19" s="207"/>
      <c r="X19" s="180" t="str">
        <f t="shared" si="4"/>
        <v/>
      </c>
      <c r="Y19" s="181"/>
      <c r="Z19" s="180" t="str">
        <f t="shared" si="5"/>
        <v/>
      </c>
      <c r="AA19" s="181"/>
      <c r="AB19" s="180" t="str">
        <f t="shared" si="6"/>
        <v/>
      </c>
      <c r="AC19" s="181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203" t="str">
        <f t="shared" si="0"/>
        <v>Auxiliar de suport a la gestió</v>
      </c>
      <c r="C20" s="203"/>
      <c r="D20" s="203"/>
      <c r="E20" s="81"/>
      <c r="F20" s="81"/>
      <c r="G20" s="81"/>
      <c r="H20" s="204"/>
      <c r="I20" s="205"/>
      <c r="J20" s="205"/>
      <c r="K20" s="205"/>
      <c r="L20" s="167" t="s">
        <v>51</v>
      </c>
      <c r="M20" s="180">
        <f t="shared" si="2"/>
        <v>0</v>
      </c>
      <c r="N20" s="206"/>
      <c r="O20" s="206"/>
      <c r="P20" s="181"/>
      <c r="Q20" s="207" t="str">
        <f t="shared" si="3"/>
        <v/>
      </c>
      <c r="R20" s="207"/>
      <c r="S20" s="207"/>
      <c r="T20" s="207"/>
      <c r="U20" s="207"/>
      <c r="V20" s="207"/>
      <c r="W20" s="207"/>
      <c r="X20" s="180" t="str">
        <f t="shared" si="4"/>
        <v/>
      </c>
      <c r="Y20" s="181"/>
      <c r="Z20" s="180" t="str">
        <f t="shared" si="5"/>
        <v/>
      </c>
      <c r="AA20" s="181"/>
      <c r="AB20" s="180" t="str">
        <f t="shared" si="6"/>
        <v/>
      </c>
      <c r="AC20" s="181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203" t="str">
        <f t="shared" si="0"/>
        <v>Auxiliar de suport a la gestió</v>
      </c>
      <c r="C21" s="203"/>
      <c r="D21" s="203"/>
      <c r="E21" s="81"/>
      <c r="F21" s="81"/>
      <c r="G21" s="81"/>
      <c r="H21" s="204"/>
      <c r="I21" s="205"/>
      <c r="J21" s="205"/>
      <c r="K21" s="205"/>
      <c r="L21" s="167" t="s">
        <v>51</v>
      </c>
      <c r="M21" s="180">
        <f t="shared" si="2"/>
        <v>0</v>
      </c>
      <c r="N21" s="206"/>
      <c r="O21" s="206"/>
      <c r="P21" s="181"/>
      <c r="Q21" s="207" t="str">
        <f t="shared" si="3"/>
        <v/>
      </c>
      <c r="R21" s="207"/>
      <c r="S21" s="207"/>
      <c r="T21" s="207"/>
      <c r="U21" s="207"/>
      <c r="V21" s="207"/>
      <c r="W21" s="207"/>
      <c r="X21" s="180" t="str">
        <f t="shared" si="4"/>
        <v/>
      </c>
      <c r="Y21" s="181"/>
      <c r="Z21" s="180" t="str">
        <f t="shared" si="5"/>
        <v/>
      </c>
      <c r="AA21" s="181"/>
      <c r="AB21" s="180" t="str">
        <f t="shared" si="6"/>
        <v/>
      </c>
      <c r="AC21" s="181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203" t="str">
        <f t="shared" si="0"/>
        <v>Auxiliar de suport a la gestió</v>
      </c>
      <c r="C22" s="203"/>
      <c r="D22" s="203"/>
      <c r="E22" s="81"/>
      <c r="F22" s="81"/>
      <c r="G22" s="81"/>
      <c r="H22" s="204"/>
      <c r="I22" s="205"/>
      <c r="J22" s="205"/>
      <c r="K22" s="205"/>
      <c r="L22" s="167" t="s">
        <v>51</v>
      </c>
      <c r="M22" s="180">
        <f t="shared" si="2"/>
        <v>0</v>
      </c>
      <c r="N22" s="206"/>
      <c r="O22" s="206"/>
      <c r="P22" s="181"/>
      <c r="Q22" s="207" t="str">
        <f t="shared" si="3"/>
        <v/>
      </c>
      <c r="R22" s="207"/>
      <c r="S22" s="207"/>
      <c r="T22" s="207"/>
      <c r="U22" s="207"/>
      <c r="V22" s="207"/>
      <c r="W22" s="207"/>
      <c r="X22" s="180" t="str">
        <f t="shared" si="4"/>
        <v/>
      </c>
      <c r="Y22" s="181"/>
      <c r="Z22" s="180" t="str">
        <f t="shared" si="5"/>
        <v/>
      </c>
      <c r="AA22" s="181"/>
      <c r="AB22" s="180" t="str">
        <f t="shared" si="6"/>
        <v/>
      </c>
      <c r="AC22" s="181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203" t="str">
        <f t="shared" si="0"/>
        <v>Auxiliar de suport a la gestió</v>
      </c>
      <c r="C23" s="203"/>
      <c r="D23" s="203"/>
      <c r="E23" s="81"/>
      <c r="F23" s="81"/>
      <c r="G23" s="81"/>
      <c r="H23" s="204"/>
      <c r="I23" s="205"/>
      <c r="J23" s="205"/>
      <c r="K23" s="205"/>
      <c r="L23" s="167" t="s">
        <v>51</v>
      </c>
      <c r="M23" s="180">
        <f t="shared" si="2"/>
        <v>0</v>
      </c>
      <c r="N23" s="206"/>
      <c r="O23" s="206"/>
      <c r="P23" s="181"/>
      <c r="Q23" s="207" t="str">
        <f t="shared" si="3"/>
        <v/>
      </c>
      <c r="R23" s="207"/>
      <c r="S23" s="207"/>
      <c r="T23" s="207"/>
      <c r="U23" s="207"/>
      <c r="V23" s="207"/>
      <c r="W23" s="207"/>
      <c r="X23" s="180" t="str">
        <f t="shared" si="4"/>
        <v/>
      </c>
      <c r="Y23" s="181"/>
      <c r="Z23" s="180" t="str">
        <f t="shared" si="5"/>
        <v/>
      </c>
      <c r="AA23" s="181"/>
      <c r="AB23" s="180" t="str">
        <f t="shared" si="6"/>
        <v/>
      </c>
      <c r="AC23" s="181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203" t="str">
        <f t="shared" si="0"/>
        <v>Auxiliar de suport a la gestió</v>
      </c>
      <c r="C24" s="203"/>
      <c r="D24" s="203"/>
      <c r="E24" s="81"/>
      <c r="F24" s="81"/>
      <c r="G24" s="81"/>
      <c r="H24" s="204"/>
      <c r="I24" s="205"/>
      <c r="J24" s="205"/>
      <c r="K24" s="205"/>
      <c r="L24" s="167" t="s">
        <v>51</v>
      </c>
      <c r="M24" s="180">
        <f t="shared" si="2"/>
        <v>0</v>
      </c>
      <c r="N24" s="206"/>
      <c r="O24" s="206"/>
      <c r="P24" s="181"/>
      <c r="Q24" s="207" t="str">
        <f t="shared" si="3"/>
        <v/>
      </c>
      <c r="R24" s="207"/>
      <c r="S24" s="207"/>
      <c r="T24" s="207"/>
      <c r="U24" s="207"/>
      <c r="V24" s="207"/>
      <c r="W24" s="207"/>
      <c r="X24" s="180" t="str">
        <f t="shared" si="4"/>
        <v/>
      </c>
      <c r="Y24" s="181"/>
      <c r="Z24" s="180" t="str">
        <f t="shared" si="5"/>
        <v/>
      </c>
      <c r="AA24" s="181"/>
      <c r="AB24" s="180" t="str">
        <f t="shared" si="6"/>
        <v/>
      </c>
      <c r="AC24" s="181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203" t="str">
        <f t="shared" si="0"/>
        <v>Auxiliar de suport a la gestió</v>
      </c>
      <c r="C25" s="203"/>
      <c r="D25" s="203"/>
      <c r="E25" s="81"/>
      <c r="F25" s="81"/>
      <c r="G25" s="81"/>
      <c r="H25" s="204"/>
      <c r="I25" s="205"/>
      <c r="J25" s="205"/>
      <c r="K25" s="205"/>
      <c r="L25" s="167" t="s">
        <v>51</v>
      </c>
      <c r="M25" s="180">
        <f t="shared" si="2"/>
        <v>0</v>
      </c>
      <c r="N25" s="206"/>
      <c r="O25" s="206"/>
      <c r="P25" s="181"/>
      <c r="Q25" s="207" t="str">
        <f t="shared" si="3"/>
        <v/>
      </c>
      <c r="R25" s="207"/>
      <c r="S25" s="207"/>
      <c r="T25" s="207"/>
      <c r="U25" s="207"/>
      <c r="V25" s="207"/>
      <c r="W25" s="207"/>
      <c r="X25" s="180" t="str">
        <f t="shared" si="4"/>
        <v/>
      </c>
      <c r="Y25" s="181"/>
      <c r="Z25" s="180" t="str">
        <f t="shared" si="5"/>
        <v/>
      </c>
      <c r="AA25" s="181"/>
      <c r="AB25" s="180" t="str">
        <f t="shared" si="6"/>
        <v/>
      </c>
      <c r="AC25" s="181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203" t="str">
        <f t="shared" si="0"/>
        <v>Auxiliar de suport a la gestió</v>
      </c>
      <c r="C26" s="203"/>
      <c r="D26" s="203"/>
      <c r="E26" s="81"/>
      <c r="F26" s="81"/>
      <c r="G26" s="81"/>
      <c r="H26" s="204"/>
      <c r="I26" s="205"/>
      <c r="J26" s="205"/>
      <c r="K26" s="205"/>
      <c r="L26" s="167" t="s">
        <v>51</v>
      </c>
      <c r="M26" s="180">
        <f t="shared" si="2"/>
        <v>0</v>
      </c>
      <c r="N26" s="206"/>
      <c r="O26" s="206"/>
      <c r="P26" s="181"/>
      <c r="Q26" s="207" t="str">
        <f t="shared" si="3"/>
        <v/>
      </c>
      <c r="R26" s="207"/>
      <c r="S26" s="207"/>
      <c r="T26" s="207"/>
      <c r="U26" s="207"/>
      <c r="V26" s="207"/>
      <c r="W26" s="207"/>
      <c r="X26" s="180" t="str">
        <f t="shared" si="4"/>
        <v/>
      </c>
      <c r="Y26" s="181"/>
      <c r="Z26" s="180" t="str">
        <f t="shared" si="5"/>
        <v/>
      </c>
      <c r="AA26" s="181"/>
      <c r="AB26" s="180" t="str">
        <f t="shared" si="6"/>
        <v/>
      </c>
      <c r="AC26" s="181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203" t="str">
        <f t="shared" si="0"/>
        <v>Auxiliar de suport a la gestió</v>
      </c>
      <c r="C27" s="203"/>
      <c r="D27" s="203"/>
      <c r="E27" s="81"/>
      <c r="F27" s="81"/>
      <c r="G27" s="81"/>
      <c r="H27" s="204"/>
      <c r="I27" s="205"/>
      <c r="J27" s="205"/>
      <c r="K27" s="205"/>
      <c r="L27" s="167" t="s">
        <v>51</v>
      </c>
      <c r="M27" s="180">
        <f t="shared" si="2"/>
        <v>0</v>
      </c>
      <c r="N27" s="206"/>
      <c r="O27" s="206"/>
      <c r="P27" s="181"/>
      <c r="Q27" s="207" t="str">
        <f t="shared" si="3"/>
        <v/>
      </c>
      <c r="R27" s="207"/>
      <c r="S27" s="207"/>
      <c r="T27" s="207"/>
      <c r="U27" s="207"/>
      <c r="V27" s="207"/>
      <c r="W27" s="207"/>
      <c r="X27" s="180" t="str">
        <f t="shared" si="4"/>
        <v/>
      </c>
      <c r="Y27" s="181"/>
      <c r="Z27" s="180" t="str">
        <f t="shared" si="5"/>
        <v/>
      </c>
      <c r="AA27" s="181"/>
      <c r="AB27" s="180" t="str">
        <f t="shared" si="6"/>
        <v/>
      </c>
      <c r="AC27" s="181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203" t="str">
        <f t="shared" si="0"/>
        <v>Auxiliar de suport a la gestió</v>
      </c>
      <c r="C28" s="203"/>
      <c r="D28" s="203"/>
      <c r="E28" s="81"/>
      <c r="F28" s="81"/>
      <c r="G28" s="81"/>
      <c r="H28" s="204"/>
      <c r="I28" s="205"/>
      <c r="J28" s="205"/>
      <c r="K28" s="205"/>
      <c r="L28" s="167" t="s">
        <v>51</v>
      </c>
      <c r="M28" s="180">
        <f t="shared" si="2"/>
        <v>0</v>
      </c>
      <c r="N28" s="206"/>
      <c r="O28" s="206"/>
      <c r="P28" s="181"/>
      <c r="Q28" s="207" t="str">
        <f t="shared" si="3"/>
        <v/>
      </c>
      <c r="R28" s="207"/>
      <c r="S28" s="207"/>
      <c r="T28" s="207"/>
      <c r="U28" s="207"/>
      <c r="V28" s="207"/>
      <c r="W28" s="207"/>
      <c r="X28" s="180" t="str">
        <f t="shared" si="4"/>
        <v/>
      </c>
      <c r="Y28" s="181"/>
      <c r="Z28" s="180" t="str">
        <f t="shared" si="5"/>
        <v/>
      </c>
      <c r="AA28" s="181"/>
      <c r="AB28" s="180" t="str">
        <f t="shared" si="6"/>
        <v/>
      </c>
      <c r="AC28" s="181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203" t="str">
        <f t="shared" si="0"/>
        <v>Auxiliar de suport a la gestió</v>
      </c>
      <c r="C29" s="203"/>
      <c r="D29" s="203"/>
      <c r="E29" s="81"/>
      <c r="F29" s="81"/>
      <c r="G29" s="81"/>
      <c r="H29" s="204"/>
      <c r="I29" s="205"/>
      <c r="J29" s="205"/>
      <c r="K29" s="205"/>
      <c r="L29" s="167" t="s">
        <v>51</v>
      </c>
      <c r="M29" s="180">
        <f t="shared" si="2"/>
        <v>0</v>
      </c>
      <c r="N29" s="206"/>
      <c r="O29" s="206"/>
      <c r="P29" s="181"/>
      <c r="Q29" s="207" t="str">
        <f t="shared" si="3"/>
        <v/>
      </c>
      <c r="R29" s="207"/>
      <c r="S29" s="207"/>
      <c r="T29" s="207"/>
      <c r="U29" s="207"/>
      <c r="V29" s="207"/>
      <c r="W29" s="207"/>
      <c r="X29" s="180" t="str">
        <f t="shared" si="4"/>
        <v/>
      </c>
      <c r="Y29" s="181"/>
      <c r="Z29" s="180" t="str">
        <f t="shared" si="5"/>
        <v/>
      </c>
      <c r="AA29" s="181"/>
      <c r="AB29" s="180" t="str">
        <f t="shared" si="6"/>
        <v/>
      </c>
      <c r="AC29" s="181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203" t="str">
        <f t="shared" si="0"/>
        <v>Auxiliar de suport a la gestió</v>
      </c>
      <c r="C30" s="203"/>
      <c r="D30" s="203"/>
      <c r="E30" s="81"/>
      <c r="F30" s="81"/>
      <c r="G30" s="81"/>
      <c r="H30" s="204"/>
      <c r="I30" s="205"/>
      <c r="J30" s="205"/>
      <c r="K30" s="205"/>
      <c r="L30" s="167" t="s">
        <v>51</v>
      </c>
      <c r="M30" s="180">
        <f t="shared" si="2"/>
        <v>0</v>
      </c>
      <c r="N30" s="206"/>
      <c r="O30" s="206"/>
      <c r="P30" s="181"/>
      <c r="Q30" s="207" t="str">
        <f t="shared" si="3"/>
        <v/>
      </c>
      <c r="R30" s="207"/>
      <c r="S30" s="207"/>
      <c r="T30" s="207"/>
      <c r="U30" s="207"/>
      <c r="V30" s="207"/>
      <c r="W30" s="207"/>
      <c r="X30" s="180" t="str">
        <f t="shared" si="4"/>
        <v/>
      </c>
      <c r="Y30" s="181"/>
      <c r="Z30" s="180" t="str">
        <f t="shared" si="5"/>
        <v/>
      </c>
      <c r="AA30" s="181"/>
      <c r="AB30" s="180" t="str">
        <f t="shared" si="6"/>
        <v/>
      </c>
      <c r="AC30" s="181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203" t="str">
        <f t="shared" si="0"/>
        <v>Auxiliar de suport a la gestió</v>
      </c>
      <c r="C31" s="203"/>
      <c r="D31" s="203"/>
      <c r="E31" s="81"/>
      <c r="F31" s="81"/>
      <c r="G31" s="81"/>
      <c r="H31" s="204"/>
      <c r="I31" s="205"/>
      <c r="J31" s="205"/>
      <c r="K31" s="205"/>
      <c r="L31" s="167" t="s">
        <v>51</v>
      </c>
      <c r="M31" s="180">
        <f t="shared" si="2"/>
        <v>0</v>
      </c>
      <c r="N31" s="206"/>
      <c r="O31" s="206"/>
      <c r="P31" s="181"/>
      <c r="Q31" s="207" t="str">
        <f t="shared" si="3"/>
        <v/>
      </c>
      <c r="R31" s="207"/>
      <c r="S31" s="207"/>
      <c r="T31" s="207"/>
      <c r="U31" s="207"/>
      <c r="V31" s="207"/>
      <c r="W31" s="207"/>
      <c r="X31" s="180" t="str">
        <f t="shared" si="4"/>
        <v/>
      </c>
      <c r="Y31" s="181"/>
      <c r="Z31" s="180" t="str">
        <f t="shared" si="5"/>
        <v/>
      </c>
      <c r="AA31" s="181"/>
      <c r="AB31" s="180" t="str">
        <f t="shared" si="6"/>
        <v/>
      </c>
      <c r="AC31" s="181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203" t="str">
        <f t="shared" si="0"/>
        <v>Auxiliar de suport a la gestió</v>
      </c>
      <c r="C32" s="203"/>
      <c r="D32" s="203"/>
      <c r="E32" s="81"/>
      <c r="F32" s="81"/>
      <c r="G32" s="81"/>
      <c r="H32" s="204"/>
      <c r="I32" s="205"/>
      <c r="J32" s="205"/>
      <c r="K32" s="205"/>
      <c r="L32" s="167" t="s">
        <v>51</v>
      </c>
      <c r="M32" s="180">
        <f t="shared" si="2"/>
        <v>0</v>
      </c>
      <c r="N32" s="206"/>
      <c r="O32" s="206"/>
      <c r="P32" s="181"/>
      <c r="Q32" s="207" t="str">
        <f t="shared" si="3"/>
        <v/>
      </c>
      <c r="R32" s="207"/>
      <c r="S32" s="207"/>
      <c r="T32" s="207"/>
      <c r="U32" s="207"/>
      <c r="V32" s="207"/>
      <c r="W32" s="207"/>
      <c r="X32" s="180" t="str">
        <f t="shared" si="4"/>
        <v/>
      </c>
      <c r="Y32" s="181"/>
      <c r="Z32" s="180" t="str">
        <f t="shared" si="5"/>
        <v/>
      </c>
      <c r="AA32" s="181"/>
      <c r="AB32" s="180" t="str">
        <f t="shared" si="6"/>
        <v/>
      </c>
      <c r="AC32" s="181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203" t="str">
        <f t="shared" si="0"/>
        <v>Auxiliar de suport a la gestió</v>
      </c>
      <c r="C33" s="203"/>
      <c r="D33" s="203"/>
      <c r="E33" s="81"/>
      <c r="F33" s="81"/>
      <c r="G33" s="81"/>
      <c r="H33" s="204"/>
      <c r="I33" s="205"/>
      <c r="J33" s="205"/>
      <c r="K33" s="205"/>
      <c r="L33" s="167" t="s">
        <v>51</v>
      </c>
      <c r="M33" s="180">
        <f t="shared" si="2"/>
        <v>0</v>
      </c>
      <c r="N33" s="206"/>
      <c r="O33" s="206"/>
      <c r="P33" s="181"/>
      <c r="Q33" s="207" t="str">
        <f t="shared" si="3"/>
        <v/>
      </c>
      <c r="R33" s="207"/>
      <c r="S33" s="207"/>
      <c r="T33" s="207"/>
      <c r="U33" s="207"/>
      <c r="V33" s="207"/>
      <c r="W33" s="207"/>
      <c r="X33" s="180" t="str">
        <f t="shared" si="4"/>
        <v/>
      </c>
      <c r="Y33" s="181"/>
      <c r="Z33" s="180" t="str">
        <f t="shared" si="5"/>
        <v/>
      </c>
      <c r="AA33" s="181"/>
      <c r="AB33" s="180" t="str">
        <f t="shared" si="6"/>
        <v/>
      </c>
      <c r="AC33" s="181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203" t="str">
        <f t="shared" si="0"/>
        <v>Auxiliar de suport a la gestió</v>
      </c>
      <c r="C34" s="203"/>
      <c r="D34" s="203"/>
      <c r="E34" s="81"/>
      <c r="F34" s="81"/>
      <c r="G34" s="81"/>
      <c r="H34" s="204"/>
      <c r="I34" s="205"/>
      <c r="J34" s="205"/>
      <c r="K34" s="205"/>
      <c r="L34" s="167" t="s">
        <v>51</v>
      </c>
      <c r="M34" s="180">
        <f t="shared" si="2"/>
        <v>0</v>
      </c>
      <c r="N34" s="206"/>
      <c r="O34" s="206"/>
      <c r="P34" s="181"/>
      <c r="Q34" s="207" t="str">
        <f t="shared" si="3"/>
        <v/>
      </c>
      <c r="R34" s="207"/>
      <c r="S34" s="207"/>
      <c r="T34" s="207"/>
      <c r="U34" s="207"/>
      <c r="V34" s="207"/>
      <c r="W34" s="207"/>
      <c r="X34" s="180" t="str">
        <f t="shared" si="4"/>
        <v/>
      </c>
      <c r="Y34" s="181"/>
      <c r="Z34" s="180" t="str">
        <f t="shared" si="5"/>
        <v/>
      </c>
      <c r="AA34" s="181"/>
      <c r="AB34" s="180" t="str">
        <f t="shared" si="6"/>
        <v/>
      </c>
      <c r="AC34" s="181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6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6" t="s">
        <v>72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9" t="s">
        <v>16</v>
      </c>
      <c r="C38" s="200"/>
      <c r="D38" s="200"/>
      <c r="E38" s="201" t="s">
        <v>17</v>
      </c>
      <c r="F38" s="201"/>
      <c r="G38" s="201"/>
      <c r="H38" s="201"/>
      <c r="I38" s="201"/>
      <c r="J38" s="201"/>
      <c r="K38" s="201"/>
      <c r="L38" s="201"/>
      <c r="M38" s="201"/>
      <c r="N38" s="20" t="s">
        <v>19</v>
      </c>
      <c r="O38" s="20" t="s">
        <v>14</v>
      </c>
      <c r="P38" s="20" t="str">
        <f>M14</f>
        <v>Rol d’Auxiliar de suport a la gestió en serveis d’oficines tècniques IT</v>
      </c>
      <c r="Q38" s="202" t="str">
        <f>Q14</f>
        <v/>
      </c>
      <c r="R38" s="202"/>
      <c r="S38" s="202"/>
      <c r="T38" s="202"/>
      <c r="U38" s="202"/>
      <c r="V38" s="202"/>
      <c r="W38" s="168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1" t="s">
        <v>55</v>
      </c>
      <c r="C39" s="191"/>
      <c r="D39" s="191"/>
      <c r="E39" s="196" t="s">
        <v>56</v>
      </c>
      <c r="F39" s="197"/>
      <c r="G39" s="197"/>
      <c r="H39" s="197"/>
      <c r="I39" s="197"/>
      <c r="J39" s="197"/>
      <c r="K39" s="197"/>
      <c r="L39" s="197"/>
      <c r="M39" s="198"/>
      <c r="N39" s="87"/>
      <c r="O39" s="87" t="s">
        <v>53</v>
      </c>
      <c r="P39" s="167" t="s">
        <v>3</v>
      </c>
      <c r="Q39" s="191" t="s">
        <v>4</v>
      </c>
      <c r="R39" s="191"/>
      <c r="S39" s="191"/>
      <c r="T39" s="191"/>
      <c r="U39" s="191"/>
      <c r="V39" s="191"/>
      <c r="W39" s="167" t="s">
        <v>4</v>
      </c>
      <c r="X39" s="167" t="s">
        <v>4</v>
      </c>
      <c r="Y39" s="167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91"/>
      <c r="C40" s="191"/>
      <c r="D40" s="191"/>
      <c r="E40" s="196"/>
      <c r="F40" s="197"/>
      <c r="G40" s="197"/>
      <c r="H40" s="197"/>
      <c r="I40" s="197"/>
      <c r="J40" s="197"/>
      <c r="K40" s="197"/>
      <c r="L40" s="197"/>
      <c r="M40" s="198"/>
      <c r="N40" s="87"/>
      <c r="O40" s="87"/>
      <c r="P40" s="167" t="s">
        <v>51</v>
      </c>
      <c r="Q40" s="191" t="s">
        <v>51</v>
      </c>
      <c r="R40" s="191"/>
      <c r="S40" s="191"/>
      <c r="T40" s="191"/>
      <c r="U40" s="191"/>
      <c r="V40" s="191"/>
      <c r="W40" s="167" t="s">
        <v>51</v>
      </c>
      <c r="X40" s="167" t="s">
        <v>51</v>
      </c>
      <c r="Y40" s="167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91"/>
      <c r="C41" s="191"/>
      <c r="D41" s="191"/>
      <c r="E41" s="196"/>
      <c r="F41" s="197"/>
      <c r="G41" s="197"/>
      <c r="H41" s="197"/>
      <c r="I41" s="197"/>
      <c r="J41" s="197"/>
      <c r="K41" s="197"/>
      <c r="L41" s="197"/>
      <c r="M41" s="198"/>
      <c r="N41" s="87"/>
      <c r="O41" s="87"/>
      <c r="P41" s="167" t="s">
        <v>51</v>
      </c>
      <c r="Q41" s="191" t="s">
        <v>51</v>
      </c>
      <c r="R41" s="191"/>
      <c r="S41" s="191"/>
      <c r="T41" s="191"/>
      <c r="U41" s="191"/>
      <c r="V41" s="191"/>
      <c r="W41" s="167" t="s">
        <v>51</v>
      </c>
      <c r="X41" s="167" t="s">
        <v>51</v>
      </c>
      <c r="Y41" s="167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91"/>
      <c r="C42" s="191"/>
      <c r="D42" s="191"/>
      <c r="E42" s="196"/>
      <c r="F42" s="197"/>
      <c r="G42" s="197"/>
      <c r="H42" s="197"/>
      <c r="I42" s="197"/>
      <c r="J42" s="197"/>
      <c r="K42" s="197"/>
      <c r="L42" s="197"/>
      <c r="M42" s="198"/>
      <c r="N42" s="87"/>
      <c r="O42" s="87"/>
      <c r="P42" s="167" t="s">
        <v>51</v>
      </c>
      <c r="Q42" s="191" t="s">
        <v>51</v>
      </c>
      <c r="R42" s="191"/>
      <c r="S42" s="191"/>
      <c r="T42" s="191"/>
      <c r="U42" s="191"/>
      <c r="V42" s="191"/>
      <c r="W42" s="167" t="s">
        <v>51</v>
      </c>
      <c r="X42" s="167" t="s">
        <v>51</v>
      </c>
      <c r="Y42" s="167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91"/>
      <c r="C43" s="191"/>
      <c r="D43" s="191"/>
      <c r="E43" s="196"/>
      <c r="F43" s="197"/>
      <c r="G43" s="197"/>
      <c r="H43" s="197"/>
      <c r="I43" s="197"/>
      <c r="J43" s="197"/>
      <c r="K43" s="197"/>
      <c r="L43" s="197"/>
      <c r="M43" s="198"/>
      <c r="N43" s="87"/>
      <c r="O43" s="87"/>
      <c r="P43" s="167" t="s">
        <v>51</v>
      </c>
      <c r="Q43" s="191" t="s">
        <v>51</v>
      </c>
      <c r="R43" s="191"/>
      <c r="S43" s="191"/>
      <c r="T43" s="191"/>
      <c r="U43" s="191"/>
      <c r="V43" s="191"/>
      <c r="W43" s="167" t="s">
        <v>51</v>
      </c>
      <c r="X43" s="167" t="s">
        <v>51</v>
      </c>
      <c r="Y43" s="167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91"/>
      <c r="C44" s="191"/>
      <c r="D44" s="191"/>
      <c r="E44" s="196"/>
      <c r="F44" s="197"/>
      <c r="G44" s="197"/>
      <c r="H44" s="197"/>
      <c r="I44" s="197"/>
      <c r="J44" s="197"/>
      <c r="K44" s="197"/>
      <c r="L44" s="197"/>
      <c r="M44" s="198"/>
      <c r="N44" s="87"/>
      <c r="O44" s="87"/>
      <c r="P44" s="167" t="s">
        <v>51</v>
      </c>
      <c r="Q44" s="191" t="s">
        <v>51</v>
      </c>
      <c r="R44" s="191"/>
      <c r="S44" s="191"/>
      <c r="T44" s="191"/>
      <c r="U44" s="191"/>
      <c r="V44" s="191"/>
      <c r="W44" s="167" t="s">
        <v>51</v>
      </c>
      <c r="X44" s="167" t="s">
        <v>51</v>
      </c>
      <c r="Y44" s="167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91"/>
      <c r="C45" s="191"/>
      <c r="D45" s="191"/>
      <c r="E45" s="196"/>
      <c r="F45" s="197"/>
      <c r="G45" s="197"/>
      <c r="H45" s="197"/>
      <c r="I45" s="197"/>
      <c r="J45" s="197"/>
      <c r="K45" s="197"/>
      <c r="L45" s="197"/>
      <c r="M45" s="198"/>
      <c r="N45" s="87"/>
      <c r="O45" s="87"/>
      <c r="P45" s="167" t="s">
        <v>51</v>
      </c>
      <c r="Q45" s="191" t="s">
        <v>51</v>
      </c>
      <c r="R45" s="191"/>
      <c r="S45" s="191"/>
      <c r="T45" s="191"/>
      <c r="U45" s="191"/>
      <c r="V45" s="191"/>
      <c r="W45" s="167" t="s">
        <v>51</v>
      </c>
      <c r="X45" s="167" t="s">
        <v>51</v>
      </c>
      <c r="Y45" s="167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91"/>
      <c r="C46" s="191"/>
      <c r="D46" s="191"/>
      <c r="E46" s="196"/>
      <c r="F46" s="197"/>
      <c r="G46" s="197"/>
      <c r="H46" s="197"/>
      <c r="I46" s="197"/>
      <c r="J46" s="197"/>
      <c r="K46" s="197"/>
      <c r="L46" s="197"/>
      <c r="M46" s="198"/>
      <c r="N46" s="87"/>
      <c r="O46" s="87"/>
      <c r="P46" s="167" t="s">
        <v>51</v>
      </c>
      <c r="Q46" s="191" t="s">
        <v>51</v>
      </c>
      <c r="R46" s="191"/>
      <c r="S46" s="191"/>
      <c r="T46" s="191"/>
      <c r="U46" s="191"/>
      <c r="V46" s="191"/>
      <c r="W46" s="167" t="s">
        <v>51</v>
      </c>
      <c r="X46" s="167" t="s">
        <v>51</v>
      </c>
      <c r="Y46" s="167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91"/>
      <c r="C47" s="191"/>
      <c r="D47" s="191"/>
      <c r="E47" s="196"/>
      <c r="F47" s="197"/>
      <c r="G47" s="197"/>
      <c r="H47" s="197"/>
      <c r="I47" s="197"/>
      <c r="J47" s="197"/>
      <c r="K47" s="197"/>
      <c r="L47" s="197"/>
      <c r="M47" s="198"/>
      <c r="N47" s="87"/>
      <c r="O47" s="87"/>
      <c r="P47" s="167" t="s">
        <v>51</v>
      </c>
      <c r="Q47" s="191" t="s">
        <v>51</v>
      </c>
      <c r="R47" s="191"/>
      <c r="S47" s="191"/>
      <c r="T47" s="191"/>
      <c r="U47" s="191"/>
      <c r="V47" s="191"/>
      <c r="W47" s="167" t="s">
        <v>51</v>
      </c>
      <c r="X47" s="167" t="s">
        <v>51</v>
      </c>
      <c r="Y47" s="167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91"/>
      <c r="C48" s="191"/>
      <c r="D48" s="191"/>
      <c r="E48" s="196"/>
      <c r="F48" s="197"/>
      <c r="G48" s="197"/>
      <c r="H48" s="197"/>
      <c r="I48" s="197"/>
      <c r="J48" s="197"/>
      <c r="K48" s="197"/>
      <c r="L48" s="197"/>
      <c r="M48" s="198"/>
      <c r="N48" s="87"/>
      <c r="O48" s="87"/>
      <c r="P48" s="167" t="s">
        <v>51</v>
      </c>
      <c r="Q48" s="191" t="s">
        <v>51</v>
      </c>
      <c r="R48" s="191"/>
      <c r="S48" s="191"/>
      <c r="T48" s="191"/>
      <c r="U48" s="191"/>
      <c r="V48" s="191"/>
      <c r="W48" s="167" t="s">
        <v>51</v>
      </c>
      <c r="X48" s="167" t="s">
        <v>51</v>
      </c>
      <c r="Y48" s="167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91"/>
      <c r="C49" s="191"/>
      <c r="D49" s="191"/>
      <c r="E49" s="196"/>
      <c r="F49" s="197"/>
      <c r="G49" s="197"/>
      <c r="H49" s="197"/>
      <c r="I49" s="197"/>
      <c r="J49" s="197"/>
      <c r="K49" s="197"/>
      <c r="L49" s="197"/>
      <c r="M49" s="198"/>
      <c r="N49" s="87"/>
      <c r="O49" s="87"/>
      <c r="P49" s="167" t="s">
        <v>51</v>
      </c>
      <c r="Q49" s="191" t="s">
        <v>51</v>
      </c>
      <c r="R49" s="191"/>
      <c r="S49" s="191"/>
      <c r="T49" s="191"/>
      <c r="U49" s="191"/>
      <c r="V49" s="191"/>
      <c r="W49" s="167" t="s">
        <v>51</v>
      </c>
      <c r="X49" s="167" t="s">
        <v>51</v>
      </c>
      <c r="Y49" s="167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91"/>
      <c r="C50" s="191"/>
      <c r="D50" s="191"/>
      <c r="E50" s="196"/>
      <c r="F50" s="197"/>
      <c r="G50" s="197"/>
      <c r="H50" s="197"/>
      <c r="I50" s="197"/>
      <c r="J50" s="197"/>
      <c r="K50" s="197"/>
      <c r="L50" s="197"/>
      <c r="M50" s="198"/>
      <c r="N50" s="87"/>
      <c r="O50" s="87"/>
      <c r="P50" s="167" t="s">
        <v>51</v>
      </c>
      <c r="Q50" s="191" t="s">
        <v>51</v>
      </c>
      <c r="R50" s="191"/>
      <c r="S50" s="191"/>
      <c r="T50" s="191"/>
      <c r="U50" s="191"/>
      <c r="V50" s="191"/>
      <c r="W50" s="167" t="s">
        <v>51</v>
      </c>
      <c r="X50" s="167" t="s">
        <v>51</v>
      </c>
      <c r="Y50" s="167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91"/>
      <c r="C51" s="191"/>
      <c r="D51" s="191"/>
      <c r="E51" s="196"/>
      <c r="F51" s="197"/>
      <c r="G51" s="197"/>
      <c r="H51" s="197"/>
      <c r="I51" s="197"/>
      <c r="J51" s="197"/>
      <c r="K51" s="197"/>
      <c r="L51" s="197"/>
      <c r="M51" s="198"/>
      <c r="N51" s="87"/>
      <c r="O51" s="87"/>
      <c r="P51" s="167" t="s">
        <v>51</v>
      </c>
      <c r="Q51" s="191" t="s">
        <v>51</v>
      </c>
      <c r="R51" s="191"/>
      <c r="S51" s="191"/>
      <c r="T51" s="191"/>
      <c r="U51" s="191"/>
      <c r="V51" s="191"/>
      <c r="W51" s="167" t="s">
        <v>51</v>
      </c>
      <c r="X51" s="167" t="s">
        <v>51</v>
      </c>
      <c r="Y51" s="167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91"/>
      <c r="C52" s="191"/>
      <c r="D52" s="191"/>
      <c r="E52" s="196"/>
      <c r="F52" s="197"/>
      <c r="G52" s="197"/>
      <c r="H52" s="197"/>
      <c r="I52" s="197"/>
      <c r="J52" s="197"/>
      <c r="K52" s="197"/>
      <c r="L52" s="197"/>
      <c r="M52" s="198"/>
      <c r="N52" s="87"/>
      <c r="O52" s="87"/>
      <c r="P52" s="167" t="s">
        <v>51</v>
      </c>
      <c r="Q52" s="191" t="s">
        <v>51</v>
      </c>
      <c r="R52" s="191"/>
      <c r="S52" s="191"/>
      <c r="T52" s="191"/>
      <c r="U52" s="191"/>
      <c r="V52" s="191"/>
      <c r="W52" s="167" t="s">
        <v>51</v>
      </c>
      <c r="X52" s="167" t="s">
        <v>51</v>
      </c>
      <c r="Y52" s="167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91"/>
      <c r="C53" s="191"/>
      <c r="D53" s="191"/>
      <c r="E53" s="196"/>
      <c r="F53" s="197"/>
      <c r="G53" s="197"/>
      <c r="H53" s="197"/>
      <c r="I53" s="197"/>
      <c r="J53" s="197"/>
      <c r="K53" s="197"/>
      <c r="L53" s="197"/>
      <c r="M53" s="198"/>
      <c r="N53" s="87"/>
      <c r="O53" s="87"/>
      <c r="P53" s="167" t="s">
        <v>51</v>
      </c>
      <c r="Q53" s="191" t="s">
        <v>51</v>
      </c>
      <c r="R53" s="191"/>
      <c r="S53" s="191"/>
      <c r="T53" s="191"/>
      <c r="U53" s="191"/>
      <c r="V53" s="191"/>
      <c r="W53" s="167" t="s">
        <v>51</v>
      </c>
      <c r="X53" s="167" t="s">
        <v>51</v>
      </c>
      <c r="Y53" s="167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91"/>
      <c r="C54" s="191"/>
      <c r="D54" s="191"/>
      <c r="E54" s="196"/>
      <c r="F54" s="197"/>
      <c r="G54" s="197"/>
      <c r="H54" s="197"/>
      <c r="I54" s="197"/>
      <c r="J54" s="197"/>
      <c r="K54" s="197"/>
      <c r="L54" s="197"/>
      <c r="M54" s="198"/>
      <c r="N54" s="87"/>
      <c r="O54" s="87"/>
      <c r="P54" s="167" t="s">
        <v>51</v>
      </c>
      <c r="Q54" s="191" t="s">
        <v>51</v>
      </c>
      <c r="R54" s="191"/>
      <c r="S54" s="191"/>
      <c r="T54" s="191"/>
      <c r="U54" s="191"/>
      <c r="V54" s="191"/>
      <c r="W54" s="167" t="s">
        <v>51</v>
      </c>
      <c r="X54" s="167" t="s">
        <v>51</v>
      </c>
      <c r="Y54" s="167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91"/>
      <c r="C55" s="191"/>
      <c r="D55" s="191"/>
      <c r="E55" s="196"/>
      <c r="F55" s="197"/>
      <c r="G55" s="197"/>
      <c r="H55" s="197"/>
      <c r="I55" s="197"/>
      <c r="J55" s="197"/>
      <c r="K55" s="197"/>
      <c r="L55" s="197"/>
      <c r="M55" s="198"/>
      <c r="N55" s="87"/>
      <c r="O55" s="87"/>
      <c r="P55" s="167" t="s">
        <v>51</v>
      </c>
      <c r="Q55" s="191" t="s">
        <v>51</v>
      </c>
      <c r="R55" s="191"/>
      <c r="S55" s="191"/>
      <c r="T55" s="191"/>
      <c r="U55" s="191"/>
      <c r="V55" s="191"/>
      <c r="W55" s="167" t="s">
        <v>51</v>
      </c>
      <c r="X55" s="167" t="s">
        <v>51</v>
      </c>
      <c r="Y55" s="167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91"/>
      <c r="C56" s="191"/>
      <c r="D56" s="191"/>
      <c r="E56" s="196"/>
      <c r="F56" s="197"/>
      <c r="G56" s="197"/>
      <c r="H56" s="197"/>
      <c r="I56" s="197"/>
      <c r="J56" s="197"/>
      <c r="K56" s="197"/>
      <c r="L56" s="197"/>
      <c r="M56" s="198"/>
      <c r="N56" s="87"/>
      <c r="O56" s="87"/>
      <c r="P56" s="167" t="s">
        <v>51</v>
      </c>
      <c r="Q56" s="191" t="s">
        <v>51</v>
      </c>
      <c r="R56" s="191"/>
      <c r="S56" s="191"/>
      <c r="T56" s="191"/>
      <c r="U56" s="191"/>
      <c r="V56" s="191"/>
      <c r="W56" s="167" t="s">
        <v>51</v>
      </c>
      <c r="X56" s="167" t="s">
        <v>51</v>
      </c>
      <c r="Y56" s="167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91"/>
      <c r="C57" s="191"/>
      <c r="D57" s="191"/>
      <c r="E57" s="196"/>
      <c r="F57" s="197"/>
      <c r="G57" s="197"/>
      <c r="H57" s="197"/>
      <c r="I57" s="197"/>
      <c r="J57" s="197"/>
      <c r="K57" s="197"/>
      <c r="L57" s="197"/>
      <c r="M57" s="198"/>
      <c r="N57" s="87"/>
      <c r="O57" s="87"/>
      <c r="P57" s="167" t="s">
        <v>51</v>
      </c>
      <c r="Q57" s="191" t="s">
        <v>51</v>
      </c>
      <c r="R57" s="191"/>
      <c r="S57" s="191"/>
      <c r="T57" s="191"/>
      <c r="U57" s="191"/>
      <c r="V57" s="191"/>
      <c r="W57" s="167" t="s">
        <v>51</v>
      </c>
      <c r="X57" s="167" t="s">
        <v>51</v>
      </c>
      <c r="Y57" s="167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91"/>
      <c r="C58" s="191"/>
      <c r="D58" s="191"/>
      <c r="E58" s="196"/>
      <c r="F58" s="197"/>
      <c r="G58" s="197"/>
      <c r="H58" s="197"/>
      <c r="I58" s="197"/>
      <c r="J58" s="197"/>
      <c r="K58" s="197"/>
      <c r="L58" s="197"/>
      <c r="M58" s="198"/>
      <c r="N58" s="87"/>
      <c r="O58" s="87"/>
      <c r="P58" s="167" t="s">
        <v>51</v>
      </c>
      <c r="Q58" s="191" t="s">
        <v>51</v>
      </c>
      <c r="R58" s="191"/>
      <c r="S58" s="191"/>
      <c r="T58" s="191"/>
      <c r="U58" s="191"/>
      <c r="V58" s="191"/>
      <c r="W58" s="167" t="s">
        <v>51</v>
      </c>
      <c r="X58" s="167" t="s">
        <v>51</v>
      </c>
      <c r="Y58" s="167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91"/>
      <c r="C59" s="191"/>
      <c r="D59" s="191"/>
      <c r="E59" s="196"/>
      <c r="F59" s="197"/>
      <c r="G59" s="197"/>
      <c r="H59" s="197"/>
      <c r="I59" s="197"/>
      <c r="J59" s="197"/>
      <c r="K59" s="197"/>
      <c r="L59" s="197"/>
      <c r="M59" s="198"/>
      <c r="N59" s="87"/>
      <c r="O59" s="87"/>
      <c r="P59" s="167" t="s">
        <v>51</v>
      </c>
      <c r="Q59" s="191" t="s">
        <v>51</v>
      </c>
      <c r="R59" s="191"/>
      <c r="S59" s="191"/>
      <c r="T59" s="191"/>
      <c r="U59" s="191"/>
      <c r="V59" s="191"/>
      <c r="W59" s="167" t="s">
        <v>51</v>
      </c>
      <c r="X59" s="167" t="s">
        <v>51</v>
      </c>
      <c r="Y59" s="167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91"/>
      <c r="C60" s="191"/>
      <c r="D60" s="191"/>
      <c r="E60" s="196"/>
      <c r="F60" s="197"/>
      <c r="G60" s="197"/>
      <c r="H60" s="197"/>
      <c r="I60" s="197"/>
      <c r="J60" s="197"/>
      <c r="K60" s="197"/>
      <c r="L60" s="197"/>
      <c r="M60" s="198"/>
      <c r="N60" s="87"/>
      <c r="O60" s="87"/>
      <c r="P60" s="167" t="s">
        <v>51</v>
      </c>
      <c r="Q60" s="191" t="s">
        <v>51</v>
      </c>
      <c r="R60" s="191"/>
      <c r="S60" s="191"/>
      <c r="T60" s="191"/>
      <c r="U60" s="191"/>
      <c r="V60" s="191"/>
      <c r="W60" s="167" t="s">
        <v>51</v>
      </c>
      <c r="X60" s="167" t="s">
        <v>51</v>
      </c>
      <c r="Y60" s="167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91"/>
      <c r="C61" s="191"/>
      <c r="D61" s="191"/>
      <c r="E61" s="196"/>
      <c r="F61" s="197"/>
      <c r="G61" s="197"/>
      <c r="H61" s="197"/>
      <c r="I61" s="197"/>
      <c r="J61" s="197"/>
      <c r="K61" s="197"/>
      <c r="L61" s="197"/>
      <c r="M61" s="198"/>
      <c r="N61" s="87"/>
      <c r="O61" s="87"/>
      <c r="P61" s="167" t="s">
        <v>51</v>
      </c>
      <c r="Q61" s="191" t="s">
        <v>51</v>
      </c>
      <c r="R61" s="191"/>
      <c r="S61" s="191"/>
      <c r="T61" s="191"/>
      <c r="U61" s="191"/>
      <c r="V61" s="191"/>
      <c r="W61" s="167" t="s">
        <v>51</v>
      </c>
      <c r="X61" s="167" t="s">
        <v>51</v>
      </c>
      <c r="Y61" s="167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91"/>
      <c r="C62" s="191"/>
      <c r="D62" s="191"/>
      <c r="E62" s="196"/>
      <c r="F62" s="197"/>
      <c r="G62" s="197"/>
      <c r="H62" s="197"/>
      <c r="I62" s="197"/>
      <c r="J62" s="197"/>
      <c r="K62" s="197"/>
      <c r="L62" s="197"/>
      <c r="M62" s="198"/>
      <c r="N62" s="87"/>
      <c r="O62" s="87"/>
      <c r="P62" s="167" t="s">
        <v>51</v>
      </c>
      <c r="Q62" s="191" t="s">
        <v>51</v>
      </c>
      <c r="R62" s="191"/>
      <c r="S62" s="191"/>
      <c r="T62" s="191"/>
      <c r="U62" s="191"/>
      <c r="V62" s="191"/>
      <c r="W62" s="167" t="s">
        <v>51</v>
      </c>
      <c r="X62" s="167" t="s">
        <v>51</v>
      </c>
      <c r="Y62" s="167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91"/>
      <c r="C63" s="191"/>
      <c r="D63" s="191"/>
      <c r="E63" s="196"/>
      <c r="F63" s="197"/>
      <c r="G63" s="197"/>
      <c r="H63" s="197"/>
      <c r="I63" s="197"/>
      <c r="J63" s="197"/>
      <c r="K63" s="197"/>
      <c r="L63" s="197"/>
      <c r="M63" s="198"/>
      <c r="N63" s="87"/>
      <c r="O63" s="87"/>
      <c r="P63" s="167" t="s">
        <v>51</v>
      </c>
      <c r="Q63" s="191" t="s">
        <v>51</v>
      </c>
      <c r="R63" s="191"/>
      <c r="S63" s="191"/>
      <c r="T63" s="191"/>
      <c r="U63" s="191"/>
      <c r="V63" s="191"/>
      <c r="W63" s="167" t="s">
        <v>51</v>
      </c>
      <c r="X63" s="167" t="s">
        <v>51</v>
      </c>
      <c r="Y63" s="167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91"/>
      <c r="C64" s="191"/>
      <c r="D64" s="191"/>
      <c r="E64" s="196"/>
      <c r="F64" s="197"/>
      <c r="G64" s="197"/>
      <c r="H64" s="197"/>
      <c r="I64" s="197"/>
      <c r="J64" s="197"/>
      <c r="K64" s="197"/>
      <c r="L64" s="197"/>
      <c r="M64" s="198"/>
      <c r="N64" s="87"/>
      <c r="O64" s="87"/>
      <c r="P64" s="167" t="s">
        <v>51</v>
      </c>
      <c r="Q64" s="191" t="s">
        <v>51</v>
      </c>
      <c r="R64" s="191"/>
      <c r="S64" s="191"/>
      <c r="T64" s="191"/>
      <c r="U64" s="191"/>
      <c r="V64" s="191"/>
      <c r="W64" s="167" t="s">
        <v>51</v>
      </c>
      <c r="X64" s="167" t="s">
        <v>51</v>
      </c>
      <c r="Y64" s="167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91"/>
      <c r="C65" s="191"/>
      <c r="D65" s="191"/>
      <c r="E65" s="196"/>
      <c r="F65" s="197"/>
      <c r="G65" s="197"/>
      <c r="H65" s="197"/>
      <c r="I65" s="197"/>
      <c r="J65" s="197"/>
      <c r="K65" s="197"/>
      <c r="L65" s="197"/>
      <c r="M65" s="198"/>
      <c r="N65" s="87"/>
      <c r="O65" s="87"/>
      <c r="P65" s="167" t="s">
        <v>51</v>
      </c>
      <c r="Q65" s="191" t="s">
        <v>51</v>
      </c>
      <c r="R65" s="191"/>
      <c r="S65" s="191"/>
      <c r="T65" s="191"/>
      <c r="U65" s="191"/>
      <c r="V65" s="191"/>
      <c r="W65" s="167" t="s">
        <v>51</v>
      </c>
      <c r="X65" s="167" t="s">
        <v>51</v>
      </c>
      <c r="Y65" s="167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91"/>
      <c r="C66" s="191"/>
      <c r="D66" s="191"/>
      <c r="E66" s="196"/>
      <c r="F66" s="197"/>
      <c r="G66" s="197"/>
      <c r="H66" s="197"/>
      <c r="I66" s="197"/>
      <c r="J66" s="197"/>
      <c r="K66" s="197"/>
      <c r="L66" s="197"/>
      <c r="M66" s="198"/>
      <c r="N66" s="87"/>
      <c r="O66" s="87"/>
      <c r="P66" s="167" t="s">
        <v>51</v>
      </c>
      <c r="Q66" s="191" t="s">
        <v>51</v>
      </c>
      <c r="R66" s="191"/>
      <c r="S66" s="191"/>
      <c r="T66" s="191"/>
      <c r="U66" s="191"/>
      <c r="V66" s="191"/>
      <c r="W66" s="167" t="s">
        <v>51</v>
      </c>
      <c r="X66" s="167" t="s">
        <v>51</v>
      </c>
      <c r="Y66" s="167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91"/>
      <c r="C67" s="191"/>
      <c r="D67" s="191"/>
      <c r="E67" s="196"/>
      <c r="F67" s="197"/>
      <c r="G67" s="197"/>
      <c r="H67" s="197"/>
      <c r="I67" s="197"/>
      <c r="J67" s="197"/>
      <c r="K67" s="197"/>
      <c r="L67" s="197"/>
      <c r="M67" s="198"/>
      <c r="N67" s="87"/>
      <c r="O67" s="87"/>
      <c r="P67" s="167" t="s">
        <v>51</v>
      </c>
      <c r="Q67" s="191" t="s">
        <v>51</v>
      </c>
      <c r="R67" s="191"/>
      <c r="S67" s="191"/>
      <c r="T67" s="191"/>
      <c r="U67" s="191"/>
      <c r="V67" s="191"/>
      <c r="W67" s="167" t="s">
        <v>51</v>
      </c>
      <c r="X67" s="167" t="s">
        <v>51</v>
      </c>
      <c r="Y67" s="167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91"/>
      <c r="C68" s="191"/>
      <c r="D68" s="191"/>
      <c r="E68" s="196"/>
      <c r="F68" s="197"/>
      <c r="G68" s="197"/>
      <c r="H68" s="197"/>
      <c r="I68" s="197"/>
      <c r="J68" s="197"/>
      <c r="K68" s="197"/>
      <c r="L68" s="197"/>
      <c r="M68" s="198"/>
      <c r="N68" s="87"/>
      <c r="O68" s="87"/>
      <c r="P68" s="167" t="s">
        <v>51</v>
      </c>
      <c r="Q68" s="191" t="s">
        <v>51</v>
      </c>
      <c r="R68" s="191"/>
      <c r="S68" s="191"/>
      <c r="T68" s="191"/>
      <c r="U68" s="191"/>
      <c r="V68" s="191"/>
      <c r="W68" s="167" t="s">
        <v>51</v>
      </c>
      <c r="X68" s="167" t="s">
        <v>51</v>
      </c>
      <c r="Y68" s="167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91"/>
      <c r="C69" s="191"/>
      <c r="D69" s="191"/>
      <c r="E69" s="196"/>
      <c r="F69" s="197"/>
      <c r="G69" s="197"/>
      <c r="H69" s="197"/>
      <c r="I69" s="197"/>
      <c r="J69" s="197"/>
      <c r="K69" s="197"/>
      <c r="L69" s="197"/>
      <c r="M69" s="198"/>
      <c r="N69" s="87"/>
      <c r="O69" s="87"/>
      <c r="P69" s="167" t="s">
        <v>51</v>
      </c>
      <c r="Q69" s="191" t="s">
        <v>51</v>
      </c>
      <c r="R69" s="191"/>
      <c r="S69" s="191"/>
      <c r="T69" s="191"/>
      <c r="U69" s="191"/>
      <c r="V69" s="191"/>
      <c r="W69" s="167" t="s">
        <v>51</v>
      </c>
      <c r="X69" s="167" t="s">
        <v>51</v>
      </c>
      <c r="Y69" s="167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91"/>
      <c r="C70" s="191"/>
      <c r="D70" s="191"/>
      <c r="E70" s="196"/>
      <c r="F70" s="197"/>
      <c r="G70" s="197"/>
      <c r="H70" s="197"/>
      <c r="I70" s="197"/>
      <c r="J70" s="197"/>
      <c r="K70" s="197"/>
      <c r="L70" s="197"/>
      <c r="M70" s="198"/>
      <c r="N70" s="87"/>
      <c r="O70" s="87"/>
      <c r="P70" s="167" t="s">
        <v>51</v>
      </c>
      <c r="Q70" s="191" t="s">
        <v>51</v>
      </c>
      <c r="R70" s="191"/>
      <c r="S70" s="191"/>
      <c r="T70" s="191"/>
      <c r="U70" s="191"/>
      <c r="V70" s="191"/>
      <c r="W70" s="167" t="s">
        <v>51</v>
      </c>
      <c r="X70" s="167" t="s">
        <v>51</v>
      </c>
      <c r="Y70" s="167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91"/>
      <c r="C71" s="191"/>
      <c r="D71" s="191"/>
      <c r="E71" s="196"/>
      <c r="F71" s="197"/>
      <c r="G71" s="197"/>
      <c r="H71" s="197"/>
      <c r="I71" s="197"/>
      <c r="J71" s="197"/>
      <c r="K71" s="197"/>
      <c r="L71" s="197"/>
      <c r="M71" s="198"/>
      <c r="N71" s="87"/>
      <c r="O71" s="87"/>
      <c r="P71" s="167" t="s">
        <v>51</v>
      </c>
      <c r="Q71" s="191" t="s">
        <v>51</v>
      </c>
      <c r="R71" s="191"/>
      <c r="S71" s="191"/>
      <c r="T71" s="191"/>
      <c r="U71" s="191"/>
      <c r="V71" s="191"/>
      <c r="W71" s="167" t="s">
        <v>51</v>
      </c>
      <c r="X71" s="167" t="s">
        <v>51</v>
      </c>
      <c r="Y71" s="167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91"/>
      <c r="C72" s="191"/>
      <c r="D72" s="191"/>
      <c r="E72" s="196"/>
      <c r="F72" s="197"/>
      <c r="G72" s="197"/>
      <c r="H72" s="197"/>
      <c r="I72" s="197"/>
      <c r="J72" s="197"/>
      <c r="K72" s="197"/>
      <c r="L72" s="197"/>
      <c r="M72" s="198"/>
      <c r="N72" s="87"/>
      <c r="O72" s="87"/>
      <c r="P72" s="167" t="s">
        <v>51</v>
      </c>
      <c r="Q72" s="191" t="s">
        <v>51</v>
      </c>
      <c r="R72" s="191"/>
      <c r="S72" s="191"/>
      <c r="T72" s="191"/>
      <c r="U72" s="191"/>
      <c r="V72" s="191"/>
      <c r="W72" s="167" t="s">
        <v>51</v>
      </c>
      <c r="X72" s="167" t="s">
        <v>51</v>
      </c>
      <c r="Y72" s="167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91"/>
      <c r="C73" s="191"/>
      <c r="D73" s="191"/>
      <c r="E73" s="196"/>
      <c r="F73" s="197"/>
      <c r="G73" s="197"/>
      <c r="H73" s="197"/>
      <c r="I73" s="197"/>
      <c r="J73" s="197"/>
      <c r="K73" s="197"/>
      <c r="L73" s="197"/>
      <c r="M73" s="198"/>
      <c r="N73" s="87"/>
      <c r="O73" s="87"/>
      <c r="P73" s="167" t="s">
        <v>51</v>
      </c>
      <c r="Q73" s="191" t="s">
        <v>51</v>
      </c>
      <c r="R73" s="191"/>
      <c r="S73" s="191"/>
      <c r="T73" s="191"/>
      <c r="U73" s="191"/>
      <c r="V73" s="191"/>
      <c r="W73" s="167" t="s">
        <v>51</v>
      </c>
      <c r="X73" s="167" t="s">
        <v>51</v>
      </c>
      <c r="Y73" s="167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91"/>
      <c r="C74" s="191"/>
      <c r="D74" s="191"/>
      <c r="E74" s="196"/>
      <c r="F74" s="197"/>
      <c r="G74" s="197"/>
      <c r="H74" s="197"/>
      <c r="I74" s="197"/>
      <c r="J74" s="197"/>
      <c r="K74" s="197"/>
      <c r="L74" s="197"/>
      <c r="M74" s="198"/>
      <c r="N74" s="87"/>
      <c r="O74" s="87"/>
      <c r="P74" s="167" t="s">
        <v>51</v>
      </c>
      <c r="Q74" s="191" t="s">
        <v>51</v>
      </c>
      <c r="R74" s="191"/>
      <c r="S74" s="191"/>
      <c r="T74" s="191"/>
      <c r="U74" s="191"/>
      <c r="V74" s="191"/>
      <c r="W74" s="167" t="s">
        <v>51</v>
      </c>
      <c r="X74" s="167" t="s">
        <v>51</v>
      </c>
      <c r="Y74" s="167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91"/>
      <c r="C75" s="191"/>
      <c r="D75" s="191"/>
      <c r="E75" s="196"/>
      <c r="F75" s="197"/>
      <c r="G75" s="197"/>
      <c r="H75" s="197"/>
      <c r="I75" s="197"/>
      <c r="J75" s="197"/>
      <c r="K75" s="197"/>
      <c r="L75" s="197"/>
      <c r="M75" s="198"/>
      <c r="N75" s="87"/>
      <c r="O75" s="87"/>
      <c r="P75" s="167" t="s">
        <v>51</v>
      </c>
      <c r="Q75" s="191" t="s">
        <v>51</v>
      </c>
      <c r="R75" s="191"/>
      <c r="S75" s="191"/>
      <c r="T75" s="191"/>
      <c r="U75" s="191"/>
      <c r="V75" s="191"/>
      <c r="W75" s="167" t="s">
        <v>51</v>
      </c>
      <c r="X75" s="167" t="s">
        <v>51</v>
      </c>
      <c r="Y75" s="167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91"/>
      <c r="C76" s="191"/>
      <c r="D76" s="191"/>
      <c r="E76" s="196"/>
      <c r="F76" s="197"/>
      <c r="G76" s="197"/>
      <c r="H76" s="197"/>
      <c r="I76" s="197"/>
      <c r="J76" s="197"/>
      <c r="K76" s="197"/>
      <c r="L76" s="197"/>
      <c r="M76" s="198"/>
      <c r="N76" s="87"/>
      <c r="O76" s="87"/>
      <c r="P76" s="167" t="s">
        <v>51</v>
      </c>
      <c r="Q76" s="191" t="s">
        <v>51</v>
      </c>
      <c r="R76" s="191"/>
      <c r="S76" s="191"/>
      <c r="T76" s="191"/>
      <c r="U76" s="191"/>
      <c r="V76" s="191"/>
      <c r="W76" s="167" t="s">
        <v>51</v>
      </c>
      <c r="X76" s="167" t="s">
        <v>51</v>
      </c>
      <c r="Y76" s="167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91"/>
      <c r="C77" s="191"/>
      <c r="D77" s="191"/>
      <c r="E77" s="196"/>
      <c r="F77" s="197"/>
      <c r="G77" s="197"/>
      <c r="H77" s="197"/>
      <c r="I77" s="197"/>
      <c r="J77" s="197"/>
      <c r="K77" s="197"/>
      <c r="L77" s="197"/>
      <c r="M77" s="198"/>
      <c r="N77" s="87"/>
      <c r="O77" s="87"/>
      <c r="P77" s="167" t="s">
        <v>51</v>
      </c>
      <c r="Q77" s="191" t="s">
        <v>51</v>
      </c>
      <c r="R77" s="191"/>
      <c r="S77" s="191"/>
      <c r="T77" s="191"/>
      <c r="U77" s="191"/>
      <c r="V77" s="191"/>
      <c r="W77" s="167" t="s">
        <v>51</v>
      </c>
      <c r="X77" s="167" t="s">
        <v>51</v>
      </c>
      <c r="Y77" s="167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92"/>
      <c r="C78" s="192"/>
      <c r="D78" s="192"/>
      <c r="E78" s="193"/>
      <c r="F78" s="194"/>
      <c r="G78" s="194"/>
      <c r="H78" s="194"/>
      <c r="I78" s="194"/>
      <c r="J78" s="194"/>
      <c r="K78" s="194"/>
      <c r="L78" s="194"/>
      <c r="M78" s="195"/>
      <c r="N78" s="91"/>
      <c r="O78" s="91"/>
      <c r="P78" s="167" t="s">
        <v>51</v>
      </c>
      <c r="Q78" s="191" t="s">
        <v>51</v>
      </c>
      <c r="R78" s="191"/>
      <c r="S78" s="191"/>
      <c r="T78" s="191"/>
      <c r="U78" s="191"/>
      <c r="V78" s="191"/>
      <c r="W78" s="167" t="s">
        <v>51</v>
      </c>
      <c r="X78" s="167" t="s">
        <v>51</v>
      </c>
      <c r="Y78" s="167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92"/>
      <c r="C79" s="192"/>
      <c r="D79" s="192"/>
      <c r="E79" s="193"/>
      <c r="F79" s="194"/>
      <c r="G79" s="194"/>
      <c r="H79" s="194"/>
      <c r="I79" s="194"/>
      <c r="J79" s="194"/>
      <c r="K79" s="194"/>
      <c r="L79" s="194"/>
      <c r="M79" s="195"/>
      <c r="N79" s="91"/>
      <c r="O79" s="91"/>
      <c r="P79" s="167" t="s">
        <v>51</v>
      </c>
      <c r="Q79" s="191" t="s">
        <v>51</v>
      </c>
      <c r="R79" s="191"/>
      <c r="S79" s="191"/>
      <c r="T79" s="191"/>
      <c r="U79" s="191"/>
      <c r="V79" s="191"/>
      <c r="W79" s="167" t="s">
        <v>51</v>
      </c>
      <c r="X79" s="167" t="s">
        <v>51</v>
      </c>
      <c r="Y79" s="167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92"/>
      <c r="C80" s="192"/>
      <c r="D80" s="192"/>
      <c r="E80" s="193"/>
      <c r="F80" s="194"/>
      <c r="G80" s="194"/>
      <c r="H80" s="194"/>
      <c r="I80" s="194"/>
      <c r="J80" s="194"/>
      <c r="K80" s="194"/>
      <c r="L80" s="194"/>
      <c r="M80" s="195"/>
      <c r="N80" s="91"/>
      <c r="O80" s="91"/>
      <c r="P80" s="167" t="s">
        <v>51</v>
      </c>
      <c r="Q80" s="191" t="s">
        <v>51</v>
      </c>
      <c r="R80" s="191"/>
      <c r="S80" s="191"/>
      <c r="T80" s="191"/>
      <c r="U80" s="191"/>
      <c r="V80" s="191"/>
      <c r="W80" s="167" t="s">
        <v>51</v>
      </c>
      <c r="X80" s="167" t="s">
        <v>51</v>
      </c>
      <c r="Y80" s="167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92"/>
      <c r="C81" s="192"/>
      <c r="D81" s="192"/>
      <c r="E81" s="193"/>
      <c r="F81" s="194"/>
      <c r="G81" s="194"/>
      <c r="H81" s="194"/>
      <c r="I81" s="194"/>
      <c r="J81" s="194"/>
      <c r="K81" s="194"/>
      <c r="L81" s="194"/>
      <c r="M81" s="195"/>
      <c r="N81" s="91"/>
      <c r="O81" s="91"/>
      <c r="P81" s="167" t="s">
        <v>51</v>
      </c>
      <c r="Q81" s="191" t="s">
        <v>51</v>
      </c>
      <c r="R81" s="191"/>
      <c r="S81" s="191"/>
      <c r="T81" s="191"/>
      <c r="U81" s="191"/>
      <c r="V81" s="191"/>
      <c r="W81" s="167" t="s">
        <v>51</v>
      </c>
      <c r="X81" s="167" t="s">
        <v>51</v>
      </c>
      <c r="Y81" s="167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92"/>
      <c r="C82" s="192"/>
      <c r="D82" s="192"/>
      <c r="E82" s="193"/>
      <c r="F82" s="194"/>
      <c r="G82" s="194"/>
      <c r="H82" s="194"/>
      <c r="I82" s="194"/>
      <c r="J82" s="194"/>
      <c r="K82" s="194"/>
      <c r="L82" s="194"/>
      <c r="M82" s="195"/>
      <c r="N82" s="91"/>
      <c r="O82" s="91"/>
      <c r="P82" s="167" t="s">
        <v>51</v>
      </c>
      <c r="Q82" s="191" t="s">
        <v>51</v>
      </c>
      <c r="R82" s="191"/>
      <c r="S82" s="191"/>
      <c r="T82" s="191"/>
      <c r="U82" s="191"/>
      <c r="V82" s="191"/>
      <c r="W82" s="167" t="s">
        <v>51</v>
      </c>
      <c r="X82" s="167" t="s">
        <v>51</v>
      </c>
      <c r="Y82" s="167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92"/>
      <c r="C83" s="192"/>
      <c r="D83" s="192"/>
      <c r="E83" s="193"/>
      <c r="F83" s="194"/>
      <c r="G83" s="194"/>
      <c r="H83" s="194"/>
      <c r="I83" s="194"/>
      <c r="J83" s="194"/>
      <c r="K83" s="194"/>
      <c r="L83" s="194"/>
      <c r="M83" s="195"/>
      <c r="N83" s="91"/>
      <c r="O83" s="91"/>
      <c r="P83" s="167" t="s">
        <v>51</v>
      </c>
      <c r="Q83" s="191" t="s">
        <v>51</v>
      </c>
      <c r="R83" s="191"/>
      <c r="S83" s="191"/>
      <c r="T83" s="191"/>
      <c r="U83" s="191"/>
      <c r="V83" s="191"/>
      <c r="W83" s="167" t="s">
        <v>51</v>
      </c>
      <c r="X83" s="167" t="s">
        <v>51</v>
      </c>
      <c r="Y83" s="167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92"/>
      <c r="C84" s="192"/>
      <c r="D84" s="192"/>
      <c r="E84" s="193"/>
      <c r="F84" s="194"/>
      <c r="G84" s="194"/>
      <c r="H84" s="194"/>
      <c r="I84" s="194"/>
      <c r="J84" s="194"/>
      <c r="K84" s="194"/>
      <c r="L84" s="194"/>
      <c r="M84" s="195"/>
      <c r="N84" s="91"/>
      <c r="O84" s="91"/>
      <c r="P84" s="167" t="s">
        <v>51</v>
      </c>
      <c r="Q84" s="191" t="s">
        <v>51</v>
      </c>
      <c r="R84" s="191"/>
      <c r="S84" s="191"/>
      <c r="T84" s="191"/>
      <c r="U84" s="191"/>
      <c r="V84" s="191"/>
      <c r="W84" s="167" t="s">
        <v>51</v>
      </c>
      <c r="X84" s="167" t="s">
        <v>51</v>
      </c>
      <c r="Y84" s="167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92"/>
      <c r="C85" s="192"/>
      <c r="D85" s="192"/>
      <c r="E85" s="193"/>
      <c r="F85" s="194"/>
      <c r="G85" s="194"/>
      <c r="H85" s="194"/>
      <c r="I85" s="194"/>
      <c r="J85" s="194"/>
      <c r="K85" s="194"/>
      <c r="L85" s="194"/>
      <c r="M85" s="195"/>
      <c r="N85" s="91"/>
      <c r="O85" s="91"/>
      <c r="P85" s="167" t="s">
        <v>51</v>
      </c>
      <c r="Q85" s="191" t="s">
        <v>51</v>
      </c>
      <c r="R85" s="191"/>
      <c r="S85" s="191"/>
      <c r="T85" s="191"/>
      <c r="U85" s="191"/>
      <c r="V85" s="191"/>
      <c r="W85" s="167" t="s">
        <v>51</v>
      </c>
      <c r="X85" s="167" t="s">
        <v>51</v>
      </c>
      <c r="Y85" s="167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92"/>
      <c r="C86" s="192"/>
      <c r="D86" s="192"/>
      <c r="E86" s="193"/>
      <c r="F86" s="194"/>
      <c r="G86" s="194"/>
      <c r="H86" s="194"/>
      <c r="I86" s="194"/>
      <c r="J86" s="194"/>
      <c r="K86" s="194"/>
      <c r="L86" s="194"/>
      <c r="M86" s="195"/>
      <c r="N86" s="91"/>
      <c r="O86" s="91"/>
      <c r="P86" s="167" t="s">
        <v>51</v>
      </c>
      <c r="Q86" s="191" t="s">
        <v>51</v>
      </c>
      <c r="R86" s="191"/>
      <c r="S86" s="191"/>
      <c r="T86" s="191"/>
      <c r="U86" s="191"/>
      <c r="V86" s="191"/>
      <c r="W86" s="167" t="s">
        <v>51</v>
      </c>
      <c r="X86" s="167" t="s">
        <v>51</v>
      </c>
      <c r="Y86" s="167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92"/>
      <c r="C87" s="192"/>
      <c r="D87" s="192"/>
      <c r="E87" s="193"/>
      <c r="F87" s="194"/>
      <c r="G87" s="194"/>
      <c r="H87" s="194"/>
      <c r="I87" s="194"/>
      <c r="J87" s="194"/>
      <c r="K87" s="194"/>
      <c r="L87" s="194"/>
      <c r="M87" s="195"/>
      <c r="N87" s="91"/>
      <c r="O87" s="91"/>
      <c r="P87" s="167" t="s">
        <v>51</v>
      </c>
      <c r="Q87" s="191" t="s">
        <v>51</v>
      </c>
      <c r="R87" s="191"/>
      <c r="S87" s="191"/>
      <c r="T87" s="191"/>
      <c r="U87" s="191"/>
      <c r="V87" s="191"/>
      <c r="W87" s="167" t="s">
        <v>51</v>
      </c>
      <c r="X87" s="167" t="s">
        <v>51</v>
      </c>
      <c r="Y87" s="167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92"/>
      <c r="C88" s="192"/>
      <c r="D88" s="192"/>
      <c r="E88" s="193"/>
      <c r="F88" s="194"/>
      <c r="G88" s="194"/>
      <c r="H88" s="194"/>
      <c r="I88" s="194"/>
      <c r="J88" s="194"/>
      <c r="K88" s="194"/>
      <c r="L88" s="194"/>
      <c r="M88" s="195"/>
      <c r="N88" s="91"/>
      <c r="O88" s="91"/>
      <c r="P88" s="167" t="s">
        <v>51</v>
      </c>
      <c r="Q88" s="191" t="s">
        <v>51</v>
      </c>
      <c r="R88" s="191"/>
      <c r="S88" s="191"/>
      <c r="T88" s="191"/>
      <c r="U88" s="191"/>
      <c r="V88" s="191"/>
      <c r="W88" s="167" t="s">
        <v>51</v>
      </c>
      <c r="X88" s="167" t="s">
        <v>51</v>
      </c>
      <c r="Y88" s="167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92"/>
      <c r="C89" s="192"/>
      <c r="D89" s="192"/>
      <c r="E89" s="193"/>
      <c r="F89" s="194"/>
      <c r="G89" s="194"/>
      <c r="H89" s="194"/>
      <c r="I89" s="194"/>
      <c r="J89" s="194"/>
      <c r="K89" s="194"/>
      <c r="L89" s="194"/>
      <c r="M89" s="195"/>
      <c r="N89" s="91"/>
      <c r="O89" s="91"/>
      <c r="P89" s="167" t="s">
        <v>51</v>
      </c>
      <c r="Q89" s="191" t="s">
        <v>51</v>
      </c>
      <c r="R89" s="191"/>
      <c r="S89" s="191"/>
      <c r="T89" s="191"/>
      <c r="U89" s="191"/>
      <c r="V89" s="191"/>
      <c r="W89" s="167" t="s">
        <v>51</v>
      </c>
      <c r="X89" s="167" t="s">
        <v>51</v>
      </c>
      <c r="Y89" s="167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92"/>
      <c r="C90" s="192"/>
      <c r="D90" s="192"/>
      <c r="E90" s="193"/>
      <c r="F90" s="194"/>
      <c r="G90" s="194"/>
      <c r="H90" s="194"/>
      <c r="I90" s="194"/>
      <c r="J90" s="194"/>
      <c r="K90" s="194"/>
      <c r="L90" s="194"/>
      <c r="M90" s="195"/>
      <c r="N90" s="91"/>
      <c r="O90" s="91"/>
      <c r="P90" s="167" t="s">
        <v>51</v>
      </c>
      <c r="Q90" s="191" t="s">
        <v>51</v>
      </c>
      <c r="R90" s="191"/>
      <c r="S90" s="191"/>
      <c r="T90" s="191"/>
      <c r="U90" s="191"/>
      <c r="V90" s="191"/>
      <c r="W90" s="167" t="s">
        <v>51</v>
      </c>
      <c r="X90" s="167" t="s">
        <v>51</v>
      </c>
      <c r="Y90" s="167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92"/>
      <c r="C91" s="192"/>
      <c r="D91" s="192"/>
      <c r="E91" s="193"/>
      <c r="F91" s="194"/>
      <c r="G91" s="194"/>
      <c r="H91" s="194"/>
      <c r="I91" s="194"/>
      <c r="J91" s="194"/>
      <c r="K91" s="194"/>
      <c r="L91" s="194"/>
      <c r="M91" s="195"/>
      <c r="N91" s="91"/>
      <c r="O91" s="91"/>
      <c r="P91" s="167" t="s">
        <v>51</v>
      </c>
      <c r="Q91" s="191" t="s">
        <v>51</v>
      </c>
      <c r="R91" s="191"/>
      <c r="S91" s="191"/>
      <c r="T91" s="191"/>
      <c r="U91" s="191"/>
      <c r="V91" s="191"/>
      <c r="W91" s="167" t="s">
        <v>51</v>
      </c>
      <c r="X91" s="167" t="s">
        <v>51</v>
      </c>
      <c r="Y91" s="167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92"/>
      <c r="C92" s="192"/>
      <c r="D92" s="192"/>
      <c r="E92" s="193"/>
      <c r="F92" s="194"/>
      <c r="G92" s="194"/>
      <c r="H92" s="194"/>
      <c r="I92" s="194"/>
      <c r="J92" s="194"/>
      <c r="K92" s="194"/>
      <c r="L92" s="194"/>
      <c r="M92" s="195"/>
      <c r="N92" s="91"/>
      <c r="O92" s="91"/>
      <c r="P92" s="167" t="s">
        <v>51</v>
      </c>
      <c r="Q92" s="191" t="s">
        <v>51</v>
      </c>
      <c r="R92" s="191"/>
      <c r="S92" s="191"/>
      <c r="T92" s="191"/>
      <c r="U92" s="191"/>
      <c r="V92" s="191"/>
      <c r="W92" s="167" t="s">
        <v>51</v>
      </c>
      <c r="X92" s="167" t="s">
        <v>51</v>
      </c>
      <c r="Y92" s="167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92"/>
      <c r="C93" s="192"/>
      <c r="D93" s="192"/>
      <c r="E93" s="193"/>
      <c r="F93" s="194"/>
      <c r="G93" s="194"/>
      <c r="H93" s="194"/>
      <c r="I93" s="194"/>
      <c r="J93" s="194"/>
      <c r="K93" s="194"/>
      <c r="L93" s="194"/>
      <c r="M93" s="195"/>
      <c r="N93" s="91"/>
      <c r="O93" s="91"/>
      <c r="P93" s="167" t="s">
        <v>51</v>
      </c>
      <c r="Q93" s="191" t="s">
        <v>51</v>
      </c>
      <c r="R93" s="191"/>
      <c r="S93" s="191"/>
      <c r="T93" s="191"/>
      <c r="U93" s="191"/>
      <c r="V93" s="191"/>
      <c r="W93" s="167" t="s">
        <v>51</v>
      </c>
      <c r="X93" s="167" t="s">
        <v>51</v>
      </c>
      <c r="Y93" s="167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1"/>
      <c r="C94" s="191"/>
      <c r="D94" s="191"/>
      <c r="E94" s="191"/>
      <c r="F94" s="191"/>
      <c r="G94" s="191"/>
      <c r="H94" s="191"/>
      <c r="I94" s="191"/>
      <c r="J94" s="191"/>
      <c r="K94" s="191"/>
      <c r="L94" s="191"/>
      <c r="M94" s="191"/>
      <c r="N94" s="87"/>
      <c r="O94" s="87"/>
      <c r="P94" s="167" t="s">
        <v>51</v>
      </c>
      <c r="Q94" s="191" t="s">
        <v>51</v>
      </c>
      <c r="R94" s="191"/>
      <c r="S94" s="191"/>
      <c r="T94" s="191"/>
      <c r="U94" s="191"/>
      <c r="V94" s="191"/>
      <c r="W94" s="167" t="s">
        <v>51</v>
      </c>
      <c r="X94" s="167" t="s">
        <v>51</v>
      </c>
      <c r="Y94" s="167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92"/>
      <c r="C95" s="192"/>
      <c r="D95" s="192"/>
      <c r="E95" s="193"/>
      <c r="F95" s="194"/>
      <c r="G95" s="194"/>
      <c r="H95" s="194"/>
      <c r="I95" s="194"/>
      <c r="J95" s="194"/>
      <c r="K95" s="194"/>
      <c r="L95" s="194"/>
      <c r="M95" s="195"/>
      <c r="N95" s="91"/>
      <c r="O95" s="91"/>
      <c r="P95" s="167" t="s">
        <v>51</v>
      </c>
      <c r="Q95" s="191" t="s">
        <v>51</v>
      </c>
      <c r="R95" s="191"/>
      <c r="S95" s="191"/>
      <c r="T95" s="191"/>
      <c r="U95" s="191"/>
      <c r="V95" s="191"/>
      <c r="W95" s="167" t="s">
        <v>51</v>
      </c>
      <c r="X95" s="167" t="s">
        <v>51</v>
      </c>
      <c r="Y95" s="167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1"/>
      <c r="C96" s="191"/>
      <c r="D96" s="191"/>
      <c r="E96" s="191"/>
      <c r="F96" s="191"/>
      <c r="G96" s="191"/>
      <c r="H96" s="191"/>
      <c r="I96" s="191"/>
      <c r="J96" s="191"/>
      <c r="K96" s="191"/>
      <c r="L96" s="191"/>
      <c r="M96" s="191"/>
      <c r="N96" s="87"/>
      <c r="O96" s="87"/>
      <c r="P96" s="167" t="s">
        <v>51</v>
      </c>
      <c r="Q96" s="191" t="s">
        <v>51</v>
      </c>
      <c r="R96" s="191"/>
      <c r="S96" s="191"/>
      <c r="T96" s="191"/>
      <c r="U96" s="191"/>
      <c r="V96" s="191"/>
      <c r="W96" s="167" t="s">
        <v>51</v>
      </c>
      <c r="X96" s="167" t="s">
        <v>51</v>
      </c>
      <c r="Y96" s="167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92"/>
      <c r="C97" s="192"/>
      <c r="D97" s="192"/>
      <c r="E97" s="193"/>
      <c r="F97" s="194"/>
      <c r="G97" s="194"/>
      <c r="H97" s="194"/>
      <c r="I97" s="194"/>
      <c r="J97" s="194"/>
      <c r="K97" s="194"/>
      <c r="L97" s="194"/>
      <c r="M97" s="195"/>
      <c r="N97" s="91"/>
      <c r="O97" s="91"/>
      <c r="P97" s="167" t="s">
        <v>51</v>
      </c>
      <c r="Q97" s="191" t="s">
        <v>51</v>
      </c>
      <c r="R97" s="191"/>
      <c r="S97" s="191"/>
      <c r="T97" s="191"/>
      <c r="U97" s="191"/>
      <c r="V97" s="191"/>
      <c r="W97" s="167" t="s">
        <v>51</v>
      </c>
      <c r="X97" s="167" t="s">
        <v>51</v>
      </c>
      <c r="Y97" s="167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1"/>
      <c r="C98" s="191"/>
      <c r="D98" s="191"/>
      <c r="E98" s="191"/>
      <c r="F98" s="191"/>
      <c r="G98" s="191"/>
      <c r="H98" s="191"/>
      <c r="I98" s="191"/>
      <c r="J98" s="191"/>
      <c r="K98" s="191"/>
      <c r="L98" s="191"/>
      <c r="M98" s="191"/>
      <c r="N98" s="87"/>
      <c r="O98" s="87"/>
      <c r="P98" s="167" t="s">
        <v>51</v>
      </c>
      <c r="Q98" s="191" t="s">
        <v>51</v>
      </c>
      <c r="R98" s="191"/>
      <c r="S98" s="191"/>
      <c r="T98" s="191"/>
      <c r="U98" s="191"/>
      <c r="V98" s="191"/>
      <c r="W98" s="167" t="s">
        <v>51</v>
      </c>
      <c r="X98" s="167" t="s">
        <v>51</v>
      </c>
      <c r="Y98" s="167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92"/>
      <c r="C99" s="192"/>
      <c r="D99" s="192"/>
      <c r="E99" s="193"/>
      <c r="F99" s="194"/>
      <c r="G99" s="194"/>
      <c r="H99" s="194"/>
      <c r="I99" s="194"/>
      <c r="J99" s="194"/>
      <c r="K99" s="194"/>
      <c r="L99" s="194"/>
      <c r="M99" s="195"/>
      <c r="N99" s="91"/>
      <c r="O99" s="91"/>
      <c r="P99" s="167" t="s">
        <v>51</v>
      </c>
      <c r="Q99" s="191" t="s">
        <v>51</v>
      </c>
      <c r="R99" s="191"/>
      <c r="S99" s="191"/>
      <c r="T99" s="191"/>
      <c r="U99" s="191"/>
      <c r="V99" s="191"/>
      <c r="W99" s="167" t="s">
        <v>51</v>
      </c>
      <c r="X99" s="167" t="s">
        <v>51</v>
      </c>
      <c r="Y99" s="167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1"/>
      <c r="C100" s="191"/>
      <c r="D100" s="191"/>
      <c r="E100" s="191"/>
      <c r="F100" s="191"/>
      <c r="G100" s="191"/>
      <c r="H100" s="191"/>
      <c r="I100" s="191"/>
      <c r="J100" s="191"/>
      <c r="K100" s="191"/>
      <c r="L100" s="191"/>
      <c r="M100" s="191"/>
      <c r="N100" s="87"/>
      <c r="O100" s="87"/>
      <c r="P100" s="167" t="s">
        <v>51</v>
      </c>
      <c r="Q100" s="191" t="s">
        <v>51</v>
      </c>
      <c r="R100" s="191"/>
      <c r="S100" s="191"/>
      <c r="T100" s="191"/>
      <c r="U100" s="191"/>
      <c r="V100" s="191"/>
      <c r="W100" s="167" t="s">
        <v>51</v>
      </c>
      <c r="X100" s="167" t="s">
        <v>51</v>
      </c>
      <c r="Y100" s="167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92"/>
      <c r="C101" s="192"/>
      <c r="D101" s="192"/>
      <c r="E101" s="193"/>
      <c r="F101" s="194"/>
      <c r="G101" s="194"/>
      <c r="H101" s="194"/>
      <c r="I101" s="194"/>
      <c r="J101" s="194"/>
      <c r="K101" s="194"/>
      <c r="L101" s="194"/>
      <c r="M101" s="195"/>
      <c r="N101" s="91"/>
      <c r="O101" s="91"/>
      <c r="P101" s="167" t="s">
        <v>51</v>
      </c>
      <c r="Q101" s="191" t="s">
        <v>51</v>
      </c>
      <c r="R101" s="191"/>
      <c r="S101" s="191"/>
      <c r="T101" s="191"/>
      <c r="U101" s="191"/>
      <c r="V101" s="191"/>
      <c r="W101" s="167" t="s">
        <v>51</v>
      </c>
      <c r="X101" s="167" t="s">
        <v>51</v>
      </c>
      <c r="Y101" s="167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1"/>
      <c r="C102" s="191"/>
      <c r="D102" s="191"/>
      <c r="E102" s="191"/>
      <c r="F102" s="191"/>
      <c r="G102" s="191"/>
      <c r="H102" s="191"/>
      <c r="I102" s="191"/>
      <c r="J102" s="191"/>
      <c r="K102" s="191"/>
      <c r="L102" s="191"/>
      <c r="M102" s="191"/>
      <c r="N102" s="87"/>
      <c r="O102" s="87"/>
      <c r="P102" s="167" t="s">
        <v>51</v>
      </c>
      <c r="Q102" s="191" t="s">
        <v>51</v>
      </c>
      <c r="R102" s="191"/>
      <c r="S102" s="191"/>
      <c r="T102" s="191"/>
      <c r="U102" s="191"/>
      <c r="V102" s="191"/>
      <c r="W102" s="167" t="s">
        <v>51</v>
      </c>
      <c r="X102" s="167" t="s">
        <v>51</v>
      </c>
      <c r="Y102" s="167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1"/>
      <c r="C103" s="191"/>
      <c r="D103" s="191"/>
      <c r="E103" s="191"/>
      <c r="F103" s="191"/>
      <c r="G103" s="191"/>
      <c r="H103" s="191"/>
      <c r="I103" s="191"/>
      <c r="J103" s="191"/>
      <c r="K103" s="191"/>
      <c r="L103" s="191"/>
      <c r="M103" s="191"/>
      <c r="N103" s="87"/>
      <c r="O103" s="87"/>
      <c r="P103" s="167" t="s">
        <v>51</v>
      </c>
      <c r="Q103" s="191" t="s">
        <v>51</v>
      </c>
      <c r="R103" s="191"/>
      <c r="S103" s="191"/>
      <c r="T103" s="191"/>
      <c r="U103" s="191"/>
      <c r="V103" s="191"/>
      <c r="W103" s="167" t="s">
        <v>51</v>
      </c>
      <c r="X103" s="167" t="s">
        <v>51</v>
      </c>
      <c r="Y103" s="167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84"/>
      <c r="C104" s="184"/>
      <c r="D104" s="184"/>
      <c r="E104" s="184"/>
      <c r="F104" s="184"/>
      <c r="G104" s="184"/>
      <c r="H104" s="184"/>
      <c r="I104" s="184"/>
      <c r="J104" s="184"/>
      <c r="K104" s="184"/>
      <c r="L104" s="184"/>
      <c r="M104" s="184"/>
      <c r="N104" s="98"/>
      <c r="O104" s="98"/>
      <c r="P104" s="184"/>
      <c r="Q104" s="184"/>
      <c r="R104" s="184"/>
      <c r="S104" s="184"/>
      <c r="T104" s="184"/>
      <c r="U104" s="184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84"/>
      <c r="C105" s="184"/>
      <c r="D105" s="184"/>
      <c r="E105" s="184"/>
      <c r="F105" s="184"/>
      <c r="G105" s="184"/>
      <c r="H105" s="184"/>
      <c r="I105" s="184"/>
      <c r="J105" s="184"/>
      <c r="K105" s="184"/>
      <c r="L105" s="184"/>
      <c r="M105" s="184"/>
      <c r="N105" s="98"/>
      <c r="O105" s="98"/>
      <c r="P105" s="184"/>
      <c r="Q105" s="184"/>
      <c r="R105" s="184"/>
      <c r="S105" s="184"/>
      <c r="T105" s="184"/>
      <c r="U105" s="184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84"/>
      <c r="C106" s="184"/>
      <c r="D106" s="184"/>
      <c r="E106" s="184"/>
      <c r="F106" s="184"/>
      <c r="G106" s="184"/>
      <c r="H106" s="184"/>
      <c r="I106" s="184"/>
      <c r="J106" s="184"/>
      <c r="K106" s="184"/>
      <c r="L106" s="184"/>
      <c r="M106" s="184"/>
      <c r="N106" s="98"/>
      <c r="O106" s="98"/>
      <c r="P106" s="184"/>
      <c r="Q106" s="184"/>
      <c r="R106" s="184"/>
      <c r="S106" s="184"/>
      <c r="T106" s="184"/>
      <c r="U106" s="184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84"/>
      <c r="C107" s="184"/>
      <c r="D107" s="184"/>
      <c r="E107" s="184"/>
      <c r="F107" s="184"/>
      <c r="G107" s="184"/>
      <c r="H107" s="184"/>
      <c r="I107" s="184"/>
      <c r="J107" s="184"/>
      <c r="K107" s="184"/>
      <c r="L107" s="184"/>
      <c r="M107" s="184"/>
      <c r="N107" s="98"/>
      <c r="O107" s="98"/>
      <c r="P107" s="184"/>
      <c r="Q107" s="184"/>
      <c r="R107" s="184"/>
      <c r="S107" s="184"/>
      <c r="T107" s="184"/>
      <c r="U107" s="184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84"/>
      <c r="C108" s="184"/>
      <c r="D108" s="184"/>
      <c r="E108" s="184"/>
      <c r="F108" s="184"/>
      <c r="G108" s="184"/>
      <c r="H108" s="184"/>
      <c r="I108" s="184"/>
      <c r="J108" s="184"/>
      <c r="K108" s="184"/>
      <c r="L108" s="184"/>
      <c r="M108" s="184"/>
      <c r="N108" s="98"/>
      <c r="O108" s="98"/>
      <c r="P108" s="184"/>
      <c r="Q108" s="184"/>
      <c r="R108" s="184"/>
      <c r="S108" s="184"/>
      <c r="T108" s="184"/>
      <c r="U108" s="184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84"/>
      <c r="C109" s="184"/>
      <c r="D109" s="184"/>
      <c r="E109" s="184"/>
      <c r="F109" s="184"/>
      <c r="G109" s="184"/>
      <c r="H109" s="184"/>
      <c r="I109" s="184"/>
      <c r="J109" s="184"/>
      <c r="K109" s="184"/>
      <c r="L109" s="184"/>
      <c r="M109" s="184"/>
      <c r="N109" s="98"/>
      <c r="O109" s="98"/>
      <c r="P109" s="184"/>
      <c r="Q109" s="184"/>
      <c r="R109" s="184"/>
      <c r="S109" s="184"/>
      <c r="T109" s="184"/>
      <c r="U109" s="184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84"/>
      <c r="C110" s="184"/>
      <c r="D110" s="184"/>
      <c r="E110" s="184"/>
      <c r="F110" s="184"/>
      <c r="G110" s="184"/>
      <c r="H110" s="184"/>
      <c r="I110" s="184"/>
      <c r="J110" s="184"/>
      <c r="K110" s="184"/>
      <c r="L110" s="184"/>
      <c r="M110" s="184"/>
      <c r="N110" s="98"/>
      <c r="O110" s="98"/>
      <c r="P110" s="184"/>
      <c r="Q110" s="184"/>
      <c r="R110" s="184"/>
      <c r="S110" s="184"/>
      <c r="T110" s="184"/>
      <c r="U110" s="184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84"/>
      <c r="C111" s="184"/>
      <c r="D111" s="184"/>
      <c r="E111" s="184"/>
      <c r="F111" s="184"/>
      <c r="G111" s="184"/>
      <c r="H111" s="184"/>
      <c r="I111" s="184"/>
      <c r="J111" s="184"/>
      <c r="K111" s="184"/>
      <c r="L111" s="184"/>
      <c r="M111" s="184"/>
      <c r="N111" s="98"/>
      <c r="O111" s="98"/>
      <c r="P111" s="184"/>
      <c r="Q111" s="184"/>
      <c r="R111" s="184"/>
      <c r="S111" s="184"/>
      <c r="T111" s="184"/>
      <c r="U111" s="184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84"/>
      <c r="C112" s="184"/>
      <c r="D112" s="184"/>
      <c r="E112" s="184"/>
      <c r="F112" s="184"/>
      <c r="G112" s="184"/>
      <c r="H112" s="184"/>
      <c r="I112" s="184"/>
      <c r="J112" s="184"/>
      <c r="K112" s="184"/>
      <c r="L112" s="184"/>
      <c r="M112" s="184"/>
      <c r="N112" s="98"/>
      <c r="O112" s="98"/>
      <c r="P112" s="184"/>
      <c r="Q112" s="184"/>
      <c r="R112" s="184"/>
      <c r="S112" s="184"/>
      <c r="T112" s="184"/>
      <c r="U112" s="184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  <c r="N113" s="98"/>
      <c r="O113" s="98"/>
      <c r="P113" s="184"/>
      <c r="Q113" s="184"/>
      <c r="R113" s="184"/>
      <c r="S113" s="184"/>
      <c r="T113" s="184"/>
      <c r="U113" s="184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84"/>
      <c r="C114" s="184"/>
      <c r="D114" s="184"/>
      <c r="E114" s="184"/>
      <c r="F114" s="184"/>
      <c r="G114" s="184"/>
      <c r="H114" s="184"/>
      <c r="I114" s="184"/>
      <c r="J114" s="184"/>
      <c r="K114" s="184"/>
      <c r="L114" s="184"/>
      <c r="M114" s="184"/>
      <c r="N114" s="98"/>
      <c r="O114" s="98"/>
      <c r="P114" s="184"/>
      <c r="Q114" s="184"/>
      <c r="R114" s="184"/>
      <c r="S114" s="184"/>
      <c r="T114" s="184"/>
      <c r="U114" s="184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84"/>
      <c r="C115" s="184"/>
      <c r="D115" s="184"/>
      <c r="E115" s="184"/>
      <c r="F115" s="184"/>
      <c r="G115" s="184"/>
      <c r="H115" s="184"/>
      <c r="I115" s="184"/>
      <c r="J115" s="184"/>
      <c r="K115" s="184"/>
      <c r="L115" s="184"/>
      <c r="M115" s="184"/>
      <c r="N115" s="98"/>
      <c r="O115" s="98"/>
      <c r="P115" s="184"/>
      <c r="Q115" s="184"/>
      <c r="R115" s="184"/>
      <c r="S115" s="184"/>
      <c r="T115" s="184"/>
      <c r="U115" s="184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84"/>
      <c r="C116" s="184"/>
      <c r="D116" s="184"/>
      <c r="E116" s="184"/>
      <c r="F116" s="184"/>
      <c r="G116" s="184"/>
      <c r="H116" s="184"/>
      <c r="I116" s="184"/>
      <c r="J116" s="184"/>
      <c r="K116" s="184"/>
      <c r="L116" s="184"/>
      <c r="M116" s="184"/>
      <c r="N116" s="98"/>
      <c r="O116" s="98"/>
      <c r="P116" s="184"/>
      <c r="Q116" s="184"/>
      <c r="R116" s="184"/>
      <c r="S116" s="184"/>
      <c r="T116" s="184"/>
      <c r="U116" s="184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84"/>
      <c r="C117" s="184"/>
      <c r="D117" s="184"/>
      <c r="E117" s="184"/>
      <c r="F117" s="184"/>
      <c r="G117" s="184"/>
      <c r="H117" s="184"/>
      <c r="I117" s="184"/>
      <c r="J117" s="184"/>
      <c r="K117" s="184"/>
      <c r="L117" s="184"/>
      <c r="M117" s="184"/>
      <c r="N117" s="98"/>
      <c r="O117" s="98"/>
      <c r="P117" s="184"/>
      <c r="Q117" s="184"/>
      <c r="R117" s="184"/>
      <c r="S117" s="184"/>
      <c r="T117" s="184"/>
      <c r="U117" s="184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84"/>
      <c r="C118" s="184"/>
      <c r="D118" s="184"/>
      <c r="E118" s="184"/>
      <c r="F118" s="184"/>
      <c r="G118" s="184"/>
      <c r="H118" s="184"/>
      <c r="I118" s="184"/>
      <c r="J118" s="184"/>
      <c r="K118" s="184"/>
      <c r="L118" s="184"/>
      <c r="M118" s="184"/>
      <c r="N118" s="98"/>
      <c r="O118" s="98"/>
      <c r="P118" s="184"/>
      <c r="Q118" s="184"/>
      <c r="R118" s="184"/>
      <c r="S118" s="184"/>
      <c r="T118" s="184"/>
      <c r="U118" s="184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84"/>
      <c r="C119" s="184"/>
      <c r="D119" s="184"/>
      <c r="E119" s="184"/>
      <c r="F119" s="184"/>
      <c r="G119" s="184"/>
      <c r="H119" s="184"/>
      <c r="I119" s="184"/>
      <c r="J119" s="184"/>
      <c r="K119" s="184"/>
      <c r="L119" s="184"/>
      <c r="M119" s="184"/>
      <c r="N119" s="98"/>
      <c r="O119" s="98"/>
      <c r="P119" s="184"/>
      <c r="Q119" s="184"/>
      <c r="R119" s="184"/>
      <c r="S119" s="184"/>
      <c r="T119" s="184"/>
      <c r="U119" s="184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  <c r="N120" s="98"/>
      <c r="O120" s="98"/>
      <c r="P120" s="184"/>
      <c r="Q120" s="184"/>
      <c r="R120" s="184"/>
      <c r="S120" s="184"/>
      <c r="T120" s="184"/>
      <c r="U120" s="184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84"/>
      <c r="C121" s="184"/>
      <c r="D121" s="184"/>
      <c r="E121" s="184"/>
      <c r="F121" s="184"/>
      <c r="G121" s="184"/>
      <c r="H121" s="184"/>
      <c r="I121" s="184"/>
      <c r="J121" s="184"/>
      <c r="K121" s="184"/>
      <c r="L121" s="184"/>
      <c r="M121" s="184"/>
      <c r="N121" s="98"/>
      <c r="O121" s="98"/>
      <c r="P121" s="184"/>
      <c r="Q121" s="184"/>
      <c r="R121" s="184"/>
      <c r="S121" s="184"/>
      <c r="T121" s="184"/>
      <c r="U121" s="184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84"/>
      <c r="C122" s="184"/>
      <c r="D122" s="184"/>
      <c r="E122" s="184"/>
      <c r="F122" s="184"/>
      <c r="G122" s="184"/>
      <c r="H122" s="184"/>
      <c r="I122" s="184"/>
      <c r="J122" s="184"/>
      <c r="K122" s="184"/>
      <c r="L122" s="184"/>
      <c r="M122" s="184"/>
      <c r="N122" s="98"/>
      <c r="O122" s="98"/>
      <c r="P122" s="184"/>
      <c r="Q122" s="184"/>
      <c r="R122" s="184"/>
      <c r="S122" s="184"/>
      <c r="T122" s="184"/>
      <c r="U122" s="184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84"/>
      <c r="C123" s="184"/>
      <c r="D123" s="184"/>
      <c r="E123" s="184"/>
      <c r="F123" s="184"/>
      <c r="G123" s="184"/>
      <c r="H123" s="184"/>
      <c r="I123" s="184"/>
      <c r="J123" s="184"/>
      <c r="K123" s="184"/>
      <c r="L123" s="184"/>
      <c r="M123" s="184"/>
      <c r="N123" s="98"/>
      <c r="O123" s="98"/>
      <c r="P123" s="184"/>
      <c r="Q123" s="184"/>
      <c r="R123" s="184"/>
      <c r="S123" s="184"/>
      <c r="T123" s="184"/>
      <c r="U123" s="184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84"/>
      <c r="C124" s="184"/>
      <c r="D124" s="184"/>
      <c r="E124" s="184"/>
      <c r="F124" s="184"/>
      <c r="G124" s="184"/>
      <c r="H124" s="184"/>
      <c r="I124" s="184"/>
      <c r="J124" s="184"/>
      <c r="K124" s="184"/>
      <c r="L124" s="184"/>
      <c r="M124" s="184"/>
      <c r="N124" s="98"/>
      <c r="O124" s="98"/>
      <c r="P124" s="184"/>
      <c r="Q124" s="184"/>
      <c r="R124" s="184"/>
      <c r="S124" s="184"/>
      <c r="T124" s="184"/>
      <c r="U124" s="184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84"/>
      <c r="C125" s="184"/>
      <c r="D125" s="184"/>
      <c r="E125" s="184"/>
      <c r="F125" s="184"/>
      <c r="G125" s="184"/>
      <c r="H125" s="184"/>
      <c r="I125" s="184"/>
      <c r="J125" s="184"/>
      <c r="K125" s="184"/>
      <c r="L125" s="184"/>
      <c r="M125" s="184"/>
      <c r="N125" s="98"/>
      <c r="O125" s="98"/>
      <c r="P125" s="184"/>
      <c r="Q125" s="184"/>
      <c r="R125" s="184"/>
      <c r="S125" s="184"/>
      <c r="T125" s="184"/>
      <c r="U125" s="184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84"/>
      <c r="C126" s="184"/>
      <c r="D126" s="184"/>
      <c r="E126" s="184"/>
      <c r="F126" s="184"/>
      <c r="G126" s="184"/>
      <c r="H126" s="184"/>
      <c r="I126" s="184"/>
      <c r="J126" s="184"/>
      <c r="K126" s="184"/>
      <c r="L126" s="184"/>
      <c r="M126" s="184"/>
      <c r="N126" s="98"/>
      <c r="O126" s="98"/>
      <c r="P126" s="184"/>
      <c r="Q126" s="184"/>
      <c r="R126" s="184"/>
      <c r="S126" s="184"/>
      <c r="T126" s="184"/>
      <c r="U126" s="184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84"/>
      <c r="C127" s="184"/>
      <c r="D127" s="184"/>
      <c r="E127" s="184"/>
      <c r="F127" s="184"/>
      <c r="G127" s="184"/>
      <c r="H127" s="184"/>
      <c r="I127" s="184"/>
      <c r="J127" s="184"/>
      <c r="K127" s="184"/>
      <c r="L127" s="184"/>
      <c r="M127" s="184"/>
      <c r="N127" s="98"/>
      <c r="O127" s="98"/>
      <c r="P127" s="184"/>
      <c r="Q127" s="184"/>
      <c r="R127" s="184"/>
      <c r="S127" s="184"/>
      <c r="T127" s="184"/>
      <c r="U127" s="184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84"/>
      <c r="C128" s="184"/>
      <c r="D128" s="184"/>
      <c r="E128" s="184"/>
      <c r="F128" s="184"/>
      <c r="G128" s="184"/>
      <c r="H128" s="184"/>
      <c r="I128" s="184"/>
      <c r="J128" s="184"/>
      <c r="K128" s="184"/>
      <c r="L128" s="184"/>
      <c r="M128" s="184"/>
      <c r="N128" s="98"/>
      <c r="O128" s="98"/>
      <c r="P128" s="184"/>
      <c r="Q128" s="184"/>
      <c r="R128" s="184"/>
      <c r="S128" s="184"/>
      <c r="T128" s="184"/>
      <c r="U128" s="184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84"/>
      <c r="C129" s="184"/>
      <c r="D129" s="184"/>
      <c r="E129" s="184"/>
      <c r="F129" s="184"/>
      <c r="G129" s="184"/>
      <c r="H129" s="184"/>
      <c r="I129" s="184"/>
      <c r="J129" s="184"/>
      <c r="K129" s="184"/>
      <c r="L129" s="184"/>
      <c r="M129" s="184"/>
      <c r="N129" s="98"/>
      <c r="O129" s="98"/>
      <c r="P129" s="184"/>
      <c r="Q129" s="184"/>
      <c r="R129" s="184"/>
      <c r="S129" s="184"/>
      <c r="T129" s="184"/>
      <c r="U129" s="184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84"/>
      <c r="C130" s="184"/>
      <c r="D130" s="184"/>
      <c r="E130" s="184"/>
      <c r="F130" s="184"/>
      <c r="G130" s="184"/>
      <c r="H130" s="184"/>
      <c r="I130" s="184"/>
      <c r="J130" s="184"/>
      <c r="K130" s="184"/>
      <c r="L130" s="184"/>
      <c r="M130" s="184"/>
      <c r="N130" s="98"/>
      <c r="O130" s="98"/>
      <c r="P130" s="184"/>
      <c r="Q130" s="184"/>
      <c r="R130" s="184"/>
      <c r="S130" s="184"/>
      <c r="T130" s="184"/>
      <c r="U130" s="184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84"/>
      <c r="C131" s="184"/>
      <c r="D131" s="184"/>
      <c r="E131" s="184"/>
      <c r="F131" s="184"/>
      <c r="G131" s="184"/>
      <c r="H131" s="184"/>
      <c r="I131" s="184"/>
      <c r="J131" s="184"/>
      <c r="K131" s="184"/>
      <c r="L131" s="184"/>
      <c r="M131" s="184"/>
      <c r="N131" s="98"/>
      <c r="O131" s="98"/>
      <c r="P131" s="184"/>
      <c r="Q131" s="184"/>
      <c r="R131" s="184"/>
      <c r="S131" s="184"/>
      <c r="T131" s="184"/>
      <c r="U131" s="184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5"/>
      <c r="C136" s="186"/>
      <c r="D136" s="186"/>
      <c r="E136" s="165"/>
      <c r="F136" s="165"/>
      <c r="G136" s="165"/>
      <c r="H136" s="185"/>
      <c r="I136" s="185"/>
      <c r="J136" s="185"/>
      <c r="K136" s="185"/>
      <c r="L136" s="165"/>
      <c r="M136" s="185"/>
      <c r="N136" s="185"/>
      <c r="O136" s="185"/>
      <c r="P136" s="185"/>
      <c r="Q136" s="185"/>
      <c r="R136" s="165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8"/>
      <c r="C137" s="188"/>
      <c r="D137" s="188"/>
      <c r="E137" s="102"/>
      <c r="F137" s="102"/>
      <c r="G137" s="102"/>
      <c r="H137" s="189"/>
      <c r="I137" s="189"/>
      <c r="J137" s="189"/>
      <c r="K137" s="189"/>
      <c r="L137" s="164"/>
      <c r="M137" s="190"/>
      <c r="N137" s="190"/>
      <c r="O137" s="190"/>
      <c r="P137" s="190"/>
      <c r="Q137" s="190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8"/>
      <c r="C138" s="188"/>
      <c r="D138" s="188"/>
      <c r="E138" s="102"/>
      <c r="F138" s="102"/>
      <c r="G138" s="102"/>
      <c r="H138" s="189"/>
      <c r="I138" s="189"/>
      <c r="J138" s="189"/>
      <c r="K138" s="189"/>
      <c r="L138" s="164"/>
      <c r="M138" s="190"/>
      <c r="N138" s="190"/>
      <c r="O138" s="190"/>
      <c r="P138" s="190"/>
      <c r="Q138" s="190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8"/>
      <c r="C139" s="188"/>
      <c r="D139" s="188"/>
      <c r="E139" s="102"/>
      <c r="F139" s="102"/>
      <c r="G139" s="102"/>
      <c r="H139" s="189"/>
      <c r="I139" s="189"/>
      <c r="J139" s="189"/>
      <c r="K139" s="189"/>
      <c r="L139" s="164"/>
      <c r="M139" s="190"/>
      <c r="N139" s="190"/>
      <c r="O139" s="190"/>
      <c r="P139" s="190"/>
      <c r="Q139" s="190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8"/>
      <c r="C140" s="188"/>
      <c r="D140" s="188"/>
      <c r="E140" s="102"/>
      <c r="F140" s="102"/>
      <c r="G140" s="102"/>
      <c r="H140" s="189"/>
      <c r="I140" s="189"/>
      <c r="J140" s="189"/>
      <c r="K140" s="189"/>
      <c r="L140" s="164"/>
      <c r="M140" s="190"/>
      <c r="N140" s="190"/>
      <c r="O140" s="190"/>
      <c r="P140" s="190"/>
      <c r="Q140" s="190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8"/>
      <c r="C141" s="188"/>
      <c r="D141" s="188"/>
      <c r="E141" s="102"/>
      <c r="F141" s="102"/>
      <c r="G141" s="102"/>
      <c r="H141" s="189"/>
      <c r="I141" s="189"/>
      <c r="J141" s="189"/>
      <c r="K141" s="189"/>
      <c r="L141" s="164"/>
      <c r="M141" s="190"/>
      <c r="N141" s="190"/>
      <c r="O141" s="190"/>
      <c r="P141" s="190"/>
      <c r="Q141" s="190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8"/>
      <c r="C142" s="188"/>
      <c r="D142" s="188"/>
      <c r="E142" s="102"/>
      <c r="F142" s="102"/>
      <c r="G142" s="102"/>
      <c r="H142" s="189"/>
      <c r="I142" s="189"/>
      <c r="J142" s="189"/>
      <c r="K142" s="189"/>
      <c r="L142" s="164"/>
      <c r="M142" s="190"/>
      <c r="N142" s="190"/>
      <c r="O142" s="190"/>
      <c r="P142" s="190"/>
      <c r="Q142" s="190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8"/>
      <c r="C143" s="188"/>
      <c r="D143" s="188"/>
      <c r="E143" s="102"/>
      <c r="F143" s="102"/>
      <c r="G143" s="102"/>
      <c r="H143" s="189"/>
      <c r="I143" s="189"/>
      <c r="J143" s="189"/>
      <c r="K143" s="189"/>
      <c r="L143" s="164"/>
      <c r="M143" s="190"/>
      <c r="N143" s="190"/>
      <c r="O143" s="190"/>
      <c r="P143" s="190"/>
      <c r="Q143" s="190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8"/>
      <c r="C144" s="188"/>
      <c r="D144" s="188"/>
      <c r="E144" s="102"/>
      <c r="F144" s="102"/>
      <c r="G144" s="102"/>
      <c r="H144" s="189"/>
      <c r="I144" s="189"/>
      <c r="J144" s="189"/>
      <c r="K144" s="189"/>
      <c r="L144" s="164"/>
      <c r="M144" s="190"/>
      <c r="N144" s="190"/>
      <c r="O144" s="190"/>
      <c r="P144" s="190"/>
      <c r="Q144" s="190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8"/>
      <c r="C145" s="188"/>
      <c r="D145" s="188"/>
      <c r="E145" s="102"/>
      <c r="F145" s="102"/>
      <c r="G145" s="102"/>
      <c r="H145" s="189"/>
      <c r="I145" s="189"/>
      <c r="J145" s="189"/>
      <c r="K145" s="189"/>
      <c r="L145" s="164"/>
      <c r="M145" s="190"/>
      <c r="N145" s="190"/>
      <c r="O145" s="190"/>
      <c r="P145" s="190"/>
      <c r="Q145" s="190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6"/>
      <c r="C146" s="166"/>
      <c r="D146" s="166"/>
      <c r="E146" s="166"/>
      <c r="F146" s="166"/>
      <c r="G146" s="166"/>
      <c r="H146" s="166"/>
      <c r="I146" s="166"/>
      <c r="J146" s="166"/>
      <c r="K146" s="166"/>
      <c r="L146" s="166"/>
      <c r="M146" s="166"/>
      <c r="N146" s="166"/>
      <c r="O146" s="166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5"/>
      <c r="C148" s="186"/>
      <c r="D148" s="186"/>
      <c r="E148" s="187"/>
      <c r="F148" s="187"/>
      <c r="G148" s="187"/>
      <c r="H148" s="187"/>
      <c r="I148" s="187"/>
      <c r="J148" s="187"/>
      <c r="K148" s="187"/>
      <c r="L148" s="187"/>
      <c r="M148" s="187"/>
      <c r="N148" s="165"/>
      <c r="O148" s="165"/>
      <c r="P148" s="185"/>
      <c r="Q148" s="185"/>
      <c r="R148" s="185"/>
      <c r="S148" s="185"/>
      <c r="T148" s="185"/>
      <c r="U148" s="185"/>
      <c r="V148" s="165"/>
      <c r="W148" s="165"/>
      <c r="X148" s="165"/>
      <c r="Y148" s="165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84"/>
      <c r="C149" s="184"/>
      <c r="D149" s="184"/>
      <c r="E149" s="184"/>
      <c r="F149" s="184"/>
      <c r="G149" s="184"/>
      <c r="H149" s="184"/>
      <c r="I149" s="184"/>
      <c r="J149" s="184"/>
      <c r="K149" s="184"/>
      <c r="L149" s="184"/>
      <c r="M149" s="184"/>
      <c r="N149" s="98"/>
      <c r="O149" s="164"/>
      <c r="P149" s="184"/>
      <c r="Q149" s="184"/>
      <c r="R149" s="184"/>
      <c r="S149" s="184"/>
      <c r="T149" s="184"/>
      <c r="U149" s="184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84"/>
      <c r="C150" s="184"/>
      <c r="D150" s="184"/>
      <c r="E150" s="184"/>
      <c r="F150" s="184"/>
      <c r="G150" s="184"/>
      <c r="H150" s="184"/>
      <c r="I150" s="184"/>
      <c r="J150" s="184"/>
      <c r="K150" s="184"/>
      <c r="L150" s="184"/>
      <c r="M150" s="184"/>
      <c r="N150" s="98"/>
      <c r="O150" s="164"/>
      <c r="P150" s="184"/>
      <c r="Q150" s="184"/>
      <c r="R150" s="184"/>
      <c r="S150" s="184"/>
      <c r="T150" s="184"/>
      <c r="U150" s="184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84"/>
      <c r="C151" s="184"/>
      <c r="D151" s="184"/>
      <c r="E151" s="184"/>
      <c r="F151" s="184"/>
      <c r="G151" s="184"/>
      <c r="H151" s="184"/>
      <c r="I151" s="184"/>
      <c r="J151" s="184"/>
      <c r="K151" s="184"/>
      <c r="L151" s="184"/>
      <c r="M151" s="184"/>
      <c r="N151" s="98"/>
      <c r="O151" s="164"/>
      <c r="P151" s="184"/>
      <c r="Q151" s="184"/>
      <c r="R151" s="184"/>
      <c r="S151" s="184"/>
      <c r="T151" s="184"/>
      <c r="U151" s="184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84"/>
      <c r="C152" s="184"/>
      <c r="D152" s="184"/>
      <c r="E152" s="184"/>
      <c r="F152" s="184"/>
      <c r="G152" s="184"/>
      <c r="H152" s="184"/>
      <c r="I152" s="184"/>
      <c r="J152" s="184"/>
      <c r="K152" s="184"/>
      <c r="L152" s="184"/>
      <c r="M152" s="184"/>
      <c r="N152" s="98"/>
      <c r="O152" s="164"/>
      <c r="P152" s="184"/>
      <c r="Q152" s="184"/>
      <c r="R152" s="184"/>
      <c r="S152" s="184"/>
      <c r="T152" s="184"/>
      <c r="U152" s="184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84"/>
      <c r="C153" s="184"/>
      <c r="D153" s="184"/>
      <c r="E153" s="184"/>
      <c r="F153" s="184"/>
      <c r="G153" s="184"/>
      <c r="H153" s="184"/>
      <c r="I153" s="184"/>
      <c r="J153" s="184"/>
      <c r="K153" s="184"/>
      <c r="L153" s="184"/>
      <c r="M153" s="184"/>
      <c r="N153" s="98"/>
      <c r="O153" s="164"/>
      <c r="P153" s="184"/>
      <c r="Q153" s="184"/>
      <c r="R153" s="184"/>
      <c r="S153" s="184"/>
      <c r="T153" s="184"/>
      <c r="U153" s="184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84"/>
      <c r="C154" s="184"/>
      <c r="D154" s="184"/>
      <c r="E154" s="184"/>
      <c r="F154" s="184"/>
      <c r="G154" s="184"/>
      <c r="H154" s="184"/>
      <c r="I154" s="184"/>
      <c r="J154" s="184"/>
      <c r="K154" s="184"/>
      <c r="L154" s="184"/>
      <c r="M154" s="184"/>
      <c r="N154" s="98"/>
      <c r="O154" s="164"/>
      <c r="P154" s="184"/>
      <c r="Q154" s="184"/>
      <c r="R154" s="184"/>
      <c r="S154" s="184"/>
      <c r="T154" s="184"/>
      <c r="U154" s="184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84"/>
      <c r="C155" s="184"/>
      <c r="D155" s="184"/>
      <c r="E155" s="184"/>
      <c r="F155" s="184"/>
      <c r="G155" s="184"/>
      <c r="H155" s="184"/>
      <c r="I155" s="184"/>
      <c r="J155" s="184"/>
      <c r="K155" s="184"/>
      <c r="L155" s="184"/>
      <c r="M155" s="184"/>
      <c r="N155" s="98"/>
      <c r="O155" s="164"/>
      <c r="P155" s="184"/>
      <c r="Q155" s="184"/>
      <c r="R155" s="184"/>
      <c r="S155" s="184"/>
      <c r="T155" s="184"/>
      <c r="U155" s="184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84"/>
      <c r="C156" s="184"/>
      <c r="D156" s="184"/>
      <c r="E156" s="184"/>
      <c r="F156" s="184"/>
      <c r="G156" s="184"/>
      <c r="H156" s="184"/>
      <c r="I156" s="184"/>
      <c r="J156" s="184"/>
      <c r="K156" s="184"/>
      <c r="L156" s="184"/>
      <c r="M156" s="184"/>
      <c r="N156" s="98"/>
      <c r="O156" s="164"/>
      <c r="P156" s="184"/>
      <c r="Q156" s="184"/>
      <c r="R156" s="184"/>
      <c r="S156" s="184"/>
      <c r="T156" s="184"/>
      <c r="U156" s="184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84"/>
      <c r="C157" s="184"/>
      <c r="D157" s="184"/>
      <c r="E157" s="184"/>
      <c r="F157" s="184"/>
      <c r="G157" s="184"/>
      <c r="H157" s="184"/>
      <c r="I157" s="184"/>
      <c r="J157" s="184"/>
      <c r="K157" s="184"/>
      <c r="L157" s="184"/>
      <c r="M157" s="184"/>
      <c r="N157" s="98"/>
      <c r="O157" s="164"/>
      <c r="P157" s="184"/>
      <c r="Q157" s="184"/>
      <c r="R157" s="184"/>
      <c r="S157" s="184"/>
      <c r="T157" s="184"/>
      <c r="U157" s="184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84"/>
      <c r="C158" s="184"/>
      <c r="D158" s="184"/>
      <c r="E158" s="184"/>
      <c r="F158" s="184"/>
      <c r="G158" s="184"/>
      <c r="H158" s="184"/>
      <c r="I158" s="184"/>
      <c r="J158" s="184"/>
      <c r="K158" s="184"/>
      <c r="L158" s="184"/>
      <c r="M158" s="184"/>
      <c r="N158" s="98"/>
      <c r="O158" s="164"/>
      <c r="P158" s="184"/>
      <c r="Q158" s="184"/>
      <c r="R158" s="184"/>
      <c r="S158" s="184"/>
      <c r="T158" s="184"/>
      <c r="U158" s="184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84"/>
      <c r="C159" s="184"/>
      <c r="D159" s="184"/>
      <c r="E159" s="184"/>
      <c r="F159" s="184"/>
      <c r="G159" s="184"/>
      <c r="H159" s="184"/>
      <c r="I159" s="184"/>
      <c r="J159" s="184"/>
      <c r="K159" s="184"/>
      <c r="L159" s="184"/>
      <c r="M159" s="184"/>
      <c r="N159" s="98"/>
      <c r="O159" s="164"/>
      <c r="P159" s="184"/>
      <c r="Q159" s="184"/>
      <c r="R159" s="184"/>
      <c r="S159" s="184"/>
      <c r="T159" s="184"/>
      <c r="U159" s="184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84"/>
      <c r="C160" s="184"/>
      <c r="D160" s="184"/>
      <c r="E160" s="184"/>
      <c r="F160" s="184"/>
      <c r="G160" s="184"/>
      <c r="H160" s="184"/>
      <c r="I160" s="184"/>
      <c r="J160" s="184"/>
      <c r="K160" s="184"/>
      <c r="L160" s="184"/>
      <c r="M160" s="184"/>
      <c r="N160" s="98"/>
      <c r="O160" s="164"/>
      <c r="P160" s="184"/>
      <c r="Q160" s="184"/>
      <c r="R160" s="184"/>
      <c r="S160" s="184"/>
      <c r="T160" s="184"/>
      <c r="U160" s="184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84"/>
      <c r="C161" s="184"/>
      <c r="D161" s="184"/>
      <c r="E161" s="184"/>
      <c r="F161" s="184"/>
      <c r="G161" s="184"/>
      <c r="H161" s="184"/>
      <c r="I161" s="184"/>
      <c r="J161" s="184"/>
      <c r="K161" s="184"/>
      <c r="L161" s="184"/>
      <c r="M161" s="184"/>
      <c r="N161" s="98"/>
      <c r="O161" s="164"/>
      <c r="P161" s="184"/>
      <c r="Q161" s="184"/>
      <c r="R161" s="184"/>
      <c r="S161" s="184"/>
      <c r="T161" s="184"/>
      <c r="U161" s="184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84"/>
      <c r="C162" s="184"/>
      <c r="D162" s="184"/>
      <c r="E162" s="184"/>
      <c r="F162" s="184"/>
      <c r="G162" s="184"/>
      <c r="H162" s="184"/>
      <c r="I162" s="184"/>
      <c r="J162" s="184"/>
      <c r="K162" s="184"/>
      <c r="L162" s="184"/>
      <c r="M162" s="184"/>
      <c r="N162" s="98"/>
      <c r="O162" s="164"/>
      <c r="P162" s="184"/>
      <c r="Q162" s="184"/>
      <c r="R162" s="184"/>
      <c r="S162" s="184"/>
      <c r="T162" s="184"/>
      <c r="U162" s="184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84"/>
      <c r="C163" s="184"/>
      <c r="D163" s="184"/>
      <c r="E163" s="184"/>
      <c r="F163" s="184"/>
      <c r="G163" s="184"/>
      <c r="H163" s="184"/>
      <c r="I163" s="184"/>
      <c r="J163" s="184"/>
      <c r="K163" s="184"/>
      <c r="L163" s="184"/>
      <c r="M163" s="184"/>
      <c r="N163" s="98"/>
      <c r="O163" s="164"/>
      <c r="P163" s="184"/>
      <c r="Q163" s="184"/>
      <c r="R163" s="184"/>
      <c r="S163" s="184"/>
      <c r="T163" s="184"/>
      <c r="U163" s="184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84"/>
      <c r="C164" s="184"/>
      <c r="D164" s="184"/>
      <c r="E164" s="184"/>
      <c r="F164" s="184"/>
      <c r="G164" s="184"/>
      <c r="H164" s="184"/>
      <c r="I164" s="184"/>
      <c r="J164" s="184"/>
      <c r="K164" s="184"/>
      <c r="L164" s="184"/>
      <c r="M164" s="184"/>
      <c r="N164" s="98"/>
      <c r="O164" s="164"/>
      <c r="P164" s="184"/>
      <c r="Q164" s="184"/>
      <c r="R164" s="184"/>
      <c r="S164" s="184"/>
      <c r="T164" s="184"/>
      <c r="U164" s="184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84"/>
      <c r="C165" s="184"/>
      <c r="D165" s="184"/>
      <c r="E165" s="184"/>
      <c r="F165" s="184"/>
      <c r="G165" s="184"/>
      <c r="H165" s="184"/>
      <c r="I165" s="184"/>
      <c r="J165" s="184"/>
      <c r="K165" s="184"/>
      <c r="L165" s="184"/>
      <c r="M165" s="184"/>
      <c r="N165" s="98"/>
      <c r="O165" s="164"/>
      <c r="P165" s="184"/>
      <c r="Q165" s="184"/>
      <c r="R165" s="184"/>
      <c r="S165" s="184"/>
      <c r="T165" s="184"/>
      <c r="U165" s="184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84"/>
      <c r="C166" s="184"/>
      <c r="D166" s="184"/>
      <c r="E166" s="184"/>
      <c r="F166" s="184"/>
      <c r="G166" s="184"/>
      <c r="H166" s="184"/>
      <c r="I166" s="184"/>
      <c r="J166" s="184"/>
      <c r="K166" s="184"/>
      <c r="L166" s="184"/>
      <c r="M166" s="184"/>
      <c r="N166" s="98"/>
      <c r="O166" s="164"/>
      <c r="P166" s="184"/>
      <c r="Q166" s="184"/>
      <c r="R166" s="184"/>
      <c r="S166" s="184"/>
      <c r="T166" s="184"/>
      <c r="U166" s="184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84"/>
      <c r="C167" s="184"/>
      <c r="D167" s="184"/>
      <c r="E167" s="184"/>
      <c r="F167" s="184"/>
      <c r="G167" s="184"/>
      <c r="H167" s="184"/>
      <c r="I167" s="184"/>
      <c r="J167" s="184"/>
      <c r="K167" s="184"/>
      <c r="L167" s="184"/>
      <c r="M167" s="184"/>
      <c r="N167" s="98"/>
      <c r="O167" s="164"/>
      <c r="P167" s="184"/>
      <c r="Q167" s="184"/>
      <c r="R167" s="184"/>
      <c r="S167" s="184"/>
      <c r="T167" s="184"/>
      <c r="U167" s="184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84"/>
      <c r="C168" s="184"/>
      <c r="D168" s="184"/>
      <c r="E168" s="184"/>
      <c r="F168" s="184"/>
      <c r="G168" s="184"/>
      <c r="H168" s="184"/>
      <c r="I168" s="184"/>
      <c r="J168" s="184"/>
      <c r="K168" s="184"/>
      <c r="L168" s="184"/>
      <c r="M168" s="184"/>
      <c r="N168" s="98"/>
      <c r="O168" s="164"/>
      <c r="P168" s="184"/>
      <c r="Q168" s="184"/>
      <c r="R168" s="184"/>
      <c r="S168" s="184"/>
      <c r="T168" s="184"/>
      <c r="U168" s="184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84"/>
      <c r="C169" s="184"/>
      <c r="D169" s="184"/>
      <c r="E169" s="184"/>
      <c r="F169" s="184"/>
      <c r="G169" s="184"/>
      <c r="H169" s="184"/>
      <c r="I169" s="184"/>
      <c r="J169" s="184"/>
      <c r="K169" s="184"/>
      <c r="L169" s="184"/>
      <c r="M169" s="184"/>
      <c r="N169" s="98"/>
      <c r="O169" s="164"/>
      <c r="P169" s="184"/>
      <c r="Q169" s="184"/>
      <c r="R169" s="184"/>
      <c r="S169" s="184"/>
      <c r="T169" s="184"/>
      <c r="U169" s="184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84"/>
      <c r="C170" s="184"/>
      <c r="D170" s="184"/>
      <c r="E170" s="184"/>
      <c r="F170" s="184"/>
      <c r="G170" s="184"/>
      <c r="H170" s="184"/>
      <c r="I170" s="184"/>
      <c r="J170" s="184"/>
      <c r="K170" s="184"/>
      <c r="L170" s="184"/>
      <c r="M170" s="184"/>
      <c r="N170" s="98"/>
      <c r="O170" s="164"/>
      <c r="P170" s="184"/>
      <c r="Q170" s="184"/>
      <c r="R170" s="184"/>
      <c r="S170" s="184"/>
      <c r="T170" s="184"/>
      <c r="U170" s="184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84"/>
      <c r="C171" s="184"/>
      <c r="D171" s="184"/>
      <c r="E171" s="184"/>
      <c r="F171" s="184"/>
      <c r="G171" s="184"/>
      <c r="H171" s="184"/>
      <c r="I171" s="184"/>
      <c r="J171" s="184"/>
      <c r="K171" s="184"/>
      <c r="L171" s="184"/>
      <c r="M171" s="184"/>
      <c r="N171" s="98"/>
      <c r="O171" s="164"/>
      <c r="P171" s="184"/>
      <c r="Q171" s="184"/>
      <c r="R171" s="184"/>
      <c r="S171" s="184"/>
      <c r="T171" s="184"/>
      <c r="U171" s="184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84"/>
      <c r="C172" s="184"/>
      <c r="D172" s="184"/>
      <c r="E172" s="184"/>
      <c r="F172" s="184"/>
      <c r="G172" s="184"/>
      <c r="H172" s="184"/>
      <c r="I172" s="184"/>
      <c r="J172" s="184"/>
      <c r="K172" s="184"/>
      <c r="L172" s="184"/>
      <c r="M172" s="184"/>
      <c r="N172" s="98"/>
      <c r="O172" s="164"/>
      <c r="P172" s="184"/>
      <c r="Q172" s="184"/>
      <c r="R172" s="184"/>
      <c r="S172" s="184"/>
      <c r="T172" s="184"/>
      <c r="U172" s="184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84"/>
      <c r="C173" s="184"/>
      <c r="D173" s="184"/>
      <c r="E173" s="184"/>
      <c r="F173" s="184"/>
      <c r="G173" s="184"/>
      <c r="H173" s="184"/>
      <c r="I173" s="184"/>
      <c r="J173" s="184"/>
      <c r="K173" s="184"/>
      <c r="L173" s="184"/>
      <c r="M173" s="184"/>
      <c r="N173" s="98"/>
      <c r="O173" s="164"/>
      <c r="P173" s="184"/>
      <c r="Q173" s="184"/>
      <c r="R173" s="184"/>
      <c r="S173" s="184"/>
      <c r="T173" s="184"/>
      <c r="U173" s="184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84"/>
      <c r="C174" s="184"/>
      <c r="D174" s="184"/>
      <c r="E174" s="184"/>
      <c r="F174" s="184"/>
      <c r="G174" s="184"/>
      <c r="H174" s="184"/>
      <c r="I174" s="184"/>
      <c r="J174" s="184"/>
      <c r="K174" s="184"/>
      <c r="L174" s="184"/>
      <c r="M174" s="184"/>
      <c r="N174" s="98"/>
      <c r="O174" s="164"/>
      <c r="P174" s="184"/>
      <c r="Q174" s="184"/>
      <c r="R174" s="184"/>
      <c r="S174" s="184"/>
      <c r="T174" s="184"/>
      <c r="U174" s="184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84"/>
      <c r="C175" s="184"/>
      <c r="D175" s="184"/>
      <c r="E175" s="184"/>
      <c r="F175" s="184"/>
      <c r="G175" s="184"/>
      <c r="H175" s="184"/>
      <c r="I175" s="184"/>
      <c r="J175" s="184"/>
      <c r="K175" s="184"/>
      <c r="L175" s="184"/>
      <c r="M175" s="184"/>
      <c r="N175" s="98"/>
      <c r="O175" s="164"/>
      <c r="P175" s="184"/>
      <c r="Q175" s="184"/>
      <c r="R175" s="184"/>
      <c r="S175" s="184"/>
      <c r="T175" s="184"/>
      <c r="U175" s="184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84"/>
      <c r="C176" s="184"/>
      <c r="D176" s="184"/>
      <c r="E176" s="184"/>
      <c r="F176" s="184"/>
      <c r="G176" s="184"/>
      <c r="H176" s="184"/>
      <c r="I176" s="184"/>
      <c r="J176" s="184"/>
      <c r="K176" s="184"/>
      <c r="L176" s="184"/>
      <c r="M176" s="184"/>
      <c r="N176" s="98"/>
      <c r="O176" s="164"/>
      <c r="P176" s="184"/>
      <c r="Q176" s="184"/>
      <c r="R176" s="184"/>
      <c r="S176" s="184"/>
      <c r="T176" s="184"/>
      <c r="U176" s="184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84"/>
      <c r="C177" s="184"/>
      <c r="D177" s="184"/>
      <c r="E177" s="184"/>
      <c r="F177" s="184"/>
      <c r="G177" s="184"/>
      <c r="H177" s="184"/>
      <c r="I177" s="184"/>
      <c r="J177" s="184"/>
      <c r="K177" s="184"/>
      <c r="L177" s="184"/>
      <c r="M177" s="184"/>
      <c r="N177" s="98"/>
      <c r="O177" s="164"/>
      <c r="P177" s="184"/>
      <c r="Q177" s="184"/>
      <c r="R177" s="184"/>
      <c r="S177" s="184"/>
      <c r="T177" s="184"/>
      <c r="U177" s="184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84"/>
      <c r="C178" s="184"/>
      <c r="D178" s="184"/>
      <c r="E178" s="184"/>
      <c r="F178" s="184"/>
      <c r="G178" s="184"/>
      <c r="H178" s="184"/>
      <c r="I178" s="184"/>
      <c r="J178" s="184"/>
      <c r="K178" s="184"/>
      <c r="L178" s="184"/>
      <c r="M178" s="184"/>
      <c r="N178" s="98"/>
      <c r="O178" s="164"/>
      <c r="P178" s="184"/>
      <c r="Q178" s="184"/>
      <c r="R178" s="184"/>
      <c r="S178" s="184"/>
      <c r="T178" s="184"/>
      <c r="U178" s="184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84"/>
      <c r="C179" s="184"/>
      <c r="D179" s="184"/>
      <c r="E179" s="184"/>
      <c r="F179" s="184"/>
      <c r="G179" s="184"/>
      <c r="H179" s="184"/>
      <c r="I179" s="184"/>
      <c r="J179" s="184"/>
      <c r="K179" s="184"/>
      <c r="L179" s="184"/>
      <c r="M179" s="184"/>
      <c r="N179" s="98"/>
      <c r="O179" s="164"/>
      <c r="P179" s="184"/>
      <c r="Q179" s="184"/>
      <c r="R179" s="184"/>
      <c r="S179" s="184"/>
      <c r="T179" s="184"/>
      <c r="U179" s="184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84"/>
      <c r="C180" s="184"/>
      <c r="D180" s="184"/>
      <c r="E180" s="184"/>
      <c r="F180" s="184"/>
      <c r="G180" s="184"/>
      <c r="H180" s="184"/>
      <c r="I180" s="184"/>
      <c r="J180" s="184"/>
      <c r="K180" s="184"/>
      <c r="L180" s="184"/>
      <c r="M180" s="184"/>
      <c r="N180" s="98"/>
      <c r="O180" s="164"/>
      <c r="P180" s="184"/>
      <c r="Q180" s="184"/>
      <c r="R180" s="184"/>
      <c r="S180" s="184"/>
      <c r="T180" s="184"/>
      <c r="U180" s="184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84"/>
      <c r="C181" s="184"/>
      <c r="D181" s="184"/>
      <c r="E181" s="184"/>
      <c r="F181" s="184"/>
      <c r="G181" s="184"/>
      <c r="H181" s="184"/>
      <c r="I181" s="184"/>
      <c r="J181" s="184"/>
      <c r="K181" s="184"/>
      <c r="L181" s="184"/>
      <c r="M181" s="184"/>
      <c r="N181" s="98"/>
      <c r="O181" s="164"/>
      <c r="P181" s="184"/>
      <c r="Q181" s="184"/>
      <c r="R181" s="184"/>
      <c r="S181" s="184"/>
      <c r="T181" s="184"/>
      <c r="U181" s="184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84"/>
      <c r="C182" s="184"/>
      <c r="D182" s="184"/>
      <c r="E182" s="184"/>
      <c r="F182" s="184"/>
      <c r="G182" s="184"/>
      <c r="H182" s="184"/>
      <c r="I182" s="184"/>
      <c r="J182" s="184"/>
      <c r="K182" s="184"/>
      <c r="L182" s="184"/>
      <c r="M182" s="184"/>
      <c r="N182" s="98"/>
      <c r="O182" s="164"/>
      <c r="P182" s="184"/>
      <c r="Q182" s="184"/>
      <c r="R182" s="184"/>
      <c r="S182" s="184"/>
      <c r="T182" s="184"/>
      <c r="U182" s="184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84"/>
      <c r="C183" s="184"/>
      <c r="D183" s="184"/>
      <c r="E183" s="184"/>
      <c r="F183" s="184"/>
      <c r="G183" s="184"/>
      <c r="H183" s="184"/>
      <c r="I183" s="184"/>
      <c r="J183" s="184"/>
      <c r="K183" s="184"/>
      <c r="L183" s="184"/>
      <c r="M183" s="184"/>
      <c r="N183" s="98"/>
      <c r="O183" s="164"/>
      <c r="P183" s="184"/>
      <c r="Q183" s="184"/>
      <c r="R183" s="184"/>
      <c r="S183" s="184"/>
      <c r="T183" s="184"/>
      <c r="U183" s="184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84"/>
      <c r="C184" s="184"/>
      <c r="D184" s="184"/>
      <c r="E184" s="184"/>
      <c r="F184" s="184"/>
      <c r="G184" s="184"/>
      <c r="H184" s="184"/>
      <c r="I184" s="184"/>
      <c r="J184" s="184"/>
      <c r="K184" s="184"/>
      <c r="L184" s="184"/>
      <c r="M184" s="184"/>
      <c r="N184" s="98"/>
      <c r="O184" s="164"/>
      <c r="P184" s="184"/>
      <c r="Q184" s="184"/>
      <c r="R184" s="184"/>
      <c r="S184" s="184"/>
      <c r="T184" s="184"/>
      <c r="U184" s="184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84"/>
      <c r="C185" s="184"/>
      <c r="D185" s="184"/>
      <c r="E185" s="184"/>
      <c r="F185" s="184"/>
      <c r="G185" s="184"/>
      <c r="H185" s="184"/>
      <c r="I185" s="184"/>
      <c r="J185" s="184"/>
      <c r="K185" s="184"/>
      <c r="L185" s="184"/>
      <c r="M185" s="184"/>
      <c r="N185" s="98"/>
      <c r="O185" s="164"/>
      <c r="P185" s="184"/>
      <c r="Q185" s="184"/>
      <c r="R185" s="184"/>
      <c r="S185" s="184"/>
      <c r="T185" s="184"/>
      <c r="U185" s="184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84"/>
      <c r="C186" s="184"/>
      <c r="D186" s="184"/>
      <c r="E186" s="184"/>
      <c r="F186" s="184"/>
      <c r="G186" s="184"/>
      <c r="H186" s="184"/>
      <c r="I186" s="184"/>
      <c r="J186" s="184"/>
      <c r="K186" s="184"/>
      <c r="L186" s="184"/>
      <c r="M186" s="184"/>
      <c r="N186" s="98"/>
      <c r="O186" s="164"/>
      <c r="P186" s="184"/>
      <c r="Q186" s="184"/>
      <c r="R186" s="184"/>
      <c r="S186" s="184"/>
      <c r="T186" s="184"/>
      <c r="U186" s="184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84"/>
      <c r="C187" s="184"/>
      <c r="D187" s="184"/>
      <c r="E187" s="184"/>
      <c r="F187" s="184"/>
      <c r="G187" s="184"/>
      <c r="H187" s="184"/>
      <c r="I187" s="184"/>
      <c r="J187" s="184"/>
      <c r="K187" s="184"/>
      <c r="L187" s="184"/>
      <c r="M187" s="184"/>
      <c r="N187" s="98"/>
      <c r="O187" s="164"/>
      <c r="P187" s="184"/>
      <c r="Q187" s="184"/>
      <c r="R187" s="184"/>
      <c r="S187" s="184"/>
      <c r="T187" s="184"/>
      <c r="U187" s="184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84"/>
      <c r="C188" s="184"/>
      <c r="D188" s="184"/>
      <c r="E188" s="184"/>
      <c r="F188" s="184"/>
      <c r="G188" s="184"/>
      <c r="H188" s="184"/>
      <c r="I188" s="184"/>
      <c r="J188" s="184"/>
      <c r="K188" s="184"/>
      <c r="L188" s="184"/>
      <c r="M188" s="184"/>
      <c r="N188" s="98"/>
      <c r="O188" s="164"/>
      <c r="P188" s="184"/>
      <c r="Q188" s="184"/>
      <c r="R188" s="184"/>
      <c r="S188" s="184"/>
      <c r="T188" s="184"/>
      <c r="U188" s="184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5"/>
      <c r="C193" s="186"/>
      <c r="D193" s="186"/>
      <c r="E193" s="165"/>
      <c r="F193" s="165"/>
      <c r="G193" s="165"/>
      <c r="H193" s="185"/>
      <c r="I193" s="185"/>
      <c r="J193" s="185"/>
      <c r="K193" s="185"/>
      <c r="L193" s="185"/>
      <c r="M193" s="185"/>
      <c r="N193" s="185"/>
      <c r="O193" s="185"/>
      <c r="P193" s="185"/>
      <c r="Q193" s="185"/>
      <c r="R193" s="185"/>
      <c r="S193" s="185"/>
      <c r="T193" s="185"/>
      <c r="U193" s="185"/>
      <c r="V193" s="165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8"/>
      <c r="C194" s="188"/>
      <c r="D194" s="188"/>
      <c r="E194" s="102"/>
      <c r="F194" s="102"/>
      <c r="G194" s="102"/>
      <c r="H194" s="189"/>
      <c r="I194" s="189"/>
      <c r="J194" s="189"/>
      <c r="K194" s="189"/>
      <c r="L194" s="190"/>
      <c r="M194" s="190"/>
      <c r="N194" s="190"/>
      <c r="O194" s="190"/>
      <c r="P194" s="190"/>
      <c r="Q194" s="190"/>
      <c r="R194" s="190"/>
      <c r="S194" s="190"/>
      <c r="T194" s="190"/>
      <c r="U194" s="190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8"/>
      <c r="C195" s="188"/>
      <c r="D195" s="188"/>
      <c r="E195" s="102"/>
      <c r="F195" s="102"/>
      <c r="G195" s="102"/>
      <c r="H195" s="189"/>
      <c r="I195" s="189"/>
      <c r="J195" s="189"/>
      <c r="K195" s="189"/>
      <c r="L195" s="190"/>
      <c r="M195" s="190"/>
      <c r="N195" s="190"/>
      <c r="O195" s="190"/>
      <c r="P195" s="190"/>
      <c r="Q195" s="190"/>
      <c r="R195" s="190"/>
      <c r="S195" s="190"/>
      <c r="T195" s="190"/>
      <c r="U195" s="190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8"/>
      <c r="C196" s="188"/>
      <c r="D196" s="188"/>
      <c r="E196" s="102"/>
      <c r="F196" s="102"/>
      <c r="G196" s="102"/>
      <c r="H196" s="189"/>
      <c r="I196" s="189"/>
      <c r="J196" s="189"/>
      <c r="K196" s="189"/>
      <c r="L196" s="190"/>
      <c r="M196" s="190"/>
      <c r="N196" s="190"/>
      <c r="O196" s="190"/>
      <c r="P196" s="190"/>
      <c r="Q196" s="190"/>
      <c r="R196" s="190"/>
      <c r="S196" s="190"/>
      <c r="T196" s="190"/>
      <c r="U196" s="190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8"/>
      <c r="C197" s="188"/>
      <c r="D197" s="188"/>
      <c r="E197" s="102"/>
      <c r="F197" s="102"/>
      <c r="G197" s="102"/>
      <c r="H197" s="189"/>
      <c r="I197" s="189"/>
      <c r="J197" s="189"/>
      <c r="K197" s="189"/>
      <c r="L197" s="190"/>
      <c r="M197" s="190"/>
      <c r="N197" s="190"/>
      <c r="O197" s="190"/>
      <c r="P197" s="190"/>
      <c r="Q197" s="190"/>
      <c r="R197" s="190"/>
      <c r="S197" s="190"/>
      <c r="T197" s="190"/>
      <c r="U197" s="190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8"/>
      <c r="C198" s="188"/>
      <c r="D198" s="188"/>
      <c r="E198" s="102"/>
      <c r="F198" s="102"/>
      <c r="G198" s="102"/>
      <c r="H198" s="189"/>
      <c r="I198" s="189"/>
      <c r="J198" s="189"/>
      <c r="K198" s="189"/>
      <c r="L198" s="190"/>
      <c r="M198" s="190"/>
      <c r="N198" s="190"/>
      <c r="O198" s="190"/>
      <c r="P198" s="190"/>
      <c r="Q198" s="190"/>
      <c r="R198" s="190"/>
      <c r="S198" s="190"/>
      <c r="T198" s="190"/>
      <c r="U198" s="190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5"/>
      <c r="C201" s="186"/>
      <c r="D201" s="186"/>
      <c r="E201" s="187"/>
      <c r="F201" s="187"/>
      <c r="G201" s="187"/>
      <c r="H201" s="187"/>
      <c r="I201" s="187"/>
      <c r="J201" s="187"/>
      <c r="K201" s="187"/>
      <c r="L201" s="187"/>
      <c r="M201" s="187"/>
      <c r="N201" s="165"/>
      <c r="O201" s="165"/>
      <c r="P201" s="165"/>
      <c r="Q201" s="185"/>
      <c r="R201" s="185"/>
      <c r="S201" s="185"/>
      <c r="T201" s="185"/>
      <c r="U201" s="41"/>
      <c r="V201" s="165"/>
      <c r="W201" s="165"/>
      <c r="X201" s="165"/>
      <c r="Y201" s="165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84"/>
      <c r="C202" s="184"/>
      <c r="D202" s="184"/>
      <c r="E202" s="184"/>
      <c r="F202" s="184"/>
      <c r="G202" s="184"/>
      <c r="H202" s="184"/>
      <c r="I202" s="184"/>
      <c r="J202" s="184"/>
      <c r="K202" s="184"/>
      <c r="L202" s="184"/>
      <c r="M202" s="184"/>
      <c r="N202" s="98"/>
      <c r="O202" s="164"/>
      <c r="P202" s="164"/>
      <c r="Q202" s="184"/>
      <c r="R202" s="184"/>
      <c r="S202" s="184"/>
      <c r="T202" s="184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84"/>
      <c r="C203" s="184"/>
      <c r="D203" s="184"/>
      <c r="E203" s="184"/>
      <c r="F203" s="184"/>
      <c r="G203" s="184"/>
      <c r="H203" s="184"/>
      <c r="I203" s="184"/>
      <c r="J203" s="184"/>
      <c r="K203" s="184"/>
      <c r="L203" s="184"/>
      <c r="M203" s="184"/>
      <c r="N203" s="98"/>
      <c r="O203" s="164"/>
      <c r="P203" s="164"/>
      <c r="Q203" s="184"/>
      <c r="R203" s="184"/>
      <c r="S203" s="184"/>
      <c r="T203" s="184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84"/>
      <c r="C204" s="184"/>
      <c r="D204" s="184"/>
      <c r="E204" s="184"/>
      <c r="F204" s="184"/>
      <c r="G204" s="184"/>
      <c r="H204" s="184"/>
      <c r="I204" s="184"/>
      <c r="J204" s="184"/>
      <c r="K204" s="184"/>
      <c r="L204" s="184"/>
      <c r="M204" s="184"/>
      <c r="N204" s="98"/>
      <c r="O204" s="164"/>
      <c r="P204" s="164"/>
      <c r="Q204" s="184"/>
      <c r="R204" s="184"/>
      <c r="S204" s="184"/>
      <c r="T204" s="184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84"/>
      <c r="C205" s="184"/>
      <c r="D205" s="184"/>
      <c r="E205" s="184"/>
      <c r="F205" s="184"/>
      <c r="G205" s="184"/>
      <c r="H205" s="184"/>
      <c r="I205" s="184"/>
      <c r="J205" s="184"/>
      <c r="K205" s="184"/>
      <c r="L205" s="184"/>
      <c r="M205" s="184"/>
      <c r="N205" s="98"/>
      <c r="O205" s="164"/>
      <c r="P205" s="164"/>
      <c r="Q205" s="184"/>
      <c r="R205" s="184"/>
      <c r="S205" s="184"/>
      <c r="T205" s="184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84"/>
      <c r="C206" s="184"/>
      <c r="D206" s="184"/>
      <c r="E206" s="184"/>
      <c r="F206" s="184"/>
      <c r="G206" s="184"/>
      <c r="H206" s="184"/>
      <c r="I206" s="184"/>
      <c r="J206" s="184"/>
      <c r="K206" s="184"/>
      <c r="L206" s="184"/>
      <c r="M206" s="184"/>
      <c r="N206" s="98"/>
      <c r="O206" s="164"/>
      <c r="P206" s="164"/>
      <c r="Q206" s="184"/>
      <c r="R206" s="184"/>
      <c r="S206" s="184"/>
      <c r="T206" s="184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84"/>
      <c r="C207" s="184"/>
      <c r="D207" s="184"/>
      <c r="E207" s="184"/>
      <c r="F207" s="184"/>
      <c r="G207" s="184"/>
      <c r="H207" s="184"/>
      <c r="I207" s="184"/>
      <c r="J207" s="184"/>
      <c r="K207" s="184"/>
      <c r="L207" s="184"/>
      <c r="M207" s="184"/>
      <c r="N207" s="98"/>
      <c r="O207" s="164"/>
      <c r="P207" s="164"/>
      <c r="Q207" s="184"/>
      <c r="R207" s="184"/>
      <c r="S207" s="184"/>
      <c r="T207" s="184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84"/>
      <c r="C208" s="184"/>
      <c r="D208" s="184"/>
      <c r="E208" s="184"/>
      <c r="F208" s="184"/>
      <c r="G208" s="184"/>
      <c r="H208" s="184"/>
      <c r="I208" s="184"/>
      <c r="J208" s="184"/>
      <c r="K208" s="184"/>
      <c r="L208" s="184"/>
      <c r="M208" s="184"/>
      <c r="N208" s="98"/>
      <c r="O208" s="164"/>
      <c r="P208" s="164"/>
      <c r="Q208" s="184"/>
      <c r="R208" s="184"/>
      <c r="S208" s="184"/>
      <c r="T208" s="184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84"/>
      <c r="C209" s="184"/>
      <c r="D209" s="184"/>
      <c r="E209" s="184"/>
      <c r="F209" s="184"/>
      <c r="G209" s="184"/>
      <c r="H209" s="184"/>
      <c r="I209" s="184"/>
      <c r="J209" s="184"/>
      <c r="K209" s="184"/>
      <c r="L209" s="184"/>
      <c r="M209" s="184"/>
      <c r="N209" s="98"/>
      <c r="O209" s="164"/>
      <c r="P209" s="164"/>
      <c r="Q209" s="184"/>
      <c r="R209" s="184"/>
      <c r="S209" s="184"/>
      <c r="T209" s="184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84"/>
      <c r="C210" s="184"/>
      <c r="D210" s="184"/>
      <c r="E210" s="184"/>
      <c r="F210" s="184"/>
      <c r="G210" s="184"/>
      <c r="H210" s="184"/>
      <c r="I210" s="184"/>
      <c r="J210" s="184"/>
      <c r="K210" s="184"/>
      <c r="L210" s="184"/>
      <c r="M210" s="184"/>
      <c r="N210" s="98"/>
      <c r="O210" s="164"/>
      <c r="P210" s="164"/>
      <c r="Q210" s="184"/>
      <c r="R210" s="184"/>
      <c r="S210" s="184"/>
      <c r="T210" s="184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84"/>
      <c r="C211" s="184"/>
      <c r="D211" s="184"/>
      <c r="E211" s="184"/>
      <c r="F211" s="184"/>
      <c r="G211" s="184"/>
      <c r="H211" s="184"/>
      <c r="I211" s="184"/>
      <c r="J211" s="184"/>
      <c r="K211" s="184"/>
      <c r="L211" s="184"/>
      <c r="M211" s="184"/>
      <c r="N211" s="98"/>
      <c r="O211" s="164"/>
      <c r="P211" s="164"/>
      <c r="Q211" s="184"/>
      <c r="R211" s="184"/>
      <c r="S211" s="184"/>
      <c r="T211" s="184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84"/>
      <c r="C212" s="184"/>
      <c r="D212" s="184"/>
      <c r="E212" s="184"/>
      <c r="F212" s="184"/>
      <c r="G212" s="184"/>
      <c r="H212" s="184"/>
      <c r="I212" s="184"/>
      <c r="J212" s="184"/>
      <c r="K212" s="184"/>
      <c r="L212" s="184"/>
      <c r="M212" s="184"/>
      <c r="N212" s="98"/>
      <c r="O212" s="164"/>
      <c r="P212" s="164"/>
      <c r="Q212" s="184"/>
      <c r="R212" s="184"/>
      <c r="S212" s="184"/>
      <c r="T212" s="184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84"/>
      <c r="C213" s="184"/>
      <c r="D213" s="184"/>
      <c r="E213" s="184"/>
      <c r="F213" s="184"/>
      <c r="G213" s="184"/>
      <c r="H213" s="184"/>
      <c r="I213" s="184"/>
      <c r="J213" s="184"/>
      <c r="K213" s="184"/>
      <c r="L213" s="184"/>
      <c r="M213" s="184"/>
      <c r="N213" s="98"/>
      <c r="O213" s="164"/>
      <c r="P213" s="164"/>
      <c r="Q213" s="184"/>
      <c r="R213" s="184"/>
      <c r="S213" s="184"/>
      <c r="T213" s="184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84"/>
      <c r="C214" s="184"/>
      <c r="D214" s="184"/>
      <c r="E214" s="184"/>
      <c r="F214" s="184"/>
      <c r="G214" s="184"/>
      <c r="H214" s="184"/>
      <c r="I214" s="184"/>
      <c r="J214" s="184"/>
      <c r="K214" s="184"/>
      <c r="L214" s="184"/>
      <c r="M214" s="184"/>
      <c r="N214" s="98"/>
      <c r="O214" s="164"/>
      <c r="P214" s="164"/>
      <c r="Q214" s="184"/>
      <c r="R214" s="184"/>
      <c r="S214" s="184"/>
      <c r="T214" s="184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84"/>
      <c r="C215" s="184"/>
      <c r="D215" s="184"/>
      <c r="E215" s="184"/>
      <c r="F215" s="184"/>
      <c r="G215" s="184"/>
      <c r="H215" s="184"/>
      <c r="I215" s="184"/>
      <c r="J215" s="184"/>
      <c r="K215" s="184"/>
      <c r="L215" s="184"/>
      <c r="M215" s="184"/>
      <c r="N215" s="98"/>
      <c r="O215" s="164"/>
      <c r="P215" s="164"/>
      <c r="Q215" s="184"/>
      <c r="R215" s="184"/>
      <c r="S215" s="184"/>
      <c r="T215" s="184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84"/>
      <c r="C216" s="184"/>
      <c r="D216" s="184"/>
      <c r="E216" s="184"/>
      <c r="F216" s="184"/>
      <c r="G216" s="184"/>
      <c r="H216" s="184"/>
      <c r="I216" s="184"/>
      <c r="J216" s="184"/>
      <c r="K216" s="184"/>
      <c r="L216" s="184"/>
      <c r="M216" s="184"/>
      <c r="N216" s="98"/>
      <c r="O216" s="164"/>
      <c r="P216" s="164"/>
      <c r="Q216" s="184"/>
      <c r="R216" s="184"/>
      <c r="S216" s="184"/>
      <c r="T216" s="184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84"/>
      <c r="C217" s="184"/>
      <c r="D217" s="184"/>
      <c r="E217" s="184"/>
      <c r="F217" s="184"/>
      <c r="G217" s="184"/>
      <c r="H217" s="184"/>
      <c r="I217" s="184"/>
      <c r="J217" s="184"/>
      <c r="K217" s="184"/>
      <c r="L217" s="184"/>
      <c r="M217" s="184"/>
      <c r="N217" s="98"/>
      <c r="O217" s="164"/>
      <c r="P217" s="164"/>
      <c r="Q217" s="184"/>
      <c r="R217" s="184"/>
      <c r="S217" s="184"/>
      <c r="T217" s="184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84"/>
      <c r="C218" s="184"/>
      <c r="D218" s="184"/>
      <c r="E218" s="184"/>
      <c r="F218" s="184"/>
      <c r="G218" s="184"/>
      <c r="H218" s="184"/>
      <c r="I218" s="184"/>
      <c r="J218" s="184"/>
      <c r="K218" s="184"/>
      <c r="L218" s="184"/>
      <c r="M218" s="184"/>
      <c r="N218" s="98"/>
      <c r="O218" s="164"/>
      <c r="P218" s="164"/>
      <c r="Q218" s="184"/>
      <c r="R218" s="184"/>
      <c r="S218" s="184"/>
      <c r="T218" s="184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84"/>
      <c r="C219" s="184"/>
      <c r="D219" s="184"/>
      <c r="E219" s="184"/>
      <c r="F219" s="184"/>
      <c r="G219" s="184"/>
      <c r="H219" s="184"/>
      <c r="I219" s="184"/>
      <c r="J219" s="184"/>
      <c r="K219" s="184"/>
      <c r="L219" s="184"/>
      <c r="M219" s="184"/>
      <c r="N219" s="98"/>
      <c r="O219" s="164"/>
      <c r="P219" s="164"/>
      <c r="Q219" s="184"/>
      <c r="R219" s="184"/>
      <c r="S219" s="184"/>
      <c r="T219" s="184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84"/>
      <c r="C220" s="184"/>
      <c r="D220" s="184"/>
      <c r="E220" s="184"/>
      <c r="F220" s="184"/>
      <c r="G220" s="184"/>
      <c r="H220" s="184"/>
      <c r="I220" s="184"/>
      <c r="J220" s="184"/>
      <c r="K220" s="184"/>
      <c r="L220" s="184"/>
      <c r="M220" s="184"/>
      <c r="N220" s="98"/>
      <c r="O220" s="164"/>
      <c r="P220" s="164"/>
      <c r="Q220" s="184"/>
      <c r="R220" s="184"/>
      <c r="S220" s="184"/>
      <c r="T220" s="184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84"/>
      <c r="C221" s="184"/>
      <c r="D221" s="184"/>
      <c r="E221" s="184"/>
      <c r="F221" s="184"/>
      <c r="G221" s="184"/>
      <c r="H221" s="184"/>
      <c r="I221" s="184"/>
      <c r="J221" s="184"/>
      <c r="K221" s="184"/>
      <c r="L221" s="184"/>
      <c r="M221" s="184"/>
      <c r="N221" s="98"/>
      <c r="O221" s="164"/>
      <c r="P221" s="164"/>
      <c r="Q221" s="184"/>
      <c r="R221" s="184"/>
      <c r="S221" s="184"/>
      <c r="T221" s="184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84"/>
      <c r="C222" s="184"/>
      <c r="D222" s="184"/>
      <c r="E222" s="184"/>
      <c r="F222" s="184"/>
      <c r="G222" s="184"/>
      <c r="H222" s="184"/>
      <c r="I222" s="184"/>
      <c r="J222" s="184"/>
      <c r="K222" s="184"/>
      <c r="L222" s="184"/>
      <c r="M222" s="184"/>
      <c r="N222" s="98"/>
      <c r="O222" s="164"/>
      <c r="P222" s="164"/>
      <c r="Q222" s="184"/>
      <c r="R222" s="184"/>
      <c r="S222" s="184"/>
      <c r="T222" s="184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84"/>
      <c r="C223" s="184"/>
      <c r="D223" s="184"/>
      <c r="E223" s="184"/>
      <c r="F223" s="184"/>
      <c r="G223" s="184"/>
      <c r="H223" s="184"/>
      <c r="I223" s="184"/>
      <c r="J223" s="184"/>
      <c r="K223" s="184"/>
      <c r="L223" s="184"/>
      <c r="M223" s="184"/>
      <c r="N223" s="98"/>
      <c r="O223" s="164"/>
      <c r="P223" s="164"/>
      <c r="Q223" s="184"/>
      <c r="R223" s="184"/>
      <c r="S223" s="184"/>
      <c r="T223" s="184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84"/>
      <c r="C224" s="184"/>
      <c r="D224" s="184"/>
      <c r="E224" s="184"/>
      <c r="F224" s="184"/>
      <c r="G224" s="184"/>
      <c r="H224" s="184"/>
      <c r="I224" s="184"/>
      <c r="J224" s="184"/>
      <c r="K224" s="184"/>
      <c r="L224" s="184"/>
      <c r="M224" s="184"/>
      <c r="N224" s="98"/>
      <c r="O224" s="164"/>
      <c r="P224" s="164"/>
      <c r="Q224" s="184"/>
      <c r="R224" s="184"/>
      <c r="S224" s="184"/>
      <c r="T224" s="184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84"/>
      <c r="C225" s="184"/>
      <c r="D225" s="184"/>
      <c r="E225" s="184"/>
      <c r="F225" s="184"/>
      <c r="G225" s="184"/>
      <c r="H225" s="184"/>
      <c r="I225" s="184"/>
      <c r="J225" s="184"/>
      <c r="K225" s="184"/>
      <c r="L225" s="184"/>
      <c r="M225" s="184"/>
      <c r="N225" s="98"/>
      <c r="O225" s="164"/>
      <c r="P225" s="164"/>
      <c r="Q225" s="184"/>
      <c r="R225" s="184"/>
      <c r="S225" s="184"/>
      <c r="T225" s="184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84"/>
      <c r="C226" s="184"/>
      <c r="D226" s="184"/>
      <c r="E226" s="184"/>
      <c r="F226" s="184"/>
      <c r="G226" s="184"/>
      <c r="H226" s="184"/>
      <c r="I226" s="184"/>
      <c r="J226" s="184"/>
      <c r="K226" s="184"/>
      <c r="L226" s="184"/>
      <c r="M226" s="184"/>
      <c r="N226" s="98"/>
      <c r="O226" s="164"/>
      <c r="P226" s="164"/>
      <c r="Q226" s="184"/>
      <c r="R226" s="184"/>
      <c r="S226" s="184"/>
      <c r="T226" s="184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84"/>
      <c r="C227" s="184"/>
      <c r="D227" s="184"/>
      <c r="E227" s="184"/>
      <c r="F227" s="184"/>
      <c r="G227" s="184"/>
      <c r="H227" s="184"/>
      <c r="I227" s="184"/>
      <c r="J227" s="184"/>
      <c r="K227" s="184"/>
      <c r="L227" s="184"/>
      <c r="M227" s="184"/>
      <c r="N227" s="98"/>
      <c r="O227" s="164"/>
      <c r="P227" s="164"/>
      <c r="Q227" s="184"/>
      <c r="R227" s="184"/>
      <c r="S227" s="184"/>
      <c r="T227" s="184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84"/>
      <c r="C228" s="184"/>
      <c r="D228" s="184"/>
      <c r="E228" s="184"/>
      <c r="F228" s="184"/>
      <c r="G228" s="184"/>
      <c r="H228" s="184"/>
      <c r="I228" s="184"/>
      <c r="J228" s="184"/>
      <c r="K228" s="184"/>
      <c r="L228" s="184"/>
      <c r="M228" s="184"/>
      <c r="N228" s="98"/>
      <c r="O228" s="164"/>
      <c r="P228" s="164"/>
      <c r="Q228" s="184"/>
      <c r="R228" s="184"/>
      <c r="S228" s="184"/>
      <c r="T228" s="184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84"/>
      <c r="C229" s="184"/>
      <c r="D229" s="184"/>
      <c r="E229" s="184"/>
      <c r="F229" s="184"/>
      <c r="G229" s="184"/>
      <c r="H229" s="184"/>
      <c r="I229" s="184"/>
      <c r="J229" s="184"/>
      <c r="K229" s="184"/>
      <c r="L229" s="184"/>
      <c r="M229" s="184"/>
      <c r="N229" s="98"/>
      <c r="O229" s="164"/>
      <c r="P229" s="164"/>
      <c r="Q229" s="184"/>
      <c r="R229" s="184"/>
      <c r="S229" s="184"/>
      <c r="T229" s="184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84"/>
      <c r="C230" s="184"/>
      <c r="D230" s="184"/>
      <c r="E230" s="184"/>
      <c r="F230" s="184"/>
      <c r="G230" s="184"/>
      <c r="H230" s="184"/>
      <c r="I230" s="184"/>
      <c r="J230" s="184"/>
      <c r="K230" s="184"/>
      <c r="L230" s="184"/>
      <c r="M230" s="184"/>
      <c r="N230" s="98"/>
      <c r="O230" s="164"/>
      <c r="P230" s="164"/>
      <c r="Q230" s="184"/>
      <c r="R230" s="184"/>
      <c r="S230" s="184"/>
      <c r="T230" s="184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84"/>
      <c r="C231" s="184"/>
      <c r="D231" s="184"/>
      <c r="E231" s="184"/>
      <c r="F231" s="184"/>
      <c r="G231" s="184"/>
      <c r="H231" s="184"/>
      <c r="I231" s="184"/>
      <c r="J231" s="184"/>
      <c r="K231" s="184"/>
      <c r="L231" s="184"/>
      <c r="M231" s="184"/>
      <c r="N231" s="98"/>
      <c r="O231" s="164"/>
      <c r="P231" s="164"/>
      <c r="Q231" s="184"/>
      <c r="R231" s="184"/>
      <c r="S231" s="184"/>
      <c r="T231" s="184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84"/>
      <c r="C232" s="184"/>
      <c r="D232" s="184"/>
      <c r="E232" s="184"/>
      <c r="F232" s="184"/>
      <c r="G232" s="184"/>
      <c r="H232" s="184"/>
      <c r="I232" s="184"/>
      <c r="J232" s="184"/>
      <c r="K232" s="184"/>
      <c r="L232" s="184"/>
      <c r="M232" s="184"/>
      <c r="N232" s="98"/>
      <c r="O232" s="164"/>
      <c r="P232" s="164"/>
      <c r="Q232" s="184"/>
      <c r="R232" s="184"/>
      <c r="S232" s="184"/>
      <c r="T232" s="184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84"/>
      <c r="C233" s="184"/>
      <c r="D233" s="184"/>
      <c r="E233" s="184"/>
      <c r="F233" s="184"/>
      <c r="G233" s="184"/>
      <c r="H233" s="184"/>
      <c r="I233" s="184"/>
      <c r="J233" s="184"/>
      <c r="K233" s="184"/>
      <c r="L233" s="184"/>
      <c r="M233" s="184"/>
      <c r="N233" s="98"/>
      <c r="O233" s="164"/>
      <c r="P233" s="164"/>
      <c r="Q233" s="184"/>
      <c r="R233" s="184"/>
      <c r="S233" s="184"/>
      <c r="T233" s="184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84"/>
      <c r="C234" s="184"/>
      <c r="D234" s="184"/>
      <c r="E234" s="184"/>
      <c r="F234" s="184"/>
      <c r="G234" s="184"/>
      <c r="H234" s="184"/>
      <c r="I234" s="184"/>
      <c r="J234" s="184"/>
      <c r="K234" s="184"/>
      <c r="L234" s="184"/>
      <c r="M234" s="184"/>
      <c r="N234" s="98"/>
      <c r="O234" s="164"/>
      <c r="P234" s="164"/>
      <c r="Q234" s="184"/>
      <c r="R234" s="184"/>
      <c r="S234" s="184"/>
      <c r="T234" s="184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84"/>
      <c r="C235" s="184"/>
      <c r="D235" s="184"/>
      <c r="E235" s="184"/>
      <c r="F235" s="184"/>
      <c r="G235" s="184"/>
      <c r="H235" s="184"/>
      <c r="I235" s="184"/>
      <c r="J235" s="184"/>
      <c r="K235" s="184"/>
      <c r="L235" s="184"/>
      <c r="M235" s="184"/>
      <c r="N235" s="98"/>
      <c r="O235" s="164"/>
      <c r="P235" s="164"/>
      <c r="Q235" s="184"/>
      <c r="R235" s="184"/>
      <c r="S235" s="184"/>
      <c r="T235" s="184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84"/>
      <c r="C236" s="184"/>
      <c r="D236" s="184"/>
      <c r="E236" s="184"/>
      <c r="F236" s="184"/>
      <c r="G236" s="184"/>
      <c r="H236" s="184"/>
      <c r="I236" s="184"/>
      <c r="J236" s="184"/>
      <c r="K236" s="184"/>
      <c r="L236" s="184"/>
      <c r="M236" s="184"/>
      <c r="N236" s="98"/>
      <c r="O236" s="164"/>
      <c r="P236" s="164"/>
      <c r="Q236" s="184"/>
      <c r="R236" s="184"/>
      <c r="S236" s="184"/>
      <c r="T236" s="184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84"/>
      <c r="C237" s="184"/>
      <c r="D237" s="184"/>
      <c r="E237" s="184"/>
      <c r="F237" s="184"/>
      <c r="G237" s="184"/>
      <c r="H237" s="184"/>
      <c r="I237" s="184"/>
      <c r="J237" s="184"/>
      <c r="K237" s="184"/>
      <c r="L237" s="184"/>
      <c r="M237" s="184"/>
      <c r="N237" s="98"/>
      <c r="O237" s="164"/>
      <c r="P237" s="164"/>
      <c r="Q237" s="184"/>
      <c r="R237" s="184"/>
      <c r="S237" s="184"/>
      <c r="T237" s="184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84"/>
      <c r="C238" s="184"/>
      <c r="D238" s="184"/>
      <c r="E238" s="184"/>
      <c r="F238" s="184"/>
      <c r="G238" s="184"/>
      <c r="H238" s="184"/>
      <c r="I238" s="184"/>
      <c r="J238" s="184"/>
      <c r="K238" s="184"/>
      <c r="L238" s="184"/>
      <c r="M238" s="184"/>
      <c r="N238" s="98"/>
      <c r="O238" s="164"/>
      <c r="P238" s="164"/>
      <c r="Q238" s="184"/>
      <c r="R238" s="184"/>
      <c r="S238" s="184"/>
      <c r="T238" s="184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84"/>
      <c r="C239" s="184"/>
      <c r="D239" s="184"/>
      <c r="E239" s="184"/>
      <c r="F239" s="184"/>
      <c r="G239" s="184"/>
      <c r="H239" s="184"/>
      <c r="I239" s="184"/>
      <c r="J239" s="184"/>
      <c r="K239" s="184"/>
      <c r="L239" s="184"/>
      <c r="M239" s="184"/>
      <c r="N239" s="98"/>
      <c r="O239" s="164"/>
      <c r="P239" s="164"/>
      <c r="Q239" s="184"/>
      <c r="R239" s="184"/>
      <c r="S239" s="184"/>
      <c r="T239" s="184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84"/>
      <c r="C240" s="184"/>
      <c r="D240" s="184"/>
      <c r="E240" s="184"/>
      <c r="F240" s="184"/>
      <c r="G240" s="184"/>
      <c r="H240" s="184"/>
      <c r="I240" s="184"/>
      <c r="J240" s="184"/>
      <c r="K240" s="184"/>
      <c r="L240" s="184"/>
      <c r="M240" s="184"/>
      <c r="N240" s="98"/>
      <c r="O240" s="164"/>
      <c r="P240" s="164"/>
      <c r="Q240" s="184"/>
      <c r="R240" s="184"/>
      <c r="S240" s="184"/>
      <c r="T240" s="184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84"/>
      <c r="C241" s="184"/>
      <c r="D241" s="184"/>
      <c r="E241" s="184"/>
      <c r="F241" s="184"/>
      <c r="G241" s="184"/>
      <c r="H241" s="184"/>
      <c r="I241" s="184"/>
      <c r="J241" s="184"/>
      <c r="K241" s="184"/>
      <c r="L241" s="184"/>
      <c r="M241" s="184"/>
      <c r="N241" s="98"/>
      <c r="O241" s="164"/>
      <c r="P241" s="164"/>
      <c r="Q241" s="184"/>
      <c r="R241" s="184"/>
      <c r="S241" s="184"/>
      <c r="T241" s="184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5"/>
      <c r="C246" s="186"/>
      <c r="D246" s="186"/>
      <c r="E246" s="165"/>
      <c r="F246" s="165"/>
      <c r="G246" s="165"/>
      <c r="H246" s="185"/>
      <c r="I246" s="185"/>
      <c r="J246" s="185"/>
      <c r="K246" s="185"/>
      <c r="L246" s="185"/>
      <c r="M246" s="185"/>
      <c r="N246" s="185"/>
      <c r="O246" s="185"/>
      <c r="P246" s="185"/>
      <c r="Q246" s="165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8"/>
      <c r="C247" s="188"/>
      <c r="D247" s="188"/>
      <c r="E247" s="102"/>
      <c r="F247" s="102"/>
      <c r="G247" s="102"/>
      <c r="H247" s="189"/>
      <c r="I247" s="189"/>
      <c r="J247" s="189"/>
      <c r="K247" s="189"/>
      <c r="L247" s="190"/>
      <c r="M247" s="190"/>
      <c r="N247" s="190"/>
      <c r="O247" s="190"/>
      <c r="P247" s="190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8"/>
      <c r="C248" s="188"/>
      <c r="D248" s="188"/>
      <c r="E248" s="102"/>
      <c r="F248" s="102"/>
      <c r="G248" s="102"/>
      <c r="H248" s="189"/>
      <c r="I248" s="189"/>
      <c r="J248" s="189"/>
      <c r="K248" s="189"/>
      <c r="L248" s="190"/>
      <c r="M248" s="190"/>
      <c r="N248" s="190"/>
      <c r="O248" s="190"/>
      <c r="P248" s="190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8"/>
      <c r="C249" s="188"/>
      <c r="D249" s="188"/>
      <c r="E249" s="102"/>
      <c r="F249" s="102"/>
      <c r="G249" s="102"/>
      <c r="H249" s="189"/>
      <c r="I249" s="189"/>
      <c r="J249" s="189"/>
      <c r="K249" s="189"/>
      <c r="L249" s="190"/>
      <c r="M249" s="190"/>
      <c r="N249" s="190"/>
      <c r="O249" s="190"/>
      <c r="P249" s="190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8"/>
      <c r="C250" s="188"/>
      <c r="D250" s="188"/>
      <c r="E250" s="102"/>
      <c r="F250" s="102"/>
      <c r="G250" s="102"/>
      <c r="H250" s="189"/>
      <c r="I250" s="189"/>
      <c r="J250" s="189"/>
      <c r="K250" s="189"/>
      <c r="L250" s="190"/>
      <c r="M250" s="190"/>
      <c r="N250" s="190"/>
      <c r="O250" s="190"/>
      <c r="P250" s="190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8"/>
      <c r="C251" s="188"/>
      <c r="D251" s="188"/>
      <c r="E251" s="102"/>
      <c r="F251" s="102"/>
      <c r="G251" s="102"/>
      <c r="H251" s="189"/>
      <c r="I251" s="189"/>
      <c r="J251" s="189"/>
      <c r="K251" s="189"/>
      <c r="L251" s="190"/>
      <c r="M251" s="190"/>
      <c r="N251" s="190"/>
      <c r="O251" s="190"/>
      <c r="P251" s="190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8"/>
      <c r="C252" s="188"/>
      <c r="D252" s="188"/>
      <c r="E252" s="102"/>
      <c r="F252" s="102"/>
      <c r="G252" s="102"/>
      <c r="H252" s="189"/>
      <c r="I252" s="189"/>
      <c r="J252" s="189"/>
      <c r="K252" s="189"/>
      <c r="L252" s="190"/>
      <c r="M252" s="190"/>
      <c r="N252" s="190"/>
      <c r="O252" s="190"/>
      <c r="P252" s="190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8"/>
      <c r="C253" s="188"/>
      <c r="D253" s="188"/>
      <c r="E253" s="102"/>
      <c r="F253" s="102"/>
      <c r="G253" s="102"/>
      <c r="H253" s="189"/>
      <c r="I253" s="189"/>
      <c r="J253" s="189"/>
      <c r="K253" s="189"/>
      <c r="L253" s="190"/>
      <c r="M253" s="190"/>
      <c r="N253" s="190"/>
      <c r="O253" s="190"/>
      <c r="P253" s="190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5"/>
      <c r="C256" s="186"/>
      <c r="D256" s="186"/>
      <c r="E256" s="187"/>
      <c r="F256" s="187"/>
      <c r="G256" s="187"/>
      <c r="H256" s="187"/>
      <c r="I256" s="187"/>
      <c r="J256" s="187"/>
      <c r="K256" s="187"/>
      <c r="L256" s="187"/>
      <c r="M256" s="187"/>
      <c r="N256" s="165"/>
      <c r="O256" s="165"/>
      <c r="P256" s="185"/>
      <c r="Q256" s="185"/>
      <c r="R256" s="185"/>
      <c r="S256" s="185"/>
      <c r="T256" s="185"/>
      <c r="U256" s="185"/>
      <c r="V256" s="165"/>
      <c r="W256" s="165"/>
      <c r="X256" s="165"/>
      <c r="Y256" s="165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84"/>
      <c r="C257" s="184"/>
      <c r="D257" s="184"/>
      <c r="E257" s="184"/>
      <c r="F257" s="184"/>
      <c r="G257" s="184"/>
      <c r="H257" s="184"/>
      <c r="I257" s="184"/>
      <c r="J257" s="184"/>
      <c r="K257" s="184"/>
      <c r="L257" s="184"/>
      <c r="M257" s="184"/>
      <c r="N257" s="98"/>
      <c r="O257" s="164"/>
      <c r="P257" s="184"/>
      <c r="Q257" s="184"/>
      <c r="R257" s="184"/>
      <c r="S257" s="184"/>
      <c r="T257" s="184"/>
      <c r="U257" s="184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84"/>
      <c r="C258" s="184"/>
      <c r="D258" s="184"/>
      <c r="E258" s="184"/>
      <c r="F258" s="184"/>
      <c r="G258" s="184"/>
      <c r="H258" s="184"/>
      <c r="I258" s="184"/>
      <c r="J258" s="184"/>
      <c r="K258" s="184"/>
      <c r="L258" s="184"/>
      <c r="M258" s="184"/>
      <c r="N258" s="98"/>
      <c r="O258" s="164"/>
      <c r="P258" s="184"/>
      <c r="Q258" s="184"/>
      <c r="R258" s="184"/>
      <c r="S258" s="184"/>
      <c r="T258" s="184"/>
      <c r="U258" s="184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84"/>
      <c r="C259" s="184"/>
      <c r="D259" s="184"/>
      <c r="E259" s="184"/>
      <c r="F259" s="184"/>
      <c r="G259" s="184"/>
      <c r="H259" s="184"/>
      <c r="I259" s="184"/>
      <c r="J259" s="184"/>
      <c r="K259" s="184"/>
      <c r="L259" s="184"/>
      <c r="M259" s="184"/>
      <c r="N259" s="98"/>
      <c r="O259" s="164"/>
      <c r="P259" s="184"/>
      <c r="Q259" s="184"/>
      <c r="R259" s="184"/>
      <c r="S259" s="184"/>
      <c r="T259" s="184"/>
      <c r="U259" s="184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84"/>
      <c r="C260" s="184"/>
      <c r="D260" s="184"/>
      <c r="E260" s="184"/>
      <c r="F260" s="184"/>
      <c r="G260" s="184"/>
      <c r="H260" s="184"/>
      <c r="I260" s="184"/>
      <c r="J260" s="184"/>
      <c r="K260" s="184"/>
      <c r="L260" s="184"/>
      <c r="M260" s="184"/>
      <c r="N260" s="98"/>
      <c r="O260" s="164"/>
      <c r="P260" s="184"/>
      <c r="Q260" s="184"/>
      <c r="R260" s="184"/>
      <c r="S260" s="184"/>
      <c r="T260" s="184"/>
      <c r="U260" s="184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84"/>
      <c r="C261" s="184"/>
      <c r="D261" s="184"/>
      <c r="E261" s="184"/>
      <c r="F261" s="184"/>
      <c r="G261" s="184"/>
      <c r="H261" s="184"/>
      <c r="I261" s="184"/>
      <c r="J261" s="184"/>
      <c r="K261" s="184"/>
      <c r="L261" s="184"/>
      <c r="M261" s="184"/>
      <c r="N261" s="98"/>
      <c r="O261" s="164"/>
      <c r="P261" s="184"/>
      <c r="Q261" s="184"/>
      <c r="R261" s="184"/>
      <c r="S261" s="184"/>
      <c r="T261" s="184"/>
      <c r="U261" s="184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84"/>
      <c r="C262" s="184"/>
      <c r="D262" s="184"/>
      <c r="E262" s="184"/>
      <c r="F262" s="184"/>
      <c r="G262" s="184"/>
      <c r="H262" s="184"/>
      <c r="I262" s="184"/>
      <c r="J262" s="184"/>
      <c r="K262" s="184"/>
      <c r="L262" s="184"/>
      <c r="M262" s="184"/>
      <c r="N262" s="98"/>
      <c r="O262" s="164"/>
      <c r="P262" s="184"/>
      <c r="Q262" s="184"/>
      <c r="R262" s="184"/>
      <c r="S262" s="184"/>
      <c r="T262" s="184"/>
      <c r="U262" s="184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84"/>
      <c r="C263" s="184"/>
      <c r="D263" s="184"/>
      <c r="E263" s="184"/>
      <c r="F263" s="184"/>
      <c r="G263" s="184"/>
      <c r="H263" s="184"/>
      <c r="I263" s="184"/>
      <c r="J263" s="184"/>
      <c r="K263" s="184"/>
      <c r="L263" s="184"/>
      <c r="M263" s="184"/>
      <c r="N263" s="98"/>
      <c r="O263" s="164"/>
      <c r="P263" s="184"/>
      <c r="Q263" s="184"/>
      <c r="R263" s="184"/>
      <c r="S263" s="184"/>
      <c r="T263" s="184"/>
      <c r="U263" s="184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84"/>
      <c r="C264" s="184"/>
      <c r="D264" s="184"/>
      <c r="E264" s="184"/>
      <c r="F264" s="184"/>
      <c r="G264" s="184"/>
      <c r="H264" s="184"/>
      <c r="I264" s="184"/>
      <c r="J264" s="184"/>
      <c r="K264" s="184"/>
      <c r="L264" s="184"/>
      <c r="M264" s="184"/>
      <c r="N264" s="98"/>
      <c r="O264" s="164"/>
      <c r="P264" s="184"/>
      <c r="Q264" s="184"/>
      <c r="R264" s="184"/>
      <c r="S264" s="184"/>
      <c r="T264" s="184"/>
      <c r="U264" s="184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84"/>
      <c r="C265" s="184"/>
      <c r="D265" s="184"/>
      <c r="E265" s="184"/>
      <c r="F265" s="184"/>
      <c r="G265" s="184"/>
      <c r="H265" s="184"/>
      <c r="I265" s="184"/>
      <c r="J265" s="184"/>
      <c r="K265" s="184"/>
      <c r="L265" s="184"/>
      <c r="M265" s="184"/>
      <c r="N265" s="98"/>
      <c r="O265" s="164"/>
      <c r="P265" s="184"/>
      <c r="Q265" s="184"/>
      <c r="R265" s="184"/>
      <c r="S265" s="184"/>
      <c r="T265" s="184"/>
      <c r="U265" s="184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84"/>
      <c r="C266" s="184"/>
      <c r="D266" s="184"/>
      <c r="E266" s="184"/>
      <c r="F266" s="184"/>
      <c r="G266" s="184"/>
      <c r="H266" s="184"/>
      <c r="I266" s="184"/>
      <c r="J266" s="184"/>
      <c r="K266" s="184"/>
      <c r="L266" s="184"/>
      <c r="M266" s="184"/>
      <c r="N266" s="98"/>
      <c r="O266" s="164"/>
      <c r="P266" s="184"/>
      <c r="Q266" s="184"/>
      <c r="R266" s="184"/>
      <c r="S266" s="184"/>
      <c r="T266" s="184"/>
      <c r="U266" s="184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84"/>
      <c r="C267" s="184"/>
      <c r="D267" s="184"/>
      <c r="E267" s="184"/>
      <c r="F267" s="184"/>
      <c r="G267" s="184"/>
      <c r="H267" s="184"/>
      <c r="I267" s="184"/>
      <c r="J267" s="184"/>
      <c r="K267" s="184"/>
      <c r="L267" s="184"/>
      <c r="M267" s="184"/>
      <c r="N267" s="98"/>
      <c r="O267" s="164"/>
      <c r="P267" s="184"/>
      <c r="Q267" s="184"/>
      <c r="R267" s="184"/>
      <c r="S267" s="184"/>
      <c r="T267" s="184"/>
      <c r="U267" s="184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84"/>
      <c r="C268" s="184"/>
      <c r="D268" s="184"/>
      <c r="E268" s="184"/>
      <c r="F268" s="184"/>
      <c r="G268" s="184"/>
      <c r="H268" s="184"/>
      <c r="I268" s="184"/>
      <c r="J268" s="184"/>
      <c r="K268" s="184"/>
      <c r="L268" s="184"/>
      <c r="M268" s="184"/>
      <c r="N268" s="98"/>
      <c r="O268" s="164"/>
      <c r="P268" s="184"/>
      <c r="Q268" s="184"/>
      <c r="R268" s="184"/>
      <c r="S268" s="184"/>
      <c r="T268" s="184"/>
      <c r="U268" s="184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84"/>
      <c r="C269" s="184"/>
      <c r="D269" s="184"/>
      <c r="E269" s="184"/>
      <c r="F269" s="184"/>
      <c r="G269" s="184"/>
      <c r="H269" s="184"/>
      <c r="I269" s="184"/>
      <c r="J269" s="184"/>
      <c r="K269" s="184"/>
      <c r="L269" s="184"/>
      <c r="M269" s="184"/>
      <c r="N269" s="98"/>
      <c r="O269" s="164"/>
      <c r="P269" s="184"/>
      <c r="Q269" s="184"/>
      <c r="R269" s="184"/>
      <c r="S269" s="184"/>
      <c r="T269" s="184"/>
      <c r="U269" s="184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84"/>
      <c r="C270" s="184"/>
      <c r="D270" s="184"/>
      <c r="E270" s="184"/>
      <c r="F270" s="184"/>
      <c r="G270" s="184"/>
      <c r="H270" s="184"/>
      <c r="I270" s="184"/>
      <c r="J270" s="184"/>
      <c r="K270" s="184"/>
      <c r="L270" s="184"/>
      <c r="M270" s="184"/>
      <c r="N270" s="98"/>
      <c r="O270" s="164"/>
      <c r="P270" s="184"/>
      <c r="Q270" s="184"/>
      <c r="R270" s="184"/>
      <c r="S270" s="184"/>
      <c r="T270" s="184"/>
      <c r="U270" s="184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84"/>
      <c r="C271" s="184"/>
      <c r="D271" s="184"/>
      <c r="E271" s="184"/>
      <c r="F271" s="184"/>
      <c r="G271" s="184"/>
      <c r="H271" s="184"/>
      <c r="I271" s="184"/>
      <c r="J271" s="184"/>
      <c r="K271" s="184"/>
      <c r="L271" s="184"/>
      <c r="M271" s="184"/>
      <c r="N271" s="98"/>
      <c r="O271" s="164"/>
      <c r="P271" s="184"/>
      <c r="Q271" s="184"/>
      <c r="R271" s="184"/>
      <c r="S271" s="184"/>
      <c r="T271" s="184"/>
      <c r="U271" s="184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84"/>
      <c r="C272" s="184"/>
      <c r="D272" s="184"/>
      <c r="E272" s="184"/>
      <c r="F272" s="184"/>
      <c r="G272" s="184"/>
      <c r="H272" s="184"/>
      <c r="I272" s="184"/>
      <c r="J272" s="184"/>
      <c r="K272" s="184"/>
      <c r="L272" s="184"/>
      <c r="M272" s="184"/>
      <c r="N272" s="98"/>
      <c r="O272" s="164"/>
      <c r="P272" s="184"/>
      <c r="Q272" s="184"/>
      <c r="R272" s="184"/>
      <c r="S272" s="184"/>
      <c r="T272" s="184"/>
      <c r="U272" s="184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84"/>
      <c r="C273" s="184"/>
      <c r="D273" s="184"/>
      <c r="E273" s="184"/>
      <c r="F273" s="184"/>
      <c r="G273" s="184"/>
      <c r="H273" s="184"/>
      <c r="I273" s="184"/>
      <c r="J273" s="184"/>
      <c r="K273" s="184"/>
      <c r="L273" s="184"/>
      <c r="M273" s="184"/>
      <c r="N273" s="98"/>
      <c r="O273" s="164"/>
      <c r="P273" s="184"/>
      <c r="Q273" s="184"/>
      <c r="R273" s="184"/>
      <c r="S273" s="184"/>
      <c r="T273" s="184"/>
      <c r="U273" s="184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84"/>
      <c r="C274" s="184"/>
      <c r="D274" s="184"/>
      <c r="E274" s="184"/>
      <c r="F274" s="184"/>
      <c r="G274" s="184"/>
      <c r="H274" s="184"/>
      <c r="I274" s="184"/>
      <c r="J274" s="184"/>
      <c r="K274" s="184"/>
      <c r="L274" s="184"/>
      <c r="M274" s="184"/>
      <c r="N274" s="98"/>
      <c r="O274" s="164"/>
      <c r="P274" s="184"/>
      <c r="Q274" s="184"/>
      <c r="R274" s="184"/>
      <c r="S274" s="184"/>
      <c r="T274" s="184"/>
      <c r="U274" s="184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84"/>
      <c r="C275" s="184"/>
      <c r="D275" s="184"/>
      <c r="E275" s="184"/>
      <c r="F275" s="184"/>
      <c r="G275" s="184"/>
      <c r="H275" s="184"/>
      <c r="I275" s="184"/>
      <c r="J275" s="184"/>
      <c r="K275" s="184"/>
      <c r="L275" s="184"/>
      <c r="M275" s="184"/>
      <c r="N275" s="98"/>
      <c r="O275" s="164"/>
      <c r="P275" s="184"/>
      <c r="Q275" s="184"/>
      <c r="R275" s="184"/>
      <c r="S275" s="184"/>
      <c r="T275" s="184"/>
      <c r="U275" s="184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84"/>
      <c r="C276" s="184"/>
      <c r="D276" s="184"/>
      <c r="E276" s="184"/>
      <c r="F276" s="184"/>
      <c r="G276" s="184"/>
      <c r="H276" s="184"/>
      <c r="I276" s="184"/>
      <c r="J276" s="184"/>
      <c r="K276" s="184"/>
      <c r="L276" s="184"/>
      <c r="M276" s="184"/>
      <c r="N276" s="98"/>
      <c r="O276" s="164"/>
      <c r="P276" s="184"/>
      <c r="Q276" s="184"/>
      <c r="R276" s="184"/>
      <c r="S276" s="184"/>
      <c r="T276" s="184"/>
      <c r="U276" s="184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84"/>
      <c r="C277" s="184"/>
      <c r="D277" s="184"/>
      <c r="E277" s="184"/>
      <c r="F277" s="184"/>
      <c r="G277" s="184"/>
      <c r="H277" s="184"/>
      <c r="I277" s="184"/>
      <c r="J277" s="184"/>
      <c r="K277" s="184"/>
      <c r="L277" s="184"/>
      <c r="M277" s="184"/>
      <c r="N277" s="98"/>
      <c r="O277" s="164"/>
      <c r="P277" s="184"/>
      <c r="Q277" s="184"/>
      <c r="R277" s="184"/>
      <c r="S277" s="184"/>
      <c r="T277" s="184"/>
      <c r="U277" s="184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84"/>
      <c r="C278" s="184"/>
      <c r="D278" s="184"/>
      <c r="E278" s="184"/>
      <c r="F278" s="184"/>
      <c r="G278" s="184"/>
      <c r="H278" s="184"/>
      <c r="I278" s="184"/>
      <c r="J278" s="184"/>
      <c r="K278" s="184"/>
      <c r="L278" s="184"/>
      <c r="M278" s="184"/>
      <c r="N278" s="98"/>
      <c r="O278" s="164"/>
      <c r="P278" s="184"/>
      <c r="Q278" s="184"/>
      <c r="R278" s="184"/>
      <c r="S278" s="184"/>
      <c r="T278" s="184"/>
      <c r="U278" s="184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84"/>
      <c r="C279" s="184"/>
      <c r="D279" s="184"/>
      <c r="E279" s="184"/>
      <c r="F279" s="184"/>
      <c r="G279" s="184"/>
      <c r="H279" s="184"/>
      <c r="I279" s="184"/>
      <c r="J279" s="184"/>
      <c r="K279" s="184"/>
      <c r="L279" s="184"/>
      <c r="M279" s="184"/>
      <c r="N279" s="98"/>
      <c r="O279" s="164"/>
      <c r="P279" s="184"/>
      <c r="Q279" s="184"/>
      <c r="R279" s="184"/>
      <c r="S279" s="184"/>
      <c r="T279" s="184"/>
      <c r="U279" s="184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84"/>
      <c r="C280" s="184"/>
      <c r="D280" s="184"/>
      <c r="E280" s="184"/>
      <c r="F280" s="184"/>
      <c r="G280" s="184"/>
      <c r="H280" s="184"/>
      <c r="I280" s="184"/>
      <c r="J280" s="184"/>
      <c r="K280" s="184"/>
      <c r="L280" s="184"/>
      <c r="M280" s="184"/>
      <c r="N280" s="98"/>
      <c r="O280" s="164"/>
      <c r="P280" s="184"/>
      <c r="Q280" s="184"/>
      <c r="R280" s="184"/>
      <c r="S280" s="184"/>
      <c r="T280" s="184"/>
      <c r="U280" s="184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84"/>
      <c r="C281" s="184"/>
      <c r="D281" s="184"/>
      <c r="E281" s="184"/>
      <c r="F281" s="184"/>
      <c r="G281" s="184"/>
      <c r="H281" s="184"/>
      <c r="I281" s="184"/>
      <c r="J281" s="184"/>
      <c r="K281" s="184"/>
      <c r="L281" s="184"/>
      <c r="M281" s="184"/>
      <c r="N281" s="98"/>
      <c r="O281" s="164"/>
      <c r="P281" s="184"/>
      <c r="Q281" s="184"/>
      <c r="R281" s="184"/>
      <c r="S281" s="184"/>
      <c r="T281" s="184"/>
      <c r="U281" s="184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84"/>
      <c r="C282" s="184"/>
      <c r="D282" s="184"/>
      <c r="E282" s="184"/>
      <c r="F282" s="184"/>
      <c r="G282" s="184"/>
      <c r="H282" s="184"/>
      <c r="I282" s="184"/>
      <c r="J282" s="184"/>
      <c r="K282" s="184"/>
      <c r="L282" s="184"/>
      <c r="M282" s="184"/>
      <c r="N282" s="98"/>
      <c r="O282" s="164"/>
      <c r="P282" s="184"/>
      <c r="Q282" s="184"/>
      <c r="R282" s="184"/>
      <c r="S282" s="184"/>
      <c r="T282" s="184"/>
      <c r="U282" s="184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84"/>
      <c r="C283" s="184"/>
      <c r="D283" s="184"/>
      <c r="E283" s="184"/>
      <c r="F283" s="184"/>
      <c r="G283" s="184"/>
      <c r="H283" s="184"/>
      <c r="I283" s="184"/>
      <c r="J283" s="184"/>
      <c r="K283" s="184"/>
      <c r="L283" s="184"/>
      <c r="M283" s="184"/>
      <c r="N283" s="98"/>
      <c r="O283" s="164"/>
      <c r="P283" s="184"/>
      <c r="Q283" s="184"/>
      <c r="R283" s="184"/>
      <c r="S283" s="184"/>
      <c r="T283" s="184"/>
      <c r="U283" s="184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84"/>
      <c r="C284" s="184"/>
      <c r="D284" s="184"/>
      <c r="E284" s="184"/>
      <c r="F284" s="184"/>
      <c r="G284" s="184"/>
      <c r="H284" s="184"/>
      <c r="I284" s="184"/>
      <c r="J284" s="184"/>
      <c r="K284" s="184"/>
      <c r="L284" s="184"/>
      <c r="M284" s="184"/>
      <c r="N284" s="98"/>
      <c r="O284" s="164"/>
      <c r="P284" s="184"/>
      <c r="Q284" s="184"/>
      <c r="R284" s="184"/>
      <c r="S284" s="184"/>
      <c r="T284" s="184"/>
      <c r="U284" s="184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84"/>
      <c r="C285" s="184"/>
      <c r="D285" s="184"/>
      <c r="E285" s="184"/>
      <c r="F285" s="184"/>
      <c r="G285" s="184"/>
      <c r="H285" s="184"/>
      <c r="I285" s="184"/>
      <c r="J285" s="184"/>
      <c r="K285" s="184"/>
      <c r="L285" s="184"/>
      <c r="M285" s="184"/>
      <c r="N285" s="98"/>
      <c r="O285" s="164"/>
      <c r="P285" s="184"/>
      <c r="Q285" s="184"/>
      <c r="R285" s="184"/>
      <c r="S285" s="184"/>
      <c r="T285" s="184"/>
      <c r="U285" s="184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84"/>
      <c r="C286" s="184"/>
      <c r="D286" s="184"/>
      <c r="E286" s="184"/>
      <c r="F286" s="184"/>
      <c r="G286" s="184"/>
      <c r="H286" s="184"/>
      <c r="I286" s="184"/>
      <c r="J286" s="184"/>
      <c r="K286" s="184"/>
      <c r="L286" s="184"/>
      <c r="M286" s="184"/>
      <c r="N286" s="98"/>
      <c r="O286" s="164"/>
      <c r="P286" s="184"/>
      <c r="Q286" s="184"/>
      <c r="R286" s="184"/>
      <c r="S286" s="184"/>
      <c r="T286" s="184"/>
      <c r="U286" s="184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84"/>
      <c r="C287" s="184"/>
      <c r="D287" s="184"/>
      <c r="E287" s="184"/>
      <c r="F287" s="184"/>
      <c r="G287" s="184"/>
      <c r="H287" s="184"/>
      <c r="I287" s="184"/>
      <c r="J287" s="184"/>
      <c r="K287" s="184"/>
      <c r="L287" s="184"/>
      <c r="M287" s="184"/>
      <c r="N287" s="98"/>
      <c r="O287" s="164"/>
      <c r="P287" s="184"/>
      <c r="Q287" s="184"/>
      <c r="R287" s="184"/>
      <c r="S287" s="184"/>
      <c r="T287" s="184"/>
      <c r="U287" s="184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84"/>
      <c r="C288" s="184"/>
      <c r="D288" s="184"/>
      <c r="E288" s="184"/>
      <c r="F288" s="184"/>
      <c r="G288" s="184"/>
      <c r="H288" s="184"/>
      <c r="I288" s="184"/>
      <c r="J288" s="184"/>
      <c r="K288" s="184"/>
      <c r="L288" s="184"/>
      <c r="M288" s="184"/>
      <c r="N288" s="98"/>
      <c r="O288" s="164"/>
      <c r="P288" s="184"/>
      <c r="Q288" s="184"/>
      <c r="R288" s="184"/>
      <c r="S288" s="184"/>
      <c r="T288" s="184"/>
      <c r="U288" s="184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84"/>
      <c r="C289" s="184"/>
      <c r="D289" s="184"/>
      <c r="E289" s="184"/>
      <c r="F289" s="184"/>
      <c r="G289" s="184"/>
      <c r="H289" s="184"/>
      <c r="I289" s="184"/>
      <c r="J289" s="184"/>
      <c r="K289" s="184"/>
      <c r="L289" s="184"/>
      <c r="M289" s="184"/>
      <c r="N289" s="98"/>
      <c r="O289" s="164"/>
      <c r="P289" s="184"/>
      <c r="Q289" s="184"/>
      <c r="R289" s="184"/>
      <c r="S289" s="184"/>
      <c r="T289" s="184"/>
      <c r="U289" s="184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84"/>
      <c r="C290" s="184"/>
      <c r="D290" s="184"/>
      <c r="E290" s="184"/>
      <c r="F290" s="184"/>
      <c r="G290" s="184"/>
      <c r="H290" s="184"/>
      <c r="I290" s="184"/>
      <c r="J290" s="184"/>
      <c r="K290" s="184"/>
      <c r="L290" s="184"/>
      <c r="M290" s="184"/>
      <c r="N290" s="98"/>
      <c r="O290" s="164"/>
      <c r="P290" s="184"/>
      <c r="Q290" s="184"/>
      <c r="R290" s="184"/>
      <c r="S290" s="184"/>
      <c r="T290" s="184"/>
      <c r="U290" s="184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84"/>
      <c r="C291" s="184"/>
      <c r="D291" s="184"/>
      <c r="E291" s="184"/>
      <c r="F291" s="184"/>
      <c r="G291" s="184"/>
      <c r="H291" s="184"/>
      <c r="I291" s="184"/>
      <c r="J291" s="184"/>
      <c r="K291" s="184"/>
      <c r="L291" s="184"/>
      <c r="M291" s="184"/>
      <c r="N291" s="98"/>
      <c r="O291" s="164"/>
      <c r="P291" s="184"/>
      <c r="Q291" s="184"/>
      <c r="R291" s="184"/>
      <c r="S291" s="184"/>
      <c r="T291" s="184"/>
      <c r="U291" s="184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84"/>
      <c r="C292" s="184"/>
      <c r="D292" s="184"/>
      <c r="E292" s="184"/>
      <c r="F292" s="184"/>
      <c r="G292" s="184"/>
      <c r="H292" s="184"/>
      <c r="I292" s="184"/>
      <c r="J292" s="184"/>
      <c r="K292" s="184"/>
      <c r="L292" s="184"/>
      <c r="M292" s="184"/>
      <c r="N292" s="98"/>
      <c r="O292" s="164"/>
      <c r="P292" s="184"/>
      <c r="Q292" s="184"/>
      <c r="R292" s="184"/>
      <c r="S292" s="184"/>
      <c r="T292" s="184"/>
      <c r="U292" s="184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84"/>
      <c r="C293" s="184"/>
      <c r="D293" s="184"/>
      <c r="E293" s="184"/>
      <c r="F293" s="184"/>
      <c r="G293" s="184"/>
      <c r="H293" s="184"/>
      <c r="I293" s="184"/>
      <c r="J293" s="184"/>
      <c r="K293" s="184"/>
      <c r="L293" s="184"/>
      <c r="M293" s="184"/>
      <c r="N293" s="98"/>
      <c r="O293" s="164"/>
      <c r="P293" s="184"/>
      <c r="Q293" s="184"/>
      <c r="R293" s="184"/>
      <c r="S293" s="184"/>
      <c r="T293" s="184"/>
      <c r="U293" s="184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84"/>
      <c r="C294" s="184"/>
      <c r="D294" s="184"/>
      <c r="E294" s="184"/>
      <c r="F294" s="184"/>
      <c r="G294" s="184"/>
      <c r="H294" s="184"/>
      <c r="I294" s="184"/>
      <c r="J294" s="184"/>
      <c r="K294" s="184"/>
      <c r="L294" s="184"/>
      <c r="M294" s="184"/>
      <c r="N294" s="98"/>
      <c r="O294" s="164"/>
      <c r="P294" s="184"/>
      <c r="Q294" s="184"/>
      <c r="R294" s="184"/>
      <c r="S294" s="184"/>
      <c r="T294" s="184"/>
      <c r="U294" s="184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84"/>
      <c r="C295" s="184"/>
      <c r="D295" s="184"/>
      <c r="E295" s="184"/>
      <c r="F295" s="184"/>
      <c r="G295" s="184"/>
      <c r="H295" s="184"/>
      <c r="I295" s="184"/>
      <c r="J295" s="184"/>
      <c r="K295" s="184"/>
      <c r="L295" s="184"/>
      <c r="M295" s="184"/>
      <c r="N295" s="98"/>
      <c r="O295" s="164"/>
      <c r="P295" s="184"/>
      <c r="Q295" s="184"/>
      <c r="R295" s="184"/>
      <c r="S295" s="184"/>
      <c r="T295" s="184"/>
      <c r="U295" s="184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84"/>
      <c r="C296" s="184"/>
      <c r="D296" s="184"/>
      <c r="E296" s="184"/>
      <c r="F296" s="184"/>
      <c r="G296" s="184"/>
      <c r="H296" s="184"/>
      <c r="I296" s="184"/>
      <c r="J296" s="184"/>
      <c r="K296" s="184"/>
      <c r="L296" s="184"/>
      <c r="M296" s="184"/>
      <c r="N296" s="98"/>
      <c r="O296" s="164"/>
      <c r="P296" s="184"/>
      <c r="Q296" s="184"/>
      <c r="R296" s="184"/>
      <c r="S296" s="184"/>
      <c r="T296" s="184"/>
      <c r="U296" s="184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84"/>
      <c r="C297" s="184"/>
      <c r="D297" s="184"/>
      <c r="E297" s="184"/>
      <c r="F297" s="184"/>
      <c r="G297" s="184"/>
      <c r="H297" s="184"/>
      <c r="I297" s="184"/>
      <c r="J297" s="184"/>
      <c r="K297" s="184"/>
      <c r="L297" s="184"/>
      <c r="M297" s="184"/>
      <c r="N297" s="98"/>
      <c r="O297" s="164"/>
      <c r="P297" s="184"/>
      <c r="Q297" s="184"/>
      <c r="R297" s="184"/>
      <c r="S297" s="184"/>
      <c r="T297" s="184"/>
      <c r="U297" s="184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84"/>
      <c r="C298" s="184"/>
      <c r="D298" s="184"/>
      <c r="E298" s="184"/>
      <c r="F298" s="184"/>
      <c r="G298" s="184"/>
      <c r="H298" s="184"/>
      <c r="I298" s="184"/>
      <c r="J298" s="184"/>
      <c r="K298" s="184"/>
      <c r="L298" s="184"/>
      <c r="M298" s="184"/>
      <c r="N298" s="98"/>
      <c r="O298" s="164"/>
      <c r="P298" s="184"/>
      <c r="Q298" s="184"/>
      <c r="R298" s="184"/>
      <c r="S298" s="184"/>
      <c r="T298" s="184"/>
      <c r="U298" s="184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84"/>
      <c r="C299" s="184"/>
      <c r="D299" s="184"/>
      <c r="E299" s="184"/>
      <c r="F299" s="184"/>
      <c r="G299" s="184"/>
      <c r="H299" s="184"/>
      <c r="I299" s="184"/>
      <c r="J299" s="184"/>
      <c r="K299" s="184"/>
      <c r="L299" s="184"/>
      <c r="M299" s="184"/>
      <c r="N299" s="98"/>
      <c r="O299" s="164"/>
      <c r="P299" s="184"/>
      <c r="Q299" s="184"/>
      <c r="R299" s="184"/>
      <c r="S299" s="184"/>
      <c r="T299" s="184"/>
      <c r="U299" s="184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84"/>
      <c r="C300" s="184"/>
      <c r="D300" s="184"/>
      <c r="E300" s="184"/>
      <c r="F300" s="184"/>
      <c r="G300" s="184"/>
      <c r="H300" s="184"/>
      <c r="I300" s="184"/>
      <c r="J300" s="184"/>
      <c r="K300" s="184"/>
      <c r="L300" s="184"/>
      <c r="M300" s="184"/>
      <c r="N300" s="98"/>
      <c r="O300" s="164"/>
      <c r="P300" s="184"/>
      <c r="Q300" s="184"/>
      <c r="R300" s="184"/>
      <c r="S300" s="184"/>
      <c r="T300" s="184"/>
      <c r="U300" s="184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84"/>
      <c r="C301" s="184"/>
      <c r="D301" s="184"/>
      <c r="E301" s="184"/>
      <c r="F301" s="184"/>
      <c r="G301" s="184"/>
      <c r="H301" s="184"/>
      <c r="I301" s="184"/>
      <c r="J301" s="184"/>
      <c r="K301" s="184"/>
      <c r="L301" s="184"/>
      <c r="M301" s="184"/>
      <c r="N301" s="98"/>
      <c r="O301" s="164"/>
      <c r="P301" s="184"/>
      <c r="Q301" s="184"/>
      <c r="R301" s="184"/>
      <c r="S301" s="184"/>
      <c r="T301" s="184"/>
      <c r="U301" s="184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84"/>
      <c r="C302" s="184"/>
      <c r="D302" s="184"/>
      <c r="E302" s="184"/>
      <c r="F302" s="184"/>
      <c r="G302" s="184"/>
      <c r="H302" s="184"/>
      <c r="I302" s="184"/>
      <c r="J302" s="184"/>
      <c r="K302" s="184"/>
      <c r="L302" s="184"/>
      <c r="M302" s="184"/>
      <c r="N302" s="98"/>
      <c r="O302" s="164"/>
      <c r="P302" s="184"/>
      <c r="Q302" s="184"/>
      <c r="R302" s="184"/>
      <c r="S302" s="184"/>
      <c r="T302" s="184"/>
      <c r="U302" s="184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84"/>
      <c r="C303" s="184"/>
      <c r="D303" s="184"/>
      <c r="E303" s="184"/>
      <c r="F303" s="184"/>
      <c r="G303" s="184"/>
      <c r="H303" s="184"/>
      <c r="I303" s="184"/>
      <c r="J303" s="184"/>
      <c r="K303" s="184"/>
      <c r="L303" s="184"/>
      <c r="M303" s="184"/>
      <c r="N303" s="98"/>
      <c r="O303" s="164"/>
      <c r="P303" s="184"/>
      <c r="Q303" s="184"/>
      <c r="R303" s="184"/>
      <c r="S303" s="184"/>
      <c r="T303" s="184"/>
      <c r="U303" s="184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84"/>
      <c r="C304" s="184"/>
      <c r="D304" s="184"/>
      <c r="E304" s="184"/>
      <c r="F304" s="184"/>
      <c r="G304" s="184"/>
      <c r="H304" s="184"/>
      <c r="I304" s="184"/>
      <c r="J304" s="184"/>
      <c r="K304" s="184"/>
      <c r="L304" s="184"/>
      <c r="M304" s="184"/>
      <c r="N304" s="98"/>
      <c r="O304" s="164"/>
      <c r="P304" s="184"/>
      <c r="Q304" s="184"/>
      <c r="R304" s="184"/>
      <c r="S304" s="184"/>
      <c r="T304" s="184"/>
      <c r="U304" s="184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84"/>
      <c r="C305" s="184"/>
      <c r="D305" s="184"/>
      <c r="E305" s="184"/>
      <c r="F305" s="184"/>
      <c r="G305" s="184"/>
      <c r="H305" s="184"/>
      <c r="I305" s="184"/>
      <c r="J305" s="184"/>
      <c r="K305" s="184"/>
      <c r="L305" s="184"/>
      <c r="M305" s="184"/>
      <c r="N305" s="98"/>
      <c r="O305" s="164"/>
      <c r="P305" s="184"/>
      <c r="Q305" s="184"/>
      <c r="R305" s="184"/>
      <c r="S305" s="184"/>
      <c r="T305" s="184"/>
      <c r="U305" s="184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84"/>
      <c r="C306" s="184"/>
      <c r="D306" s="184"/>
      <c r="E306" s="184"/>
      <c r="F306" s="184"/>
      <c r="G306" s="184"/>
      <c r="H306" s="184"/>
      <c r="I306" s="184"/>
      <c r="J306" s="184"/>
      <c r="K306" s="184"/>
      <c r="L306" s="184"/>
      <c r="M306" s="184"/>
      <c r="N306" s="98"/>
      <c r="O306" s="164"/>
      <c r="P306" s="184"/>
      <c r="Q306" s="184"/>
      <c r="R306" s="184"/>
      <c r="S306" s="184"/>
      <c r="T306" s="184"/>
      <c r="U306" s="184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5"/>
      <c r="C311" s="186"/>
      <c r="D311" s="186"/>
      <c r="E311" s="165"/>
      <c r="F311" s="165"/>
      <c r="G311" s="165"/>
      <c r="H311" s="185"/>
      <c r="I311" s="185"/>
      <c r="J311" s="185"/>
      <c r="K311" s="185"/>
      <c r="L311" s="165"/>
      <c r="M311" s="185"/>
      <c r="N311" s="185"/>
      <c r="O311" s="185"/>
      <c r="P311" s="185"/>
      <c r="Q311" s="185"/>
      <c r="R311" s="165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8"/>
      <c r="C312" s="188"/>
      <c r="D312" s="188"/>
      <c r="E312" s="102"/>
      <c r="F312" s="102"/>
      <c r="G312" s="102"/>
      <c r="H312" s="189"/>
      <c r="I312" s="189"/>
      <c r="J312" s="189"/>
      <c r="K312" s="189"/>
      <c r="L312" s="164"/>
      <c r="M312" s="190"/>
      <c r="N312" s="190"/>
      <c r="O312" s="190"/>
      <c r="P312" s="190"/>
      <c r="Q312" s="190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8"/>
      <c r="C313" s="188"/>
      <c r="D313" s="188"/>
      <c r="E313" s="102"/>
      <c r="F313" s="102"/>
      <c r="G313" s="102"/>
      <c r="H313" s="189"/>
      <c r="I313" s="189"/>
      <c r="J313" s="189"/>
      <c r="K313" s="189"/>
      <c r="L313" s="164"/>
      <c r="M313" s="190"/>
      <c r="N313" s="190"/>
      <c r="O313" s="190"/>
      <c r="P313" s="190"/>
      <c r="Q313" s="190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8"/>
      <c r="C314" s="188"/>
      <c r="D314" s="188"/>
      <c r="E314" s="102"/>
      <c r="F314" s="102"/>
      <c r="G314" s="102"/>
      <c r="H314" s="189"/>
      <c r="I314" s="189"/>
      <c r="J314" s="189"/>
      <c r="K314" s="189"/>
      <c r="L314" s="164"/>
      <c r="M314" s="190"/>
      <c r="N314" s="190"/>
      <c r="O314" s="190"/>
      <c r="P314" s="190"/>
      <c r="Q314" s="190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8"/>
      <c r="C315" s="188"/>
      <c r="D315" s="188"/>
      <c r="E315" s="102"/>
      <c r="F315" s="102"/>
      <c r="G315" s="102"/>
      <c r="H315" s="189"/>
      <c r="I315" s="189"/>
      <c r="J315" s="189"/>
      <c r="K315" s="189"/>
      <c r="L315" s="164"/>
      <c r="M315" s="190"/>
      <c r="N315" s="190"/>
      <c r="O315" s="190"/>
      <c r="P315" s="190"/>
      <c r="Q315" s="190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8"/>
      <c r="C316" s="188"/>
      <c r="D316" s="188"/>
      <c r="E316" s="102"/>
      <c r="F316" s="102"/>
      <c r="G316" s="102"/>
      <c r="H316" s="189"/>
      <c r="I316" s="189"/>
      <c r="J316" s="189"/>
      <c r="K316" s="189"/>
      <c r="L316" s="164"/>
      <c r="M316" s="190"/>
      <c r="N316" s="190"/>
      <c r="O316" s="190"/>
      <c r="P316" s="190"/>
      <c r="Q316" s="190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8"/>
      <c r="C317" s="188"/>
      <c r="D317" s="188"/>
      <c r="E317" s="102"/>
      <c r="F317" s="102"/>
      <c r="G317" s="102"/>
      <c r="H317" s="189"/>
      <c r="I317" s="189"/>
      <c r="J317" s="189"/>
      <c r="K317" s="189"/>
      <c r="L317" s="164"/>
      <c r="M317" s="190"/>
      <c r="N317" s="190"/>
      <c r="O317" s="190"/>
      <c r="P317" s="190"/>
      <c r="Q317" s="190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5"/>
      <c r="C320" s="186"/>
      <c r="D320" s="186"/>
      <c r="E320" s="187"/>
      <c r="F320" s="187"/>
      <c r="G320" s="187"/>
      <c r="H320" s="187"/>
      <c r="I320" s="187"/>
      <c r="J320" s="187"/>
      <c r="K320" s="187"/>
      <c r="L320" s="187"/>
      <c r="M320" s="187"/>
      <c r="N320" s="165"/>
      <c r="O320" s="165"/>
      <c r="P320" s="185"/>
      <c r="Q320" s="185"/>
      <c r="R320" s="185"/>
      <c r="S320" s="185"/>
      <c r="T320" s="185"/>
      <c r="U320" s="185"/>
      <c r="V320" s="165"/>
      <c r="W320" s="165"/>
      <c r="X320" s="165"/>
      <c r="Y320" s="165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84"/>
      <c r="C321" s="184"/>
      <c r="D321" s="184"/>
      <c r="E321" s="184"/>
      <c r="F321" s="184"/>
      <c r="G321" s="184"/>
      <c r="H321" s="184"/>
      <c r="I321" s="184"/>
      <c r="J321" s="184"/>
      <c r="K321" s="184"/>
      <c r="L321" s="184"/>
      <c r="M321" s="184"/>
      <c r="N321" s="98"/>
      <c r="O321" s="164"/>
      <c r="P321" s="184"/>
      <c r="Q321" s="184"/>
      <c r="R321" s="184"/>
      <c r="S321" s="184"/>
      <c r="T321" s="184"/>
      <c r="U321" s="184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84"/>
      <c r="C322" s="184"/>
      <c r="D322" s="184"/>
      <c r="E322" s="184"/>
      <c r="F322" s="184"/>
      <c r="G322" s="184"/>
      <c r="H322" s="184"/>
      <c r="I322" s="184"/>
      <c r="J322" s="184"/>
      <c r="K322" s="184"/>
      <c r="L322" s="184"/>
      <c r="M322" s="184"/>
      <c r="N322" s="98"/>
      <c r="O322" s="164"/>
      <c r="P322" s="184"/>
      <c r="Q322" s="184"/>
      <c r="R322" s="184"/>
      <c r="S322" s="184"/>
      <c r="T322" s="184"/>
      <c r="U322" s="184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84"/>
      <c r="C323" s="184"/>
      <c r="D323" s="184"/>
      <c r="E323" s="184"/>
      <c r="F323" s="184"/>
      <c r="G323" s="184"/>
      <c r="H323" s="184"/>
      <c r="I323" s="184"/>
      <c r="J323" s="184"/>
      <c r="K323" s="184"/>
      <c r="L323" s="184"/>
      <c r="M323" s="184"/>
      <c r="N323" s="98"/>
      <c r="O323" s="164"/>
      <c r="P323" s="184"/>
      <c r="Q323" s="184"/>
      <c r="R323" s="184"/>
      <c r="S323" s="184"/>
      <c r="T323" s="184"/>
      <c r="U323" s="184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84"/>
      <c r="C324" s="184"/>
      <c r="D324" s="184"/>
      <c r="E324" s="184"/>
      <c r="F324" s="184"/>
      <c r="G324" s="184"/>
      <c r="H324" s="184"/>
      <c r="I324" s="184"/>
      <c r="J324" s="184"/>
      <c r="K324" s="184"/>
      <c r="L324" s="184"/>
      <c r="M324" s="184"/>
      <c r="N324" s="98"/>
      <c r="O324" s="164"/>
      <c r="P324" s="184"/>
      <c r="Q324" s="184"/>
      <c r="R324" s="184"/>
      <c r="S324" s="184"/>
      <c r="T324" s="184"/>
      <c r="U324" s="184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84"/>
      <c r="C325" s="184"/>
      <c r="D325" s="184"/>
      <c r="E325" s="184"/>
      <c r="F325" s="184"/>
      <c r="G325" s="184"/>
      <c r="H325" s="184"/>
      <c r="I325" s="184"/>
      <c r="J325" s="184"/>
      <c r="K325" s="184"/>
      <c r="L325" s="184"/>
      <c r="M325" s="184"/>
      <c r="N325" s="98"/>
      <c r="O325" s="164"/>
      <c r="P325" s="184"/>
      <c r="Q325" s="184"/>
      <c r="R325" s="184"/>
      <c r="S325" s="184"/>
      <c r="T325" s="184"/>
      <c r="U325" s="184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84"/>
      <c r="C326" s="184"/>
      <c r="D326" s="184"/>
      <c r="E326" s="184"/>
      <c r="F326" s="184"/>
      <c r="G326" s="184"/>
      <c r="H326" s="184"/>
      <c r="I326" s="184"/>
      <c r="J326" s="184"/>
      <c r="K326" s="184"/>
      <c r="L326" s="184"/>
      <c r="M326" s="184"/>
      <c r="N326" s="98"/>
      <c r="O326" s="164"/>
      <c r="P326" s="184"/>
      <c r="Q326" s="184"/>
      <c r="R326" s="184"/>
      <c r="S326" s="184"/>
      <c r="T326" s="184"/>
      <c r="U326" s="184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84"/>
      <c r="C327" s="184"/>
      <c r="D327" s="184"/>
      <c r="E327" s="184"/>
      <c r="F327" s="184"/>
      <c r="G327" s="184"/>
      <c r="H327" s="184"/>
      <c r="I327" s="184"/>
      <c r="J327" s="184"/>
      <c r="K327" s="184"/>
      <c r="L327" s="184"/>
      <c r="M327" s="184"/>
      <c r="N327" s="98"/>
      <c r="O327" s="164"/>
      <c r="P327" s="184"/>
      <c r="Q327" s="184"/>
      <c r="R327" s="184"/>
      <c r="S327" s="184"/>
      <c r="T327" s="184"/>
      <c r="U327" s="184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84"/>
      <c r="C328" s="184"/>
      <c r="D328" s="184"/>
      <c r="E328" s="184"/>
      <c r="F328" s="184"/>
      <c r="G328" s="184"/>
      <c r="H328" s="184"/>
      <c r="I328" s="184"/>
      <c r="J328" s="184"/>
      <c r="K328" s="184"/>
      <c r="L328" s="184"/>
      <c r="M328" s="184"/>
      <c r="N328" s="98"/>
      <c r="O328" s="164"/>
      <c r="P328" s="184"/>
      <c r="Q328" s="184"/>
      <c r="R328" s="184"/>
      <c r="S328" s="184"/>
      <c r="T328" s="184"/>
      <c r="U328" s="184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84"/>
      <c r="C329" s="184"/>
      <c r="D329" s="184"/>
      <c r="E329" s="184"/>
      <c r="F329" s="184"/>
      <c r="G329" s="184"/>
      <c r="H329" s="184"/>
      <c r="I329" s="184"/>
      <c r="J329" s="184"/>
      <c r="K329" s="184"/>
      <c r="L329" s="184"/>
      <c r="M329" s="184"/>
      <c r="N329" s="98"/>
      <c r="O329" s="164"/>
      <c r="P329" s="184"/>
      <c r="Q329" s="184"/>
      <c r="R329" s="184"/>
      <c r="S329" s="184"/>
      <c r="T329" s="184"/>
      <c r="U329" s="184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84"/>
      <c r="C330" s="184"/>
      <c r="D330" s="184"/>
      <c r="E330" s="184"/>
      <c r="F330" s="184"/>
      <c r="G330" s="184"/>
      <c r="H330" s="184"/>
      <c r="I330" s="184"/>
      <c r="J330" s="184"/>
      <c r="K330" s="184"/>
      <c r="L330" s="184"/>
      <c r="M330" s="184"/>
      <c r="N330" s="98"/>
      <c r="O330" s="164"/>
      <c r="P330" s="184"/>
      <c r="Q330" s="184"/>
      <c r="R330" s="184"/>
      <c r="S330" s="184"/>
      <c r="T330" s="184"/>
      <c r="U330" s="184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84"/>
      <c r="C331" s="184"/>
      <c r="D331" s="184"/>
      <c r="E331" s="184"/>
      <c r="F331" s="184"/>
      <c r="G331" s="184"/>
      <c r="H331" s="184"/>
      <c r="I331" s="184"/>
      <c r="J331" s="184"/>
      <c r="K331" s="184"/>
      <c r="L331" s="184"/>
      <c r="M331" s="184"/>
      <c r="N331" s="98"/>
      <c r="O331" s="164"/>
      <c r="P331" s="184"/>
      <c r="Q331" s="184"/>
      <c r="R331" s="184"/>
      <c r="S331" s="184"/>
      <c r="T331" s="184"/>
      <c r="U331" s="184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84"/>
      <c r="C332" s="184"/>
      <c r="D332" s="184"/>
      <c r="E332" s="184"/>
      <c r="F332" s="184"/>
      <c r="G332" s="184"/>
      <c r="H332" s="184"/>
      <c r="I332" s="184"/>
      <c r="J332" s="184"/>
      <c r="K332" s="184"/>
      <c r="L332" s="184"/>
      <c r="M332" s="184"/>
      <c r="N332" s="98"/>
      <c r="O332" s="164"/>
      <c r="P332" s="184"/>
      <c r="Q332" s="184"/>
      <c r="R332" s="184"/>
      <c r="S332" s="184"/>
      <c r="T332" s="184"/>
      <c r="U332" s="184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84"/>
      <c r="C333" s="184"/>
      <c r="D333" s="184"/>
      <c r="E333" s="184"/>
      <c r="F333" s="184"/>
      <c r="G333" s="184"/>
      <c r="H333" s="184"/>
      <c r="I333" s="184"/>
      <c r="J333" s="184"/>
      <c r="K333" s="184"/>
      <c r="L333" s="184"/>
      <c r="M333" s="184"/>
      <c r="N333" s="98"/>
      <c r="O333" s="164"/>
      <c r="P333" s="184"/>
      <c r="Q333" s="184"/>
      <c r="R333" s="184"/>
      <c r="S333" s="184"/>
      <c r="T333" s="184"/>
      <c r="U333" s="184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84"/>
      <c r="C334" s="184"/>
      <c r="D334" s="184"/>
      <c r="E334" s="184"/>
      <c r="F334" s="184"/>
      <c r="G334" s="184"/>
      <c r="H334" s="184"/>
      <c r="I334" s="184"/>
      <c r="J334" s="184"/>
      <c r="K334" s="184"/>
      <c r="L334" s="184"/>
      <c r="M334" s="184"/>
      <c r="N334" s="98"/>
      <c r="O334" s="164"/>
      <c r="P334" s="184"/>
      <c r="Q334" s="184"/>
      <c r="R334" s="184"/>
      <c r="S334" s="184"/>
      <c r="T334" s="184"/>
      <c r="U334" s="184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84"/>
      <c r="C335" s="184"/>
      <c r="D335" s="184"/>
      <c r="E335" s="184"/>
      <c r="F335" s="184"/>
      <c r="G335" s="184"/>
      <c r="H335" s="184"/>
      <c r="I335" s="184"/>
      <c r="J335" s="184"/>
      <c r="K335" s="184"/>
      <c r="L335" s="184"/>
      <c r="M335" s="184"/>
      <c r="N335" s="98"/>
      <c r="O335" s="164"/>
      <c r="P335" s="184"/>
      <c r="Q335" s="184"/>
      <c r="R335" s="184"/>
      <c r="S335" s="184"/>
      <c r="T335" s="184"/>
      <c r="U335" s="184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84"/>
      <c r="C336" s="184"/>
      <c r="D336" s="184"/>
      <c r="E336" s="184"/>
      <c r="F336" s="184"/>
      <c r="G336" s="184"/>
      <c r="H336" s="184"/>
      <c r="I336" s="184"/>
      <c r="J336" s="184"/>
      <c r="K336" s="184"/>
      <c r="L336" s="184"/>
      <c r="M336" s="184"/>
      <c r="N336" s="98"/>
      <c r="O336" s="164"/>
      <c r="P336" s="184"/>
      <c r="Q336" s="184"/>
      <c r="R336" s="184"/>
      <c r="S336" s="184"/>
      <c r="T336" s="184"/>
      <c r="U336" s="184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84"/>
      <c r="C337" s="184"/>
      <c r="D337" s="184"/>
      <c r="E337" s="184"/>
      <c r="F337" s="184"/>
      <c r="G337" s="184"/>
      <c r="H337" s="184"/>
      <c r="I337" s="184"/>
      <c r="J337" s="184"/>
      <c r="K337" s="184"/>
      <c r="L337" s="184"/>
      <c r="M337" s="184"/>
      <c r="N337" s="98"/>
      <c r="O337" s="164"/>
      <c r="P337" s="184"/>
      <c r="Q337" s="184"/>
      <c r="R337" s="184"/>
      <c r="S337" s="184"/>
      <c r="T337" s="184"/>
      <c r="U337" s="184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84"/>
      <c r="C338" s="184"/>
      <c r="D338" s="184"/>
      <c r="E338" s="184"/>
      <c r="F338" s="184"/>
      <c r="G338" s="184"/>
      <c r="H338" s="184"/>
      <c r="I338" s="184"/>
      <c r="J338" s="184"/>
      <c r="K338" s="184"/>
      <c r="L338" s="184"/>
      <c r="M338" s="184"/>
      <c r="N338" s="98"/>
      <c r="O338" s="164"/>
      <c r="P338" s="184"/>
      <c r="Q338" s="184"/>
      <c r="R338" s="184"/>
      <c r="S338" s="184"/>
      <c r="T338" s="184"/>
      <c r="U338" s="184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84"/>
      <c r="C339" s="184"/>
      <c r="D339" s="184"/>
      <c r="E339" s="184"/>
      <c r="F339" s="184"/>
      <c r="G339" s="184"/>
      <c r="H339" s="184"/>
      <c r="I339" s="184"/>
      <c r="J339" s="184"/>
      <c r="K339" s="184"/>
      <c r="L339" s="184"/>
      <c r="M339" s="184"/>
      <c r="N339" s="98"/>
      <c r="O339" s="164"/>
      <c r="P339" s="184"/>
      <c r="Q339" s="184"/>
      <c r="R339" s="184"/>
      <c r="S339" s="184"/>
      <c r="T339" s="184"/>
      <c r="U339" s="184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84"/>
      <c r="C340" s="184"/>
      <c r="D340" s="184"/>
      <c r="E340" s="184"/>
      <c r="F340" s="184"/>
      <c r="G340" s="184"/>
      <c r="H340" s="184"/>
      <c r="I340" s="184"/>
      <c r="J340" s="184"/>
      <c r="K340" s="184"/>
      <c r="L340" s="184"/>
      <c r="M340" s="184"/>
      <c r="N340" s="98"/>
      <c r="O340" s="164"/>
      <c r="P340" s="184"/>
      <c r="Q340" s="184"/>
      <c r="R340" s="184"/>
      <c r="S340" s="184"/>
      <c r="T340" s="184"/>
      <c r="U340" s="184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84"/>
      <c r="C341" s="184"/>
      <c r="D341" s="184"/>
      <c r="E341" s="184"/>
      <c r="F341" s="184"/>
      <c r="G341" s="184"/>
      <c r="H341" s="184"/>
      <c r="I341" s="184"/>
      <c r="J341" s="184"/>
      <c r="K341" s="184"/>
      <c r="L341" s="184"/>
      <c r="M341" s="184"/>
      <c r="N341" s="98"/>
      <c r="O341" s="164"/>
      <c r="P341" s="184"/>
      <c r="Q341" s="184"/>
      <c r="R341" s="184"/>
      <c r="S341" s="184"/>
      <c r="T341" s="184"/>
      <c r="U341" s="184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84"/>
      <c r="C342" s="184"/>
      <c r="D342" s="184"/>
      <c r="E342" s="184"/>
      <c r="F342" s="184"/>
      <c r="G342" s="184"/>
      <c r="H342" s="184"/>
      <c r="I342" s="184"/>
      <c r="J342" s="184"/>
      <c r="K342" s="184"/>
      <c r="L342" s="184"/>
      <c r="M342" s="184"/>
      <c r="N342" s="98"/>
      <c r="O342" s="164"/>
      <c r="P342" s="184"/>
      <c r="Q342" s="184"/>
      <c r="R342" s="184"/>
      <c r="S342" s="184"/>
      <c r="T342" s="184"/>
      <c r="U342" s="184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84"/>
      <c r="C343" s="184"/>
      <c r="D343" s="184"/>
      <c r="E343" s="184"/>
      <c r="F343" s="184"/>
      <c r="G343" s="184"/>
      <c r="H343" s="184"/>
      <c r="I343" s="184"/>
      <c r="J343" s="184"/>
      <c r="K343" s="184"/>
      <c r="L343" s="184"/>
      <c r="M343" s="184"/>
      <c r="N343" s="98"/>
      <c r="O343" s="164"/>
      <c r="P343" s="184"/>
      <c r="Q343" s="184"/>
      <c r="R343" s="184"/>
      <c r="S343" s="184"/>
      <c r="T343" s="184"/>
      <c r="U343" s="184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84"/>
      <c r="C344" s="184"/>
      <c r="D344" s="184"/>
      <c r="E344" s="184"/>
      <c r="F344" s="184"/>
      <c r="G344" s="184"/>
      <c r="H344" s="184"/>
      <c r="I344" s="184"/>
      <c r="J344" s="184"/>
      <c r="K344" s="184"/>
      <c r="L344" s="184"/>
      <c r="M344" s="184"/>
      <c r="N344" s="98"/>
      <c r="O344" s="164"/>
      <c r="P344" s="184"/>
      <c r="Q344" s="184"/>
      <c r="R344" s="184"/>
      <c r="S344" s="184"/>
      <c r="T344" s="184"/>
      <c r="U344" s="184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84"/>
      <c r="C345" s="184"/>
      <c r="D345" s="184"/>
      <c r="E345" s="184"/>
      <c r="F345" s="184"/>
      <c r="G345" s="184"/>
      <c r="H345" s="184"/>
      <c r="I345" s="184"/>
      <c r="J345" s="184"/>
      <c r="K345" s="184"/>
      <c r="L345" s="184"/>
      <c r="M345" s="184"/>
      <c r="N345" s="98"/>
      <c r="O345" s="164"/>
      <c r="P345" s="184"/>
      <c r="Q345" s="184"/>
      <c r="R345" s="184"/>
      <c r="S345" s="184"/>
      <c r="T345" s="184"/>
      <c r="U345" s="184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84"/>
      <c r="C346" s="184"/>
      <c r="D346" s="184"/>
      <c r="E346" s="184"/>
      <c r="F346" s="184"/>
      <c r="G346" s="184"/>
      <c r="H346" s="184"/>
      <c r="I346" s="184"/>
      <c r="J346" s="184"/>
      <c r="K346" s="184"/>
      <c r="L346" s="184"/>
      <c r="M346" s="184"/>
      <c r="N346" s="98"/>
      <c r="O346" s="164"/>
      <c r="P346" s="184"/>
      <c r="Q346" s="184"/>
      <c r="R346" s="184"/>
      <c r="S346" s="184"/>
      <c r="T346" s="184"/>
      <c r="U346" s="184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84"/>
      <c r="C347" s="184"/>
      <c r="D347" s="184"/>
      <c r="E347" s="184"/>
      <c r="F347" s="184"/>
      <c r="G347" s="184"/>
      <c r="H347" s="184"/>
      <c r="I347" s="184"/>
      <c r="J347" s="184"/>
      <c r="K347" s="184"/>
      <c r="L347" s="184"/>
      <c r="M347" s="184"/>
      <c r="N347" s="98"/>
      <c r="O347" s="164"/>
      <c r="P347" s="184"/>
      <c r="Q347" s="184"/>
      <c r="R347" s="184"/>
      <c r="S347" s="184"/>
      <c r="T347" s="184"/>
      <c r="U347" s="184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84"/>
      <c r="C348" s="184"/>
      <c r="D348" s="184"/>
      <c r="E348" s="184"/>
      <c r="F348" s="184"/>
      <c r="G348" s="184"/>
      <c r="H348" s="184"/>
      <c r="I348" s="184"/>
      <c r="J348" s="184"/>
      <c r="K348" s="184"/>
      <c r="L348" s="184"/>
      <c r="M348" s="184"/>
      <c r="N348" s="98"/>
      <c r="O348" s="164"/>
      <c r="P348" s="184"/>
      <c r="Q348" s="184"/>
      <c r="R348" s="184"/>
      <c r="S348" s="184"/>
      <c r="T348" s="184"/>
      <c r="U348" s="184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84"/>
      <c r="C349" s="184"/>
      <c r="D349" s="184"/>
      <c r="E349" s="184"/>
      <c r="F349" s="184"/>
      <c r="G349" s="184"/>
      <c r="H349" s="184"/>
      <c r="I349" s="184"/>
      <c r="J349" s="184"/>
      <c r="K349" s="184"/>
      <c r="L349" s="184"/>
      <c r="M349" s="184"/>
      <c r="N349" s="98"/>
      <c r="O349" s="164"/>
      <c r="P349" s="184"/>
      <c r="Q349" s="184"/>
      <c r="R349" s="184"/>
      <c r="S349" s="184"/>
      <c r="T349" s="184"/>
      <c r="U349" s="184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84"/>
      <c r="C350" s="184"/>
      <c r="D350" s="184"/>
      <c r="E350" s="184"/>
      <c r="F350" s="184"/>
      <c r="G350" s="184"/>
      <c r="H350" s="184"/>
      <c r="I350" s="184"/>
      <c r="J350" s="184"/>
      <c r="K350" s="184"/>
      <c r="L350" s="184"/>
      <c r="M350" s="184"/>
      <c r="N350" s="98"/>
      <c r="O350" s="164"/>
      <c r="P350" s="184"/>
      <c r="Q350" s="184"/>
      <c r="R350" s="184"/>
      <c r="S350" s="184"/>
      <c r="T350" s="184"/>
      <c r="U350" s="184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84"/>
      <c r="C351" s="184"/>
      <c r="D351" s="184"/>
      <c r="E351" s="184"/>
      <c r="F351" s="184"/>
      <c r="G351" s="184"/>
      <c r="H351" s="184"/>
      <c r="I351" s="184"/>
      <c r="J351" s="184"/>
      <c r="K351" s="184"/>
      <c r="L351" s="184"/>
      <c r="M351" s="184"/>
      <c r="N351" s="98"/>
      <c r="O351" s="164"/>
      <c r="P351" s="184"/>
      <c r="Q351" s="184"/>
      <c r="R351" s="184"/>
      <c r="S351" s="184"/>
      <c r="T351" s="184"/>
      <c r="U351" s="184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84"/>
      <c r="C352" s="184"/>
      <c r="D352" s="184"/>
      <c r="E352" s="184"/>
      <c r="F352" s="184"/>
      <c r="G352" s="184"/>
      <c r="H352" s="184"/>
      <c r="I352" s="184"/>
      <c r="J352" s="184"/>
      <c r="K352" s="184"/>
      <c r="L352" s="184"/>
      <c r="M352" s="184"/>
      <c r="N352" s="98"/>
      <c r="O352" s="164"/>
      <c r="P352" s="184"/>
      <c r="Q352" s="184"/>
      <c r="R352" s="184"/>
      <c r="S352" s="184"/>
      <c r="T352" s="184"/>
      <c r="U352" s="184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84"/>
      <c r="C353" s="184"/>
      <c r="D353" s="184"/>
      <c r="E353" s="184"/>
      <c r="F353" s="184"/>
      <c r="G353" s="184"/>
      <c r="H353" s="184"/>
      <c r="I353" s="184"/>
      <c r="J353" s="184"/>
      <c r="K353" s="184"/>
      <c r="L353" s="184"/>
      <c r="M353" s="184"/>
      <c r="N353" s="98"/>
      <c r="O353" s="164"/>
      <c r="P353" s="184"/>
      <c r="Q353" s="184"/>
      <c r="R353" s="184"/>
      <c r="S353" s="184"/>
      <c r="T353" s="184"/>
      <c r="U353" s="184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84"/>
      <c r="C354" s="184"/>
      <c r="D354" s="184"/>
      <c r="E354" s="184"/>
      <c r="F354" s="184"/>
      <c r="G354" s="184"/>
      <c r="H354" s="184"/>
      <c r="I354" s="184"/>
      <c r="J354" s="184"/>
      <c r="K354" s="184"/>
      <c r="L354" s="184"/>
      <c r="M354" s="184"/>
      <c r="N354" s="98"/>
      <c r="O354" s="164"/>
      <c r="P354" s="184"/>
      <c r="Q354" s="184"/>
      <c r="R354" s="184"/>
      <c r="S354" s="184"/>
      <c r="T354" s="184"/>
      <c r="U354" s="184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84"/>
      <c r="C355" s="184"/>
      <c r="D355" s="184"/>
      <c r="E355" s="184"/>
      <c r="F355" s="184"/>
      <c r="G355" s="184"/>
      <c r="H355" s="184"/>
      <c r="I355" s="184"/>
      <c r="J355" s="184"/>
      <c r="K355" s="184"/>
      <c r="L355" s="184"/>
      <c r="M355" s="184"/>
      <c r="N355" s="98"/>
      <c r="O355" s="164"/>
      <c r="P355" s="184"/>
      <c r="Q355" s="184"/>
      <c r="R355" s="184"/>
      <c r="S355" s="184"/>
      <c r="T355" s="184"/>
      <c r="U355" s="184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84"/>
      <c r="C356" s="184"/>
      <c r="D356" s="184"/>
      <c r="E356" s="184"/>
      <c r="F356" s="184"/>
      <c r="G356" s="184"/>
      <c r="H356" s="184"/>
      <c r="I356" s="184"/>
      <c r="J356" s="184"/>
      <c r="K356" s="184"/>
      <c r="L356" s="184"/>
      <c r="M356" s="184"/>
      <c r="N356" s="98"/>
      <c r="O356" s="164"/>
      <c r="P356" s="184"/>
      <c r="Q356" s="184"/>
      <c r="R356" s="184"/>
      <c r="S356" s="184"/>
      <c r="T356" s="184"/>
      <c r="U356" s="184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84"/>
      <c r="C357" s="184"/>
      <c r="D357" s="184"/>
      <c r="E357" s="184"/>
      <c r="F357" s="184"/>
      <c r="G357" s="184"/>
      <c r="H357" s="184"/>
      <c r="I357" s="184"/>
      <c r="J357" s="184"/>
      <c r="K357" s="184"/>
      <c r="L357" s="184"/>
      <c r="M357" s="184"/>
      <c r="N357" s="98"/>
      <c r="O357" s="164"/>
      <c r="P357" s="184"/>
      <c r="Q357" s="184"/>
      <c r="R357" s="184"/>
      <c r="S357" s="184"/>
      <c r="T357" s="184"/>
      <c r="U357" s="184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84"/>
      <c r="C358" s="184"/>
      <c r="D358" s="184"/>
      <c r="E358" s="184"/>
      <c r="F358" s="184"/>
      <c r="G358" s="184"/>
      <c r="H358" s="184"/>
      <c r="I358" s="184"/>
      <c r="J358" s="184"/>
      <c r="K358" s="184"/>
      <c r="L358" s="184"/>
      <c r="M358" s="184"/>
      <c r="N358" s="98"/>
      <c r="O358" s="164"/>
      <c r="P358" s="184"/>
      <c r="Q358" s="184"/>
      <c r="R358" s="184"/>
      <c r="S358" s="184"/>
      <c r="T358" s="184"/>
      <c r="U358" s="184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84"/>
      <c r="C359" s="184"/>
      <c r="D359" s="184"/>
      <c r="E359" s="184"/>
      <c r="F359" s="184"/>
      <c r="G359" s="184"/>
      <c r="H359" s="184"/>
      <c r="I359" s="184"/>
      <c r="J359" s="184"/>
      <c r="K359" s="184"/>
      <c r="L359" s="184"/>
      <c r="M359" s="184"/>
      <c r="N359" s="98"/>
      <c r="O359" s="164"/>
      <c r="P359" s="184"/>
      <c r="Q359" s="184"/>
      <c r="R359" s="184"/>
      <c r="S359" s="184"/>
      <c r="T359" s="184"/>
      <c r="U359" s="184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84"/>
      <c r="C360" s="184"/>
      <c r="D360" s="184"/>
      <c r="E360" s="184"/>
      <c r="F360" s="184"/>
      <c r="G360" s="184"/>
      <c r="H360" s="184"/>
      <c r="I360" s="184"/>
      <c r="J360" s="184"/>
      <c r="K360" s="184"/>
      <c r="L360" s="184"/>
      <c r="M360" s="184"/>
      <c r="N360" s="98"/>
      <c r="O360" s="164"/>
      <c r="P360" s="184"/>
      <c r="Q360" s="184"/>
      <c r="R360" s="184"/>
      <c r="S360" s="184"/>
      <c r="T360" s="184"/>
      <c r="U360" s="184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84"/>
      <c r="C361" s="184"/>
      <c r="D361" s="184"/>
      <c r="E361" s="184"/>
      <c r="F361" s="184"/>
      <c r="G361" s="184"/>
      <c r="H361" s="184"/>
      <c r="I361" s="184"/>
      <c r="J361" s="184"/>
      <c r="K361" s="184"/>
      <c r="L361" s="184"/>
      <c r="M361" s="184"/>
      <c r="N361" s="98"/>
      <c r="O361" s="164"/>
      <c r="P361" s="184"/>
      <c r="Q361" s="184"/>
      <c r="R361" s="184"/>
      <c r="S361" s="184"/>
      <c r="T361" s="184"/>
      <c r="U361" s="184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84"/>
      <c r="C362" s="184"/>
      <c r="D362" s="184"/>
      <c r="E362" s="184"/>
      <c r="F362" s="184"/>
      <c r="G362" s="184"/>
      <c r="H362" s="184"/>
      <c r="I362" s="184"/>
      <c r="J362" s="184"/>
      <c r="K362" s="184"/>
      <c r="L362" s="184"/>
      <c r="M362" s="184"/>
      <c r="N362" s="98"/>
      <c r="O362" s="164"/>
      <c r="P362" s="184"/>
      <c r="Q362" s="184"/>
      <c r="R362" s="184"/>
      <c r="S362" s="184"/>
      <c r="T362" s="184"/>
      <c r="U362" s="184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84"/>
      <c r="C363" s="184"/>
      <c r="D363" s="184"/>
      <c r="E363" s="184"/>
      <c r="F363" s="184"/>
      <c r="G363" s="184"/>
      <c r="H363" s="184"/>
      <c r="I363" s="184"/>
      <c r="J363" s="184"/>
      <c r="K363" s="184"/>
      <c r="L363" s="184"/>
      <c r="M363" s="184"/>
      <c r="N363" s="98"/>
      <c r="O363" s="164"/>
      <c r="P363" s="184"/>
      <c r="Q363" s="184"/>
      <c r="R363" s="184"/>
      <c r="S363" s="184"/>
      <c r="T363" s="184"/>
      <c r="U363" s="184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84"/>
      <c r="C364" s="184"/>
      <c r="D364" s="184"/>
      <c r="E364" s="184"/>
      <c r="F364" s="184"/>
      <c r="G364" s="184"/>
      <c r="H364" s="184"/>
      <c r="I364" s="184"/>
      <c r="J364" s="184"/>
      <c r="K364" s="184"/>
      <c r="L364" s="184"/>
      <c r="M364" s="184"/>
      <c r="N364" s="98"/>
      <c r="O364" s="164"/>
      <c r="P364" s="184"/>
      <c r="Q364" s="184"/>
      <c r="R364" s="184"/>
      <c r="S364" s="184"/>
      <c r="T364" s="184"/>
      <c r="U364" s="184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84"/>
      <c r="C365" s="184"/>
      <c r="D365" s="184"/>
      <c r="E365" s="184"/>
      <c r="F365" s="184"/>
      <c r="G365" s="184"/>
      <c r="H365" s="184"/>
      <c r="I365" s="184"/>
      <c r="J365" s="184"/>
      <c r="K365" s="184"/>
      <c r="L365" s="184"/>
      <c r="M365" s="184"/>
      <c r="N365" s="98"/>
      <c r="O365" s="164"/>
      <c r="P365" s="184"/>
      <c r="Q365" s="184"/>
      <c r="R365" s="184"/>
      <c r="S365" s="184"/>
      <c r="T365" s="184"/>
      <c r="U365" s="184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84"/>
      <c r="C366" s="184"/>
      <c r="D366" s="184"/>
      <c r="E366" s="184"/>
      <c r="F366" s="184"/>
      <c r="G366" s="184"/>
      <c r="H366" s="184"/>
      <c r="I366" s="184"/>
      <c r="J366" s="184"/>
      <c r="K366" s="184"/>
      <c r="L366" s="184"/>
      <c r="M366" s="184"/>
      <c r="N366" s="98"/>
      <c r="O366" s="164"/>
      <c r="P366" s="184"/>
      <c r="Q366" s="184"/>
      <c r="R366" s="184"/>
      <c r="S366" s="184"/>
      <c r="T366" s="184"/>
      <c r="U366" s="184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84"/>
      <c r="C367" s="184"/>
      <c r="D367" s="184"/>
      <c r="E367" s="184"/>
      <c r="F367" s="184"/>
      <c r="G367" s="184"/>
      <c r="H367" s="184"/>
      <c r="I367" s="184"/>
      <c r="J367" s="184"/>
      <c r="K367" s="184"/>
      <c r="L367" s="184"/>
      <c r="M367" s="184"/>
      <c r="N367" s="98"/>
      <c r="O367" s="164"/>
      <c r="P367" s="184"/>
      <c r="Q367" s="184"/>
      <c r="R367" s="184"/>
      <c r="S367" s="184"/>
      <c r="T367" s="184"/>
      <c r="U367" s="184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84"/>
      <c r="C368" s="184"/>
      <c r="D368" s="184"/>
      <c r="E368" s="184"/>
      <c r="F368" s="184"/>
      <c r="G368" s="184"/>
      <c r="H368" s="184"/>
      <c r="I368" s="184"/>
      <c r="J368" s="184"/>
      <c r="K368" s="184"/>
      <c r="L368" s="184"/>
      <c r="M368" s="184"/>
      <c r="N368" s="98"/>
      <c r="O368" s="164"/>
      <c r="P368" s="184"/>
      <c r="Q368" s="184"/>
      <c r="R368" s="184"/>
      <c r="S368" s="184"/>
      <c r="T368" s="184"/>
      <c r="U368" s="184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84"/>
      <c r="C369" s="184"/>
      <c r="D369" s="184"/>
      <c r="E369" s="184"/>
      <c r="F369" s="184"/>
      <c r="G369" s="184"/>
      <c r="H369" s="184"/>
      <c r="I369" s="184"/>
      <c r="J369" s="184"/>
      <c r="K369" s="184"/>
      <c r="L369" s="184"/>
      <c r="M369" s="184"/>
      <c r="N369" s="98"/>
      <c r="O369" s="164"/>
      <c r="P369" s="184"/>
      <c r="Q369" s="184"/>
      <c r="R369" s="184"/>
      <c r="S369" s="184"/>
      <c r="T369" s="184"/>
      <c r="U369" s="184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84"/>
      <c r="C370" s="184"/>
      <c r="D370" s="184"/>
      <c r="E370" s="184"/>
      <c r="F370" s="184"/>
      <c r="G370" s="184"/>
      <c r="H370" s="184"/>
      <c r="I370" s="184"/>
      <c r="J370" s="184"/>
      <c r="K370" s="184"/>
      <c r="L370" s="184"/>
      <c r="M370" s="184"/>
      <c r="N370" s="98"/>
      <c r="O370" s="164"/>
      <c r="P370" s="184"/>
      <c r="Q370" s="184"/>
      <c r="R370" s="184"/>
      <c r="S370" s="184"/>
      <c r="T370" s="184"/>
      <c r="U370" s="184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5"/>
      <c r="C375" s="186"/>
      <c r="D375" s="186"/>
      <c r="E375" s="165"/>
      <c r="F375" s="165"/>
      <c r="G375" s="165"/>
      <c r="H375" s="185"/>
      <c r="I375" s="185"/>
      <c r="J375" s="185"/>
      <c r="K375" s="185"/>
      <c r="L375" s="185"/>
      <c r="M375" s="185"/>
      <c r="N375" s="185"/>
      <c r="O375" s="185"/>
      <c r="P375" s="185"/>
      <c r="Q375" s="185"/>
      <c r="R375" s="185"/>
      <c r="S375" s="185"/>
      <c r="T375" s="185"/>
      <c r="U375" s="185"/>
      <c r="V375" s="165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8"/>
      <c r="C376" s="188"/>
      <c r="D376" s="188"/>
      <c r="E376" s="102"/>
      <c r="F376" s="102"/>
      <c r="G376" s="102"/>
      <c r="H376" s="189"/>
      <c r="I376" s="189"/>
      <c r="J376" s="189"/>
      <c r="K376" s="189"/>
      <c r="L376" s="190"/>
      <c r="M376" s="190"/>
      <c r="N376" s="190"/>
      <c r="O376" s="190"/>
      <c r="P376" s="190"/>
      <c r="Q376" s="190"/>
      <c r="R376" s="190"/>
      <c r="S376" s="190"/>
      <c r="T376" s="190"/>
      <c r="U376" s="190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8"/>
      <c r="C377" s="188"/>
      <c r="D377" s="188"/>
      <c r="E377" s="102"/>
      <c r="F377" s="102"/>
      <c r="G377" s="102"/>
      <c r="H377" s="189"/>
      <c r="I377" s="189"/>
      <c r="J377" s="189"/>
      <c r="K377" s="189"/>
      <c r="L377" s="190"/>
      <c r="M377" s="190"/>
      <c r="N377" s="190"/>
      <c r="O377" s="190"/>
      <c r="P377" s="190"/>
      <c r="Q377" s="190"/>
      <c r="R377" s="190"/>
      <c r="S377" s="190"/>
      <c r="T377" s="190"/>
      <c r="U377" s="190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8"/>
      <c r="C378" s="188"/>
      <c r="D378" s="188"/>
      <c r="E378" s="102"/>
      <c r="F378" s="102"/>
      <c r="G378" s="102"/>
      <c r="H378" s="189"/>
      <c r="I378" s="189"/>
      <c r="J378" s="189"/>
      <c r="K378" s="189"/>
      <c r="L378" s="190"/>
      <c r="M378" s="190"/>
      <c r="N378" s="190"/>
      <c r="O378" s="190"/>
      <c r="P378" s="190"/>
      <c r="Q378" s="190"/>
      <c r="R378" s="190"/>
      <c r="S378" s="190"/>
      <c r="T378" s="190"/>
      <c r="U378" s="190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8"/>
      <c r="C379" s="188"/>
      <c r="D379" s="188"/>
      <c r="E379" s="102"/>
      <c r="F379" s="102"/>
      <c r="G379" s="102"/>
      <c r="H379" s="189"/>
      <c r="I379" s="189"/>
      <c r="J379" s="189"/>
      <c r="K379" s="189"/>
      <c r="L379" s="190"/>
      <c r="M379" s="190"/>
      <c r="N379" s="190"/>
      <c r="O379" s="190"/>
      <c r="P379" s="190"/>
      <c r="Q379" s="190"/>
      <c r="R379" s="190"/>
      <c r="S379" s="190"/>
      <c r="T379" s="190"/>
      <c r="U379" s="190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8"/>
      <c r="C380" s="188"/>
      <c r="D380" s="188"/>
      <c r="E380" s="102"/>
      <c r="F380" s="102"/>
      <c r="G380" s="102"/>
      <c r="H380" s="189"/>
      <c r="I380" s="189"/>
      <c r="J380" s="189"/>
      <c r="K380" s="189"/>
      <c r="L380" s="190"/>
      <c r="M380" s="190"/>
      <c r="N380" s="190"/>
      <c r="O380" s="190"/>
      <c r="P380" s="190"/>
      <c r="Q380" s="190"/>
      <c r="R380" s="190"/>
      <c r="S380" s="190"/>
      <c r="T380" s="190"/>
      <c r="U380" s="190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8"/>
      <c r="C381" s="188"/>
      <c r="D381" s="188"/>
      <c r="E381" s="102"/>
      <c r="F381" s="102"/>
      <c r="G381" s="102"/>
      <c r="H381" s="189"/>
      <c r="I381" s="189"/>
      <c r="J381" s="189"/>
      <c r="K381" s="189"/>
      <c r="L381" s="190"/>
      <c r="M381" s="190"/>
      <c r="N381" s="190"/>
      <c r="O381" s="190"/>
      <c r="P381" s="190"/>
      <c r="Q381" s="190"/>
      <c r="R381" s="190"/>
      <c r="S381" s="190"/>
      <c r="T381" s="190"/>
      <c r="U381" s="190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8"/>
      <c r="C382" s="188"/>
      <c r="D382" s="188"/>
      <c r="E382" s="102"/>
      <c r="F382" s="102"/>
      <c r="G382" s="102"/>
      <c r="H382" s="189"/>
      <c r="I382" s="189"/>
      <c r="J382" s="189"/>
      <c r="K382" s="189"/>
      <c r="L382" s="190"/>
      <c r="M382" s="190"/>
      <c r="N382" s="190"/>
      <c r="O382" s="190"/>
      <c r="P382" s="190"/>
      <c r="Q382" s="190"/>
      <c r="R382" s="190"/>
      <c r="S382" s="190"/>
      <c r="T382" s="190"/>
      <c r="U382" s="190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8"/>
      <c r="C383" s="188"/>
      <c r="D383" s="188"/>
      <c r="E383" s="102"/>
      <c r="F383" s="102"/>
      <c r="G383" s="102"/>
      <c r="H383" s="189"/>
      <c r="I383" s="189"/>
      <c r="J383" s="189"/>
      <c r="K383" s="189"/>
      <c r="L383" s="190"/>
      <c r="M383" s="190"/>
      <c r="N383" s="190"/>
      <c r="O383" s="190"/>
      <c r="P383" s="190"/>
      <c r="Q383" s="190"/>
      <c r="R383" s="190"/>
      <c r="S383" s="190"/>
      <c r="T383" s="190"/>
      <c r="U383" s="190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8"/>
      <c r="C384" s="188"/>
      <c r="D384" s="188"/>
      <c r="E384" s="102"/>
      <c r="F384" s="102"/>
      <c r="G384" s="102"/>
      <c r="H384" s="189"/>
      <c r="I384" s="189"/>
      <c r="J384" s="189"/>
      <c r="K384" s="189"/>
      <c r="L384" s="190"/>
      <c r="M384" s="190"/>
      <c r="N384" s="190"/>
      <c r="O384" s="190"/>
      <c r="P384" s="190"/>
      <c r="Q384" s="190"/>
      <c r="R384" s="190"/>
      <c r="S384" s="190"/>
      <c r="T384" s="190"/>
      <c r="U384" s="190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8"/>
      <c r="C385" s="188"/>
      <c r="D385" s="188"/>
      <c r="E385" s="102"/>
      <c r="F385" s="102"/>
      <c r="G385" s="102"/>
      <c r="H385" s="189"/>
      <c r="I385" s="189"/>
      <c r="J385" s="189"/>
      <c r="K385" s="189"/>
      <c r="L385" s="190"/>
      <c r="M385" s="190"/>
      <c r="N385" s="190"/>
      <c r="O385" s="190"/>
      <c r="P385" s="190"/>
      <c r="Q385" s="190"/>
      <c r="R385" s="190"/>
      <c r="S385" s="190"/>
      <c r="T385" s="190"/>
      <c r="U385" s="190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8"/>
      <c r="C386" s="188"/>
      <c r="D386" s="188"/>
      <c r="E386" s="102"/>
      <c r="F386" s="102"/>
      <c r="G386" s="102"/>
      <c r="H386" s="189"/>
      <c r="I386" s="189"/>
      <c r="J386" s="189"/>
      <c r="K386" s="189"/>
      <c r="L386" s="190"/>
      <c r="M386" s="190"/>
      <c r="N386" s="190"/>
      <c r="O386" s="190"/>
      <c r="P386" s="190"/>
      <c r="Q386" s="190"/>
      <c r="R386" s="190"/>
      <c r="S386" s="190"/>
      <c r="T386" s="190"/>
      <c r="U386" s="190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8"/>
      <c r="C387" s="188"/>
      <c r="D387" s="188"/>
      <c r="E387" s="102"/>
      <c r="F387" s="102"/>
      <c r="G387" s="102"/>
      <c r="H387" s="189"/>
      <c r="I387" s="189"/>
      <c r="J387" s="189"/>
      <c r="K387" s="189"/>
      <c r="L387" s="190"/>
      <c r="M387" s="190"/>
      <c r="N387" s="190"/>
      <c r="O387" s="190"/>
      <c r="P387" s="190"/>
      <c r="Q387" s="190"/>
      <c r="R387" s="190"/>
      <c r="S387" s="190"/>
      <c r="T387" s="190"/>
      <c r="U387" s="190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8"/>
      <c r="C388" s="188"/>
      <c r="D388" s="188"/>
      <c r="E388" s="102"/>
      <c r="F388" s="102"/>
      <c r="G388" s="102"/>
      <c r="H388" s="189"/>
      <c r="I388" s="189"/>
      <c r="J388" s="189"/>
      <c r="K388" s="189"/>
      <c r="L388" s="190"/>
      <c r="M388" s="190"/>
      <c r="N388" s="190"/>
      <c r="O388" s="190"/>
      <c r="P388" s="190"/>
      <c r="Q388" s="190"/>
      <c r="R388" s="190"/>
      <c r="S388" s="190"/>
      <c r="T388" s="190"/>
      <c r="U388" s="190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8"/>
      <c r="C389" s="188"/>
      <c r="D389" s="188"/>
      <c r="E389" s="102"/>
      <c r="F389" s="102"/>
      <c r="G389" s="102"/>
      <c r="H389" s="189"/>
      <c r="I389" s="189"/>
      <c r="J389" s="189"/>
      <c r="K389" s="189"/>
      <c r="L389" s="190"/>
      <c r="M389" s="190"/>
      <c r="N389" s="190"/>
      <c r="O389" s="190"/>
      <c r="P389" s="190"/>
      <c r="Q389" s="190"/>
      <c r="R389" s="190"/>
      <c r="S389" s="190"/>
      <c r="T389" s="190"/>
      <c r="U389" s="190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8"/>
      <c r="C390" s="188"/>
      <c r="D390" s="188"/>
      <c r="E390" s="102"/>
      <c r="F390" s="102"/>
      <c r="G390" s="102"/>
      <c r="H390" s="189"/>
      <c r="I390" s="189"/>
      <c r="J390" s="189"/>
      <c r="K390" s="189"/>
      <c r="L390" s="190"/>
      <c r="M390" s="190"/>
      <c r="N390" s="190"/>
      <c r="O390" s="190"/>
      <c r="P390" s="190"/>
      <c r="Q390" s="190"/>
      <c r="R390" s="190"/>
      <c r="S390" s="190"/>
      <c r="T390" s="190"/>
      <c r="U390" s="190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8"/>
      <c r="C391" s="188"/>
      <c r="D391" s="188"/>
      <c r="E391" s="102"/>
      <c r="F391" s="102"/>
      <c r="G391" s="102"/>
      <c r="H391" s="189"/>
      <c r="I391" s="189"/>
      <c r="J391" s="189"/>
      <c r="K391" s="189"/>
      <c r="L391" s="190"/>
      <c r="M391" s="190"/>
      <c r="N391" s="190"/>
      <c r="O391" s="190"/>
      <c r="P391" s="190"/>
      <c r="Q391" s="190"/>
      <c r="R391" s="190"/>
      <c r="S391" s="190"/>
      <c r="T391" s="190"/>
      <c r="U391" s="190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8"/>
      <c r="C392" s="188"/>
      <c r="D392" s="188"/>
      <c r="E392" s="102"/>
      <c r="F392" s="102"/>
      <c r="G392" s="102"/>
      <c r="H392" s="189"/>
      <c r="I392" s="189"/>
      <c r="J392" s="189"/>
      <c r="K392" s="189"/>
      <c r="L392" s="190"/>
      <c r="M392" s="190"/>
      <c r="N392" s="190"/>
      <c r="O392" s="190"/>
      <c r="P392" s="190"/>
      <c r="Q392" s="190"/>
      <c r="R392" s="190"/>
      <c r="S392" s="190"/>
      <c r="T392" s="190"/>
      <c r="U392" s="190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8"/>
      <c r="C393" s="188"/>
      <c r="D393" s="188"/>
      <c r="E393" s="102"/>
      <c r="F393" s="102"/>
      <c r="G393" s="102"/>
      <c r="H393" s="189"/>
      <c r="I393" s="189"/>
      <c r="J393" s="189"/>
      <c r="K393" s="189"/>
      <c r="L393" s="190"/>
      <c r="M393" s="190"/>
      <c r="N393" s="190"/>
      <c r="O393" s="190"/>
      <c r="P393" s="190"/>
      <c r="Q393" s="190"/>
      <c r="R393" s="190"/>
      <c r="S393" s="190"/>
      <c r="T393" s="190"/>
      <c r="U393" s="190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5"/>
      <c r="C396" s="186"/>
      <c r="D396" s="186"/>
      <c r="E396" s="187"/>
      <c r="F396" s="187"/>
      <c r="G396" s="187"/>
      <c r="H396" s="187"/>
      <c r="I396" s="187"/>
      <c r="J396" s="187"/>
      <c r="K396" s="187"/>
      <c r="L396" s="187"/>
      <c r="M396" s="187"/>
      <c r="N396" s="165"/>
      <c r="O396" s="165"/>
      <c r="P396" s="165"/>
      <c r="Q396" s="185"/>
      <c r="R396" s="185"/>
      <c r="S396" s="185"/>
      <c r="T396" s="185"/>
      <c r="U396" s="185"/>
      <c r="V396" s="185"/>
      <c r="W396" s="165"/>
      <c r="X396" s="165"/>
      <c r="Y396" s="165"/>
      <c r="Z396" s="165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84"/>
      <c r="C397" s="184"/>
      <c r="D397" s="184"/>
      <c r="E397" s="184"/>
      <c r="F397" s="184"/>
      <c r="G397" s="184"/>
      <c r="H397" s="184"/>
      <c r="I397" s="184"/>
      <c r="J397" s="184"/>
      <c r="K397" s="184"/>
      <c r="L397" s="184"/>
      <c r="M397" s="184"/>
      <c r="N397" s="98"/>
      <c r="O397" s="164"/>
      <c r="P397" s="164"/>
      <c r="Q397" s="184"/>
      <c r="R397" s="184"/>
      <c r="S397" s="184"/>
      <c r="T397" s="184"/>
      <c r="U397" s="184"/>
      <c r="V397" s="184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84"/>
      <c r="C398" s="184"/>
      <c r="D398" s="184"/>
      <c r="E398" s="184"/>
      <c r="F398" s="184"/>
      <c r="G398" s="184"/>
      <c r="H398" s="184"/>
      <c r="I398" s="184"/>
      <c r="J398" s="184"/>
      <c r="K398" s="184"/>
      <c r="L398" s="184"/>
      <c r="M398" s="184"/>
      <c r="N398" s="98"/>
      <c r="O398" s="164"/>
      <c r="P398" s="164"/>
      <c r="Q398" s="184"/>
      <c r="R398" s="184"/>
      <c r="S398" s="184"/>
      <c r="T398" s="184"/>
      <c r="U398" s="184"/>
      <c r="V398" s="184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84"/>
      <c r="C399" s="184"/>
      <c r="D399" s="184"/>
      <c r="E399" s="184"/>
      <c r="F399" s="184"/>
      <c r="G399" s="184"/>
      <c r="H399" s="184"/>
      <c r="I399" s="184"/>
      <c r="J399" s="184"/>
      <c r="K399" s="184"/>
      <c r="L399" s="184"/>
      <c r="M399" s="184"/>
      <c r="N399" s="98"/>
      <c r="O399" s="164"/>
      <c r="P399" s="164"/>
      <c r="Q399" s="184"/>
      <c r="R399" s="184"/>
      <c r="S399" s="184"/>
      <c r="T399" s="184"/>
      <c r="U399" s="184"/>
      <c r="V399" s="184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84"/>
      <c r="C400" s="184"/>
      <c r="D400" s="184"/>
      <c r="E400" s="184"/>
      <c r="F400" s="184"/>
      <c r="G400" s="184"/>
      <c r="H400" s="184"/>
      <c r="I400" s="184"/>
      <c r="J400" s="184"/>
      <c r="K400" s="184"/>
      <c r="L400" s="184"/>
      <c r="M400" s="184"/>
      <c r="N400" s="98"/>
      <c r="O400" s="164"/>
      <c r="P400" s="164"/>
      <c r="Q400" s="184"/>
      <c r="R400" s="184"/>
      <c r="S400" s="184"/>
      <c r="T400" s="184"/>
      <c r="U400" s="184"/>
      <c r="V400" s="184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84"/>
      <c r="C401" s="184"/>
      <c r="D401" s="184"/>
      <c r="E401" s="184"/>
      <c r="F401" s="184"/>
      <c r="G401" s="184"/>
      <c r="H401" s="184"/>
      <c r="I401" s="184"/>
      <c r="J401" s="184"/>
      <c r="K401" s="184"/>
      <c r="L401" s="184"/>
      <c r="M401" s="184"/>
      <c r="N401" s="98"/>
      <c r="O401" s="164"/>
      <c r="P401" s="164"/>
      <c r="Q401" s="184"/>
      <c r="R401" s="184"/>
      <c r="S401" s="184"/>
      <c r="T401" s="184"/>
      <c r="U401" s="184"/>
      <c r="V401" s="184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84"/>
      <c r="C402" s="184"/>
      <c r="D402" s="184"/>
      <c r="E402" s="184"/>
      <c r="F402" s="184"/>
      <c r="G402" s="184"/>
      <c r="H402" s="184"/>
      <c r="I402" s="184"/>
      <c r="J402" s="184"/>
      <c r="K402" s="184"/>
      <c r="L402" s="184"/>
      <c r="M402" s="184"/>
      <c r="N402" s="98"/>
      <c r="O402" s="164"/>
      <c r="P402" s="164"/>
      <c r="Q402" s="184"/>
      <c r="R402" s="184"/>
      <c r="S402" s="184"/>
      <c r="T402" s="184"/>
      <c r="U402" s="184"/>
      <c r="V402" s="184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84"/>
      <c r="C403" s="184"/>
      <c r="D403" s="184"/>
      <c r="E403" s="184"/>
      <c r="F403" s="184"/>
      <c r="G403" s="184"/>
      <c r="H403" s="184"/>
      <c r="I403" s="184"/>
      <c r="J403" s="184"/>
      <c r="K403" s="184"/>
      <c r="L403" s="184"/>
      <c r="M403" s="184"/>
      <c r="N403" s="98"/>
      <c r="O403" s="164"/>
      <c r="P403" s="164"/>
      <c r="Q403" s="184"/>
      <c r="R403" s="184"/>
      <c r="S403" s="184"/>
      <c r="T403" s="184"/>
      <c r="U403" s="184"/>
      <c r="V403" s="184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84"/>
      <c r="C404" s="184"/>
      <c r="D404" s="184"/>
      <c r="E404" s="184"/>
      <c r="F404" s="184"/>
      <c r="G404" s="184"/>
      <c r="H404" s="184"/>
      <c r="I404" s="184"/>
      <c r="J404" s="184"/>
      <c r="K404" s="184"/>
      <c r="L404" s="184"/>
      <c r="M404" s="184"/>
      <c r="N404" s="98"/>
      <c r="O404" s="164"/>
      <c r="P404" s="164"/>
      <c r="Q404" s="184"/>
      <c r="R404" s="184"/>
      <c r="S404" s="184"/>
      <c r="T404" s="184"/>
      <c r="U404" s="184"/>
      <c r="V404" s="184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84"/>
      <c r="C405" s="184"/>
      <c r="D405" s="184"/>
      <c r="E405" s="184"/>
      <c r="F405" s="184"/>
      <c r="G405" s="184"/>
      <c r="H405" s="184"/>
      <c r="I405" s="184"/>
      <c r="J405" s="184"/>
      <c r="K405" s="184"/>
      <c r="L405" s="184"/>
      <c r="M405" s="184"/>
      <c r="N405" s="98"/>
      <c r="O405" s="164"/>
      <c r="P405" s="164"/>
      <c r="Q405" s="184"/>
      <c r="R405" s="184"/>
      <c r="S405" s="184"/>
      <c r="T405" s="184"/>
      <c r="U405" s="184"/>
      <c r="V405" s="184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84"/>
      <c r="C406" s="184"/>
      <c r="D406" s="184"/>
      <c r="E406" s="184"/>
      <c r="F406" s="184"/>
      <c r="G406" s="184"/>
      <c r="H406" s="184"/>
      <c r="I406" s="184"/>
      <c r="J406" s="184"/>
      <c r="K406" s="184"/>
      <c r="L406" s="184"/>
      <c r="M406" s="184"/>
      <c r="N406" s="98"/>
      <c r="O406" s="164"/>
      <c r="P406" s="164"/>
      <c r="Q406" s="184"/>
      <c r="R406" s="184"/>
      <c r="S406" s="184"/>
      <c r="T406" s="184"/>
      <c r="U406" s="184"/>
      <c r="V406" s="184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84"/>
      <c r="C407" s="184"/>
      <c r="D407" s="184"/>
      <c r="E407" s="184"/>
      <c r="F407" s="184"/>
      <c r="G407" s="184"/>
      <c r="H407" s="184"/>
      <c r="I407" s="184"/>
      <c r="J407" s="184"/>
      <c r="K407" s="184"/>
      <c r="L407" s="184"/>
      <c r="M407" s="184"/>
      <c r="N407" s="98"/>
      <c r="O407" s="164"/>
      <c r="P407" s="164"/>
      <c r="Q407" s="184"/>
      <c r="R407" s="184"/>
      <c r="S407" s="184"/>
      <c r="T407" s="184"/>
      <c r="U407" s="184"/>
      <c r="V407" s="184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84"/>
      <c r="C408" s="184"/>
      <c r="D408" s="184"/>
      <c r="E408" s="184"/>
      <c r="F408" s="184"/>
      <c r="G408" s="184"/>
      <c r="H408" s="184"/>
      <c r="I408" s="184"/>
      <c r="J408" s="184"/>
      <c r="K408" s="184"/>
      <c r="L408" s="184"/>
      <c r="M408" s="184"/>
      <c r="N408" s="98"/>
      <c r="O408" s="164"/>
      <c r="P408" s="164"/>
      <c r="Q408" s="184"/>
      <c r="R408" s="184"/>
      <c r="S408" s="184"/>
      <c r="T408" s="184"/>
      <c r="U408" s="184"/>
      <c r="V408" s="184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84"/>
      <c r="C409" s="184"/>
      <c r="D409" s="184"/>
      <c r="E409" s="184"/>
      <c r="F409" s="184"/>
      <c r="G409" s="184"/>
      <c r="H409" s="184"/>
      <c r="I409" s="184"/>
      <c r="J409" s="184"/>
      <c r="K409" s="184"/>
      <c r="L409" s="184"/>
      <c r="M409" s="184"/>
      <c r="N409" s="98"/>
      <c r="O409" s="164"/>
      <c r="P409" s="164"/>
      <c r="Q409" s="184"/>
      <c r="R409" s="184"/>
      <c r="S409" s="184"/>
      <c r="T409" s="184"/>
      <c r="U409" s="184"/>
      <c r="V409" s="184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84"/>
      <c r="C410" s="184"/>
      <c r="D410" s="184"/>
      <c r="E410" s="184"/>
      <c r="F410" s="184"/>
      <c r="G410" s="184"/>
      <c r="H410" s="184"/>
      <c r="I410" s="184"/>
      <c r="J410" s="184"/>
      <c r="K410" s="184"/>
      <c r="L410" s="184"/>
      <c r="M410" s="184"/>
      <c r="N410" s="98"/>
      <c r="O410" s="164"/>
      <c r="P410" s="164"/>
      <c r="Q410" s="184"/>
      <c r="R410" s="184"/>
      <c r="S410" s="184"/>
      <c r="T410" s="184"/>
      <c r="U410" s="184"/>
      <c r="V410" s="184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84"/>
      <c r="C411" s="184"/>
      <c r="D411" s="184"/>
      <c r="E411" s="184"/>
      <c r="F411" s="184"/>
      <c r="G411" s="184"/>
      <c r="H411" s="184"/>
      <c r="I411" s="184"/>
      <c r="J411" s="184"/>
      <c r="K411" s="184"/>
      <c r="L411" s="184"/>
      <c r="M411" s="184"/>
      <c r="N411" s="98"/>
      <c r="O411" s="164"/>
      <c r="P411" s="164"/>
      <c r="Q411" s="184"/>
      <c r="R411" s="184"/>
      <c r="S411" s="184"/>
      <c r="T411" s="184"/>
      <c r="U411" s="184"/>
      <c r="V411" s="184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84"/>
      <c r="C412" s="184"/>
      <c r="D412" s="184"/>
      <c r="E412" s="184"/>
      <c r="F412" s="184"/>
      <c r="G412" s="184"/>
      <c r="H412" s="184"/>
      <c r="I412" s="184"/>
      <c r="J412" s="184"/>
      <c r="K412" s="184"/>
      <c r="L412" s="184"/>
      <c r="M412" s="184"/>
      <c r="N412" s="98"/>
      <c r="O412" s="164"/>
      <c r="P412" s="164"/>
      <c r="Q412" s="184"/>
      <c r="R412" s="184"/>
      <c r="S412" s="184"/>
      <c r="T412" s="184"/>
      <c r="U412" s="184"/>
      <c r="V412" s="184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84"/>
      <c r="C413" s="184"/>
      <c r="D413" s="184"/>
      <c r="E413" s="184"/>
      <c r="F413" s="184"/>
      <c r="G413" s="184"/>
      <c r="H413" s="184"/>
      <c r="I413" s="184"/>
      <c r="J413" s="184"/>
      <c r="K413" s="184"/>
      <c r="L413" s="184"/>
      <c r="M413" s="184"/>
      <c r="N413" s="98"/>
      <c r="O413" s="164"/>
      <c r="P413" s="164"/>
      <c r="Q413" s="184"/>
      <c r="R413" s="184"/>
      <c r="S413" s="184"/>
      <c r="T413" s="184"/>
      <c r="U413" s="184"/>
      <c r="V413" s="184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84"/>
      <c r="C414" s="184"/>
      <c r="D414" s="184"/>
      <c r="E414" s="184"/>
      <c r="F414" s="184"/>
      <c r="G414" s="184"/>
      <c r="H414" s="184"/>
      <c r="I414" s="184"/>
      <c r="J414" s="184"/>
      <c r="K414" s="184"/>
      <c r="L414" s="184"/>
      <c r="M414" s="184"/>
      <c r="N414" s="98"/>
      <c r="O414" s="164"/>
      <c r="P414" s="164"/>
      <c r="Q414" s="184"/>
      <c r="R414" s="184"/>
      <c r="S414" s="184"/>
      <c r="T414" s="184"/>
      <c r="U414" s="184"/>
      <c r="V414" s="184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84"/>
      <c r="C415" s="184"/>
      <c r="D415" s="184"/>
      <c r="E415" s="184"/>
      <c r="F415" s="184"/>
      <c r="G415" s="184"/>
      <c r="H415" s="184"/>
      <c r="I415" s="184"/>
      <c r="J415" s="184"/>
      <c r="K415" s="184"/>
      <c r="L415" s="184"/>
      <c r="M415" s="184"/>
      <c r="N415" s="98"/>
      <c r="O415" s="164"/>
      <c r="P415" s="164"/>
      <c r="Q415" s="184"/>
      <c r="R415" s="184"/>
      <c r="S415" s="184"/>
      <c r="T415" s="184"/>
      <c r="U415" s="184"/>
      <c r="V415" s="184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84"/>
      <c r="C416" s="184"/>
      <c r="D416" s="184"/>
      <c r="E416" s="184"/>
      <c r="F416" s="184"/>
      <c r="G416" s="184"/>
      <c r="H416" s="184"/>
      <c r="I416" s="184"/>
      <c r="J416" s="184"/>
      <c r="K416" s="184"/>
      <c r="L416" s="184"/>
      <c r="M416" s="184"/>
      <c r="N416" s="98"/>
      <c r="O416" s="164"/>
      <c r="P416" s="164"/>
      <c r="Q416" s="184"/>
      <c r="R416" s="184"/>
      <c r="S416" s="184"/>
      <c r="T416" s="184"/>
      <c r="U416" s="184"/>
      <c r="V416" s="184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84"/>
      <c r="C417" s="184"/>
      <c r="D417" s="184"/>
      <c r="E417" s="184"/>
      <c r="F417" s="184"/>
      <c r="G417" s="184"/>
      <c r="H417" s="184"/>
      <c r="I417" s="184"/>
      <c r="J417" s="184"/>
      <c r="K417" s="184"/>
      <c r="L417" s="184"/>
      <c r="M417" s="184"/>
      <c r="N417" s="98"/>
      <c r="O417" s="164"/>
      <c r="P417" s="164"/>
      <c r="Q417" s="184"/>
      <c r="R417" s="184"/>
      <c r="S417" s="184"/>
      <c r="T417" s="184"/>
      <c r="U417" s="184"/>
      <c r="V417" s="184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84"/>
      <c r="C418" s="184"/>
      <c r="D418" s="184"/>
      <c r="E418" s="184"/>
      <c r="F418" s="184"/>
      <c r="G418" s="184"/>
      <c r="H418" s="184"/>
      <c r="I418" s="184"/>
      <c r="J418" s="184"/>
      <c r="K418" s="184"/>
      <c r="L418" s="184"/>
      <c r="M418" s="184"/>
      <c r="N418" s="98"/>
      <c r="O418" s="164"/>
      <c r="P418" s="164"/>
      <c r="Q418" s="184"/>
      <c r="R418" s="184"/>
      <c r="S418" s="184"/>
      <c r="T418" s="184"/>
      <c r="U418" s="184"/>
      <c r="V418" s="184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84"/>
      <c r="C419" s="184"/>
      <c r="D419" s="184"/>
      <c r="E419" s="184"/>
      <c r="F419" s="184"/>
      <c r="G419" s="184"/>
      <c r="H419" s="184"/>
      <c r="I419" s="184"/>
      <c r="J419" s="184"/>
      <c r="K419" s="184"/>
      <c r="L419" s="184"/>
      <c r="M419" s="184"/>
      <c r="N419" s="98"/>
      <c r="O419" s="164"/>
      <c r="P419" s="164"/>
      <c r="Q419" s="184"/>
      <c r="R419" s="184"/>
      <c r="S419" s="184"/>
      <c r="T419" s="184"/>
      <c r="U419" s="184"/>
      <c r="V419" s="184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84"/>
      <c r="C420" s="184"/>
      <c r="D420" s="184"/>
      <c r="E420" s="184"/>
      <c r="F420" s="184"/>
      <c r="G420" s="184"/>
      <c r="H420" s="184"/>
      <c r="I420" s="184"/>
      <c r="J420" s="184"/>
      <c r="K420" s="184"/>
      <c r="L420" s="184"/>
      <c r="M420" s="184"/>
      <c r="N420" s="98"/>
      <c r="O420" s="164"/>
      <c r="P420" s="164"/>
      <c r="Q420" s="184"/>
      <c r="R420" s="184"/>
      <c r="S420" s="184"/>
      <c r="T420" s="184"/>
      <c r="U420" s="184"/>
      <c r="V420" s="184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84"/>
      <c r="C421" s="184"/>
      <c r="D421" s="184"/>
      <c r="E421" s="184"/>
      <c r="F421" s="184"/>
      <c r="G421" s="184"/>
      <c r="H421" s="184"/>
      <c r="I421" s="184"/>
      <c r="J421" s="184"/>
      <c r="K421" s="184"/>
      <c r="L421" s="184"/>
      <c r="M421" s="184"/>
      <c r="N421" s="98"/>
      <c r="O421" s="164"/>
      <c r="P421" s="164"/>
      <c r="Q421" s="184"/>
      <c r="R421" s="184"/>
      <c r="S421" s="184"/>
      <c r="T421" s="184"/>
      <c r="U421" s="184"/>
      <c r="V421" s="184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84"/>
      <c r="C422" s="184"/>
      <c r="D422" s="184"/>
      <c r="E422" s="184"/>
      <c r="F422" s="184"/>
      <c r="G422" s="184"/>
      <c r="H422" s="184"/>
      <c r="I422" s="184"/>
      <c r="J422" s="184"/>
      <c r="K422" s="184"/>
      <c r="L422" s="184"/>
      <c r="M422" s="184"/>
      <c r="N422" s="98"/>
      <c r="O422" s="164"/>
      <c r="P422" s="164"/>
      <c r="Q422" s="184"/>
      <c r="R422" s="184"/>
      <c r="S422" s="184"/>
      <c r="T422" s="184"/>
      <c r="U422" s="184"/>
      <c r="V422" s="184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84"/>
      <c r="C423" s="184"/>
      <c r="D423" s="184"/>
      <c r="E423" s="184"/>
      <c r="F423" s="184"/>
      <c r="G423" s="184"/>
      <c r="H423" s="184"/>
      <c r="I423" s="184"/>
      <c r="J423" s="184"/>
      <c r="K423" s="184"/>
      <c r="L423" s="184"/>
      <c r="M423" s="184"/>
      <c r="N423" s="98"/>
      <c r="O423" s="164"/>
      <c r="P423" s="164"/>
      <c r="Q423" s="184"/>
      <c r="R423" s="184"/>
      <c r="S423" s="184"/>
      <c r="T423" s="184"/>
      <c r="U423" s="184"/>
      <c r="V423" s="184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84"/>
      <c r="C424" s="184"/>
      <c r="D424" s="184"/>
      <c r="E424" s="184"/>
      <c r="F424" s="184"/>
      <c r="G424" s="184"/>
      <c r="H424" s="184"/>
      <c r="I424" s="184"/>
      <c r="J424" s="184"/>
      <c r="K424" s="184"/>
      <c r="L424" s="184"/>
      <c r="M424" s="184"/>
      <c r="N424" s="98"/>
      <c r="O424" s="164"/>
      <c r="P424" s="164"/>
      <c r="Q424" s="184"/>
      <c r="R424" s="184"/>
      <c r="S424" s="184"/>
      <c r="T424" s="184"/>
      <c r="U424" s="184"/>
      <c r="V424" s="184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84"/>
      <c r="C425" s="184"/>
      <c r="D425" s="184"/>
      <c r="E425" s="184"/>
      <c r="F425" s="184"/>
      <c r="G425" s="184"/>
      <c r="H425" s="184"/>
      <c r="I425" s="184"/>
      <c r="J425" s="184"/>
      <c r="K425" s="184"/>
      <c r="L425" s="184"/>
      <c r="M425" s="184"/>
      <c r="N425" s="98"/>
      <c r="O425" s="164"/>
      <c r="P425" s="164"/>
      <c r="Q425" s="184"/>
      <c r="R425" s="184"/>
      <c r="S425" s="184"/>
      <c r="T425" s="184"/>
      <c r="U425" s="184"/>
      <c r="V425" s="184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84"/>
      <c r="C426" s="184"/>
      <c r="D426" s="184"/>
      <c r="E426" s="184"/>
      <c r="F426" s="184"/>
      <c r="G426" s="184"/>
      <c r="H426" s="184"/>
      <c r="I426" s="184"/>
      <c r="J426" s="184"/>
      <c r="K426" s="184"/>
      <c r="L426" s="184"/>
      <c r="M426" s="184"/>
      <c r="N426" s="98"/>
      <c r="O426" s="164"/>
      <c r="P426" s="164"/>
      <c r="Q426" s="184"/>
      <c r="R426" s="184"/>
      <c r="S426" s="184"/>
      <c r="T426" s="184"/>
      <c r="U426" s="184"/>
      <c r="V426" s="184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84"/>
      <c r="C427" s="184"/>
      <c r="D427" s="184"/>
      <c r="E427" s="184"/>
      <c r="F427" s="184"/>
      <c r="G427" s="184"/>
      <c r="H427" s="184"/>
      <c r="I427" s="184"/>
      <c r="J427" s="184"/>
      <c r="K427" s="184"/>
      <c r="L427" s="184"/>
      <c r="M427" s="184"/>
      <c r="N427" s="98"/>
      <c r="O427" s="164"/>
      <c r="P427" s="164"/>
      <c r="Q427" s="184"/>
      <c r="R427" s="184"/>
      <c r="S427" s="184"/>
      <c r="T427" s="184"/>
      <c r="U427" s="184"/>
      <c r="V427" s="184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84"/>
      <c r="C428" s="184"/>
      <c r="D428" s="184"/>
      <c r="E428" s="184"/>
      <c r="F428" s="184"/>
      <c r="G428" s="184"/>
      <c r="H428" s="184"/>
      <c r="I428" s="184"/>
      <c r="J428" s="184"/>
      <c r="K428" s="184"/>
      <c r="L428" s="184"/>
      <c r="M428" s="184"/>
      <c r="N428" s="98"/>
      <c r="O428" s="164"/>
      <c r="P428" s="164"/>
      <c r="Q428" s="184"/>
      <c r="R428" s="184"/>
      <c r="S428" s="184"/>
      <c r="T428" s="184"/>
      <c r="U428" s="184"/>
      <c r="V428" s="184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84"/>
      <c r="C429" s="184"/>
      <c r="D429" s="184"/>
      <c r="E429" s="184"/>
      <c r="F429" s="184"/>
      <c r="G429" s="184"/>
      <c r="H429" s="184"/>
      <c r="I429" s="184"/>
      <c r="J429" s="184"/>
      <c r="K429" s="184"/>
      <c r="L429" s="184"/>
      <c r="M429" s="184"/>
      <c r="N429" s="98"/>
      <c r="O429" s="164"/>
      <c r="P429" s="164"/>
      <c r="Q429" s="184"/>
      <c r="R429" s="184"/>
      <c r="S429" s="184"/>
      <c r="T429" s="184"/>
      <c r="U429" s="184"/>
      <c r="V429" s="184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84"/>
      <c r="C430" s="184"/>
      <c r="D430" s="184"/>
      <c r="E430" s="184"/>
      <c r="F430" s="184"/>
      <c r="G430" s="184"/>
      <c r="H430" s="184"/>
      <c r="I430" s="184"/>
      <c r="J430" s="184"/>
      <c r="K430" s="184"/>
      <c r="L430" s="184"/>
      <c r="M430" s="184"/>
      <c r="N430" s="98"/>
      <c r="O430" s="164"/>
      <c r="P430" s="164"/>
      <c r="Q430" s="184"/>
      <c r="R430" s="184"/>
      <c r="S430" s="184"/>
      <c r="T430" s="184"/>
      <c r="U430" s="184"/>
      <c r="V430" s="184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84"/>
      <c r="C431" s="184"/>
      <c r="D431" s="184"/>
      <c r="E431" s="184"/>
      <c r="F431" s="184"/>
      <c r="G431" s="184"/>
      <c r="H431" s="184"/>
      <c r="I431" s="184"/>
      <c r="J431" s="184"/>
      <c r="K431" s="184"/>
      <c r="L431" s="184"/>
      <c r="M431" s="184"/>
      <c r="N431" s="98"/>
      <c r="O431" s="164"/>
      <c r="P431" s="164"/>
      <c r="Q431" s="184"/>
      <c r="R431" s="184"/>
      <c r="S431" s="184"/>
      <c r="T431" s="184"/>
      <c r="U431" s="184"/>
      <c r="V431" s="184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84"/>
      <c r="C432" s="184"/>
      <c r="D432" s="184"/>
      <c r="E432" s="184"/>
      <c r="F432" s="184"/>
      <c r="G432" s="184"/>
      <c r="H432" s="184"/>
      <c r="I432" s="184"/>
      <c r="J432" s="184"/>
      <c r="K432" s="184"/>
      <c r="L432" s="184"/>
      <c r="M432" s="184"/>
      <c r="N432" s="98"/>
      <c r="O432" s="164"/>
      <c r="P432" s="164"/>
      <c r="Q432" s="184"/>
      <c r="R432" s="184"/>
      <c r="S432" s="184"/>
      <c r="T432" s="184"/>
      <c r="U432" s="184"/>
      <c r="V432" s="184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84"/>
      <c r="C433" s="184"/>
      <c r="D433" s="184"/>
      <c r="E433" s="184"/>
      <c r="F433" s="184"/>
      <c r="G433" s="184"/>
      <c r="H433" s="184"/>
      <c r="I433" s="184"/>
      <c r="J433" s="184"/>
      <c r="K433" s="184"/>
      <c r="L433" s="184"/>
      <c r="M433" s="184"/>
      <c r="N433" s="98"/>
      <c r="O433" s="164"/>
      <c r="P433" s="164"/>
      <c r="Q433" s="184"/>
      <c r="R433" s="184"/>
      <c r="S433" s="184"/>
      <c r="T433" s="184"/>
      <c r="U433" s="184"/>
      <c r="V433" s="184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84"/>
      <c r="C434" s="184"/>
      <c r="D434" s="184"/>
      <c r="E434" s="184"/>
      <c r="F434" s="184"/>
      <c r="G434" s="184"/>
      <c r="H434" s="184"/>
      <c r="I434" s="184"/>
      <c r="J434" s="184"/>
      <c r="K434" s="184"/>
      <c r="L434" s="184"/>
      <c r="M434" s="184"/>
      <c r="N434" s="98"/>
      <c r="O434" s="164"/>
      <c r="P434" s="164"/>
      <c r="Q434" s="184"/>
      <c r="R434" s="184"/>
      <c r="S434" s="184"/>
      <c r="T434" s="184"/>
      <c r="U434" s="184"/>
      <c r="V434" s="184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84"/>
      <c r="C435" s="184"/>
      <c r="D435" s="184"/>
      <c r="E435" s="184"/>
      <c r="F435" s="184"/>
      <c r="G435" s="184"/>
      <c r="H435" s="184"/>
      <c r="I435" s="184"/>
      <c r="J435" s="184"/>
      <c r="K435" s="184"/>
      <c r="L435" s="184"/>
      <c r="M435" s="184"/>
      <c r="N435" s="98"/>
      <c r="O435" s="164"/>
      <c r="P435" s="164"/>
      <c r="Q435" s="184"/>
      <c r="R435" s="184"/>
      <c r="S435" s="184"/>
      <c r="T435" s="184"/>
      <c r="U435" s="184"/>
      <c r="V435" s="184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84"/>
      <c r="C436" s="184"/>
      <c r="D436" s="184"/>
      <c r="E436" s="184"/>
      <c r="F436" s="184"/>
      <c r="G436" s="184"/>
      <c r="H436" s="184"/>
      <c r="I436" s="184"/>
      <c r="J436" s="184"/>
      <c r="K436" s="184"/>
      <c r="L436" s="184"/>
      <c r="M436" s="184"/>
      <c r="N436" s="98"/>
      <c r="O436" s="164"/>
      <c r="P436" s="164"/>
      <c r="Q436" s="184"/>
      <c r="R436" s="184"/>
      <c r="S436" s="184"/>
      <c r="T436" s="184"/>
      <c r="U436" s="184"/>
      <c r="V436" s="184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84"/>
      <c r="C437" s="184"/>
      <c r="D437" s="184"/>
      <c r="E437" s="184"/>
      <c r="F437" s="184"/>
      <c r="G437" s="184"/>
      <c r="H437" s="184"/>
      <c r="I437" s="184"/>
      <c r="J437" s="184"/>
      <c r="K437" s="184"/>
      <c r="L437" s="184"/>
      <c r="M437" s="184"/>
      <c r="N437" s="98"/>
      <c r="O437" s="164"/>
      <c r="P437" s="164"/>
      <c r="Q437" s="184"/>
      <c r="R437" s="184"/>
      <c r="S437" s="184"/>
      <c r="T437" s="184"/>
      <c r="U437" s="184"/>
      <c r="V437" s="184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84"/>
      <c r="C438" s="184"/>
      <c r="D438" s="184"/>
      <c r="E438" s="184"/>
      <c r="F438" s="184"/>
      <c r="G438" s="184"/>
      <c r="H438" s="184"/>
      <c r="I438" s="184"/>
      <c r="J438" s="184"/>
      <c r="K438" s="184"/>
      <c r="L438" s="184"/>
      <c r="M438" s="184"/>
      <c r="N438" s="98"/>
      <c r="O438" s="164"/>
      <c r="P438" s="164"/>
      <c r="Q438" s="184"/>
      <c r="R438" s="184"/>
      <c r="S438" s="184"/>
      <c r="T438" s="184"/>
      <c r="U438" s="184"/>
      <c r="V438" s="184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84"/>
      <c r="C439" s="184"/>
      <c r="D439" s="184"/>
      <c r="E439" s="184"/>
      <c r="F439" s="184"/>
      <c r="G439" s="184"/>
      <c r="H439" s="184"/>
      <c r="I439" s="184"/>
      <c r="J439" s="184"/>
      <c r="K439" s="184"/>
      <c r="L439" s="184"/>
      <c r="M439" s="184"/>
      <c r="N439" s="98"/>
      <c r="O439" s="164"/>
      <c r="P439" s="164"/>
      <c r="Q439" s="184"/>
      <c r="R439" s="184"/>
      <c r="S439" s="184"/>
      <c r="T439" s="184"/>
      <c r="U439" s="184"/>
      <c r="V439" s="184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84"/>
      <c r="C440" s="184"/>
      <c r="D440" s="184"/>
      <c r="E440" s="184"/>
      <c r="F440" s="184"/>
      <c r="G440" s="184"/>
      <c r="H440" s="184"/>
      <c r="I440" s="184"/>
      <c r="J440" s="184"/>
      <c r="K440" s="184"/>
      <c r="L440" s="184"/>
      <c r="M440" s="184"/>
      <c r="N440" s="98"/>
      <c r="O440" s="164"/>
      <c r="P440" s="164"/>
      <c r="Q440" s="184"/>
      <c r="R440" s="184"/>
      <c r="S440" s="184"/>
      <c r="T440" s="184"/>
      <c r="U440" s="184"/>
      <c r="V440" s="184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84"/>
      <c r="C441" s="184"/>
      <c r="D441" s="184"/>
      <c r="E441" s="184"/>
      <c r="F441" s="184"/>
      <c r="G441" s="184"/>
      <c r="H441" s="184"/>
      <c r="I441" s="184"/>
      <c r="J441" s="184"/>
      <c r="K441" s="184"/>
      <c r="L441" s="184"/>
      <c r="M441" s="184"/>
      <c r="N441" s="98"/>
      <c r="O441" s="164"/>
      <c r="P441" s="164"/>
      <c r="Q441" s="184"/>
      <c r="R441" s="184"/>
      <c r="S441" s="184"/>
      <c r="T441" s="184"/>
      <c r="U441" s="184"/>
      <c r="V441" s="184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84"/>
      <c r="C442" s="184"/>
      <c r="D442" s="184"/>
      <c r="E442" s="184"/>
      <c r="F442" s="184"/>
      <c r="G442" s="184"/>
      <c r="H442" s="184"/>
      <c r="I442" s="184"/>
      <c r="J442" s="184"/>
      <c r="K442" s="184"/>
      <c r="L442" s="184"/>
      <c r="M442" s="184"/>
      <c r="N442" s="98"/>
      <c r="O442" s="164"/>
      <c r="P442" s="164"/>
      <c r="Q442" s="184"/>
      <c r="R442" s="184"/>
      <c r="S442" s="184"/>
      <c r="T442" s="184"/>
      <c r="U442" s="184"/>
      <c r="V442" s="184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84"/>
      <c r="C443" s="184"/>
      <c r="D443" s="184"/>
      <c r="E443" s="184"/>
      <c r="F443" s="184"/>
      <c r="G443" s="184"/>
      <c r="H443" s="184"/>
      <c r="I443" s="184"/>
      <c r="J443" s="184"/>
      <c r="K443" s="184"/>
      <c r="L443" s="184"/>
      <c r="M443" s="184"/>
      <c r="N443" s="98"/>
      <c r="O443" s="164"/>
      <c r="P443" s="164"/>
      <c r="Q443" s="184"/>
      <c r="R443" s="184"/>
      <c r="S443" s="184"/>
      <c r="T443" s="184"/>
      <c r="U443" s="184"/>
      <c r="V443" s="184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84"/>
      <c r="C444" s="184"/>
      <c r="D444" s="184"/>
      <c r="E444" s="184"/>
      <c r="F444" s="184"/>
      <c r="G444" s="184"/>
      <c r="H444" s="184"/>
      <c r="I444" s="184"/>
      <c r="J444" s="184"/>
      <c r="K444" s="184"/>
      <c r="L444" s="184"/>
      <c r="M444" s="184"/>
      <c r="N444" s="98"/>
      <c r="O444" s="164"/>
      <c r="P444" s="164"/>
      <c r="Q444" s="184"/>
      <c r="R444" s="184"/>
      <c r="S444" s="184"/>
      <c r="T444" s="184"/>
      <c r="U444" s="184"/>
      <c r="V444" s="184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84"/>
      <c r="C445" s="184"/>
      <c r="D445" s="184"/>
      <c r="E445" s="184"/>
      <c r="F445" s="184"/>
      <c r="G445" s="184"/>
      <c r="H445" s="184"/>
      <c r="I445" s="184"/>
      <c r="J445" s="184"/>
      <c r="K445" s="184"/>
      <c r="L445" s="184"/>
      <c r="M445" s="184"/>
      <c r="N445" s="98"/>
      <c r="O445" s="164"/>
      <c r="P445" s="164"/>
      <c r="Q445" s="184"/>
      <c r="R445" s="184"/>
      <c r="S445" s="184"/>
      <c r="T445" s="184"/>
      <c r="U445" s="184"/>
      <c r="V445" s="184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84"/>
      <c r="C446" s="184"/>
      <c r="D446" s="184"/>
      <c r="E446" s="184"/>
      <c r="F446" s="184"/>
      <c r="G446" s="184"/>
      <c r="H446" s="184"/>
      <c r="I446" s="184"/>
      <c r="J446" s="184"/>
      <c r="K446" s="184"/>
      <c r="L446" s="184"/>
      <c r="M446" s="184"/>
      <c r="N446" s="98"/>
      <c r="O446" s="164"/>
      <c r="P446" s="164"/>
      <c r="Q446" s="184"/>
      <c r="R446" s="184"/>
      <c r="S446" s="184"/>
      <c r="T446" s="184"/>
      <c r="U446" s="184"/>
      <c r="V446" s="184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84"/>
      <c r="C447" s="184"/>
      <c r="D447" s="184"/>
      <c r="E447" s="184"/>
      <c r="F447" s="184"/>
      <c r="G447" s="184"/>
      <c r="H447" s="184"/>
      <c r="I447" s="184"/>
      <c r="J447" s="184"/>
      <c r="K447" s="184"/>
      <c r="L447" s="184"/>
      <c r="M447" s="184"/>
      <c r="N447" s="98"/>
      <c r="O447" s="164"/>
      <c r="P447" s="164"/>
      <c r="Q447" s="184"/>
      <c r="R447" s="184"/>
      <c r="S447" s="184"/>
      <c r="T447" s="184"/>
      <c r="U447" s="184"/>
      <c r="V447" s="184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84"/>
      <c r="C448" s="184"/>
      <c r="D448" s="184"/>
      <c r="E448" s="184"/>
      <c r="F448" s="184"/>
      <c r="G448" s="184"/>
      <c r="H448" s="184"/>
      <c r="I448" s="184"/>
      <c r="J448" s="184"/>
      <c r="K448" s="184"/>
      <c r="L448" s="184"/>
      <c r="M448" s="184"/>
      <c r="N448" s="98"/>
      <c r="O448" s="164"/>
      <c r="P448" s="164"/>
      <c r="Q448" s="184"/>
      <c r="R448" s="184"/>
      <c r="S448" s="184"/>
      <c r="T448" s="184"/>
      <c r="U448" s="184"/>
      <c r="V448" s="184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84"/>
      <c r="C449" s="184"/>
      <c r="D449" s="184"/>
      <c r="E449" s="184"/>
      <c r="F449" s="184"/>
      <c r="G449" s="184"/>
      <c r="H449" s="184"/>
      <c r="I449" s="184"/>
      <c r="J449" s="184"/>
      <c r="K449" s="184"/>
      <c r="L449" s="184"/>
      <c r="M449" s="184"/>
      <c r="N449" s="98"/>
      <c r="O449" s="164"/>
      <c r="P449" s="164"/>
      <c r="Q449" s="184"/>
      <c r="R449" s="184"/>
      <c r="S449" s="184"/>
      <c r="T449" s="184"/>
      <c r="U449" s="184"/>
      <c r="V449" s="184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84"/>
      <c r="C450" s="184"/>
      <c r="D450" s="184"/>
      <c r="E450" s="184"/>
      <c r="F450" s="184"/>
      <c r="G450" s="184"/>
      <c r="H450" s="184"/>
      <c r="I450" s="184"/>
      <c r="J450" s="184"/>
      <c r="K450" s="184"/>
      <c r="L450" s="184"/>
      <c r="M450" s="184"/>
      <c r="N450" s="98"/>
      <c r="O450" s="164"/>
      <c r="P450" s="164"/>
      <c r="Q450" s="184"/>
      <c r="R450" s="184"/>
      <c r="S450" s="184"/>
      <c r="T450" s="184"/>
      <c r="U450" s="184"/>
      <c r="V450" s="184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84"/>
      <c r="C451" s="184"/>
      <c r="D451" s="184"/>
      <c r="E451" s="184"/>
      <c r="F451" s="184"/>
      <c r="G451" s="184"/>
      <c r="H451" s="184"/>
      <c r="I451" s="184"/>
      <c r="J451" s="184"/>
      <c r="K451" s="184"/>
      <c r="L451" s="184"/>
      <c r="M451" s="184"/>
      <c r="N451" s="98"/>
      <c r="O451" s="164"/>
      <c r="P451" s="164"/>
      <c r="Q451" s="184"/>
      <c r="R451" s="184"/>
      <c r="S451" s="184"/>
      <c r="T451" s="184"/>
      <c r="U451" s="184"/>
      <c r="V451" s="184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84"/>
      <c r="C452" s="184"/>
      <c r="D452" s="184"/>
      <c r="E452" s="184"/>
      <c r="F452" s="184"/>
      <c r="G452" s="184"/>
      <c r="H452" s="184"/>
      <c r="I452" s="184"/>
      <c r="J452" s="184"/>
      <c r="K452" s="184"/>
      <c r="L452" s="184"/>
      <c r="M452" s="184"/>
      <c r="N452" s="98"/>
      <c r="O452" s="164"/>
      <c r="P452" s="164"/>
      <c r="Q452" s="184"/>
      <c r="R452" s="184"/>
      <c r="S452" s="184"/>
      <c r="T452" s="184"/>
      <c r="U452" s="184"/>
      <c r="V452" s="184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84"/>
      <c r="C453" s="184"/>
      <c r="D453" s="184"/>
      <c r="E453" s="184"/>
      <c r="F453" s="184"/>
      <c r="G453" s="184"/>
      <c r="H453" s="184"/>
      <c r="I453" s="184"/>
      <c r="J453" s="184"/>
      <c r="K453" s="184"/>
      <c r="L453" s="184"/>
      <c r="M453" s="184"/>
      <c r="N453" s="98"/>
      <c r="O453" s="164"/>
      <c r="P453" s="164"/>
      <c r="Q453" s="184"/>
      <c r="R453" s="184"/>
      <c r="S453" s="184"/>
      <c r="T453" s="184"/>
      <c r="U453" s="184"/>
      <c r="V453" s="184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84"/>
      <c r="C454" s="184"/>
      <c r="D454" s="184"/>
      <c r="E454" s="184"/>
      <c r="F454" s="184"/>
      <c r="G454" s="184"/>
      <c r="H454" s="184"/>
      <c r="I454" s="184"/>
      <c r="J454" s="184"/>
      <c r="K454" s="184"/>
      <c r="L454" s="184"/>
      <c r="M454" s="184"/>
      <c r="N454" s="98"/>
      <c r="O454" s="164"/>
      <c r="P454" s="164"/>
      <c r="Q454" s="184"/>
      <c r="R454" s="184"/>
      <c r="S454" s="184"/>
      <c r="T454" s="184"/>
      <c r="U454" s="184"/>
      <c r="V454" s="184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84"/>
      <c r="C455" s="184"/>
      <c r="D455" s="184"/>
      <c r="E455" s="184"/>
      <c r="F455" s="184"/>
      <c r="G455" s="184"/>
      <c r="H455" s="184"/>
      <c r="I455" s="184"/>
      <c r="J455" s="184"/>
      <c r="K455" s="184"/>
      <c r="L455" s="184"/>
      <c r="M455" s="184"/>
      <c r="N455" s="98"/>
      <c r="O455" s="164"/>
      <c r="P455" s="164"/>
      <c r="Q455" s="184"/>
      <c r="R455" s="184"/>
      <c r="S455" s="184"/>
      <c r="T455" s="184"/>
      <c r="U455" s="184"/>
      <c r="V455" s="184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84"/>
      <c r="C456" s="184"/>
      <c r="D456" s="184"/>
      <c r="E456" s="184"/>
      <c r="F456" s="184"/>
      <c r="G456" s="184"/>
      <c r="H456" s="184"/>
      <c r="I456" s="184"/>
      <c r="J456" s="184"/>
      <c r="K456" s="184"/>
      <c r="L456" s="184"/>
      <c r="M456" s="184"/>
      <c r="N456" s="98"/>
      <c r="O456" s="164"/>
      <c r="P456" s="164"/>
      <c r="Q456" s="184"/>
      <c r="R456" s="184"/>
      <c r="S456" s="184"/>
      <c r="T456" s="184"/>
      <c r="U456" s="184"/>
      <c r="V456" s="184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84"/>
      <c r="C457" s="184"/>
      <c r="D457" s="184"/>
      <c r="E457" s="184"/>
      <c r="F457" s="184"/>
      <c r="G457" s="184"/>
      <c r="H457" s="184"/>
      <c r="I457" s="184"/>
      <c r="J457" s="184"/>
      <c r="K457" s="184"/>
      <c r="L457" s="184"/>
      <c r="M457" s="184"/>
      <c r="N457" s="98"/>
      <c r="O457" s="164"/>
      <c r="P457" s="164"/>
      <c r="Q457" s="184"/>
      <c r="R457" s="184"/>
      <c r="S457" s="184"/>
      <c r="T457" s="184"/>
      <c r="U457" s="184"/>
      <c r="V457" s="184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84"/>
      <c r="C458" s="184"/>
      <c r="D458" s="184"/>
      <c r="E458" s="184"/>
      <c r="F458" s="184"/>
      <c r="G458" s="184"/>
      <c r="H458" s="184"/>
      <c r="I458" s="184"/>
      <c r="J458" s="184"/>
      <c r="K458" s="184"/>
      <c r="L458" s="184"/>
      <c r="M458" s="184"/>
      <c r="N458" s="98"/>
      <c r="O458" s="164"/>
      <c r="P458" s="164"/>
      <c r="Q458" s="184"/>
      <c r="R458" s="184"/>
      <c r="S458" s="184"/>
      <c r="T458" s="184"/>
      <c r="U458" s="184"/>
      <c r="V458" s="184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84"/>
      <c r="C459" s="184"/>
      <c r="D459" s="184"/>
      <c r="E459" s="184"/>
      <c r="F459" s="184"/>
      <c r="G459" s="184"/>
      <c r="H459" s="184"/>
      <c r="I459" s="184"/>
      <c r="J459" s="184"/>
      <c r="K459" s="184"/>
      <c r="L459" s="184"/>
      <c r="M459" s="184"/>
      <c r="N459" s="98"/>
      <c r="O459" s="164"/>
      <c r="P459" s="164"/>
      <c r="Q459" s="184"/>
      <c r="R459" s="184"/>
      <c r="S459" s="184"/>
      <c r="T459" s="184"/>
      <c r="U459" s="184"/>
      <c r="V459" s="184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84"/>
      <c r="C460" s="184"/>
      <c r="D460" s="184"/>
      <c r="E460" s="184"/>
      <c r="F460" s="184"/>
      <c r="G460" s="184"/>
      <c r="H460" s="184"/>
      <c r="I460" s="184"/>
      <c r="J460" s="184"/>
      <c r="K460" s="184"/>
      <c r="L460" s="184"/>
      <c r="M460" s="184"/>
      <c r="N460" s="98"/>
      <c r="O460" s="164"/>
      <c r="P460" s="164"/>
      <c r="Q460" s="184"/>
      <c r="R460" s="184"/>
      <c r="S460" s="184"/>
      <c r="T460" s="184"/>
      <c r="U460" s="184"/>
      <c r="V460" s="184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84"/>
      <c r="C461" s="184"/>
      <c r="D461" s="184"/>
      <c r="E461" s="184"/>
      <c r="F461" s="184"/>
      <c r="G461" s="184"/>
      <c r="H461" s="184"/>
      <c r="I461" s="184"/>
      <c r="J461" s="184"/>
      <c r="K461" s="184"/>
      <c r="L461" s="184"/>
      <c r="M461" s="184"/>
      <c r="N461" s="98"/>
      <c r="O461" s="164"/>
      <c r="P461" s="164"/>
      <c r="Q461" s="184"/>
      <c r="R461" s="184"/>
      <c r="S461" s="184"/>
      <c r="T461" s="184"/>
      <c r="U461" s="184"/>
      <c r="V461" s="184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84"/>
      <c r="C462" s="184"/>
      <c r="D462" s="184"/>
      <c r="E462" s="184"/>
      <c r="F462" s="184"/>
      <c r="G462" s="184"/>
      <c r="H462" s="184"/>
      <c r="I462" s="184"/>
      <c r="J462" s="184"/>
      <c r="K462" s="184"/>
      <c r="L462" s="184"/>
      <c r="M462" s="184"/>
      <c r="N462" s="98"/>
      <c r="O462" s="164"/>
      <c r="P462" s="164"/>
      <c r="Q462" s="184"/>
      <c r="R462" s="184"/>
      <c r="S462" s="184"/>
      <c r="T462" s="184"/>
      <c r="U462" s="184"/>
      <c r="V462" s="184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84"/>
      <c r="C463" s="184"/>
      <c r="D463" s="184"/>
      <c r="E463" s="184"/>
      <c r="F463" s="184"/>
      <c r="G463" s="184"/>
      <c r="H463" s="184"/>
      <c r="I463" s="184"/>
      <c r="J463" s="184"/>
      <c r="K463" s="184"/>
      <c r="L463" s="184"/>
      <c r="M463" s="184"/>
      <c r="N463" s="98"/>
      <c r="O463" s="164"/>
      <c r="P463" s="164"/>
      <c r="Q463" s="184"/>
      <c r="R463" s="184"/>
      <c r="S463" s="184"/>
      <c r="T463" s="184"/>
      <c r="U463" s="184"/>
      <c r="V463" s="184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84"/>
      <c r="C464" s="184"/>
      <c r="D464" s="184"/>
      <c r="E464" s="184"/>
      <c r="F464" s="184"/>
      <c r="G464" s="184"/>
      <c r="H464" s="184"/>
      <c r="I464" s="184"/>
      <c r="J464" s="184"/>
      <c r="K464" s="184"/>
      <c r="L464" s="184"/>
      <c r="M464" s="184"/>
      <c r="N464" s="98"/>
      <c r="O464" s="164"/>
      <c r="P464" s="164"/>
      <c r="Q464" s="184"/>
      <c r="R464" s="184"/>
      <c r="S464" s="184"/>
      <c r="T464" s="184"/>
      <c r="U464" s="184"/>
      <c r="V464" s="184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84"/>
      <c r="C465" s="184"/>
      <c r="D465" s="184"/>
      <c r="E465" s="184"/>
      <c r="F465" s="184"/>
      <c r="G465" s="184"/>
      <c r="H465" s="184"/>
      <c r="I465" s="184"/>
      <c r="J465" s="184"/>
      <c r="K465" s="184"/>
      <c r="L465" s="184"/>
      <c r="M465" s="184"/>
      <c r="N465" s="98"/>
      <c r="O465" s="164"/>
      <c r="P465" s="164"/>
      <c r="Q465" s="184"/>
      <c r="R465" s="184"/>
      <c r="S465" s="184"/>
      <c r="T465" s="184"/>
      <c r="U465" s="184"/>
      <c r="V465" s="184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84"/>
      <c r="C466" s="184"/>
      <c r="D466" s="184"/>
      <c r="E466" s="184"/>
      <c r="F466" s="184"/>
      <c r="G466" s="184"/>
      <c r="H466" s="184"/>
      <c r="I466" s="184"/>
      <c r="J466" s="184"/>
      <c r="K466" s="184"/>
      <c r="L466" s="184"/>
      <c r="M466" s="184"/>
      <c r="N466" s="98"/>
      <c r="O466" s="164"/>
      <c r="P466" s="164"/>
      <c r="Q466" s="184"/>
      <c r="R466" s="184"/>
      <c r="S466" s="184"/>
      <c r="T466" s="184"/>
      <c r="U466" s="184"/>
      <c r="V466" s="184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84"/>
      <c r="C467" s="184"/>
      <c r="D467" s="184"/>
      <c r="E467" s="184"/>
      <c r="F467" s="184"/>
      <c r="G467" s="184"/>
      <c r="H467" s="184"/>
      <c r="I467" s="184"/>
      <c r="J467" s="184"/>
      <c r="K467" s="184"/>
      <c r="L467" s="184"/>
      <c r="M467" s="184"/>
      <c r="N467" s="98"/>
      <c r="O467" s="164"/>
      <c r="P467" s="164"/>
      <c r="Q467" s="184"/>
      <c r="R467" s="184"/>
      <c r="S467" s="184"/>
      <c r="T467" s="184"/>
      <c r="U467" s="184"/>
      <c r="V467" s="184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84"/>
      <c r="C468" s="184"/>
      <c r="D468" s="184"/>
      <c r="E468" s="184"/>
      <c r="F468" s="184"/>
      <c r="G468" s="184"/>
      <c r="H468" s="184"/>
      <c r="I468" s="184"/>
      <c r="J468" s="184"/>
      <c r="K468" s="184"/>
      <c r="L468" s="184"/>
      <c r="M468" s="184"/>
      <c r="N468" s="98"/>
      <c r="O468" s="164"/>
      <c r="P468" s="164"/>
      <c r="Q468" s="184"/>
      <c r="R468" s="184"/>
      <c r="S468" s="184"/>
      <c r="T468" s="184"/>
      <c r="U468" s="184"/>
      <c r="V468" s="184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84"/>
      <c r="C469" s="184"/>
      <c r="D469" s="184"/>
      <c r="E469" s="184"/>
      <c r="F469" s="184"/>
      <c r="G469" s="184"/>
      <c r="H469" s="184"/>
      <c r="I469" s="184"/>
      <c r="J469" s="184"/>
      <c r="K469" s="184"/>
      <c r="L469" s="184"/>
      <c r="M469" s="184"/>
      <c r="N469" s="98"/>
      <c r="O469" s="164"/>
      <c r="P469" s="164"/>
      <c r="Q469" s="184"/>
      <c r="R469" s="184"/>
      <c r="S469" s="184"/>
      <c r="T469" s="184"/>
      <c r="U469" s="184"/>
      <c r="V469" s="184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84"/>
      <c r="C470" s="184"/>
      <c r="D470" s="184"/>
      <c r="E470" s="184"/>
      <c r="F470" s="184"/>
      <c r="G470" s="184"/>
      <c r="H470" s="184"/>
      <c r="I470" s="184"/>
      <c r="J470" s="184"/>
      <c r="K470" s="184"/>
      <c r="L470" s="184"/>
      <c r="M470" s="184"/>
      <c r="N470" s="98"/>
      <c r="O470" s="164"/>
      <c r="P470" s="164"/>
      <c r="Q470" s="184"/>
      <c r="R470" s="184"/>
      <c r="S470" s="184"/>
      <c r="T470" s="184"/>
      <c r="U470" s="184"/>
      <c r="V470" s="184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84"/>
      <c r="C471" s="184"/>
      <c r="D471" s="184"/>
      <c r="E471" s="184"/>
      <c r="F471" s="184"/>
      <c r="G471" s="184"/>
      <c r="H471" s="184"/>
      <c r="I471" s="184"/>
      <c r="J471" s="184"/>
      <c r="K471" s="184"/>
      <c r="L471" s="184"/>
      <c r="M471" s="184"/>
      <c r="N471" s="98"/>
      <c r="O471" s="164"/>
      <c r="P471" s="164"/>
      <c r="Q471" s="184"/>
      <c r="R471" s="184"/>
      <c r="S471" s="184"/>
      <c r="T471" s="184"/>
      <c r="U471" s="184"/>
      <c r="V471" s="184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84"/>
      <c r="C472" s="184"/>
      <c r="D472" s="184"/>
      <c r="E472" s="184"/>
      <c r="F472" s="184"/>
      <c r="G472" s="184"/>
      <c r="H472" s="184"/>
      <c r="I472" s="184"/>
      <c r="J472" s="184"/>
      <c r="K472" s="184"/>
      <c r="L472" s="184"/>
      <c r="M472" s="184"/>
      <c r="N472" s="98"/>
      <c r="O472" s="164"/>
      <c r="P472" s="164"/>
      <c r="Q472" s="184"/>
      <c r="R472" s="184"/>
      <c r="S472" s="184"/>
      <c r="T472" s="184"/>
      <c r="U472" s="184"/>
      <c r="V472" s="184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84"/>
      <c r="C473" s="184"/>
      <c r="D473" s="184"/>
      <c r="E473" s="184"/>
      <c r="F473" s="184"/>
      <c r="G473" s="184"/>
      <c r="H473" s="184"/>
      <c r="I473" s="184"/>
      <c r="J473" s="184"/>
      <c r="K473" s="184"/>
      <c r="L473" s="184"/>
      <c r="M473" s="184"/>
      <c r="N473" s="98"/>
      <c r="O473" s="164"/>
      <c r="P473" s="164"/>
      <c r="Q473" s="184"/>
      <c r="R473" s="184"/>
      <c r="S473" s="184"/>
      <c r="T473" s="184"/>
      <c r="U473" s="184"/>
      <c r="V473" s="184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84"/>
      <c r="C474" s="184"/>
      <c r="D474" s="184"/>
      <c r="E474" s="184"/>
      <c r="F474" s="184"/>
      <c r="G474" s="184"/>
      <c r="H474" s="184"/>
      <c r="I474" s="184"/>
      <c r="J474" s="184"/>
      <c r="K474" s="184"/>
      <c r="L474" s="184"/>
      <c r="M474" s="184"/>
      <c r="N474" s="98"/>
      <c r="O474" s="164"/>
      <c r="P474" s="164"/>
      <c r="Q474" s="184"/>
      <c r="R474" s="184"/>
      <c r="S474" s="184"/>
      <c r="T474" s="184"/>
      <c r="U474" s="184"/>
      <c r="V474" s="184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84"/>
      <c r="C475" s="184"/>
      <c r="D475" s="184"/>
      <c r="E475" s="184"/>
      <c r="F475" s="184"/>
      <c r="G475" s="184"/>
      <c r="H475" s="184"/>
      <c r="I475" s="184"/>
      <c r="J475" s="184"/>
      <c r="K475" s="184"/>
      <c r="L475" s="184"/>
      <c r="M475" s="184"/>
      <c r="N475" s="98"/>
      <c r="O475" s="164"/>
      <c r="P475" s="164"/>
      <c r="Q475" s="184"/>
      <c r="R475" s="184"/>
      <c r="S475" s="184"/>
      <c r="T475" s="184"/>
      <c r="U475" s="184"/>
      <c r="V475" s="184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84"/>
      <c r="C476" s="184"/>
      <c r="D476" s="184"/>
      <c r="E476" s="184"/>
      <c r="F476" s="184"/>
      <c r="G476" s="184"/>
      <c r="H476" s="184"/>
      <c r="I476" s="184"/>
      <c r="J476" s="184"/>
      <c r="K476" s="184"/>
      <c r="L476" s="184"/>
      <c r="M476" s="184"/>
      <c r="N476" s="98"/>
      <c r="O476" s="164"/>
      <c r="P476" s="164"/>
      <c r="Q476" s="184"/>
      <c r="R476" s="184"/>
      <c r="S476" s="184"/>
      <c r="T476" s="184"/>
      <c r="U476" s="184"/>
      <c r="V476" s="184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84"/>
      <c r="C477" s="184"/>
      <c r="D477" s="184"/>
      <c r="E477" s="184"/>
      <c r="F477" s="184"/>
      <c r="G477" s="184"/>
      <c r="H477" s="184"/>
      <c r="I477" s="184"/>
      <c r="J477" s="184"/>
      <c r="K477" s="184"/>
      <c r="L477" s="184"/>
      <c r="M477" s="184"/>
      <c r="N477" s="98"/>
      <c r="O477" s="164"/>
      <c r="P477" s="164"/>
      <c r="Q477" s="184"/>
      <c r="R477" s="184"/>
      <c r="S477" s="184"/>
      <c r="T477" s="184"/>
      <c r="U477" s="184"/>
      <c r="V477" s="184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84"/>
      <c r="C478" s="184"/>
      <c r="D478" s="184"/>
      <c r="E478" s="184"/>
      <c r="F478" s="184"/>
      <c r="G478" s="184"/>
      <c r="H478" s="184"/>
      <c r="I478" s="184"/>
      <c r="J478" s="184"/>
      <c r="K478" s="184"/>
      <c r="L478" s="184"/>
      <c r="M478" s="184"/>
      <c r="N478" s="98"/>
      <c r="O478" s="164"/>
      <c r="P478" s="164"/>
      <c r="Q478" s="184"/>
      <c r="R478" s="184"/>
      <c r="S478" s="184"/>
      <c r="T478" s="184"/>
      <c r="U478" s="184"/>
      <c r="V478" s="184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84"/>
      <c r="C479" s="184"/>
      <c r="D479" s="184"/>
      <c r="E479" s="184"/>
      <c r="F479" s="184"/>
      <c r="G479" s="184"/>
      <c r="H479" s="184"/>
      <c r="I479" s="184"/>
      <c r="J479" s="184"/>
      <c r="K479" s="184"/>
      <c r="L479" s="184"/>
      <c r="M479" s="184"/>
      <c r="N479" s="98"/>
      <c r="O479" s="164"/>
      <c r="P479" s="164"/>
      <c r="Q479" s="184"/>
      <c r="R479" s="184"/>
      <c r="S479" s="184"/>
      <c r="T479" s="184"/>
      <c r="U479" s="184"/>
      <c r="V479" s="184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84"/>
      <c r="C480" s="184"/>
      <c r="D480" s="184"/>
      <c r="E480" s="184"/>
      <c r="F480" s="184"/>
      <c r="G480" s="184"/>
      <c r="H480" s="184"/>
      <c r="I480" s="184"/>
      <c r="J480" s="184"/>
      <c r="K480" s="184"/>
      <c r="L480" s="184"/>
      <c r="M480" s="184"/>
      <c r="N480" s="98"/>
      <c r="O480" s="164"/>
      <c r="P480" s="164"/>
      <c r="Q480" s="184"/>
      <c r="R480" s="184"/>
      <c r="S480" s="184"/>
      <c r="T480" s="184"/>
      <c r="U480" s="184"/>
      <c r="V480" s="184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84"/>
      <c r="C481" s="184"/>
      <c r="D481" s="184"/>
      <c r="E481" s="184"/>
      <c r="F481" s="184"/>
      <c r="G481" s="184"/>
      <c r="H481" s="184"/>
      <c r="I481" s="184"/>
      <c r="J481" s="184"/>
      <c r="K481" s="184"/>
      <c r="L481" s="184"/>
      <c r="M481" s="184"/>
      <c r="N481" s="98"/>
      <c r="O481" s="164"/>
      <c r="P481" s="164"/>
      <c r="Q481" s="184"/>
      <c r="R481" s="184"/>
      <c r="S481" s="184"/>
      <c r="T481" s="184"/>
      <c r="U481" s="184"/>
      <c r="V481" s="184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84"/>
      <c r="C482" s="184"/>
      <c r="D482" s="184"/>
      <c r="E482" s="184"/>
      <c r="F482" s="184"/>
      <c r="G482" s="184"/>
      <c r="H482" s="184"/>
      <c r="I482" s="184"/>
      <c r="J482" s="184"/>
      <c r="K482" s="184"/>
      <c r="L482" s="184"/>
      <c r="M482" s="184"/>
      <c r="N482" s="98"/>
      <c r="O482" s="164"/>
      <c r="P482" s="164"/>
      <c r="Q482" s="184"/>
      <c r="R482" s="184"/>
      <c r="S482" s="184"/>
      <c r="T482" s="184"/>
      <c r="U482" s="184"/>
      <c r="V482" s="184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84"/>
      <c r="C483" s="184"/>
      <c r="D483" s="184"/>
      <c r="E483" s="184"/>
      <c r="F483" s="184"/>
      <c r="G483" s="184"/>
      <c r="H483" s="184"/>
      <c r="I483" s="184"/>
      <c r="J483" s="184"/>
      <c r="K483" s="184"/>
      <c r="L483" s="184"/>
      <c r="M483" s="184"/>
      <c r="N483" s="98"/>
      <c r="O483" s="164"/>
      <c r="P483" s="164"/>
      <c r="Q483" s="184"/>
      <c r="R483" s="184"/>
      <c r="S483" s="184"/>
      <c r="T483" s="184"/>
      <c r="U483" s="184"/>
      <c r="V483" s="184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84"/>
      <c r="C484" s="184"/>
      <c r="D484" s="184"/>
      <c r="E484" s="184"/>
      <c r="F484" s="184"/>
      <c r="G484" s="184"/>
      <c r="H484" s="184"/>
      <c r="I484" s="184"/>
      <c r="J484" s="184"/>
      <c r="K484" s="184"/>
      <c r="L484" s="184"/>
      <c r="M484" s="184"/>
      <c r="N484" s="98"/>
      <c r="O484" s="164"/>
      <c r="P484" s="164"/>
      <c r="Q484" s="184"/>
      <c r="R484" s="184"/>
      <c r="S484" s="184"/>
      <c r="T484" s="184"/>
      <c r="U484" s="184"/>
      <c r="V484" s="184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84"/>
      <c r="C485" s="184"/>
      <c r="D485" s="184"/>
      <c r="E485" s="184"/>
      <c r="F485" s="184"/>
      <c r="G485" s="184"/>
      <c r="H485" s="184"/>
      <c r="I485" s="184"/>
      <c r="J485" s="184"/>
      <c r="K485" s="184"/>
      <c r="L485" s="184"/>
      <c r="M485" s="184"/>
      <c r="N485" s="98"/>
      <c r="O485" s="164"/>
      <c r="P485" s="164"/>
      <c r="Q485" s="184"/>
      <c r="R485" s="184"/>
      <c r="S485" s="184"/>
      <c r="T485" s="184"/>
      <c r="U485" s="184"/>
      <c r="V485" s="184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84"/>
      <c r="C486" s="184"/>
      <c r="D486" s="184"/>
      <c r="E486" s="184"/>
      <c r="F486" s="184"/>
      <c r="G486" s="184"/>
      <c r="H486" s="184"/>
      <c r="I486" s="184"/>
      <c r="J486" s="184"/>
      <c r="K486" s="184"/>
      <c r="L486" s="184"/>
      <c r="M486" s="184"/>
      <c r="N486" s="98"/>
      <c r="O486" s="164"/>
      <c r="P486" s="164"/>
      <c r="Q486" s="184"/>
      <c r="R486" s="184"/>
      <c r="S486" s="184"/>
      <c r="T486" s="184"/>
      <c r="U486" s="184"/>
      <c r="V486" s="184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84"/>
      <c r="C487" s="184"/>
      <c r="D487" s="184"/>
      <c r="E487" s="184"/>
      <c r="F487" s="184"/>
      <c r="G487" s="184"/>
      <c r="H487" s="184"/>
      <c r="I487" s="184"/>
      <c r="J487" s="184"/>
      <c r="K487" s="184"/>
      <c r="L487" s="184"/>
      <c r="M487" s="184"/>
      <c r="N487" s="98"/>
      <c r="O487" s="164"/>
      <c r="P487" s="164"/>
      <c r="Q487" s="184"/>
      <c r="R487" s="184"/>
      <c r="S487" s="184"/>
      <c r="T487" s="184"/>
      <c r="U487" s="184"/>
      <c r="V487" s="184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84"/>
      <c r="C488" s="184"/>
      <c r="D488" s="184"/>
      <c r="E488" s="184"/>
      <c r="F488" s="184"/>
      <c r="G488" s="184"/>
      <c r="H488" s="184"/>
      <c r="I488" s="184"/>
      <c r="J488" s="184"/>
      <c r="K488" s="184"/>
      <c r="L488" s="184"/>
      <c r="M488" s="184"/>
      <c r="N488" s="98"/>
      <c r="O488" s="164"/>
      <c r="P488" s="164"/>
      <c r="Q488" s="184"/>
      <c r="R488" s="184"/>
      <c r="S488" s="184"/>
      <c r="T488" s="184"/>
      <c r="U488" s="184"/>
      <c r="V488" s="184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84"/>
      <c r="C489" s="184"/>
      <c r="D489" s="184"/>
      <c r="E489" s="184"/>
      <c r="F489" s="184"/>
      <c r="G489" s="184"/>
      <c r="H489" s="184"/>
      <c r="I489" s="184"/>
      <c r="J489" s="184"/>
      <c r="K489" s="184"/>
      <c r="L489" s="184"/>
      <c r="M489" s="184"/>
      <c r="N489" s="98"/>
      <c r="O489" s="164"/>
      <c r="P489" s="164"/>
      <c r="Q489" s="184"/>
      <c r="R489" s="184"/>
      <c r="S489" s="184"/>
      <c r="T489" s="184"/>
      <c r="U489" s="184"/>
      <c r="V489" s="184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84"/>
      <c r="C490" s="184"/>
      <c r="D490" s="184"/>
      <c r="E490" s="184"/>
      <c r="F490" s="184"/>
      <c r="G490" s="184"/>
      <c r="H490" s="184"/>
      <c r="I490" s="184"/>
      <c r="J490" s="184"/>
      <c r="K490" s="184"/>
      <c r="L490" s="184"/>
      <c r="M490" s="184"/>
      <c r="N490" s="98"/>
      <c r="O490" s="164"/>
      <c r="P490" s="164"/>
      <c r="Q490" s="184"/>
      <c r="R490" s="184"/>
      <c r="S490" s="184"/>
      <c r="T490" s="184"/>
      <c r="U490" s="184"/>
      <c r="V490" s="184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84"/>
      <c r="C491" s="184"/>
      <c r="D491" s="184"/>
      <c r="E491" s="184"/>
      <c r="F491" s="184"/>
      <c r="G491" s="184"/>
      <c r="H491" s="184"/>
      <c r="I491" s="184"/>
      <c r="J491" s="184"/>
      <c r="K491" s="184"/>
      <c r="L491" s="184"/>
      <c r="M491" s="184"/>
      <c r="N491" s="98"/>
      <c r="O491" s="164"/>
      <c r="P491" s="164"/>
      <c r="Q491" s="184"/>
      <c r="R491" s="184"/>
      <c r="S491" s="184"/>
      <c r="T491" s="184"/>
      <c r="U491" s="184"/>
      <c r="V491" s="184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84"/>
      <c r="C492" s="184"/>
      <c r="D492" s="184"/>
      <c r="E492" s="184"/>
      <c r="F492" s="184"/>
      <c r="G492" s="184"/>
      <c r="H492" s="184"/>
      <c r="I492" s="184"/>
      <c r="J492" s="184"/>
      <c r="K492" s="184"/>
      <c r="L492" s="184"/>
      <c r="M492" s="184"/>
      <c r="N492" s="98"/>
      <c r="O492" s="164"/>
      <c r="P492" s="164"/>
      <c r="Q492" s="184"/>
      <c r="R492" s="184"/>
      <c r="S492" s="184"/>
      <c r="T492" s="184"/>
      <c r="U492" s="184"/>
      <c r="V492" s="184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84"/>
      <c r="C493" s="184"/>
      <c r="D493" s="184"/>
      <c r="E493" s="184"/>
      <c r="F493" s="184"/>
      <c r="G493" s="184"/>
      <c r="H493" s="184"/>
      <c r="I493" s="184"/>
      <c r="J493" s="184"/>
      <c r="K493" s="184"/>
      <c r="L493" s="184"/>
      <c r="M493" s="184"/>
      <c r="N493" s="98"/>
      <c r="O493" s="164"/>
      <c r="P493" s="164"/>
      <c r="Q493" s="184"/>
      <c r="R493" s="184"/>
      <c r="S493" s="184"/>
      <c r="T493" s="184"/>
      <c r="U493" s="184"/>
      <c r="V493" s="184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84"/>
      <c r="C494" s="184"/>
      <c r="D494" s="184"/>
      <c r="E494" s="184"/>
      <c r="F494" s="184"/>
      <c r="G494" s="184"/>
      <c r="H494" s="184"/>
      <c r="I494" s="184"/>
      <c r="J494" s="184"/>
      <c r="K494" s="184"/>
      <c r="L494" s="184"/>
      <c r="M494" s="184"/>
      <c r="N494" s="98"/>
      <c r="O494" s="164"/>
      <c r="P494" s="164"/>
      <c r="Q494" s="184"/>
      <c r="R494" s="184"/>
      <c r="S494" s="184"/>
      <c r="T494" s="184"/>
      <c r="U494" s="184"/>
      <c r="V494" s="184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84"/>
      <c r="C495" s="184"/>
      <c r="D495" s="184"/>
      <c r="E495" s="184"/>
      <c r="F495" s="184"/>
      <c r="G495" s="184"/>
      <c r="H495" s="184"/>
      <c r="I495" s="184"/>
      <c r="J495" s="184"/>
      <c r="K495" s="184"/>
      <c r="L495" s="184"/>
      <c r="M495" s="184"/>
      <c r="N495" s="98"/>
      <c r="O495" s="164"/>
      <c r="P495" s="164"/>
      <c r="Q495" s="184"/>
      <c r="R495" s="184"/>
      <c r="S495" s="184"/>
      <c r="T495" s="184"/>
      <c r="U495" s="184"/>
      <c r="V495" s="184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84"/>
      <c r="C496" s="184"/>
      <c r="D496" s="184"/>
      <c r="E496" s="184"/>
      <c r="F496" s="184"/>
      <c r="G496" s="184"/>
      <c r="H496" s="184"/>
      <c r="I496" s="184"/>
      <c r="J496" s="184"/>
      <c r="K496" s="184"/>
      <c r="L496" s="184"/>
      <c r="M496" s="184"/>
      <c r="N496" s="98"/>
      <c r="O496" s="164"/>
      <c r="P496" s="164"/>
      <c r="Q496" s="184"/>
      <c r="R496" s="184"/>
      <c r="S496" s="184"/>
      <c r="T496" s="184"/>
      <c r="U496" s="184"/>
      <c r="V496" s="184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84"/>
      <c r="C497" s="184"/>
      <c r="D497" s="184"/>
      <c r="E497" s="184"/>
      <c r="F497" s="184"/>
      <c r="G497" s="184"/>
      <c r="H497" s="184"/>
      <c r="I497" s="184"/>
      <c r="J497" s="184"/>
      <c r="K497" s="184"/>
      <c r="L497" s="184"/>
      <c r="M497" s="184"/>
      <c r="N497" s="98"/>
      <c r="O497" s="164"/>
      <c r="P497" s="164"/>
      <c r="Q497" s="184"/>
      <c r="R497" s="184"/>
      <c r="S497" s="184"/>
      <c r="T497" s="184"/>
      <c r="U497" s="184"/>
      <c r="V497" s="184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84"/>
      <c r="C498" s="184"/>
      <c r="D498" s="184"/>
      <c r="E498" s="184"/>
      <c r="F498" s="184"/>
      <c r="G498" s="184"/>
      <c r="H498" s="184"/>
      <c r="I498" s="184"/>
      <c r="J498" s="184"/>
      <c r="K498" s="184"/>
      <c r="L498" s="184"/>
      <c r="M498" s="184"/>
      <c r="N498" s="98"/>
      <c r="O498" s="164"/>
      <c r="P498" s="164"/>
      <c r="Q498" s="184"/>
      <c r="R498" s="184"/>
      <c r="S498" s="184"/>
      <c r="T498" s="184"/>
      <c r="U498" s="184"/>
      <c r="V498" s="184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84"/>
      <c r="C499" s="184"/>
      <c r="D499" s="184"/>
      <c r="E499" s="184"/>
      <c r="F499" s="184"/>
      <c r="G499" s="184"/>
      <c r="H499" s="184"/>
      <c r="I499" s="184"/>
      <c r="J499" s="184"/>
      <c r="K499" s="184"/>
      <c r="L499" s="184"/>
      <c r="M499" s="184"/>
      <c r="N499" s="98"/>
      <c r="O499" s="164"/>
      <c r="P499" s="164"/>
      <c r="Q499" s="184"/>
      <c r="R499" s="184"/>
      <c r="S499" s="184"/>
      <c r="T499" s="184"/>
      <c r="U499" s="184"/>
      <c r="V499" s="184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84"/>
      <c r="C500" s="184"/>
      <c r="D500" s="184"/>
      <c r="E500" s="184"/>
      <c r="F500" s="184"/>
      <c r="G500" s="184"/>
      <c r="H500" s="184"/>
      <c r="I500" s="184"/>
      <c r="J500" s="184"/>
      <c r="K500" s="184"/>
      <c r="L500" s="184"/>
      <c r="M500" s="184"/>
      <c r="N500" s="98"/>
      <c r="O500" s="164"/>
      <c r="P500" s="164"/>
      <c r="Q500" s="184"/>
      <c r="R500" s="184"/>
      <c r="S500" s="184"/>
      <c r="T500" s="184"/>
      <c r="U500" s="184"/>
      <c r="V500" s="184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84"/>
      <c r="C501" s="184"/>
      <c r="D501" s="184"/>
      <c r="E501" s="184"/>
      <c r="F501" s="184"/>
      <c r="G501" s="184"/>
      <c r="H501" s="184"/>
      <c r="I501" s="184"/>
      <c r="J501" s="184"/>
      <c r="K501" s="184"/>
      <c r="L501" s="184"/>
      <c r="M501" s="184"/>
      <c r="N501" s="98"/>
      <c r="O501" s="164"/>
      <c r="P501" s="164"/>
      <c r="Q501" s="184"/>
      <c r="R501" s="184"/>
      <c r="S501" s="184"/>
      <c r="T501" s="184"/>
      <c r="U501" s="184"/>
      <c r="V501" s="184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84"/>
      <c r="C502" s="184"/>
      <c r="D502" s="184"/>
      <c r="E502" s="184"/>
      <c r="F502" s="184"/>
      <c r="G502" s="184"/>
      <c r="H502" s="184"/>
      <c r="I502" s="184"/>
      <c r="J502" s="184"/>
      <c r="K502" s="184"/>
      <c r="L502" s="184"/>
      <c r="M502" s="184"/>
      <c r="N502" s="98"/>
      <c r="O502" s="164"/>
      <c r="P502" s="164"/>
      <c r="Q502" s="184"/>
      <c r="R502" s="184"/>
      <c r="S502" s="184"/>
      <c r="T502" s="184"/>
      <c r="U502" s="184"/>
      <c r="V502" s="184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84"/>
      <c r="C503" s="184"/>
      <c r="D503" s="184"/>
      <c r="E503" s="184"/>
      <c r="F503" s="184"/>
      <c r="G503" s="184"/>
      <c r="H503" s="184"/>
      <c r="I503" s="184"/>
      <c r="J503" s="184"/>
      <c r="K503" s="184"/>
      <c r="L503" s="184"/>
      <c r="M503" s="184"/>
      <c r="N503" s="98"/>
      <c r="O503" s="164"/>
      <c r="P503" s="164"/>
      <c r="Q503" s="184"/>
      <c r="R503" s="184"/>
      <c r="S503" s="184"/>
      <c r="T503" s="184"/>
      <c r="U503" s="184"/>
      <c r="V503" s="184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84"/>
      <c r="C504" s="184"/>
      <c r="D504" s="184"/>
      <c r="E504" s="184"/>
      <c r="F504" s="184"/>
      <c r="G504" s="184"/>
      <c r="H504" s="184"/>
      <c r="I504" s="184"/>
      <c r="J504" s="184"/>
      <c r="K504" s="184"/>
      <c r="L504" s="184"/>
      <c r="M504" s="184"/>
      <c r="N504" s="98"/>
      <c r="O504" s="164"/>
      <c r="P504" s="164"/>
      <c r="Q504" s="184"/>
      <c r="R504" s="184"/>
      <c r="S504" s="184"/>
      <c r="T504" s="184"/>
      <c r="U504" s="184"/>
      <c r="V504" s="184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84"/>
      <c r="C505" s="184"/>
      <c r="D505" s="184"/>
      <c r="E505" s="184"/>
      <c r="F505" s="184"/>
      <c r="G505" s="184"/>
      <c r="H505" s="184"/>
      <c r="I505" s="184"/>
      <c r="J505" s="184"/>
      <c r="K505" s="184"/>
      <c r="L505" s="184"/>
      <c r="M505" s="184"/>
      <c r="N505" s="98"/>
      <c r="O505" s="164"/>
      <c r="P505" s="164"/>
      <c r="Q505" s="184"/>
      <c r="R505" s="184"/>
      <c r="S505" s="184"/>
      <c r="T505" s="184"/>
      <c r="U505" s="184"/>
      <c r="V505" s="184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84"/>
      <c r="C506" s="184"/>
      <c r="D506" s="184"/>
      <c r="E506" s="184"/>
      <c r="F506" s="184"/>
      <c r="G506" s="184"/>
      <c r="H506" s="184"/>
      <c r="I506" s="184"/>
      <c r="J506" s="184"/>
      <c r="K506" s="184"/>
      <c r="L506" s="184"/>
      <c r="M506" s="184"/>
      <c r="N506" s="98"/>
      <c r="O506" s="164"/>
      <c r="P506" s="164"/>
      <c r="Q506" s="184"/>
      <c r="R506" s="184"/>
      <c r="S506" s="184"/>
      <c r="T506" s="184"/>
      <c r="U506" s="184"/>
      <c r="V506" s="184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84"/>
      <c r="C507" s="184"/>
      <c r="D507" s="184"/>
      <c r="E507" s="184"/>
      <c r="F507" s="184"/>
      <c r="G507" s="184"/>
      <c r="H507" s="184"/>
      <c r="I507" s="184"/>
      <c r="J507" s="184"/>
      <c r="K507" s="184"/>
      <c r="L507" s="184"/>
      <c r="M507" s="184"/>
      <c r="N507" s="98"/>
      <c r="O507" s="164"/>
      <c r="P507" s="164"/>
      <c r="Q507" s="184"/>
      <c r="R507" s="184"/>
      <c r="S507" s="184"/>
      <c r="T507" s="184"/>
      <c r="U507" s="184"/>
      <c r="V507" s="184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84"/>
      <c r="C508" s="184"/>
      <c r="D508" s="184"/>
      <c r="E508" s="184"/>
      <c r="F508" s="184"/>
      <c r="G508" s="184"/>
      <c r="H508" s="184"/>
      <c r="I508" s="184"/>
      <c r="J508" s="184"/>
      <c r="K508" s="184"/>
      <c r="L508" s="184"/>
      <c r="M508" s="184"/>
      <c r="N508" s="98"/>
      <c r="O508" s="164"/>
      <c r="P508" s="164"/>
      <c r="Q508" s="184"/>
      <c r="R508" s="184"/>
      <c r="S508" s="184"/>
      <c r="T508" s="184"/>
      <c r="U508" s="184"/>
      <c r="V508" s="184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84"/>
      <c r="C509" s="184"/>
      <c r="D509" s="184"/>
      <c r="E509" s="184"/>
      <c r="F509" s="184"/>
      <c r="G509" s="184"/>
      <c r="H509" s="184"/>
      <c r="I509" s="184"/>
      <c r="J509" s="184"/>
      <c r="K509" s="184"/>
      <c r="L509" s="184"/>
      <c r="M509" s="184"/>
      <c r="N509" s="98"/>
      <c r="O509" s="164"/>
      <c r="P509" s="164"/>
      <c r="Q509" s="184"/>
      <c r="R509" s="184"/>
      <c r="S509" s="184"/>
      <c r="T509" s="184"/>
      <c r="U509" s="184"/>
      <c r="V509" s="184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84"/>
      <c r="C510" s="184"/>
      <c r="D510" s="184"/>
      <c r="E510" s="184"/>
      <c r="F510" s="184"/>
      <c r="G510" s="184"/>
      <c r="H510" s="184"/>
      <c r="I510" s="184"/>
      <c r="J510" s="184"/>
      <c r="K510" s="184"/>
      <c r="L510" s="184"/>
      <c r="M510" s="184"/>
      <c r="N510" s="98"/>
      <c r="O510" s="164"/>
      <c r="P510" s="164"/>
      <c r="Q510" s="184"/>
      <c r="R510" s="184"/>
      <c r="S510" s="184"/>
      <c r="T510" s="184"/>
      <c r="U510" s="184"/>
      <c r="V510" s="184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84"/>
      <c r="C511" s="184"/>
      <c r="D511" s="184"/>
      <c r="E511" s="184"/>
      <c r="F511" s="184"/>
      <c r="G511" s="184"/>
      <c r="H511" s="184"/>
      <c r="I511" s="184"/>
      <c r="J511" s="184"/>
      <c r="K511" s="184"/>
      <c r="L511" s="184"/>
      <c r="M511" s="184"/>
      <c r="N511" s="98"/>
      <c r="O511" s="164"/>
      <c r="P511" s="164"/>
      <c r="Q511" s="184"/>
      <c r="R511" s="184"/>
      <c r="S511" s="184"/>
      <c r="T511" s="184"/>
      <c r="U511" s="184"/>
      <c r="V511" s="184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84"/>
      <c r="C512" s="184"/>
      <c r="D512" s="184"/>
      <c r="E512" s="184"/>
      <c r="F512" s="184"/>
      <c r="G512" s="184"/>
      <c r="H512" s="184"/>
      <c r="I512" s="184"/>
      <c r="J512" s="184"/>
      <c r="K512" s="184"/>
      <c r="L512" s="184"/>
      <c r="M512" s="184"/>
      <c r="N512" s="98"/>
      <c r="O512" s="164"/>
      <c r="P512" s="164"/>
      <c r="Q512" s="184"/>
      <c r="R512" s="184"/>
      <c r="S512" s="184"/>
      <c r="T512" s="184"/>
      <c r="U512" s="184"/>
      <c r="V512" s="184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84"/>
      <c r="C513" s="184"/>
      <c r="D513" s="184"/>
      <c r="E513" s="184"/>
      <c r="F513" s="184"/>
      <c r="G513" s="184"/>
      <c r="H513" s="184"/>
      <c r="I513" s="184"/>
      <c r="J513" s="184"/>
      <c r="K513" s="184"/>
      <c r="L513" s="184"/>
      <c r="M513" s="184"/>
      <c r="N513" s="98"/>
      <c r="O513" s="164"/>
      <c r="P513" s="164"/>
      <c r="Q513" s="184"/>
      <c r="R513" s="184"/>
      <c r="S513" s="184"/>
      <c r="T513" s="184"/>
      <c r="U513" s="184"/>
      <c r="V513" s="184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84"/>
      <c r="C514" s="184"/>
      <c r="D514" s="184"/>
      <c r="E514" s="184"/>
      <c r="F514" s="184"/>
      <c r="G514" s="184"/>
      <c r="H514" s="184"/>
      <c r="I514" s="184"/>
      <c r="J514" s="184"/>
      <c r="K514" s="184"/>
      <c r="L514" s="184"/>
      <c r="M514" s="184"/>
      <c r="N514" s="98"/>
      <c r="O514" s="164"/>
      <c r="P514" s="164"/>
      <c r="Q514" s="184"/>
      <c r="R514" s="184"/>
      <c r="S514" s="184"/>
      <c r="T514" s="184"/>
      <c r="U514" s="184"/>
      <c r="V514" s="184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84"/>
      <c r="C515" s="184"/>
      <c r="D515" s="184"/>
      <c r="E515" s="184"/>
      <c r="F515" s="184"/>
      <c r="G515" s="184"/>
      <c r="H515" s="184"/>
      <c r="I515" s="184"/>
      <c r="J515" s="184"/>
      <c r="K515" s="184"/>
      <c r="L515" s="184"/>
      <c r="M515" s="184"/>
      <c r="N515" s="98"/>
      <c r="O515" s="164"/>
      <c r="P515" s="164"/>
      <c r="Q515" s="184"/>
      <c r="R515" s="184"/>
      <c r="S515" s="184"/>
      <c r="T515" s="184"/>
      <c r="U515" s="184"/>
      <c r="V515" s="184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84"/>
      <c r="C516" s="184"/>
      <c r="D516" s="184"/>
      <c r="E516" s="184"/>
      <c r="F516" s="184"/>
      <c r="G516" s="184"/>
      <c r="H516" s="184"/>
      <c r="I516" s="184"/>
      <c r="J516" s="184"/>
      <c r="K516" s="184"/>
      <c r="L516" s="184"/>
      <c r="M516" s="184"/>
      <c r="N516" s="98"/>
      <c r="O516" s="164"/>
      <c r="P516" s="164"/>
      <c r="Q516" s="184"/>
      <c r="R516" s="184"/>
      <c r="S516" s="184"/>
      <c r="T516" s="184"/>
      <c r="U516" s="184"/>
      <c r="V516" s="184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84"/>
      <c r="C517" s="184"/>
      <c r="D517" s="184"/>
      <c r="E517" s="184"/>
      <c r="F517" s="184"/>
      <c r="G517" s="184"/>
      <c r="H517" s="184"/>
      <c r="I517" s="184"/>
      <c r="J517" s="184"/>
      <c r="K517" s="184"/>
      <c r="L517" s="184"/>
      <c r="M517" s="184"/>
      <c r="N517" s="98"/>
      <c r="O517" s="164"/>
      <c r="P517" s="164"/>
      <c r="Q517" s="184"/>
      <c r="R517" s="184"/>
      <c r="S517" s="184"/>
      <c r="T517" s="184"/>
      <c r="U517" s="184"/>
      <c r="V517" s="184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84"/>
      <c r="C518" s="184"/>
      <c r="D518" s="184"/>
      <c r="E518" s="184"/>
      <c r="F518" s="184"/>
      <c r="G518" s="184"/>
      <c r="H518" s="184"/>
      <c r="I518" s="184"/>
      <c r="J518" s="184"/>
      <c r="K518" s="184"/>
      <c r="L518" s="184"/>
      <c r="M518" s="184"/>
      <c r="N518" s="98"/>
      <c r="O518" s="164"/>
      <c r="P518" s="164"/>
      <c r="Q518" s="184"/>
      <c r="R518" s="184"/>
      <c r="S518" s="184"/>
      <c r="T518" s="184"/>
      <c r="U518" s="184"/>
      <c r="V518" s="184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84"/>
      <c r="C519" s="184"/>
      <c r="D519" s="184"/>
      <c r="E519" s="184"/>
      <c r="F519" s="184"/>
      <c r="G519" s="184"/>
      <c r="H519" s="184"/>
      <c r="I519" s="184"/>
      <c r="J519" s="184"/>
      <c r="K519" s="184"/>
      <c r="L519" s="184"/>
      <c r="M519" s="184"/>
      <c r="N519" s="98"/>
      <c r="O519" s="164"/>
      <c r="P519" s="164"/>
      <c r="Q519" s="184"/>
      <c r="R519" s="184"/>
      <c r="S519" s="184"/>
      <c r="T519" s="184"/>
      <c r="U519" s="184"/>
      <c r="V519" s="184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84"/>
      <c r="C520" s="184"/>
      <c r="D520" s="184"/>
      <c r="E520" s="184"/>
      <c r="F520" s="184"/>
      <c r="G520" s="184"/>
      <c r="H520" s="184"/>
      <c r="I520" s="184"/>
      <c r="J520" s="184"/>
      <c r="K520" s="184"/>
      <c r="L520" s="184"/>
      <c r="M520" s="184"/>
      <c r="N520" s="98"/>
      <c r="O520" s="164"/>
      <c r="P520" s="164"/>
      <c r="Q520" s="184"/>
      <c r="R520" s="184"/>
      <c r="S520" s="184"/>
      <c r="T520" s="184"/>
      <c r="U520" s="184"/>
      <c r="V520" s="184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84"/>
      <c r="C521" s="184"/>
      <c r="D521" s="184"/>
      <c r="E521" s="184"/>
      <c r="F521" s="184"/>
      <c r="G521" s="184"/>
      <c r="H521" s="184"/>
      <c r="I521" s="184"/>
      <c r="J521" s="184"/>
      <c r="K521" s="184"/>
      <c r="L521" s="184"/>
      <c r="M521" s="184"/>
      <c r="N521" s="98"/>
      <c r="O521" s="164"/>
      <c r="P521" s="164"/>
      <c r="Q521" s="184"/>
      <c r="R521" s="184"/>
      <c r="S521" s="184"/>
      <c r="T521" s="184"/>
      <c r="U521" s="184"/>
      <c r="V521" s="184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84"/>
      <c r="C522" s="184"/>
      <c r="D522" s="184"/>
      <c r="E522" s="184"/>
      <c r="F522" s="184"/>
      <c r="G522" s="184"/>
      <c r="H522" s="184"/>
      <c r="I522" s="184"/>
      <c r="J522" s="184"/>
      <c r="K522" s="184"/>
      <c r="L522" s="184"/>
      <c r="M522" s="184"/>
      <c r="N522" s="98"/>
      <c r="O522" s="164"/>
      <c r="P522" s="164"/>
      <c r="Q522" s="184"/>
      <c r="R522" s="184"/>
      <c r="S522" s="184"/>
      <c r="T522" s="184"/>
      <c r="U522" s="184"/>
      <c r="V522" s="184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84"/>
      <c r="C523" s="184"/>
      <c r="D523" s="184"/>
      <c r="E523" s="184"/>
      <c r="F523" s="184"/>
      <c r="G523" s="184"/>
      <c r="H523" s="184"/>
      <c r="I523" s="184"/>
      <c r="J523" s="184"/>
      <c r="K523" s="184"/>
      <c r="L523" s="184"/>
      <c r="M523" s="184"/>
      <c r="N523" s="98"/>
      <c r="O523" s="164"/>
      <c r="P523" s="164"/>
      <c r="Q523" s="184"/>
      <c r="R523" s="184"/>
      <c r="S523" s="184"/>
      <c r="T523" s="184"/>
      <c r="U523" s="184"/>
      <c r="V523" s="184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84"/>
      <c r="C524" s="184"/>
      <c r="D524" s="184"/>
      <c r="E524" s="184"/>
      <c r="F524" s="184"/>
      <c r="G524" s="184"/>
      <c r="H524" s="184"/>
      <c r="I524" s="184"/>
      <c r="J524" s="184"/>
      <c r="K524" s="184"/>
      <c r="L524" s="184"/>
      <c r="M524" s="184"/>
      <c r="N524" s="98"/>
      <c r="O524" s="164"/>
      <c r="P524" s="164"/>
      <c r="Q524" s="184"/>
      <c r="R524" s="184"/>
      <c r="S524" s="184"/>
      <c r="T524" s="184"/>
      <c r="U524" s="184"/>
      <c r="V524" s="184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84"/>
      <c r="C525" s="184"/>
      <c r="D525" s="184"/>
      <c r="E525" s="184"/>
      <c r="F525" s="184"/>
      <c r="G525" s="184"/>
      <c r="H525" s="184"/>
      <c r="I525" s="184"/>
      <c r="J525" s="184"/>
      <c r="K525" s="184"/>
      <c r="L525" s="184"/>
      <c r="M525" s="184"/>
      <c r="N525" s="98"/>
      <c r="O525" s="164"/>
      <c r="P525" s="164"/>
      <c r="Q525" s="184"/>
      <c r="R525" s="184"/>
      <c r="S525" s="184"/>
      <c r="T525" s="184"/>
      <c r="U525" s="184"/>
      <c r="V525" s="184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84"/>
      <c r="C526" s="184"/>
      <c r="D526" s="184"/>
      <c r="E526" s="184"/>
      <c r="F526" s="184"/>
      <c r="G526" s="184"/>
      <c r="H526" s="184"/>
      <c r="I526" s="184"/>
      <c r="J526" s="184"/>
      <c r="K526" s="184"/>
      <c r="L526" s="184"/>
      <c r="M526" s="184"/>
      <c r="N526" s="98"/>
      <c r="O526" s="164"/>
      <c r="P526" s="164"/>
      <c r="Q526" s="184"/>
      <c r="R526" s="184"/>
      <c r="S526" s="184"/>
      <c r="T526" s="184"/>
      <c r="U526" s="184"/>
      <c r="V526" s="184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84"/>
      <c r="C527" s="184"/>
      <c r="D527" s="184"/>
      <c r="E527" s="184"/>
      <c r="F527" s="184"/>
      <c r="G527" s="184"/>
      <c r="H527" s="184"/>
      <c r="I527" s="184"/>
      <c r="J527" s="184"/>
      <c r="K527" s="184"/>
      <c r="L527" s="184"/>
      <c r="M527" s="184"/>
      <c r="N527" s="98"/>
      <c r="O527" s="164"/>
      <c r="P527" s="164"/>
      <c r="Q527" s="184"/>
      <c r="R527" s="184"/>
      <c r="S527" s="184"/>
      <c r="T527" s="184"/>
      <c r="U527" s="184"/>
      <c r="V527" s="184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84"/>
      <c r="C528" s="184"/>
      <c r="D528" s="184"/>
      <c r="E528" s="184"/>
      <c r="F528" s="184"/>
      <c r="G528" s="184"/>
      <c r="H528" s="184"/>
      <c r="I528" s="184"/>
      <c r="J528" s="184"/>
      <c r="K528" s="184"/>
      <c r="L528" s="184"/>
      <c r="M528" s="184"/>
      <c r="N528" s="98"/>
      <c r="O528" s="164"/>
      <c r="P528" s="164"/>
      <c r="Q528" s="184"/>
      <c r="R528" s="184"/>
      <c r="S528" s="184"/>
      <c r="T528" s="184"/>
      <c r="U528" s="184"/>
      <c r="V528" s="184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84"/>
      <c r="C529" s="184"/>
      <c r="D529" s="184"/>
      <c r="E529" s="184"/>
      <c r="F529" s="184"/>
      <c r="G529" s="184"/>
      <c r="H529" s="184"/>
      <c r="I529" s="184"/>
      <c r="J529" s="184"/>
      <c r="K529" s="184"/>
      <c r="L529" s="184"/>
      <c r="M529" s="184"/>
      <c r="N529" s="98"/>
      <c r="O529" s="164"/>
      <c r="P529" s="164"/>
      <c r="Q529" s="184"/>
      <c r="R529" s="184"/>
      <c r="S529" s="184"/>
      <c r="T529" s="184"/>
      <c r="U529" s="184"/>
      <c r="V529" s="184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84"/>
      <c r="C530" s="184"/>
      <c r="D530" s="184"/>
      <c r="E530" s="184"/>
      <c r="F530" s="184"/>
      <c r="G530" s="184"/>
      <c r="H530" s="184"/>
      <c r="I530" s="184"/>
      <c r="J530" s="184"/>
      <c r="K530" s="184"/>
      <c r="L530" s="184"/>
      <c r="M530" s="184"/>
      <c r="N530" s="98"/>
      <c r="O530" s="164"/>
      <c r="P530" s="164"/>
      <c r="Q530" s="184"/>
      <c r="R530" s="184"/>
      <c r="S530" s="184"/>
      <c r="T530" s="184"/>
      <c r="U530" s="184"/>
      <c r="V530" s="184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84"/>
      <c r="C531" s="184"/>
      <c r="D531" s="184"/>
      <c r="E531" s="184"/>
      <c r="F531" s="184"/>
      <c r="G531" s="184"/>
      <c r="H531" s="184"/>
      <c r="I531" s="184"/>
      <c r="J531" s="184"/>
      <c r="K531" s="184"/>
      <c r="L531" s="184"/>
      <c r="M531" s="184"/>
      <c r="N531" s="98"/>
      <c r="O531" s="164"/>
      <c r="P531" s="164"/>
      <c r="Q531" s="184"/>
      <c r="R531" s="184"/>
      <c r="S531" s="184"/>
      <c r="T531" s="184"/>
      <c r="U531" s="184"/>
      <c r="V531" s="184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84"/>
      <c r="C532" s="184"/>
      <c r="D532" s="184"/>
      <c r="E532" s="184"/>
      <c r="F532" s="184"/>
      <c r="G532" s="184"/>
      <c r="H532" s="184"/>
      <c r="I532" s="184"/>
      <c r="J532" s="184"/>
      <c r="K532" s="184"/>
      <c r="L532" s="184"/>
      <c r="M532" s="184"/>
      <c r="N532" s="98"/>
      <c r="O532" s="164"/>
      <c r="P532" s="164"/>
      <c r="Q532" s="184"/>
      <c r="R532" s="184"/>
      <c r="S532" s="184"/>
      <c r="T532" s="184"/>
      <c r="U532" s="184"/>
      <c r="V532" s="184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84"/>
      <c r="C533" s="184"/>
      <c r="D533" s="184"/>
      <c r="E533" s="184"/>
      <c r="F533" s="184"/>
      <c r="G533" s="184"/>
      <c r="H533" s="184"/>
      <c r="I533" s="184"/>
      <c r="J533" s="184"/>
      <c r="K533" s="184"/>
      <c r="L533" s="184"/>
      <c r="M533" s="184"/>
      <c r="N533" s="98"/>
      <c r="O533" s="164"/>
      <c r="P533" s="164"/>
      <c r="Q533" s="184"/>
      <c r="R533" s="184"/>
      <c r="S533" s="184"/>
      <c r="T533" s="184"/>
      <c r="U533" s="184"/>
      <c r="V533" s="184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84"/>
      <c r="C534" s="184"/>
      <c r="D534" s="184"/>
      <c r="E534" s="184"/>
      <c r="F534" s="184"/>
      <c r="G534" s="184"/>
      <c r="H534" s="184"/>
      <c r="I534" s="184"/>
      <c r="J534" s="184"/>
      <c r="K534" s="184"/>
      <c r="L534" s="184"/>
      <c r="M534" s="184"/>
      <c r="N534" s="98"/>
      <c r="O534" s="164"/>
      <c r="P534" s="164"/>
      <c r="Q534" s="184"/>
      <c r="R534" s="184"/>
      <c r="S534" s="184"/>
      <c r="T534" s="184"/>
      <c r="U534" s="184"/>
      <c r="V534" s="184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84"/>
      <c r="C535" s="184"/>
      <c r="D535" s="184"/>
      <c r="E535" s="184"/>
      <c r="F535" s="184"/>
      <c r="G535" s="184"/>
      <c r="H535" s="184"/>
      <c r="I535" s="184"/>
      <c r="J535" s="184"/>
      <c r="K535" s="184"/>
      <c r="L535" s="184"/>
      <c r="M535" s="184"/>
      <c r="N535" s="98"/>
      <c r="O535" s="164"/>
      <c r="P535" s="164"/>
      <c r="Q535" s="184"/>
      <c r="R535" s="184"/>
      <c r="S535" s="184"/>
      <c r="T535" s="184"/>
      <c r="U535" s="184"/>
      <c r="V535" s="184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84"/>
      <c r="C536" s="184"/>
      <c r="D536" s="184"/>
      <c r="E536" s="184"/>
      <c r="F536" s="184"/>
      <c r="G536" s="184"/>
      <c r="H536" s="184"/>
      <c r="I536" s="184"/>
      <c r="J536" s="184"/>
      <c r="K536" s="184"/>
      <c r="L536" s="184"/>
      <c r="M536" s="184"/>
      <c r="N536" s="98"/>
      <c r="O536" s="164"/>
      <c r="P536" s="164"/>
      <c r="Q536" s="184"/>
      <c r="R536" s="184"/>
      <c r="S536" s="184"/>
      <c r="T536" s="184"/>
      <c r="U536" s="184"/>
      <c r="V536" s="184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84"/>
      <c r="C537" s="184"/>
      <c r="D537" s="184"/>
      <c r="E537" s="184"/>
      <c r="F537" s="184"/>
      <c r="G537" s="184"/>
      <c r="H537" s="184"/>
      <c r="I537" s="184"/>
      <c r="J537" s="184"/>
      <c r="K537" s="184"/>
      <c r="L537" s="184"/>
      <c r="M537" s="184"/>
      <c r="N537" s="98"/>
      <c r="O537" s="164"/>
      <c r="P537" s="164"/>
      <c r="Q537" s="184"/>
      <c r="R537" s="184"/>
      <c r="S537" s="184"/>
      <c r="T537" s="184"/>
      <c r="U537" s="184"/>
      <c r="V537" s="184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84"/>
      <c r="C538" s="184"/>
      <c r="D538" s="184"/>
      <c r="E538" s="184"/>
      <c r="F538" s="184"/>
      <c r="G538" s="184"/>
      <c r="H538" s="184"/>
      <c r="I538" s="184"/>
      <c r="J538" s="184"/>
      <c r="K538" s="184"/>
      <c r="L538" s="184"/>
      <c r="M538" s="184"/>
      <c r="N538" s="98"/>
      <c r="O538" s="164"/>
      <c r="P538" s="164"/>
      <c r="Q538" s="184"/>
      <c r="R538" s="184"/>
      <c r="S538" s="184"/>
      <c r="T538" s="184"/>
      <c r="U538" s="184"/>
      <c r="V538" s="184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84"/>
      <c r="C539" s="184"/>
      <c r="D539" s="184"/>
      <c r="E539" s="184"/>
      <c r="F539" s="184"/>
      <c r="G539" s="184"/>
      <c r="H539" s="184"/>
      <c r="I539" s="184"/>
      <c r="J539" s="184"/>
      <c r="K539" s="184"/>
      <c r="L539" s="184"/>
      <c r="M539" s="184"/>
      <c r="N539" s="98"/>
      <c r="O539" s="164"/>
      <c r="P539" s="164"/>
      <c r="Q539" s="184"/>
      <c r="R539" s="184"/>
      <c r="S539" s="184"/>
      <c r="T539" s="184"/>
      <c r="U539" s="184"/>
      <c r="V539" s="184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84"/>
      <c r="C540" s="184"/>
      <c r="D540" s="184"/>
      <c r="E540" s="184"/>
      <c r="F540" s="184"/>
      <c r="G540" s="184"/>
      <c r="H540" s="184"/>
      <c r="I540" s="184"/>
      <c r="J540" s="184"/>
      <c r="K540" s="184"/>
      <c r="L540" s="184"/>
      <c r="M540" s="184"/>
      <c r="N540" s="98"/>
      <c r="O540" s="164"/>
      <c r="P540" s="164"/>
      <c r="Q540" s="184"/>
      <c r="R540" s="184"/>
      <c r="S540" s="184"/>
      <c r="T540" s="184"/>
      <c r="U540" s="184"/>
      <c r="V540" s="184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84"/>
      <c r="C541" s="184"/>
      <c r="D541" s="184"/>
      <c r="E541" s="184"/>
      <c r="F541" s="184"/>
      <c r="G541" s="184"/>
      <c r="H541" s="184"/>
      <c r="I541" s="184"/>
      <c r="J541" s="184"/>
      <c r="K541" s="184"/>
      <c r="L541" s="184"/>
      <c r="M541" s="184"/>
      <c r="N541" s="98"/>
      <c r="O541" s="164"/>
      <c r="P541" s="164"/>
      <c r="Q541" s="184"/>
      <c r="R541" s="184"/>
      <c r="S541" s="184"/>
      <c r="T541" s="184"/>
      <c r="U541" s="184"/>
      <c r="V541" s="184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84"/>
      <c r="C542" s="184"/>
      <c r="D542" s="184"/>
      <c r="E542" s="184"/>
      <c r="F542" s="184"/>
      <c r="G542" s="184"/>
      <c r="H542" s="184"/>
      <c r="I542" s="184"/>
      <c r="J542" s="184"/>
      <c r="K542" s="184"/>
      <c r="L542" s="184"/>
      <c r="M542" s="184"/>
      <c r="N542" s="98"/>
      <c r="O542" s="164"/>
      <c r="P542" s="164"/>
      <c r="Q542" s="184"/>
      <c r="R542" s="184"/>
      <c r="S542" s="184"/>
      <c r="T542" s="184"/>
      <c r="U542" s="184"/>
      <c r="V542" s="184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84"/>
      <c r="C543" s="184"/>
      <c r="D543" s="184"/>
      <c r="E543" s="184"/>
      <c r="F543" s="184"/>
      <c r="G543" s="184"/>
      <c r="H543" s="184"/>
      <c r="I543" s="184"/>
      <c r="J543" s="184"/>
      <c r="K543" s="184"/>
      <c r="L543" s="184"/>
      <c r="M543" s="184"/>
      <c r="N543" s="98"/>
      <c r="O543" s="164"/>
      <c r="P543" s="164"/>
      <c r="Q543" s="184"/>
      <c r="R543" s="184"/>
      <c r="S543" s="184"/>
      <c r="T543" s="184"/>
      <c r="U543" s="184"/>
      <c r="V543" s="184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84"/>
      <c r="C544" s="184"/>
      <c r="D544" s="184"/>
      <c r="E544" s="184"/>
      <c r="F544" s="184"/>
      <c r="G544" s="184"/>
      <c r="H544" s="184"/>
      <c r="I544" s="184"/>
      <c r="J544" s="184"/>
      <c r="K544" s="184"/>
      <c r="L544" s="184"/>
      <c r="M544" s="184"/>
      <c r="N544" s="98"/>
      <c r="O544" s="164"/>
      <c r="P544" s="164"/>
      <c r="Q544" s="184"/>
      <c r="R544" s="184"/>
      <c r="S544" s="184"/>
      <c r="T544" s="184"/>
      <c r="U544" s="184"/>
      <c r="V544" s="184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84"/>
      <c r="C545" s="184"/>
      <c r="D545" s="184"/>
      <c r="E545" s="184"/>
      <c r="F545" s="184"/>
      <c r="G545" s="184"/>
      <c r="H545" s="184"/>
      <c r="I545" s="184"/>
      <c r="J545" s="184"/>
      <c r="K545" s="184"/>
      <c r="L545" s="184"/>
      <c r="M545" s="184"/>
      <c r="N545" s="98"/>
      <c r="O545" s="164"/>
      <c r="P545" s="164"/>
      <c r="Q545" s="184"/>
      <c r="R545" s="184"/>
      <c r="S545" s="184"/>
      <c r="T545" s="184"/>
      <c r="U545" s="184"/>
      <c r="V545" s="184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84"/>
      <c r="C546" s="184"/>
      <c r="D546" s="184"/>
      <c r="E546" s="184"/>
      <c r="F546" s="184"/>
      <c r="G546" s="184"/>
      <c r="H546" s="184"/>
      <c r="I546" s="184"/>
      <c r="J546" s="184"/>
      <c r="K546" s="184"/>
      <c r="L546" s="184"/>
      <c r="M546" s="184"/>
      <c r="N546" s="98"/>
      <c r="O546" s="164"/>
      <c r="P546" s="164"/>
      <c r="Q546" s="184"/>
      <c r="R546" s="184"/>
      <c r="S546" s="184"/>
      <c r="T546" s="184"/>
      <c r="U546" s="184"/>
      <c r="V546" s="184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84"/>
      <c r="C547" s="184"/>
      <c r="D547" s="184"/>
      <c r="E547" s="184"/>
      <c r="F547" s="184"/>
      <c r="G547" s="184"/>
      <c r="H547" s="184"/>
      <c r="I547" s="184"/>
      <c r="J547" s="184"/>
      <c r="K547" s="184"/>
      <c r="L547" s="184"/>
      <c r="M547" s="184"/>
      <c r="N547" s="98"/>
      <c r="O547" s="164"/>
      <c r="P547" s="164"/>
      <c r="Q547" s="184"/>
      <c r="R547" s="184"/>
      <c r="S547" s="184"/>
      <c r="T547" s="184"/>
      <c r="U547" s="184"/>
      <c r="V547" s="184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84"/>
      <c r="C548" s="184"/>
      <c r="D548" s="184"/>
      <c r="E548" s="184"/>
      <c r="F548" s="184"/>
      <c r="G548" s="184"/>
      <c r="H548" s="184"/>
      <c r="I548" s="184"/>
      <c r="J548" s="184"/>
      <c r="K548" s="184"/>
      <c r="L548" s="184"/>
      <c r="M548" s="184"/>
      <c r="N548" s="98"/>
      <c r="O548" s="164"/>
      <c r="P548" s="164"/>
      <c r="Q548" s="184"/>
      <c r="R548" s="184"/>
      <c r="S548" s="184"/>
      <c r="T548" s="184"/>
      <c r="U548" s="184"/>
      <c r="V548" s="184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84"/>
      <c r="C549" s="184"/>
      <c r="D549" s="184"/>
      <c r="E549" s="184"/>
      <c r="F549" s="184"/>
      <c r="G549" s="184"/>
      <c r="H549" s="184"/>
      <c r="I549" s="184"/>
      <c r="J549" s="184"/>
      <c r="K549" s="184"/>
      <c r="L549" s="184"/>
      <c r="M549" s="184"/>
      <c r="N549" s="98"/>
      <c r="O549" s="164"/>
      <c r="P549" s="164"/>
      <c r="Q549" s="184"/>
      <c r="R549" s="184"/>
      <c r="S549" s="184"/>
      <c r="T549" s="184"/>
      <c r="U549" s="184"/>
      <c r="V549" s="184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84"/>
      <c r="C550" s="184"/>
      <c r="D550" s="184"/>
      <c r="E550" s="184"/>
      <c r="F550" s="184"/>
      <c r="G550" s="184"/>
      <c r="H550" s="184"/>
      <c r="I550" s="184"/>
      <c r="J550" s="184"/>
      <c r="K550" s="184"/>
      <c r="L550" s="184"/>
      <c r="M550" s="184"/>
      <c r="N550" s="98"/>
      <c r="O550" s="164"/>
      <c r="P550" s="164"/>
      <c r="Q550" s="184"/>
      <c r="R550" s="184"/>
      <c r="S550" s="184"/>
      <c r="T550" s="184"/>
      <c r="U550" s="184"/>
      <c r="V550" s="184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84"/>
      <c r="C551" s="184"/>
      <c r="D551" s="184"/>
      <c r="E551" s="184"/>
      <c r="F551" s="184"/>
      <c r="G551" s="184"/>
      <c r="H551" s="184"/>
      <c r="I551" s="184"/>
      <c r="J551" s="184"/>
      <c r="K551" s="184"/>
      <c r="L551" s="184"/>
      <c r="M551" s="184"/>
      <c r="N551" s="98"/>
      <c r="O551" s="164"/>
      <c r="P551" s="164"/>
      <c r="Q551" s="184"/>
      <c r="R551" s="184"/>
      <c r="S551" s="184"/>
      <c r="T551" s="184"/>
      <c r="U551" s="184"/>
      <c r="V551" s="184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84"/>
      <c r="C552" s="184"/>
      <c r="D552" s="184"/>
      <c r="E552" s="184"/>
      <c r="F552" s="184"/>
      <c r="G552" s="184"/>
      <c r="H552" s="184"/>
      <c r="I552" s="184"/>
      <c r="J552" s="184"/>
      <c r="K552" s="184"/>
      <c r="L552" s="184"/>
      <c r="M552" s="184"/>
      <c r="N552" s="98"/>
      <c r="O552" s="164"/>
      <c r="P552" s="164"/>
      <c r="Q552" s="184"/>
      <c r="R552" s="184"/>
      <c r="S552" s="184"/>
      <c r="T552" s="184"/>
      <c r="U552" s="184"/>
      <c r="V552" s="184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84"/>
      <c r="C553" s="184"/>
      <c r="D553" s="184"/>
      <c r="E553" s="184"/>
      <c r="F553" s="184"/>
      <c r="G553" s="184"/>
      <c r="H553" s="184"/>
      <c r="I553" s="184"/>
      <c r="J553" s="184"/>
      <c r="K553" s="184"/>
      <c r="L553" s="184"/>
      <c r="M553" s="184"/>
      <c r="N553" s="98"/>
      <c r="O553" s="164"/>
      <c r="P553" s="164"/>
      <c r="Q553" s="184"/>
      <c r="R553" s="184"/>
      <c r="S553" s="184"/>
      <c r="T553" s="184"/>
      <c r="U553" s="184"/>
      <c r="V553" s="184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84"/>
      <c r="C554" s="184"/>
      <c r="D554" s="184"/>
      <c r="E554" s="184"/>
      <c r="F554" s="184"/>
      <c r="G554" s="184"/>
      <c r="H554" s="184"/>
      <c r="I554" s="184"/>
      <c r="J554" s="184"/>
      <c r="K554" s="184"/>
      <c r="L554" s="184"/>
      <c r="M554" s="184"/>
      <c r="N554" s="98"/>
      <c r="O554" s="164"/>
      <c r="P554" s="164"/>
      <c r="Q554" s="184"/>
      <c r="R554" s="184"/>
      <c r="S554" s="184"/>
      <c r="T554" s="184"/>
      <c r="U554" s="184"/>
      <c r="V554" s="184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84"/>
      <c r="C555" s="184"/>
      <c r="D555" s="184"/>
      <c r="E555" s="184"/>
      <c r="F555" s="184"/>
      <c r="G555" s="184"/>
      <c r="H555" s="184"/>
      <c r="I555" s="184"/>
      <c r="J555" s="184"/>
      <c r="K555" s="184"/>
      <c r="L555" s="184"/>
      <c r="M555" s="184"/>
      <c r="N555" s="98"/>
      <c r="O555" s="164"/>
      <c r="P555" s="164"/>
      <c r="Q555" s="184"/>
      <c r="R555" s="184"/>
      <c r="S555" s="184"/>
      <c r="T555" s="184"/>
      <c r="U555" s="184"/>
      <c r="V555" s="184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84"/>
      <c r="C556" s="184"/>
      <c r="D556" s="184"/>
      <c r="E556" s="184"/>
      <c r="F556" s="184"/>
      <c r="G556" s="184"/>
      <c r="H556" s="184"/>
      <c r="I556" s="184"/>
      <c r="J556" s="184"/>
      <c r="K556" s="184"/>
      <c r="L556" s="184"/>
      <c r="M556" s="184"/>
      <c r="N556" s="98"/>
      <c r="O556" s="164"/>
      <c r="P556" s="164"/>
      <c r="Q556" s="184"/>
      <c r="R556" s="184"/>
      <c r="S556" s="184"/>
      <c r="T556" s="184"/>
      <c r="U556" s="184"/>
      <c r="V556" s="184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84"/>
      <c r="C557" s="184"/>
      <c r="D557" s="184"/>
      <c r="E557" s="184"/>
      <c r="F557" s="184"/>
      <c r="G557" s="184"/>
      <c r="H557" s="184"/>
      <c r="I557" s="184"/>
      <c r="J557" s="184"/>
      <c r="K557" s="184"/>
      <c r="L557" s="184"/>
      <c r="M557" s="184"/>
      <c r="N557" s="98"/>
      <c r="O557" s="164"/>
      <c r="P557" s="164"/>
      <c r="Q557" s="184"/>
      <c r="R557" s="184"/>
      <c r="S557" s="184"/>
      <c r="T557" s="184"/>
      <c r="U557" s="184"/>
      <c r="V557" s="184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84"/>
      <c r="C558" s="184"/>
      <c r="D558" s="184"/>
      <c r="E558" s="184"/>
      <c r="F558" s="184"/>
      <c r="G558" s="184"/>
      <c r="H558" s="184"/>
      <c r="I558" s="184"/>
      <c r="J558" s="184"/>
      <c r="K558" s="184"/>
      <c r="L558" s="184"/>
      <c r="M558" s="184"/>
      <c r="N558" s="98"/>
      <c r="O558" s="164"/>
      <c r="P558" s="164"/>
      <c r="Q558" s="184"/>
      <c r="R558" s="184"/>
      <c r="S558" s="184"/>
      <c r="T558" s="184"/>
      <c r="U558" s="184"/>
      <c r="V558" s="184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84"/>
      <c r="C559" s="184"/>
      <c r="D559" s="184"/>
      <c r="E559" s="184"/>
      <c r="F559" s="184"/>
      <c r="G559" s="184"/>
      <c r="H559" s="184"/>
      <c r="I559" s="184"/>
      <c r="J559" s="184"/>
      <c r="K559" s="184"/>
      <c r="L559" s="184"/>
      <c r="M559" s="184"/>
      <c r="N559" s="98"/>
      <c r="O559" s="164"/>
      <c r="P559" s="164"/>
      <c r="Q559" s="184"/>
      <c r="R559" s="184"/>
      <c r="S559" s="184"/>
      <c r="T559" s="184"/>
      <c r="U559" s="184"/>
      <c r="V559" s="184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84"/>
      <c r="C560" s="184"/>
      <c r="D560" s="184"/>
      <c r="E560" s="184"/>
      <c r="F560" s="184"/>
      <c r="G560" s="184"/>
      <c r="H560" s="184"/>
      <c r="I560" s="184"/>
      <c r="J560" s="184"/>
      <c r="K560" s="184"/>
      <c r="L560" s="184"/>
      <c r="M560" s="184"/>
      <c r="N560" s="98"/>
      <c r="O560" s="164"/>
      <c r="P560" s="164"/>
      <c r="Q560" s="184"/>
      <c r="R560" s="184"/>
      <c r="S560" s="184"/>
      <c r="T560" s="184"/>
      <c r="U560" s="184"/>
      <c r="V560" s="184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84"/>
      <c r="C561" s="184"/>
      <c r="D561" s="184"/>
      <c r="E561" s="184"/>
      <c r="F561" s="184"/>
      <c r="G561" s="184"/>
      <c r="H561" s="184"/>
      <c r="I561" s="184"/>
      <c r="J561" s="184"/>
      <c r="K561" s="184"/>
      <c r="L561" s="184"/>
      <c r="M561" s="184"/>
      <c r="N561" s="98"/>
      <c r="O561" s="164"/>
      <c r="P561" s="164"/>
      <c r="Q561" s="184"/>
      <c r="R561" s="184"/>
      <c r="S561" s="184"/>
      <c r="T561" s="184"/>
      <c r="U561" s="184"/>
      <c r="V561" s="184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84"/>
      <c r="C562" s="184"/>
      <c r="D562" s="184"/>
      <c r="E562" s="184"/>
      <c r="F562" s="184"/>
      <c r="G562" s="184"/>
      <c r="H562" s="184"/>
      <c r="I562" s="184"/>
      <c r="J562" s="184"/>
      <c r="K562" s="184"/>
      <c r="L562" s="184"/>
      <c r="M562" s="184"/>
      <c r="N562" s="98"/>
      <c r="O562" s="164"/>
      <c r="P562" s="164"/>
      <c r="Q562" s="184"/>
      <c r="R562" s="184"/>
      <c r="S562" s="184"/>
      <c r="T562" s="184"/>
      <c r="U562" s="184"/>
      <c r="V562" s="184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84"/>
      <c r="C563" s="184"/>
      <c r="D563" s="184"/>
      <c r="E563" s="184"/>
      <c r="F563" s="184"/>
      <c r="G563" s="184"/>
      <c r="H563" s="184"/>
      <c r="I563" s="184"/>
      <c r="J563" s="184"/>
      <c r="K563" s="184"/>
      <c r="L563" s="184"/>
      <c r="M563" s="184"/>
      <c r="N563" s="98"/>
      <c r="O563" s="164"/>
      <c r="P563" s="164"/>
      <c r="Q563" s="184"/>
      <c r="R563" s="184"/>
      <c r="S563" s="184"/>
      <c r="T563" s="184"/>
      <c r="U563" s="184"/>
      <c r="V563" s="184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5"/>
      <c r="C568" s="186"/>
      <c r="D568" s="186"/>
      <c r="E568" s="165"/>
      <c r="F568" s="165"/>
      <c r="G568" s="165"/>
      <c r="H568" s="185"/>
      <c r="I568" s="185"/>
      <c r="J568" s="185"/>
      <c r="K568" s="185"/>
      <c r="L568" s="185"/>
      <c r="M568" s="185"/>
      <c r="N568" s="185"/>
      <c r="O568" s="185"/>
      <c r="P568" s="185"/>
      <c r="Q568" s="165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8"/>
      <c r="C569" s="188"/>
      <c r="D569" s="188"/>
      <c r="E569" s="102"/>
      <c r="F569" s="102"/>
      <c r="G569" s="102"/>
      <c r="H569" s="189"/>
      <c r="I569" s="189"/>
      <c r="J569" s="189"/>
      <c r="K569" s="189"/>
      <c r="L569" s="190"/>
      <c r="M569" s="190"/>
      <c r="N569" s="190"/>
      <c r="O569" s="190"/>
      <c r="P569" s="190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8"/>
      <c r="C570" s="188"/>
      <c r="D570" s="188"/>
      <c r="E570" s="102"/>
      <c r="F570" s="102"/>
      <c r="G570" s="102"/>
      <c r="H570" s="189"/>
      <c r="I570" s="189"/>
      <c r="J570" s="189"/>
      <c r="K570" s="189"/>
      <c r="L570" s="190"/>
      <c r="M570" s="190"/>
      <c r="N570" s="190"/>
      <c r="O570" s="190"/>
      <c r="P570" s="190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8"/>
      <c r="C571" s="188"/>
      <c r="D571" s="188"/>
      <c r="E571" s="102"/>
      <c r="F571" s="102"/>
      <c r="G571" s="102"/>
      <c r="H571" s="189"/>
      <c r="I571" s="189"/>
      <c r="J571" s="189"/>
      <c r="K571" s="189"/>
      <c r="L571" s="190"/>
      <c r="M571" s="190"/>
      <c r="N571" s="190"/>
      <c r="O571" s="190"/>
      <c r="P571" s="190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8"/>
      <c r="C572" s="188"/>
      <c r="D572" s="188"/>
      <c r="E572" s="102"/>
      <c r="F572" s="102"/>
      <c r="G572" s="102"/>
      <c r="H572" s="189"/>
      <c r="I572" s="189"/>
      <c r="J572" s="189"/>
      <c r="K572" s="189"/>
      <c r="L572" s="190"/>
      <c r="M572" s="190"/>
      <c r="N572" s="190"/>
      <c r="O572" s="190"/>
      <c r="P572" s="190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8"/>
      <c r="C573" s="188"/>
      <c r="D573" s="188"/>
      <c r="E573" s="102"/>
      <c r="F573" s="102"/>
      <c r="G573" s="102"/>
      <c r="H573" s="189"/>
      <c r="I573" s="189"/>
      <c r="J573" s="189"/>
      <c r="K573" s="189"/>
      <c r="L573" s="190"/>
      <c r="M573" s="190"/>
      <c r="N573" s="190"/>
      <c r="O573" s="190"/>
      <c r="P573" s="190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8"/>
      <c r="C574" s="188"/>
      <c r="D574" s="188"/>
      <c r="E574" s="102"/>
      <c r="F574" s="102"/>
      <c r="G574" s="102"/>
      <c r="H574" s="189"/>
      <c r="I574" s="189"/>
      <c r="J574" s="189"/>
      <c r="K574" s="189"/>
      <c r="L574" s="190"/>
      <c r="M574" s="190"/>
      <c r="N574" s="190"/>
      <c r="O574" s="190"/>
      <c r="P574" s="190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8"/>
      <c r="C575" s="188"/>
      <c r="D575" s="188"/>
      <c r="E575" s="102"/>
      <c r="F575" s="102"/>
      <c r="G575" s="102"/>
      <c r="H575" s="189"/>
      <c r="I575" s="189"/>
      <c r="J575" s="189"/>
      <c r="K575" s="189"/>
      <c r="L575" s="190"/>
      <c r="M575" s="190"/>
      <c r="N575" s="190"/>
      <c r="O575" s="190"/>
      <c r="P575" s="190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8"/>
      <c r="C576" s="188"/>
      <c r="D576" s="188"/>
      <c r="E576" s="102"/>
      <c r="F576" s="102"/>
      <c r="G576" s="102"/>
      <c r="H576" s="189"/>
      <c r="I576" s="189"/>
      <c r="J576" s="189"/>
      <c r="K576" s="189"/>
      <c r="L576" s="190"/>
      <c r="M576" s="190"/>
      <c r="N576" s="190"/>
      <c r="O576" s="190"/>
      <c r="P576" s="190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8"/>
      <c r="C577" s="188"/>
      <c r="D577" s="188"/>
      <c r="E577" s="102"/>
      <c r="F577" s="102"/>
      <c r="G577" s="102"/>
      <c r="H577" s="189"/>
      <c r="I577" s="189"/>
      <c r="J577" s="189"/>
      <c r="K577" s="189"/>
      <c r="L577" s="190"/>
      <c r="M577" s="190"/>
      <c r="N577" s="190"/>
      <c r="O577" s="190"/>
      <c r="P577" s="190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8"/>
      <c r="C578" s="188"/>
      <c r="D578" s="188"/>
      <c r="E578" s="102"/>
      <c r="F578" s="102"/>
      <c r="G578" s="102"/>
      <c r="H578" s="189"/>
      <c r="I578" s="189"/>
      <c r="J578" s="189"/>
      <c r="K578" s="189"/>
      <c r="L578" s="190"/>
      <c r="M578" s="190"/>
      <c r="N578" s="190"/>
      <c r="O578" s="190"/>
      <c r="P578" s="190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8"/>
      <c r="C579" s="188"/>
      <c r="D579" s="188"/>
      <c r="E579" s="102"/>
      <c r="F579" s="102"/>
      <c r="G579" s="102"/>
      <c r="H579" s="189"/>
      <c r="I579" s="189"/>
      <c r="J579" s="189"/>
      <c r="K579" s="189"/>
      <c r="L579" s="190"/>
      <c r="M579" s="190"/>
      <c r="N579" s="190"/>
      <c r="O579" s="190"/>
      <c r="P579" s="190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8"/>
      <c r="C580" s="188"/>
      <c r="D580" s="188"/>
      <c r="E580" s="102"/>
      <c r="F580" s="102"/>
      <c r="G580" s="102"/>
      <c r="H580" s="189"/>
      <c r="I580" s="189"/>
      <c r="J580" s="189"/>
      <c r="K580" s="189"/>
      <c r="L580" s="190"/>
      <c r="M580" s="190"/>
      <c r="N580" s="190"/>
      <c r="O580" s="190"/>
      <c r="P580" s="190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8"/>
      <c r="C581" s="188"/>
      <c r="D581" s="188"/>
      <c r="E581" s="102"/>
      <c r="F581" s="102"/>
      <c r="G581" s="102"/>
      <c r="H581" s="189"/>
      <c r="I581" s="189"/>
      <c r="J581" s="189"/>
      <c r="K581" s="189"/>
      <c r="L581" s="190"/>
      <c r="M581" s="190"/>
      <c r="N581" s="190"/>
      <c r="O581" s="190"/>
      <c r="P581" s="190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8"/>
      <c r="C582" s="188"/>
      <c r="D582" s="188"/>
      <c r="E582" s="102"/>
      <c r="F582" s="102"/>
      <c r="G582" s="102"/>
      <c r="H582" s="189"/>
      <c r="I582" s="189"/>
      <c r="J582" s="189"/>
      <c r="K582" s="189"/>
      <c r="L582" s="190"/>
      <c r="M582" s="190"/>
      <c r="N582" s="190"/>
      <c r="O582" s="190"/>
      <c r="P582" s="190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8"/>
      <c r="C583" s="188"/>
      <c r="D583" s="188"/>
      <c r="E583" s="102"/>
      <c r="F583" s="102"/>
      <c r="G583" s="102"/>
      <c r="H583" s="189"/>
      <c r="I583" s="189"/>
      <c r="J583" s="189"/>
      <c r="K583" s="189"/>
      <c r="L583" s="190"/>
      <c r="M583" s="190"/>
      <c r="N583" s="190"/>
      <c r="O583" s="190"/>
      <c r="P583" s="190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8"/>
      <c r="C584" s="188"/>
      <c r="D584" s="188"/>
      <c r="E584" s="102"/>
      <c r="F584" s="102"/>
      <c r="G584" s="102"/>
      <c r="H584" s="189"/>
      <c r="I584" s="189"/>
      <c r="J584" s="189"/>
      <c r="K584" s="189"/>
      <c r="L584" s="190"/>
      <c r="M584" s="190"/>
      <c r="N584" s="190"/>
      <c r="O584" s="190"/>
      <c r="P584" s="190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8"/>
      <c r="C585" s="188"/>
      <c r="D585" s="188"/>
      <c r="E585" s="102"/>
      <c r="F585" s="102"/>
      <c r="G585" s="102"/>
      <c r="H585" s="189"/>
      <c r="I585" s="189"/>
      <c r="J585" s="189"/>
      <c r="K585" s="189"/>
      <c r="L585" s="190"/>
      <c r="M585" s="190"/>
      <c r="N585" s="190"/>
      <c r="O585" s="190"/>
      <c r="P585" s="190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8"/>
      <c r="C586" s="188"/>
      <c r="D586" s="188"/>
      <c r="E586" s="102"/>
      <c r="F586" s="102"/>
      <c r="G586" s="102"/>
      <c r="H586" s="189"/>
      <c r="I586" s="189"/>
      <c r="J586" s="189"/>
      <c r="K586" s="189"/>
      <c r="L586" s="190"/>
      <c r="M586" s="190"/>
      <c r="N586" s="190"/>
      <c r="O586" s="190"/>
      <c r="P586" s="190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8"/>
      <c r="C587" s="188"/>
      <c r="D587" s="188"/>
      <c r="E587" s="102"/>
      <c r="F587" s="102"/>
      <c r="G587" s="102"/>
      <c r="H587" s="189"/>
      <c r="I587" s="189"/>
      <c r="J587" s="189"/>
      <c r="K587" s="189"/>
      <c r="L587" s="190"/>
      <c r="M587" s="190"/>
      <c r="N587" s="190"/>
      <c r="O587" s="190"/>
      <c r="P587" s="190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5"/>
      <c r="C590" s="186"/>
      <c r="D590" s="186"/>
      <c r="E590" s="187"/>
      <c r="F590" s="187"/>
      <c r="G590" s="187"/>
      <c r="H590" s="187"/>
      <c r="I590" s="187"/>
      <c r="J590" s="187"/>
      <c r="K590" s="187"/>
      <c r="L590" s="187"/>
      <c r="M590" s="187"/>
      <c r="N590" s="165"/>
      <c r="O590" s="165"/>
      <c r="P590" s="185"/>
      <c r="Q590" s="185"/>
      <c r="R590" s="185"/>
      <c r="S590" s="185"/>
      <c r="T590" s="185"/>
      <c r="U590" s="185"/>
      <c r="V590" s="165"/>
      <c r="W590" s="165"/>
      <c r="X590" s="165"/>
      <c r="Y590" s="165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84"/>
      <c r="C591" s="184"/>
      <c r="D591" s="184"/>
      <c r="E591" s="184"/>
      <c r="F591" s="184"/>
      <c r="G591" s="184"/>
      <c r="H591" s="184"/>
      <c r="I591" s="184"/>
      <c r="J591" s="184"/>
      <c r="K591" s="184"/>
      <c r="L591" s="184"/>
      <c r="M591" s="184"/>
      <c r="N591" s="98"/>
      <c r="O591" s="164"/>
      <c r="P591" s="184"/>
      <c r="Q591" s="184"/>
      <c r="R591" s="184"/>
      <c r="S591" s="184"/>
      <c r="T591" s="184"/>
      <c r="U591" s="184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84"/>
      <c r="C592" s="184"/>
      <c r="D592" s="184"/>
      <c r="E592" s="184"/>
      <c r="F592" s="184"/>
      <c r="G592" s="184"/>
      <c r="H592" s="184"/>
      <c r="I592" s="184"/>
      <c r="J592" s="184"/>
      <c r="K592" s="184"/>
      <c r="L592" s="184"/>
      <c r="M592" s="184"/>
      <c r="N592" s="98"/>
      <c r="O592" s="164"/>
      <c r="P592" s="184"/>
      <c r="Q592" s="184"/>
      <c r="R592" s="184"/>
      <c r="S592" s="184"/>
      <c r="T592" s="184"/>
      <c r="U592" s="184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84"/>
      <c r="C593" s="184"/>
      <c r="D593" s="184"/>
      <c r="E593" s="184"/>
      <c r="F593" s="184"/>
      <c r="G593" s="184"/>
      <c r="H593" s="184"/>
      <c r="I593" s="184"/>
      <c r="J593" s="184"/>
      <c r="K593" s="184"/>
      <c r="L593" s="184"/>
      <c r="M593" s="184"/>
      <c r="N593" s="98"/>
      <c r="O593" s="164"/>
      <c r="P593" s="184"/>
      <c r="Q593" s="184"/>
      <c r="R593" s="184"/>
      <c r="S593" s="184"/>
      <c r="T593" s="184"/>
      <c r="U593" s="184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84"/>
      <c r="C594" s="184"/>
      <c r="D594" s="184"/>
      <c r="E594" s="184"/>
      <c r="F594" s="184"/>
      <c r="G594" s="184"/>
      <c r="H594" s="184"/>
      <c r="I594" s="184"/>
      <c r="J594" s="184"/>
      <c r="K594" s="184"/>
      <c r="L594" s="184"/>
      <c r="M594" s="184"/>
      <c r="N594" s="98"/>
      <c r="O594" s="164"/>
      <c r="P594" s="184"/>
      <c r="Q594" s="184"/>
      <c r="R594" s="184"/>
      <c r="S594" s="184"/>
      <c r="T594" s="184"/>
      <c r="U594" s="184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84"/>
      <c r="C595" s="184"/>
      <c r="D595" s="184"/>
      <c r="E595" s="184"/>
      <c r="F595" s="184"/>
      <c r="G595" s="184"/>
      <c r="H595" s="184"/>
      <c r="I595" s="184"/>
      <c r="J595" s="184"/>
      <c r="K595" s="184"/>
      <c r="L595" s="184"/>
      <c r="M595" s="184"/>
      <c r="N595" s="98"/>
      <c r="O595" s="164"/>
      <c r="P595" s="184"/>
      <c r="Q595" s="184"/>
      <c r="R595" s="184"/>
      <c r="S595" s="184"/>
      <c r="T595" s="184"/>
      <c r="U595" s="184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84"/>
      <c r="C596" s="184"/>
      <c r="D596" s="184"/>
      <c r="E596" s="184"/>
      <c r="F596" s="184"/>
      <c r="G596" s="184"/>
      <c r="H596" s="184"/>
      <c r="I596" s="184"/>
      <c r="J596" s="184"/>
      <c r="K596" s="184"/>
      <c r="L596" s="184"/>
      <c r="M596" s="184"/>
      <c r="N596" s="98"/>
      <c r="O596" s="164"/>
      <c r="P596" s="184"/>
      <c r="Q596" s="184"/>
      <c r="R596" s="184"/>
      <c r="S596" s="184"/>
      <c r="T596" s="184"/>
      <c r="U596" s="184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84"/>
      <c r="C597" s="184"/>
      <c r="D597" s="184"/>
      <c r="E597" s="184"/>
      <c r="F597" s="184"/>
      <c r="G597" s="184"/>
      <c r="H597" s="184"/>
      <c r="I597" s="184"/>
      <c r="J597" s="184"/>
      <c r="K597" s="184"/>
      <c r="L597" s="184"/>
      <c r="M597" s="184"/>
      <c r="N597" s="98"/>
      <c r="O597" s="164"/>
      <c r="P597" s="184"/>
      <c r="Q597" s="184"/>
      <c r="R597" s="184"/>
      <c r="S597" s="184"/>
      <c r="T597" s="184"/>
      <c r="U597" s="184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84"/>
      <c r="C598" s="184"/>
      <c r="D598" s="184"/>
      <c r="E598" s="184"/>
      <c r="F598" s="184"/>
      <c r="G598" s="184"/>
      <c r="H598" s="184"/>
      <c r="I598" s="184"/>
      <c r="J598" s="184"/>
      <c r="K598" s="184"/>
      <c r="L598" s="184"/>
      <c r="M598" s="184"/>
      <c r="N598" s="98"/>
      <c r="O598" s="164"/>
      <c r="P598" s="184"/>
      <c r="Q598" s="184"/>
      <c r="R598" s="184"/>
      <c r="S598" s="184"/>
      <c r="T598" s="184"/>
      <c r="U598" s="184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84"/>
      <c r="C599" s="184"/>
      <c r="D599" s="184"/>
      <c r="E599" s="184"/>
      <c r="F599" s="184"/>
      <c r="G599" s="184"/>
      <c r="H599" s="184"/>
      <c r="I599" s="184"/>
      <c r="J599" s="184"/>
      <c r="K599" s="184"/>
      <c r="L599" s="184"/>
      <c r="M599" s="184"/>
      <c r="N599" s="98"/>
      <c r="O599" s="164"/>
      <c r="P599" s="184"/>
      <c r="Q599" s="184"/>
      <c r="R599" s="184"/>
      <c r="S599" s="184"/>
      <c r="T599" s="184"/>
      <c r="U599" s="184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84"/>
      <c r="C600" s="184"/>
      <c r="D600" s="184"/>
      <c r="E600" s="184"/>
      <c r="F600" s="184"/>
      <c r="G600" s="184"/>
      <c r="H600" s="184"/>
      <c r="I600" s="184"/>
      <c r="J600" s="184"/>
      <c r="K600" s="184"/>
      <c r="L600" s="184"/>
      <c r="M600" s="184"/>
      <c r="N600" s="98"/>
      <c r="O600" s="164"/>
      <c r="P600" s="184"/>
      <c r="Q600" s="184"/>
      <c r="R600" s="184"/>
      <c r="S600" s="184"/>
      <c r="T600" s="184"/>
      <c r="U600" s="184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84"/>
      <c r="C601" s="184"/>
      <c r="D601" s="184"/>
      <c r="E601" s="184"/>
      <c r="F601" s="184"/>
      <c r="G601" s="184"/>
      <c r="H601" s="184"/>
      <c r="I601" s="184"/>
      <c r="J601" s="184"/>
      <c r="K601" s="184"/>
      <c r="L601" s="184"/>
      <c r="M601" s="184"/>
      <c r="N601" s="98"/>
      <c r="O601" s="164"/>
      <c r="P601" s="184"/>
      <c r="Q601" s="184"/>
      <c r="R601" s="184"/>
      <c r="S601" s="184"/>
      <c r="T601" s="184"/>
      <c r="U601" s="184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84"/>
      <c r="C602" s="184"/>
      <c r="D602" s="184"/>
      <c r="E602" s="184"/>
      <c r="F602" s="184"/>
      <c r="G602" s="184"/>
      <c r="H602" s="184"/>
      <c r="I602" s="184"/>
      <c r="J602" s="184"/>
      <c r="K602" s="184"/>
      <c r="L602" s="184"/>
      <c r="M602" s="184"/>
      <c r="N602" s="98"/>
      <c r="O602" s="164"/>
      <c r="P602" s="184"/>
      <c r="Q602" s="184"/>
      <c r="R602" s="184"/>
      <c r="S602" s="184"/>
      <c r="T602" s="184"/>
      <c r="U602" s="184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84"/>
      <c r="C603" s="184"/>
      <c r="D603" s="184"/>
      <c r="E603" s="184"/>
      <c r="F603" s="184"/>
      <c r="G603" s="184"/>
      <c r="H603" s="184"/>
      <c r="I603" s="184"/>
      <c r="J603" s="184"/>
      <c r="K603" s="184"/>
      <c r="L603" s="184"/>
      <c r="M603" s="184"/>
      <c r="N603" s="98"/>
      <c r="O603" s="164"/>
      <c r="P603" s="184"/>
      <c r="Q603" s="184"/>
      <c r="R603" s="184"/>
      <c r="S603" s="184"/>
      <c r="T603" s="184"/>
      <c r="U603" s="184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84"/>
      <c r="C604" s="184"/>
      <c r="D604" s="184"/>
      <c r="E604" s="184"/>
      <c r="F604" s="184"/>
      <c r="G604" s="184"/>
      <c r="H604" s="184"/>
      <c r="I604" s="184"/>
      <c r="J604" s="184"/>
      <c r="K604" s="184"/>
      <c r="L604" s="184"/>
      <c r="M604" s="184"/>
      <c r="N604" s="98"/>
      <c r="O604" s="164"/>
      <c r="P604" s="184"/>
      <c r="Q604" s="184"/>
      <c r="R604" s="184"/>
      <c r="S604" s="184"/>
      <c r="T604" s="184"/>
      <c r="U604" s="184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84"/>
      <c r="C605" s="184"/>
      <c r="D605" s="184"/>
      <c r="E605" s="184"/>
      <c r="F605" s="184"/>
      <c r="G605" s="184"/>
      <c r="H605" s="184"/>
      <c r="I605" s="184"/>
      <c r="J605" s="184"/>
      <c r="K605" s="184"/>
      <c r="L605" s="184"/>
      <c r="M605" s="184"/>
      <c r="N605" s="98"/>
      <c r="O605" s="164"/>
      <c r="P605" s="184"/>
      <c r="Q605" s="184"/>
      <c r="R605" s="184"/>
      <c r="S605" s="184"/>
      <c r="T605" s="184"/>
      <c r="U605" s="184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84"/>
      <c r="C606" s="184"/>
      <c r="D606" s="184"/>
      <c r="E606" s="184"/>
      <c r="F606" s="184"/>
      <c r="G606" s="184"/>
      <c r="H606" s="184"/>
      <c r="I606" s="184"/>
      <c r="J606" s="184"/>
      <c r="K606" s="184"/>
      <c r="L606" s="184"/>
      <c r="M606" s="184"/>
      <c r="N606" s="98"/>
      <c r="O606" s="164"/>
      <c r="P606" s="184"/>
      <c r="Q606" s="184"/>
      <c r="R606" s="184"/>
      <c r="S606" s="184"/>
      <c r="T606" s="184"/>
      <c r="U606" s="184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84"/>
      <c r="C607" s="184"/>
      <c r="D607" s="184"/>
      <c r="E607" s="184"/>
      <c r="F607" s="184"/>
      <c r="G607" s="184"/>
      <c r="H607" s="184"/>
      <c r="I607" s="184"/>
      <c r="J607" s="184"/>
      <c r="K607" s="184"/>
      <c r="L607" s="184"/>
      <c r="M607" s="184"/>
      <c r="N607" s="98"/>
      <c r="O607" s="164"/>
      <c r="P607" s="184"/>
      <c r="Q607" s="184"/>
      <c r="R607" s="184"/>
      <c r="S607" s="184"/>
      <c r="T607" s="184"/>
      <c r="U607" s="184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84"/>
      <c r="C608" s="184"/>
      <c r="D608" s="184"/>
      <c r="E608" s="184"/>
      <c r="F608" s="184"/>
      <c r="G608" s="184"/>
      <c r="H608" s="184"/>
      <c r="I608" s="184"/>
      <c r="J608" s="184"/>
      <c r="K608" s="184"/>
      <c r="L608" s="184"/>
      <c r="M608" s="184"/>
      <c r="N608" s="98"/>
      <c r="O608" s="164"/>
      <c r="P608" s="184"/>
      <c r="Q608" s="184"/>
      <c r="R608" s="184"/>
      <c r="S608" s="184"/>
      <c r="T608" s="184"/>
      <c r="U608" s="184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84"/>
      <c r="C609" s="184"/>
      <c r="D609" s="184"/>
      <c r="E609" s="184"/>
      <c r="F609" s="184"/>
      <c r="G609" s="184"/>
      <c r="H609" s="184"/>
      <c r="I609" s="184"/>
      <c r="J609" s="184"/>
      <c r="K609" s="184"/>
      <c r="L609" s="184"/>
      <c r="M609" s="184"/>
      <c r="N609" s="98"/>
      <c r="O609" s="164"/>
      <c r="P609" s="184"/>
      <c r="Q609" s="184"/>
      <c r="R609" s="184"/>
      <c r="S609" s="184"/>
      <c r="T609" s="184"/>
      <c r="U609" s="184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84"/>
      <c r="C610" s="184"/>
      <c r="D610" s="184"/>
      <c r="E610" s="184"/>
      <c r="F610" s="184"/>
      <c r="G610" s="184"/>
      <c r="H610" s="184"/>
      <c r="I610" s="184"/>
      <c r="J610" s="184"/>
      <c r="K610" s="184"/>
      <c r="L610" s="184"/>
      <c r="M610" s="184"/>
      <c r="N610" s="98"/>
      <c r="O610" s="164"/>
      <c r="P610" s="184"/>
      <c r="Q610" s="184"/>
      <c r="R610" s="184"/>
      <c r="S610" s="184"/>
      <c r="T610" s="184"/>
      <c r="U610" s="184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84"/>
      <c r="C611" s="184"/>
      <c r="D611" s="184"/>
      <c r="E611" s="184"/>
      <c r="F611" s="184"/>
      <c r="G611" s="184"/>
      <c r="H611" s="184"/>
      <c r="I611" s="184"/>
      <c r="J611" s="184"/>
      <c r="K611" s="184"/>
      <c r="L611" s="184"/>
      <c r="M611" s="184"/>
      <c r="N611" s="98"/>
      <c r="O611" s="164"/>
      <c r="P611" s="184"/>
      <c r="Q611" s="184"/>
      <c r="R611" s="184"/>
      <c r="S611" s="184"/>
      <c r="T611" s="184"/>
      <c r="U611" s="184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84"/>
      <c r="C612" s="184"/>
      <c r="D612" s="184"/>
      <c r="E612" s="184"/>
      <c r="F612" s="184"/>
      <c r="G612" s="184"/>
      <c r="H612" s="184"/>
      <c r="I612" s="184"/>
      <c r="J612" s="184"/>
      <c r="K612" s="184"/>
      <c r="L612" s="184"/>
      <c r="M612" s="184"/>
      <c r="N612" s="98"/>
      <c r="O612" s="164"/>
      <c r="P612" s="184"/>
      <c r="Q612" s="184"/>
      <c r="R612" s="184"/>
      <c r="S612" s="184"/>
      <c r="T612" s="184"/>
      <c r="U612" s="184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84"/>
      <c r="C613" s="184"/>
      <c r="D613" s="184"/>
      <c r="E613" s="184"/>
      <c r="F613" s="184"/>
      <c r="G613" s="184"/>
      <c r="H613" s="184"/>
      <c r="I613" s="184"/>
      <c r="J613" s="184"/>
      <c r="K613" s="184"/>
      <c r="L613" s="184"/>
      <c r="M613" s="184"/>
      <c r="N613" s="98"/>
      <c r="O613" s="164"/>
      <c r="P613" s="184"/>
      <c r="Q613" s="184"/>
      <c r="R613" s="184"/>
      <c r="S613" s="184"/>
      <c r="T613" s="184"/>
      <c r="U613" s="184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84"/>
      <c r="C614" s="184"/>
      <c r="D614" s="184"/>
      <c r="E614" s="184"/>
      <c r="F614" s="184"/>
      <c r="G614" s="184"/>
      <c r="H614" s="184"/>
      <c r="I614" s="184"/>
      <c r="J614" s="184"/>
      <c r="K614" s="184"/>
      <c r="L614" s="184"/>
      <c r="M614" s="184"/>
      <c r="N614" s="98"/>
      <c r="O614" s="164"/>
      <c r="P614" s="184"/>
      <c r="Q614" s="184"/>
      <c r="R614" s="184"/>
      <c r="S614" s="184"/>
      <c r="T614" s="184"/>
      <c r="U614" s="184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84"/>
      <c r="C615" s="184"/>
      <c r="D615" s="184"/>
      <c r="E615" s="184"/>
      <c r="F615" s="184"/>
      <c r="G615" s="184"/>
      <c r="H615" s="184"/>
      <c r="I615" s="184"/>
      <c r="J615" s="184"/>
      <c r="K615" s="184"/>
      <c r="L615" s="184"/>
      <c r="M615" s="184"/>
      <c r="N615" s="98"/>
      <c r="O615" s="164"/>
      <c r="P615" s="184"/>
      <c r="Q615" s="184"/>
      <c r="R615" s="184"/>
      <c r="S615" s="184"/>
      <c r="T615" s="184"/>
      <c r="U615" s="184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84"/>
      <c r="C616" s="184"/>
      <c r="D616" s="184"/>
      <c r="E616" s="184"/>
      <c r="F616" s="184"/>
      <c r="G616" s="184"/>
      <c r="H616" s="184"/>
      <c r="I616" s="184"/>
      <c r="J616" s="184"/>
      <c r="K616" s="184"/>
      <c r="L616" s="184"/>
      <c r="M616" s="184"/>
      <c r="N616" s="98"/>
      <c r="O616" s="164"/>
      <c r="P616" s="184"/>
      <c r="Q616" s="184"/>
      <c r="R616" s="184"/>
      <c r="S616" s="184"/>
      <c r="T616" s="184"/>
      <c r="U616" s="184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84"/>
      <c r="C617" s="184"/>
      <c r="D617" s="184"/>
      <c r="E617" s="184"/>
      <c r="F617" s="184"/>
      <c r="G617" s="184"/>
      <c r="H617" s="184"/>
      <c r="I617" s="184"/>
      <c r="J617" s="184"/>
      <c r="K617" s="184"/>
      <c r="L617" s="184"/>
      <c r="M617" s="184"/>
      <c r="N617" s="98"/>
      <c r="O617" s="164"/>
      <c r="P617" s="184"/>
      <c r="Q617" s="184"/>
      <c r="R617" s="184"/>
      <c r="S617" s="184"/>
      <c r="T617" s="184"/>
      <c r="U617" s="184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84"/>
      <c r="C618" s="184"/>
      <c r="D618" s="184"/>
      <c r="E618" s="184"/>
      <c r="F618" s="184"/>
      <c r="G618" s="184"/>
      <c r="H618" s="184"/>
      <c r="I618" s="184"/>
      <c r="J618" s="184"/>
      <c r="K618" s="184"/>
      <c r="L618" s="184"/>
      <c r="M618" s="184"/>
      <c r="N618" s="98"/>
      <c r="O618" s="164"/>
      <c r="P618" s="184"/>
      <c r="Q618" s="184"/>
      <c r="R618" s="184"/>
      <c r="S618" s="184"/>
      <c r="T618" s="184"/>
      <c r="U618" s="184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84"/>
      <c r="C619" s="184"/>
      <c r="D619" s="184"/>
      <c r="E619" s="184"/>
      <c r="F619" s="184"/>
      <c r="G619" s="184"/>
      <c r="H619" s="184"/>
      <c r="I619" s="184"/>
      <c r="J619" s="184"/>
      <c r="K619" s="184"/>
      <c r="L619" s="184"/>
      <c r="M619" s="184"/>
      <c r="N619" s="98"/>
      <c r="O619" s="164"/>
      <c r="P619" s="184"/>
      <c r="Q619" s="184"/>
      <c r="R619" s="184"/>
      <c r="S619" s="184"/>
      <c r="T619" s="184"/>
      <c r="U619" s="184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84"/>
      <c r="C620" s="184"/>
      <c r="D620" s="184"/>
      <c r="E620" s="184"/>
      <c r="F620" s="184"/>
      <c r="G620" s="184"/>
      <c r="H620" s="184"/>
      <c r="I620" s="184"/>
      <c r="J620" s="184"/>
      <c r="K620" s="184"/>
      <c r="L620" s="184"/>
      <c r="M620" s="184"/>
      <c r="N620" s="98"/>
      <c r="O620" s="164"/>
      <c r="P620" s="184"/>
      <c r="Q620" s="184"/>
      <c r="R620" s="184"/>
      <c r="S620" s="184"/>
      <c r="T620" s="184"/>
      <c r="U620" s="184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84"/>
      <c r="C621" s="184"/>
      <c r="D621" s="184"/>
      <c r="E621" s="184"/>
      <c r="F621" s="184"/>
      <c r="G621" s="184"/>
      <c r="H621" s="184"/>
      <c r="I621" s="184"/>
      <c r="J621" s="184"/>
      <c r="K621" s="184"/>
      <c r="L621" s="184"/>
      <c r="M621" s="184"/>
      <c r="N621" s="98"/>
      <c r="O621" s="164"/>
      <c r="P621" s="184"/>
      <c r="Q621" s="184"/>
      <c r="R621" s="184"/>
      <c r="S621" s="184"/>
      <c r="T621" s="184"/>
      <c r="U621" s="184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84"/>
      <c r="C622" s="184"/>
      <c r="D622" s="184"/>
      <c r="E622" s="184"/>
      <c r="F622" s="184"/>
      <c r="G622" s="184"/>
      <c r="H622" s="184"/>
      <c r="I622" s="184"/>
      <c r="J622" s="184"/>
      <c r="K622" s="184"/>
      <c r="L622" s="184"/>
      <c r="M622" s="184"/>
      <c r="N622" s="98"/>
      <c r="O622" s="164"/>
      <c r="P622" s="184"/>
      <c r="Q622" s="184"/>
      <c r="R622" s="184"/>
      <c r="S622" s="184"/>
      <c r="T622" s="184"/>
      <c r="U622" s="184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84"/>
      <c r="C623" s="184"/>
      <c r="D623" s="184"/>
      <c r="E623" s="184"/>
      <c r="F623" s="184"/>
      <c r="G623" s="184"/>
      <c r="H623" s="184"/>
      <c r="I623" s="184"/>
      <c r="J623" s="184"/>
      <c r="K623" s="184"/>
      <c r="L623" s="184"/>
      <c r="M623" s="184"/>
      <c r="N623" s="98"/>
      <c r="O623" s="164"/>
      <c r="P623" s="184"/>
      <c r="Q623" s="184"/>
      <c r="R623" s="184"/>
      <c r="S623" s="184"/>
      <c r="T623" s="184"/>
      <c r="U623" s="184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84"/>
      <c r="C624" s="184"/>
      <c r="D624" s="184"/>
      <c r="E624" s="184"/>
      <c r="F624" s="184"/>
      <c r="G624" s="184"/>
      <c r="H624" s="184"/>
      <c r="I624" s="184"/>
      <c r="J624" s="184"/>
      <c r="K624" s="184"/>
      <c r="L624" s="184"/>
      <c r="M624" s="184"/>
      <c r="N624" s="98"/>
      <c r="O624" s="164"/>
      <c r="P624" s="184"/>
      <c r="Q624" s="184"/>
      <c r="R624" s="184"/>
      <c r="S624" s="184"/>
      <c r="T624" s="184"/>
      <c r="U624" s="184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84"/>
      <c r="C625" s="184"/>
      <c r="D625" s="184"/>
      <c r="E625" s="184"/>
      <c r="F625" s="184"/>
      <c r="G625" s="184"/>
      <c r="H625" s="184"/>
      <c r="I625" s="184"/>
      <c r="J625" s="184"/>
      <c r="K625" s="184"/>
      <c r="L625" s="184"/>
      <c r="M625" s="184"/>
      <c r="N625" s="98"/>
      <c r="O625" s="164"/>
      <c r="P625" s="184"/>
      <c r="Q625" s="184"/>
      <c r="R625" s="184"/>
      <c r="S625" s="184"/>
      <c r="T625" s="184"/>
      <c r="U625" s="184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84"/>
      <c r="C626" s="184"/>
      <c r="D626" s="184"/>
      <c r="E626" s="184"/>
      <c r="F626" s="184"/>
      <c r="G626" s="184"/>
      <c r="H626" s="184"/>
      <c r="I626" s="184"/>
      <c r="J626" s="184"/>
      <c r="K626" s="184"/>
      <c r="L626" s="184"/>
      <c r="M626" s="184"/>
      <c r="N626" s="98"/>
      <c r="O626" s="164"/>
      <c r="P626" s="184"/>
      <c r="Q626" s="184"/>
      <c r="R626" s="184"/>
      <c r="S626" s="184"/>
      <c r="T626" s="184"/>
      <c r="U626" s="184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84"/>
      <c r="C627" s="184"/>
      <c r="D627" s="184"/>
      <c r="E627" s="184"/>
      <c r="F627" s="184"/>
      <c r="G627" s="184"/>
      <c r="H627" s="184"/>
      <c r="I627" s="184"/>
      <c r="J627" s="184"/>
      <c r="K627" s="184"/>
      <c r="L627" s="184"/>
      <c r="M627" s="184"/>
      <c r="N627" s="98"/>
      <c r="O627" s="164"/>
      <c r="P627" s="184"/>
      <c r="Q627" s="184"/>
      <c r="R627" s="184"/>
      <c r="S627" s="184"/>
      <c r="T627" s="184"/>
      <c r="U627" s="184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84"/>
      <c r="C628" s="184"/>
      <c r="D628" s="184"/>
      <c r="E628" s="184"/>
      <c r="F628" s="184"/>
      <c r="G628" s="184"/>
      <c r="H628" s="184"/>
      <c r="I628" s="184"/>
      <c r="J628" s="184"/>
      <c r="K628" s="184"/>
      <c r="L628" s="184"/>
      <c r="M628" s="184"/>
      <c r="N628" s="98"/>
      <c r="O628" s="164"/>
      <c r="P628" s="184"/>
      <c r="Q628" s="184"/>
      <c r="R628" s="184"/>
      <c r="S628" s="184"/>
      <c r="T628" s="184"/>
      <c r="U628" s="184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84"/>
      <c r="C629" s="184"/>
      <c r="D629" s="184"/>
      <c r="E629" s="184"/>
      <c r="F629" s="184"/>
      <c r="G629" s="184"/>
      <c r="H629" s="184"/>
      <c r="I629" s="184"/>
      <c r="J629" s="184"/>
      <c r="K629" s="184"/>
      <c r="L629" s="184"/>
      <c r="M629" s="184"/>
      <c r="N629" s="98"/>
      <c r="O629" s="164"/>
      <c r="P629" s="184"/>
      <c r="Q629" s="184"/>
      <c r="R629" s="184"/>
      <c r="S629" s="184"/>
      <c r="T629" s="184"/>
      <c r="U629" s="184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84"/>
      <c r="C630" s="184"/>
      <c r="D630" s="184"/>
      <c r="E630" s="184"/>
      <c r="F630" s="184"/>
      <c r="G630" s="184"/>
      <c r="H630" s="184"/>
      <c r="I630" s="184"/>
      <c r="J630" s="184"/>
      <c r="K630" s="184"/>
      <c r="L630" s="184"/>
      <c r="M630" s="184"/>
      <c r="N630" s="98"/>
      <c r="O630" s="164"/>
      <c r="P630" s="184"/>
      <c r="Q630" s="184"/>
      <c r="R630" s="184"/>
      <c r="S630" s="184"/>
      <c r="T630" s="184"/>
      <c r="U630" s="184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84"/>
      <c r="C631" s="184"/>
      <c r="D631" s="184"/>
      <c r="E631" s="184"/>
      <c r="F631" s="184"/>
      <c r="G631" s="184"/>
      <c r="H631" s="184"/>
      <c r="I631" s="184"/>
      <c r="J631" s="184"/>
      <c r="K631" s="184"/>
      <c r="L631" s="184"/>
      <c r="M631" s="184"/>
      <c r="N631" s="98"/>
      <c r="O631" s="164"/>
      <c r="P631" s="184"/>
      <c r="Q631" s="184"/>
      <c r="R631" s="184"/>
      <c r="S631" s="184"/>
      <c r="T631" s="184"/>
      <c r="U631" s="184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84"/>
      <c r="C632" s="184"/>
      <c r="D632" s="184"/>
      <c r="E632" s="184"/>
      <c r="F632" s="184"/>
      <c r="G632" s="184"/>
      <c r="H632" s="184"/>
      <c r="I632" s="184"/>
      <c r="J632" s="184"/>
      <c r="K632" s="184"/>
      <c r="L632" s="184"/>
      <c r="M632" s="184"/>
      <c r="N632" s="98"/>
      <c r="O632" s="164"/>
      <c r="P632" s="184"/>
      <c r="Q632" s="184"/>
      <c r="R632" s="184"/>
      <c r="S632" s="184"/>
      <c r="T632" s="184"/>
      <c r="U632" s="184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84"/>
      <c r="C633" s="184"/>
      <c r="D633" s="184"/>
      <c r="E633" s="184"/>
      <c r="F633" s="184"/>
      <c r="G633" s="184"/>
      <c r="H633" s="184"/>
      <c r="I633" s="184"/>
      <c r="J633" s="184"/>
      <c r="K633" s="184"/>
      <c r="L633" s="184"/>
      <c r="M633" s="184"/>
      <c r="N633" s="98"/>
      <c r="O633" s="164"/>
      <c r="P633" s="184"/>
      <c r="Q633" s="184"/>
      <c r="R633" s="184"/>
      <c r="S633" s="184"/>
      <c r="T633" s="184"/>
      <c r="U633" s="184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84"/>
      <c r="C634" s="184"/>
      <c r="D634" s="184"/>
      <c r="E634" s="184"/>
      <c r="F634" s="184"/>
      <c r="G634" s="184"/>
      <c r="H634" s="184"/>
      <c r="I634" s="184"/>
      <c r="J634" s="184"/>
      <c r="K634" s="184"/>
      <c r="L634" s="184"/>
      <c r="M634" s="184"/>
      <c r="N634" s="98"/>
      <c r="O634" s="164"/>
      <c r="P634" s="184"/>
      <c r="Q634" s="184"/>
      <c r="R634" s="184"/>
      <c r="S634" s="184"/>
      <c r="T634" s="184"/>
      <c r="U634" s="184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84"/>
      <c r="C635" s="184"/>
      <c r="D635" s="184"/>
      <c r="E635" s="184"/>
      <c r="F635" s="184"/>
      <c r="G635" s="184"/>
      <c r="H635" s="184"/>
      <c r="I635" s="184"/>
      <c r="J635" s="184"/>
      <c r="K635" s="184"/>
      <c r="L635" s="184"/>
      <c r="M635" s="184"/>
      <c r="N635" s="98"/>
      <c r="O635" s="164"/>
      <c r="P635" s="184"/>
      <c r="Q635" s="184"/>
      <c r="R635" s="184"/>
      <c r="S635" s="184"/>
      <c r="T635" s="184"/>
      <c r="U635" s="184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84"/>
      <c r="C636" s="184"/>
      <c r="D636" s="184"/>
      <c r="E636" s="184"/>
      <c r="F636" s="184"/>
      <c r="G636" s="184"/>
      <c r="H636" s="184"/>
      <c r="I636" s="184"/>
      <c r="J636" s="184"/>
      <c r="K636" s="184"/>
      <c r="L636" s="184"/>
      <c r="M636" s="184"/>
      <c r="N636" s="98"/>
      <c r="O636" s="164"/>
      <c r="P636" s="184"/>
      <c r="Q636" s="184"/>
      <c r="R636" s="184"/>
      <c r="S636" s="184"/>
      <c r="T636" s="184"/>
      <c r="U636" s="184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84"/>
      <c r="C637" s="184"/>
      <c r="D637" s="184"/>
      <c r="E637" s="184"/>
      <c r="F637" s="184"/>
      <c r="G637" s="184"/>
      <c r="H637" s="184"/>
      <c r="I637" s="184"/>
      <c r="J637" s="184"/>
      <c r="K637" s="184"/>
      <c r="L637" s="184"/>
      <c r="M637" s="184"/>
      <c r="N637" s="98"/>
      <c r="O637" s="164"/>
      <c r="P637" s="184"/>
      <c r="Q637" s="184"/>
      <c r="R637" s="184"/>
      <c r="S637" s="184"/>
      <c r="T637" s="184"/>
      <c r="U637" s="184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84"/>
      <c r="C638" s="184"/>
      <c r="D638" s="184"/>
      <c r="E638" s="184"/>
      <c r="F638" s="184"/>
      <c r="G638" s="184"/>
      <c r="H638" s="184"/>
      <c r="I638" s="184"/>
      <c r="J638" s="184"/>
      <c r="K638" s="184"/>
      <c r="L638" s="184"/>
      <c r="M638" s="184"/>
      <c r="N638" s="98"/>
      <c r="O638" s="164"/>
      <c r="P638" s="184"/>
      <c r="Q638" s="184"/>
      <c r="R638" s="184"/>
      <c r="S638" s="184"/>
      <c r="T638" s="184"/>
      <c r="U638" s="184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84"/>
      <c r="C639" s="184"/>
      <c r="D639" s="184"/>
      <c r="E639" s="184"/>
      <c r="F639" s="184"/>
      <c r="G639" s="184"/>
      <c r="H639" s="184"/>
      <c r="I639" s="184"/>
      <c r="J639" s="184"/>
      <c r="K639" s="184"/>
      <c r="L639" s="184"/>
      <c r="M639" s="184"/>
      <c r="N639" s="98"/>
      <c r="O639" s="164"/>
      <c r="P639" s="184"/>
      <c r="Q639" s="184"/>
      <c r="R639" s="184"/>
      <c r="S639" s="184"/>
      <c r="T639" s="184"/>
      <c r="U639" s="184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84"/>
      <c r="C640" s="184"/>
      <c r="D640" s="184"/>
      <c r="E640" s="184"/>
      <c r="F640" s="184"/>
      <c r="G640" s="184"/>
      <c r="H640" s="184"/>
      <c r="I640" s="184"/>
      <c r="J640" s="184"/>
      <c r="K640" s="184"/>
      <c r="L640" s="184"/>
      <c r="M640" s="184"/>
      <c r="N640" s="98"/>
      <c r="O640" s="164"/>
      <c r="P640" s="184"/>
      <c r="Q640" s="184"/>
      <c r="R640" s="184"/>
      <c r="S640" s="184"/>
      <c r="T640" s="184"/>
      <c r="U640" s="184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84"/>
      <c r="C641" s="184"/>
      <c r="D641" s="184"/>
      <c r="E641" s="184"/>
      <c r="F641" s="184"/>
      <c r="G641" s="184"/>
      <c r="H641" s="184"/>
      <c r="I641" s="184"/>
      <c r="J641" s="184"/>
      <c r="K641" s="184"/>
      <c r="L641" s="184"/>
      <c r="M641" s="184"/>
      <c r="N641" s="98"/>
      <c r="O641" s="164"/>
      <c r="P641" s="184"/>
      <c r="Q641" s="184"/>
      <c r="R641" s="184"/>
      <c r="S641" s="184"/>
      <c r="T641" s="184"/>
      <c r="U641" s="184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84"/>
      <c r="C642" s="184"/>
      <c r="D642" s="184"/>
      <c r="E642" s="184"/>
      <c r="F642" s="184"/>
      <c r="G642" s="184"/>
      <c r="H642" s="184"/>
      <c r="I642" s="184"/>
      <c r="J642" s="184"/>
      <c r="K642" s="184"/>
      <c r="L642" s="184"/>
      <c r="M642" s="184"/>
      <c r="N642" s="98"/>
      <c r="O642" s="164"/>
      <c r="P642" s="184"/>
      <c r="Q642" s="184"/>
      <c r="R642" s="184"/>
      <c r="S642" s="184"/>
      <c r="T642" s="184"/>
      <c r="U642" s="184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84"/>
      <c r="C643" s="184"/>
      <c r="D643" s="184"/>
      <c r="E643" s="184"/>
      <c r="F643" s="184"/>
      <c r="G643" s="184"/>
      <c r="H643" s="184"/>
      <c r="I643" s="184"/>
      <c r="J643" s="184"/>
      <c r="K643" s="184"/>
      <c r="L643" s="184"/>
      <c r="M643" s="184"/>
      <c r="N643" s="98"/>
      <c r="O643" s="164"/>
      <c r="P643" s="184"/>
      <c r="Q643" s="184"/>
      <c r="R643" s="184"/>
      <c r="S643" s="184"/>
      <c r="T643" s="184"/>
      <c r="U643" s="184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84"/>
      <c r="C644" s="184"/>
      <c r="D644" s="184"/>
      <c r="E644" s="184"/>
      <c r="F644" s="184"/>
      <c r="G644" s="184"/>
      <c r="H644" s="184"/>
      <c r="I644" s="184"/>
      <c r="J644" s="184"/>
      <c r="K644" s="184"/>
      <c r="L644" s="184"/>
      <c r="M644" s="184"/>
      <c r="N644" s="98"/>
      <c r="O644" s="164"/>
      <c r="P644" s="184"/>
      <c r="Q644" s="184"/>
      <c r="R644" s="184"/>
      <c r="S644" s="184"/>
      <c r="T644" s="184"/>
      <c r="U644" s="184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84"/>
      <c r="C645" s="184"/>
      <c r="D645" s="184"/>
      <c r="E645" s="184"/>
      <c r="F645" s="184"/>
      <c r="G645" s="184"/>
      <c r="H645" s="184"/>
      <c r="I645" s="184"/>
      <c r="J645" s="184"/>
      <c r="K645" s="184"/>
      <c r="L645" s="184"/>
      <c r="M645" s="184"/>
      <c r="N645" s="98"/>
      <c r="O645" s="164"/>
      <c r="P645" s="184"/>
      <c r="Q645" s="184"/>
      <c r="R645" s="184"/>
      <c r="S645" s="184"/>
      <c r="T645" s="184"/>
      <c r="U645" s="184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84"/>
      <c r="C646" s="184"/>
      <c r="D646" s="184"/>
      <c r="E646" s="184"/>
      <c r="F646" s="184"/>
      <c r="G646" s="184"/>
      <c r="H646" s="184"/>
      <c r="I646" s="184"/>
      <c r="J646" s="184"/>
      <c r="K646" s="184"/>
      <c r="L646" s="184"/>
      <c r="M646" s="184"/>
      <c r="N646" s="98"/>
      <c r="O646" s="164"/>
      <c r="P646" s="184"/>
      <c r="Q646" s="184"/>
      <c r="R646" s="184"/>
      <c r="S646" s="184"/>
      <c r="T646" s="184"/>
      <c r="U646" s="184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84"/>
      <c r="C647" s="184"/>
      <c r="D647" s="184"/>
      <c r="E647" s="184"/>
      <c r="F647" s="184"/>
      <c r="G647" s="184"/>
      <c r="H647" s="184"/>
      <c r="I647" s="184"/>
      <c r="J647" s="184"/>
      <c r="K647" s="184"/>
      <c r="L647" s="184"/>
      <c r="M647" s="184"/>
      <c r="N647" s="98"/>
      <c r="O647" s="164"/>
      <c r="P647" s="184"/>
      <c r="Q647" s="184"/>
      <c r="R647" s="184"/>
      <c r="S647" s="184"/>
      <c r="T647" s="184"/>
      <c r="U647" s="184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84"/>
      <c r="C648" s="184"/>
      <c r="D648" s="184"/>
      <c r="E648" s="184"/>
      <c r="F648" s="184"/>
      <c r="G648" s="184"/>
      <c r="H648" s="184"/>
      <c r="I648" s="184"/>
      <c r="J648" s="184"/>
      <c r="K648" s="184"/>
      <c r="L648" s="184"/>
      <c r="M648" s="184"/>
      <c r="N648" s="98"/>
      <c r="O648" s="164"/>
      <c r="P648" s="184"/>
      <c r="Q648" s="184"/>
      <c r="R648" s="184"/>
      <c r="S648" s="184"/>
      <c r="T648" s="184"/>
      <c r="U648" s="184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84"/>
      <c r="C649" s="184"/>
      <c r="D649" s="184"/>
      <c r="E649" s="184"/>
      <c r="F649" s="184"/>
      <c r="G649" s="184"/>
      <c r="H649" s="184"/>
      <c r="I649" s="184"/>
      <c r="J649" s="184"/>
      <c r="K649" s="184"/>
      <c r="L649" s="184"/>
      <c r="M649" s="184"/>
      <c r="N649" s="98"/>
      <c r="O649" s="164"/>
      <c r="P649" s="184"/>
      <c r="Q649" s="184"/>
      <c r="R649" s="184"/>
      <c r="S649" s="184"/>
      <c r="T649" s="184"/>
      <c r="U649" s="184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84"/>
      <c r="C650" s="184"/>
      <c r="D650" s="184"/>
      <c r="E650" s="184"/>
      <c r="F650" s="184"/>
      <c r="G650" s="184"/>
      <c r="H650" s="184"/>
      <c r="I650" s="184"/>
      <c r="J650" s="184"/>
      <c r="K650" s="184"/>
      <c r="L650" s="184"/>
      <c r="M650" s="184"/>
      <c r="N650" s="98"/>
      <c r="O650" s="164"/>
      <c r="P650" s="184"/>
      <c r="Q650" s="184"/>
      <c r="R650" s="184"/>
      <c r="S650" s="184"/>
      <c r="T650" s="184"/>
      <c r="U650" s="184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84"/>
      <c r="C651" s="184"/>
      <c r="D651" s="184"/>
      <c r="E651" s="184"/>
      <c r="F651" s="184"/>
      <c r="G651" s="184"/>
      <c r="H651" s="184"/>
      <c r="I651" s="184"/>
      <c r="J651" s="184"/>
      <c r="K651" s="184"/>
      <c r="L651" s="184"/>
      <c r="M651" s="184"/>
      <c r="N651" s="98"/>
      <c r="O651" s="164"/>
      <c r="P651" s="184"/>
      <c r="Q651" s="184"/>
      <c r="R651" s="184"/>
      <c r="S651" s="184"/>
      <c r="T651" s="184"/>
      <c r="U651" s="184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84"/>
      <c r="C652" s="184"/>
      <c r="D652" s="184"/>
      <c r="E652" s="184"/>
      <c r="F652" s="184"/>
      <c r="G652" s="184"/>
      <c r="H652" s="184"/>
      <c r="I652" s="184"/>
      <c r="J652" s="184"/>
      <c r="K652" s="184"/>
      <c r="L652" s="184"/>
      <c r="M652" s="184"/>
      <c r="N652" s="98"/>
      <c r="O652" s="164"/>
      <c r="P652" s="184"/>
      <c r="Q652" s="184"/>
      <c r="R652" s="184"/>
      <c r="S652" s="184"/>
      <c r="T652" s="184"/>
      <c r="U652" s="184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84"/>
      <c r="C653" s="184"/>
      <c r="D653" s="184"/>
      <c r="E653" s="184"/>
      <c r="F653" s="184"/>
      <c r="G653" s="184"/>
      <c r="H653" s="184"/>
      <c r="I653" s="184"/>
      <c r="J653" s="184"/>
      <c r="K653" s="184"/>
      <c r="L653" s="184"/>
      <c r="M653" s="184"/>
      <c r="N653" s="98"/>
      <c r="O653" s="164"/>
      <c r="P653" s="184"/>
      <c r="Q653" s="184"/>
      <c r="R653" s="184"/>
      <c r="S653" s="184"/>
      <c r="T653" s="184"/>
      <c r="U653" s="184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84"/>
      <c r="C654" s="184"/>
      <c r="D654" s="184"/>
      <c r="E654" s="184"/>
      <c r="F654" s="184"/>
      <c r="G654" s="184"/>
      <c r="H654" s="184"/>
      <c r="I654" s="184"/>
      <c r="J654" s="184"/>
      <c r="K654" s="184"/>
      <c r="L654" s="184"/>
      <c r="M654" s="184"/>
      <c r="N654" s="98"/>
      <c r="O654" s="164"/>
      <c r="P654" s="184"/>
      <c r="Q654" s="184"/>
      <c r="R654" s="184"/>
      <c r="S654" s="184"/>
      <c r="T654" s="184"/>
      <c r="U654" s="184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84"/>
      <c r="C655" s="184"/>
      <c r="D655" s="184"/>
      <c r="E655" s="184"/>
      <c r="F655" s="184"/>
      <c r="G655" s="184"/>
      <c r="H655" s="184"/>
      <c r="I655" s="184"/>
      <c r="J655" s="184"/>
      <c r="K655" s="184"/>
      <c r="L655" s="184"/>
      <c r="M655" s="184"/>
      <c r="N655" s="98"/>
      <c r="O655" s="164"/>
      <c r="P655" s="184"/>
      <c r="Q655" s="184"/>
      <c r="R655" s="184"/>
      <c r="S655" s="184"/>
      <c r="T655" s="184"/>
      <c r="U655" s="184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84"/>
      <c r="C656" s="184"/>
      <c r="D656" s="184"/>
      <c r="E656" s="184"/>
      <c r="F656" s="184"/>
      <c r="G656" s="184"/>
      <c r="H656" s="184"/>
      <c r="I656" s="184"/>
      <c r="J656" s="184"/>
      <c r="K656" s="184"/>
      <c r="L656" s="184"/>
      <c r="M656" s="184"/>
      <c r="N656" s="98"/>
      <c r="O656" s="164"/>
      <c r="P656" s="184"/>
      <c r="Q656" s="184"/>
      <c r="R656" s="184"/>
      <c r="S656" s="184"/>
      <c r="T656" s="184"/>
      <c r="U656" s="184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84"/>
      <c r="C657" s="184"/>
      <c r="D657" s="184"/>
      <c r="E657" s="184"/>
      <c r="F657" s="184"/>
      <c r="G657" s="184"/>
      <c r="H657" s="184"/>
      <c r="I657" s="184"/>
      <c r="J657" s="184"/>
      <c r="K657" s="184"/>
      <c r="L657" s="184"/>
      <c r="M657" s="184"/>
      <c r="N657" s="98"/>
      <c r="O657" s="164"/>
      <c r="P657" s="184"/>
      <c r="Q657" s="184"/>
      <c r="R657" s="184"/>
      <c r="S657" s="184"/>
      <c r="T657" s="184"/>
      <c r="U657" s="184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84"/>
      <c r="C658" s="184"/>
      <c r="D658" s="184"/>
      <c r="E658" s="184"/>
      <c r="F658" s="184"/>
      <c r="G658" s="184"/>
      <c r="H658" s="184"/>
      <c r="I658" s="184"/>
      <c r="J658" s="184"/>
      <c r="K658" s="184"/>
      <c r="L658" s="184"/>
      <c r="M658" s="184"/>
      <c r="N658" s="98"/>
      <c r="O658" s="164"/>
      <c r="P658" s="184"/>
      <c r="Q658" s="184"/>
      <c r="R658" s="184"/>
      <c r="S658" s="184"/>
      <c r="T658" s="184"/>
      <c r="U658" s="184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84"/>
      <c r="C659" s="184"/>
      <c r="D659" s="184"/>
      <c r="E659" s="184"/>
      <c r="F659" s="184"/>
      <c r="G659" s="184"/>
      <c r="H659" s="184"/>
      <c r="I659" s="184"/>
      <c r="J659" s="184"/>
      <c r="K659" s="184"/>
      <c r="L659" s="184"/>
      <c r="M659" s="184"/>
      <c r="N659" s="98"/>
      <c r="O659" s="164"/>
      <c r="P659" s="184"/>
      <c r="Q659" s="184"/>
      <c r="R659" s="184"/>
      <c r="S659" s="184"/>
      <c r="T659" s="184"/>
      <c r="U659" s="184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84"/>
      <c r="C660" s="184"/>
      <c r="D660" s="184"/>
      <c r="E660" s="184"/>
      <c r="F660" s="184"/>
      <c r="G660" s="184"/>
      <c r="H660" s="184"/>
      <c r="I660" s="184"/>
      <c r="J660" s="184"/>
      <c r="K660" s="184"/>
      <c r="L660" s="184"/>
      <c r="M660" s="184"/>
      <c r="N660" s="98"/>
      <c r="O660" s="164"/>
      <c r="P660" s="184"/>
      <c r="Q660" s="184"/>
      <c r="R660" s="184"/>
      <c r="S660" s="184"/>
      <c r="T660" s="184"/>
      <c r="U660" s="184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84"/>
      <c r="C661" s="184"/>
      <c r="D661" s="184"/>
      <c r="E661" s="184"/>
      <c r="F661" s="184"/>
      <c r="G661" s="184"/>
      <c r="H661" s="184"/>
      <c r="I661" s="184"/>
      <c r="J661" s="184"/>
      <c r="K661" s="184"/>
      <c r="L661" s="184"/>
      <c r="M661" s="184"/>
      <c r="N661" s="98"/>
      <c r="O661" s="164"/>
      <c r="P661" s="184"/>
      <c r="Q661" s="184"/>
      <c r="R661" s="184"/>
      <c r="S661" s="184"/>
      <c r="T661" s="184"/>
      <c r="U661" s="184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84"/>
      <c r="C662" s="184"/>
      <c r="D662" s="184"/>
      <c r="E662" s="184"/>
      <c r="F662" s="184"/>
      <c r="G662" s="184"/>
      <c r="H662" s="184"/>
      <c r="I662" s="184"/>
      <c r="J662" s="184"/>
      <c r="K662" s="184"/>
      <c r="L662" s="184"/>
      <c r="M662" s="184"/>
      <c r="N662" s="98"/>
      <c r="O662" s="164"/>
      <c r="P662" s="184"/>
      <c r="Q662" s="184"/>
      <c r="R662" s="184"/>
      <c r="S662" s="184"/>
      <c r="T662" s="184"/>
      <c r="U662" s="184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84"/>
      <c r="C663" s="184"/>
      <c r="D663" s="184"/>
      <c r="E663" s="184"/>
      <c r="F663" s="184"/>
      <c r="G663" s="184"/>
      <c r="H663" s="184"/>
      <c r="I663" s="184"/>
      <c r="J663" s="184"/>
      <c r="K663" s="184"/>
      <c r="L663" s="184"/>
      <c r="M663" s="184"/>
      <c r="N663" s="98"/>
      <c r="O663" s="164"/>
      <c r="P663" s="184"/>
      <c r="Q663" s="184"/>
      <c r="R663" s="184"/>
      <c r="S663" s="184"/>
      <c r="T663" s="184"/>
      <c r="U663" s="184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84"/>
      <c r="C664" s="184"/>
      <c r="D664" s="184"/>
      <c r="E664" s="184"/>
      <c r="F664" s="184"/>
      <c r="G664" s="184"/>
      <c r="H664" s="184"/>
      <c r="I664" s="184"/>
      <c r="J664" s="184"/>
      <c r="K664" s="184"/>
      <c r="L664" s="184"/>
      <c r="M664" s="184"/>
      <c r="N664" s="98"/>
      <c r="O664" s="164"/>
      <c r="P664" s="184"/>
      <c r="Q664" s="184"/>
      <c r="R664" s="184"/>
      <c r="S664" s="184"/>
      <c r="T664" s="184"/>
      <c r="U664" s="184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84"/>
      <c r="C665" s="184"/>
      <c r="D665" s="184"/>
      <c r="E665" s="184"/>
      <c r="F665" s="184"/>
      <c r="G665" s="184"/>
      <c r="H665" s="184"/>
      <c r="I665" s="184"/>
      <c r="J665" s="184"/>
      <c r="K665" s="184"/>
      <c r="L665" s="184"/>
      <c r="M665" s="184"/>
      <c r="N665" s="98"/>
      <c r="O665" s="164"/>
      <c r="P665" s="184"/>
      <c r="Q665" s="184"/>
      <c r="R665" s="184"/>
      <c r="S665" s="184"/>
      <c r="T665" s="184"/>
      <c r="U665" s="184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84"/>
      <c r="C666" s="184"/>
      <c r="D666" s="184"/>
      <c r="E666" s="184"/>
      <c r="F666" s="184"/>
      <c r="G666" s="184"/>
      <c r="H666" s="184"/>
      <c r="I666" s="184"/>
      <c r="J666" s="184"/>
      <c r="K666" s="184"/>
      <c r="L666" s="184"/>
      <c r="M666" s="184"/>
      <c r="N666" s="98"/>
      <c r="O666" s="164"/>
      <c r="P666" s="184"/>
      <c r="Q666" s="184"/>
      <c r="R666" s="184"/>
      <c r="S666" s="184"/>
      <c r="T666" s="184"/>
      <c r="U666" s="184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84"/>
      <c r="C667" s="184"/>
      <c r="D667" s="184"/>
      <c r="E667" s="184"/>
      <c r="F667" s="184"/>
      <c r="G667" s="184"/>
      <c r="H667" s="184"/>
      <c r="I667" s="184"/>
      <c r="J667" s="184"/>
      <c r="K667" s="184"/>
      <c r="L667" s="184"/>
      <c r="M667" s="184"/>
      <c r="N667" s="98"/>
      <c r="O667" s="164"/>
      <c r="P667" s="184"/>
      <c r="Q667" s="184"/>
      <c r="R667" s="184"/>
      <c r="S667" s="184"/>
      <c r="T667" s="184"/>
      <c r="U667" s="184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84"/>
      <c r="C668" s="184"/>
      <c r="D668" s="184"/>
      <c r="E668" s="184"/>
      <c r="F668" s="184"/>
      <c r="G668" s="184"/>
      <c r="H668" s="184"/>
      <c r="I668" s="184"/>
      <c r="J668" s="184"/>
      <c r="K668" s="184"/>
      <c r="L668" s="184"/>
      <c r="M668" s="184"/>
      <c r="N668" s="98"/>
      <c r="O668" s="164"/>
      <c r="P668" s="184"/>
      <c r="Q668" s="184"/>
      <c r="R668" s="184"/>
      <c r="S668" s="184"/>
      <c r="T668" s="184"/>
      <c r="U668" s="184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84"/>
      <c r="C669" s="184"/>
      <c r="D669" s="184"/>
      <c r="E669" s="184"/>
      <c r="F669" s="184"/>
      <c r="G669" s="184"/>
      <c r="H669" s="184"/>
      <c r="I669" s="184"/>
      <c r="J669" s="184"/>
      <c r="K669" s="184"/>
      <c r="L669" s="184"/>
      <c r="M669" s="184"/>
      <c r="N669" s="98"/>
      <c r="O669" s="164"/>
      <c r="P669" s="184"/>
      <c r="Q669" s="184"/>
      <c r="R669" s="184"/>
      <c r="S669" s="184"/>
      <c r="T669" s="184"/>
      <c r="U669" s="184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84"/>
      <c r="C670" s="184"/>
      <c r="D670" s="184"/>
      <c r="E670" s="184"/>
      <c r="F670" s="184"/>
      <c r="G670" s="184"/>
      <c r="H670" s="184"/>
      <c r="I670" s="184"/>
      <c r="J670" s="184"/>
      <c r="K670" s="184"/>
      <c r="L670" s="184"/>
      <c r="M670" s="184"/>
      <c r="N670" s="98"/>
      <c r="O670" s="164"/>
      <c r="P670" s="184"/>
      <c r="Q670" s="184"/>
      <c r="R670" s="184"/>
      <c r="S670" s="184"/>
      <c r="T670" s="184"/>
      <c r="U670" s="184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84"/>
      <c r="C671" s="184"/>
      <c r="D671" s="184"/>
      <c r="E671" s="184"/>
      <c r="F671" s="184"/>
      <c r="G671" s="184"/>
      <c r="H671" s="184"/>
      <c r="I671" s="184"/>
      <c r="J671" s="184"/>
      <c r="K671" s="184"/>
      <c r="L671" s="184"/>
      <c r="M671" s="184"/>
      <c r="N671" s="98"/>
      <c r="O671" s="164"/>
      <c r="P671" s="184"/>
      <c r="Q671" s="184"/>
      <c r="R671" s="184"/>
      <c r="S671" s="184"/>
      <c r="T671" s="184"/>
      <c r="U671" s="184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84"/>
      <c r="C672" s="184"/>
      <c r="D672" s="184"/>
      <c r="E672" s="184"/>
      <c r="F672" s="184"/>
      <c r="G672" s="184"/>
      <c r="H672" s="184"/>
      <c r="I672" s="184"/>
      <c r="J672" s="184"/>
      <c r="K672" s="184"/>
      <c r="L672" s="184"/>
      <c r="M672" s="184"/>
      <c r="N672" s="98"/>
      <c r="O672" s="164"/>
      <c r="P672" s="184"/>
      <c r="Q672" s="184"/>
      <c r="R672" s="184"/>
      <c r="S672" s="184"/>
      <c r="T672" s="184"/>
      <c r="U672" s="184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84"/>
      <c r="C673" s="184"/>
      <c r="D673" s="184"/>
      <c r="E673" s="184"/>
      <c r="F673" s="184"/>
      <c r="G673" s="184"/>
      <c r="H673" s="184"/>
      <c r="I673" s="184"/>
      <c r="J673" s="184"/>
      <c r="K673" s="184"/>
      <c r="L673" s="184"/>
      <c r="M673" s="184"/>
      <c r="N673" s="98"/>
      <c r="O673" s="164"/>
      <c r="P673" s="184"/>
      <c r="Q673" s="184"/>
      <c r="R673" s="184"/>
      <c r="S673" s="184"/>
      <c r="T673" s="184"/>
      <c r="U673" s="184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84"/>
      <c r="C674" s="184"/>
      <c r="D674" s="184"/>
      <c r="E674" s="184"/>
      <c r="F674" s="184"/>
      <c r="G674" s="184"/>
      <c r="H674" s="184"/>
      <c r="I674" s="184"/>
      <c r="J674" s="184"/>
      <c r="K674" s="184"/>
      <c r="L674" s="184"/>
      <c r="M674" s="184"/>
      <c r="N674" s="98"/>
      <c r="O674" s="164"/>
      <c r="P674" s="184"/>
      <c r="Q674" s="184"/>
      <c r="R674" s="184"/>
      <c r="S674" s="184"/>
      <c r="T674" s="184"/>
      <c r="U674" s="184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84"/>
      <c r="C675" s="184"/>
      <c r="D675" s="184"/>
      <c r="E675" s="184"/>
      <c r="F675" s="184"/>
      <c r="G675" s="184"/>
      <c r="H675" s="184"/>
      <c r="I675" s="184"/>
      <c r="J675" s="184"/>
      <c r="K675" s="184"/>
      <c r="L675" s="184"/>
      <c r="M675" s="184"/>
      <c r="N675" s="98"/>
      <c r="O675" s="164"/>
      <c r="P675" s="184"/>
      <c r="Q675" s="184"/>
      <c r="R675" s="184"/>
      <c r="S675" s="184"/>
      <c r="T675" s="184"/>
      <c r="U675" s="184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84"/>
      <c r="C676" s="184"/>
      <c r="D676" s="184"/>
      <c r="E676" s="184"/>
      <c r="F676" s="184"/>
      <c r="G676" s="184"/>
      <c r="H676" s="184"/>
      <c r="I676" s="184"/>
      <c r="J676" s="184"/>
      <c r="K676" s="184"/>
      <c r="L676" s="184"/>
      <c r="M676" s="184"/>
      <c r="N676" s="98"/>
      <c r="O676" s="164"/>
      <c r="P676" s="184"/>
      <c r="Q676" s="184"/>
      <c r="R676" s="184"/>
      <c r="S676" s="184"/>
      <c r="T676" s="184"/>
      <c r="U676" s="184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84"/>
      <c r="C677" s="184"/>
      <c r="D677" s="184"/>
      <c r="E677" s="184"/>
      <c r="F677" s="184"/>
      <c r="G677" s="184"/>
      <c r="H677" s="184"/>
      <c r="I677" s="184"/>
      <c r="J677" s="184"/>
      <c r="K677" s="184"/>
      <c r="L677" s="184"/>
      <c r="M677" s="184"/>
      <c r="N677" s="98"/>
      <c r="O677" s="164"/>
      <c r="P677" s="184"/>
      <c r="Q677" s="184"/>
      <c r="R677" s="184"/>
      <c r="S677" s="184"/>
      <c r="T677" s="184"/>
      <c r="U677" s="184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84"/>
      <c r="C678" s="184"/>
      <c r="D678" s="184"/>
      <c r="E678" s="184"/>
      <c r="F678" s="184"/>
      <c r="G678" s="184"/>
      <c r="H678" s="184"/>
      <c r="I678" s="184"/>
      <c r="J678" s="184"/>
      <c r="K678" s="184"/>
      <c r="L678" s="184"/>
      <c r="M678" s="184"/>
      <c r="N678" s="98"/>
      <c r="O678" s="164"/>
      <c r="P678" s="184"/>
      <c r="Q678" s="184"/>
      <c r="R678" s="184"/>
      <c r="S678" s="184"/>
      <c r="T678" s="184"/>
      <c r="U678" s="184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84"/>
      <c r="C679" s="184"/>
      <c r="D679" s="184"/>
      <c r="E679" s="184"/>
      <c r="F679" s="184"/>
      <c r="G679" s="184"/>
      <c r="H679" s="184"/>
      <c r="I679" s="184"/>
      <c r="J679" s="184"/>
      <c r="K679" s="184"/>
      <c r="L679" s="184"/>
      <c r="M679" s="184"/>
      <c r="N679" s="98"/>
      <c r="O679" s="164"/>
      <c r="P679" s="184"/>
      <c r="Q679" s="184"/>
      <c r="R679" s="184"/>
      <c r="S679" s="184"/>
      <c r="T679" s="184"/>
      <c r="U679" s="184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84"/>
      <c r="C680" s="184"/>
      <c r="D680" s="184"/>
      <c r="E680" s="184"/>
      <c r="F680" s="184"/>
      <c r="G680" s="184"/>
      <c r="H680" s="184"/>
      <c r="I680" s="184"/>
      <c r="J680" s="184"/>
      <c r="K680" s="184"/>
      <c r="L680" s="184"/>
      <c r="M680" s="184"/>
      <c r="N680" s="98"/>
      <c r="O680" s="164"/>
      <c r="P680" s="184"/>
      <c r="Q680" s="184"/>
      <c r="R680" s="184"/>
      <c r="S680" s="184"/>
      <c r="T680" s="184"/>
      <c r="U680" s="184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84"/>
      <c r="C681" s="184"/>
      <c r="D681" s="184"/>
      <c r="E681" s="184"/>
      <c r="F681" s="184"/>
      <c r="G681" s="184"/>
      <c r="H681" s="184"/>
      <c r="I681" s="184"/>
      <c r="J681" s="184"/>
      <c r="K681" s="184"/>
      <c r="L681" s="184"/>
      <c r="M681" s="184"/>
      <c r="N681" s="98"/>
      <c r="O681" s="164"/>
      <c r="P681" s="184"/>
      <c r="Q681" s="184"/>
      <c r="R681" s="184"/>
      <c r="S681" s="184"/>
      <c r="T681" s="184"/>
      <c r="U681" s="184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84"/>
      <c r="C682" s="184"/>
      <c r="D682" s="184"/>
      <c r="E682" s="184"/>
      <c r="F682" s="184"/>
      <c r="G682" s="184"/>
      <c r="H682" s="184"/>
      <c r="I682" s="184"/>
      <c r="J682" s="184"/>
      <c r="K682" s="184"/>
      <c r="L682" s="184"/>
      <c r="M682" s="184"/>
      <c r="N682" s="98"/>
      <c r="O682" s="164"/>
      <c r="P682" s="184"/>
      <c r="Q682" s="184"/>
      <c r="R682" s="184"/>
      <c r="S682" s="184"/>
      <c r="T682" s="184"/>
      <c r="U682" s="184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84"/>
      <c r="C683" s="184"/>
      <c r="D683" s="184"/>
      <c r="E683" s="184"/>
      <c r="F683" s="184"/>
      <c r="G683" s="184"/>
      <c r="H683" s="184"/>
      <c r="I683" s="184"/>
      <c r="J683" s="184"/>
      <c r="K683" s="184"/>
      <c r="L683" s="184"/>
      <c r="M683" s="184"/>
      <c r="N683" s="98"/>
      <c r="O683" s="164"/>
      <c r="P683" s="184"/>
      <c r="Q683" s="184"/>
      <c r="R683" s="184"/>
      <c r="S683" s="184"/>
      <c r="T683" s="184"/>
      <c r="U683" s="184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84"/>
      <c r="C684" s="184"/>
      <c r="D684" s="184"/>
      <c r="E684" s="184"/>
      <c r="F684" s="184"/>
      <c r="G684" s="184"/>
      <c r="H684" s="184"/>
      <c r="I684" s="184"/>
      <c r="J684" s="184"/>
      <c r="K684" s="184"/>
      <c r="L684" s="184"/>
      <c r="M684" s="184"/>
      <c r="N684" s="98"/>
      <c r="O684" s="164"/>
      <c r="P684" s="184"/>
      <c r="Q684" s="184"/>
      <c r="R684" s="184"/>
      <c r="S684" s="184"/>
      <c r="T684" s="184"/>
      <c r="U684" s="184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84"/>
      <c r="C685" s="184"/>
      <c r="D685" s="184"/>
      <c r="E685" s="184"/>
      <c r="F685" s="184"/>
      <c r="G685" s="184"/>
      <c r="H685" s="184"/>
      <c r="I685" s="184"/>
      <c r="J685" s="184"/>
      <c r="K685" s="184"/>
      <c r="L685" s="184"/>
      <c r="M685" s="184"/>
      <c r="N685" s="98"/>
      <c r="O685" s="164"/>
      <c r="P685" s="184"/>
      <c r="Q685" s="184"/>
      <c r="R685" s="184"/>
      <c r="S685" s="184"/>
      <c r="T685" s="184"/>
      <c r="U685" s="184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84"/>
      <c r="C686" s="184"/>
      <c r="D686" s="184"/>
      <c r="E686" s="184"/>
      <c r="F686" s="184"/>
      <c r="G686" s="184"/>
      <c r="H686" s="184"/>
      <c r="I686" s="184"/>
      <c r="J686" s="184"/>
      <c r="K686" s="184"/>
      <c r="L686" s="184"/>
      <c r="M686" s="184"/>
      <c r="N686" s="98"/>
      <c r="O686" s="164"/>
      <c r="P686" s="184"/>
      <c r="Q686" s="184"/>
      <c r="R686" s="184"/>
      <c r="S686" s="184"/>
      <c r="T686" s="184"/>
      <c r="U686" s="184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84"/>
      <c r="C687" s="184"/>
      <c r="D687" s="184"/>
      <c r="E687" s="184"/>
      <c r="F687" s="184"/>
      <c r="G687" s="184"/>
      <c r="H687" s="184"/>
      <c r="I687" s="184"/>
      <c r="J687" s="184"/>
      <c r="K687" s="184"/>
      <c r="L687" s="184"/>
      <c r="M687" s="184"/>
      <c r="N687" s="98"/>
      <c r="O687" s="164"/>
      <c r="P687" s="184"/>
      <c r="Q687" s="184"/>
      <c r="R687" s="184"/>
      <c r="S687" s="184"/>
      <c r="T687" s="184"/>
      <c r="U687" s="184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84"/>
      <c r="C688" s="184"/>
      <c r="D688" s="184"/>
      <c r="E688" s="184"/>
      <c r="F688" s="184"/>
      <c r="G688" s="184"/>
      <c r="H688" s="184"/>
      <c r="I688" s="184"/>
      <c r="J688" s="184"/>
      <c r="K688" s="184"/>
      <c r="L688" s="184"/>
      <c r="M688" s="184"/>
      <c r="N688" s="98"/>
      <c r="O688" s="164"/>
      <c r="P688" s="184"/>
      <c r="Q688" s="184"/>
      <c r="R688" s="184"/>
      <c r="S688" s="184"/>
      <c r="T688" s="184"/>
      <c r="U688" s="184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84"/>
      <c r="C689" s="184"/>
      <c r="D689" s="184"/>
      <c r="E689" s="184"/>
      <c r="F689" s="184"/>
      <c r="G689" s="184"/>
      <c r="H689" s="184"/>
      <c r="I689" s="184"/>
      <c r="J689" s="184"/>
      <c r="K689" s="184"/>
      <c r="L689" s="184"/>
      <c r="M689" s="184"/>
      <c r="N689" s="98"/>
      <c r="O689" s="164"/>
      <c r="P689" s="184"/>
      <c r="Q689" s="184"/>
      <c r="R689" s="184"/>
      <c r="S689" s="184"/>
      <c r="T689" s="184"/>
      <c r="U689" s="184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84"/>
      <c r="C690" s="184"/>
      <c r="D690" s="184"/>
      <c r="E690" s="184"/>
      <c r="F690" s="184"/>
      <c r="G690" s="184"/>
      <c r="H690" s="184"/>
      <c r="I690" s="184"/>
      <c r="J690" s="184"/>
      <c r="K690" s="184"/>
      <c r="L690" s="184"/>
      <c r="M690" s="184"/>
      <c r="N690" s="98"/>
      <c r="O690" s="164"/>
      <c r="P690" s="184"/>
      <c r="Q690" s="184"/>
      <c r="R690" s="184"/>
      <c r="S690" s="184"/>
      <c r="T690" s="184"/>
      <c r="U690" s="184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84"/>
      <c r="C691" s="184"/>
      <c r="D691" s="184"/>
      <c r="E691" s="184"/>
      <c r="F691" s="184"/>
      <c r="G691" s="184"/>
      <c r="H691" s="184"/>
      <c r="I691" s="184"/>
      <c r="J691" s="184"/>
      <c r="K691" s="184"/>
      <c r="L691" s="184"/>
      <c r="M691" s="184"/>
      <c r="N691" s="98"/>
      <c r="O691" s="164"/>
      <c r="P691" s="184"/>
      <c r="Q691" s="184"/>
      <c r="R691" s="184"/>
      <c r="S691" s="184"/>
      <c r="T691" s="184"/>
      <c r="U691" s="184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84"/>
      <c r="C692" s="184"/>
      <c r="D692" s="184"/>
      <c r="E692" s="184"/>
      <c r="F692" s="184"/>
      <c r="G692" s="184"/>
      <c r="H692" s="184"/>
      <c r="I692" s="184"/>
      <c r="J692" s="184"/>
      <c r="K692" s="184"/>
      <c r="L692" s="184"/>
      <c r="M692" s="184"/>
      <c r="N692" s="98"/>
      <c r="O692" s="164"/>
      <c r="P692" s="184"/>
      <c r="Q692" s="184"/>
      <c r="R692" s="184"/>
      <c r="S692" s="184"/>
      <c r="T692" s="184"/>
      <c r="U692" s="184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84"/>
      <c r="C693" s="184"/>
      <c r="D693" s="184"/>
      <c r="E693" s="184"/>
      <c r="F693" s="184"/>
      <c r="G693" s="184"/>
      <c r="H693" s="184"/>
      <c r="I693" s="184"/>
      <c r="J693" s="184"/>
      <c r="K693" s="184"/>
      <c r="L693" s="184"/>
      <c r="M693" s="184"/>
      <c r="N693" s="98"/>
      <c r="O693" s="164"/>
      <c r="P693" s="184"/>
      <c r="Q693" s="184"/>
      <c r="R693" s="184"/>
      <c r="S693" s="184"/>
      <c r="T693" s="184"/>
      <c r="U693" s="184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84"/>
      <c r="C694" s="184"/>
      <c r="D694" s="184"/>
      <c r="E694" s="184"/>
      <c r="F694" s="184"/>
      <c r="G694" s="184"/>
      <c r="H694" s="184"/>
      <c r="I694" s="184"/>
      <c r="J694" s="184"/>
      <c r="K694" s="184"/>
      <c r="L694" s="184"/>
      <c r="M694" s="184"/>
      <c r="N694" s="98"/>
      <c r="O694" s="164"/>
      <c r="P694" s="184"/>
      <c r="Q694" s="184"/>
      <c r="R694" s="184"/>
      <c r="S694" s="184"/>
      <c r="T694" s="184"/>
      <c r="U694" s="184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84"/>
      <c r="C695" s="184"/>
      <c r="D695" s="184"/>
      <c r="E695" s="184"/>
      <c r="F695" s="184"/>
      <c r="G695" s="184"/>
      <c r="H695" s="184"/>
      <c r="I695" s="184"/>
      <c r="J695" s="184"/>
      <c r="K695" s="184"/>
      <c r="L695" s="184"/>
      <c r="M695" s="184"/>
      <c r="N695" s="98"/>
      <c r="O695" s="164"/>
      <c r="P695" s="184"/>
      <c r="Q695" s="184"/>
      <c r="R695" s="184"/>
      <c r="S695" s="184"/>
      <c r="T695" s="184"/>
      <c r="U695" s="184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84"/>
      <c r="C696" s="184"/>
      <c r="D696" s="184"/>
      <c r="E696" s="184"/>
      <c r="F696" s="184"/>
      <c r="G696" s="184"/>
      <c r="H696" s="184"/>
      <c r="I696" s="184"/>
      <c r="J696" s="184"/>
      <c r="K696" s="184"/>
      <c r="L696" s="184"/>
      <c r="M696" s="184"/>
      <c r="N696" s="98"/>
      <c r="O696" s="164"/>
      <c r="P696" s="184"/>
      <c r="Q696" s="184"/>
      <c r="R696" s="184"/>
      <c r="S696" s="184"/>
      <c r="T696" s="184"/>
      <c r="U696" s="184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84"/>
      <c r="C697" s="184"/>
      <c r="D697" s="184"/>
      <c r="E697" s="184"/>
      <c r="F697" s="184"/>
      <c r="G697" s="184"/>
      <c r="H697" s="184"/>
      <c r="I697" s="184"/>
      <c r="J697" s="184"/>
      <c r="K697" s="184"/>
      <c r="L697" s="184"/>
      <c r="M697" s="184"/>
      <c r="N697" s="98"/>
      <c r="O697" s="164"/>
      <c r="P697" s="184"/>
      <c r="Q697" s="184"/>
      <c r="R697" s="184"/>
      <c r="S697" s="184"/>
      <c r="T697" s="184"/>
      <c r="U697" s="184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84"/>
      <c r="C698" s="184"/>
      <c r="D698" s="184"/>
      <c r="E698" s="184"/>
      <c r="F698" s="184"/>
      <c r="G698" s="184"/>
      <c r="H698" s="184"/>
      <c r="I698" s="184"/>
      <c r="J698" s="184"/>
      <c r="K698" s="184"/>
      <c r="L698" s="184"/>
      <c r="M698" s="184"/>
      <c r="N698" s="98"/>
      <c r="O698" s="164"/>
      <c r="P698" s="184"/>
      <c r="Q698" s="184"/>
      <c r="R698" s="184"/>
      <c r="S698" s="184"/>
      <c r="T698" s="184"/>
      <c r="U698" s="184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84"/>
      <c r="C699" s="184"/>
      <c r="D699" s="184"/>
      <c r="E699" s="184"/>
      <c r="F699" s="184"/>
      <c r="G699" s="184"/>
      <c r="H699" s="184"/>
      <c r="I699" s="184"/>
      <c r="J699" s="184"/>
      <c r="K699" s="184"/>
      <c r="L699" s="184"/>
      <c r="M699" s="184"/>
      <c r="N699" s="98"/>
      <c r="O699" s="164"/>
      <c r="P699" s="184"/>
      <c r="Q699" s="184"/>
      <c r="R699" s="184"/>
      <c r="S699" s="184"/>
      <c r="T699" s="184"/>
      <c r="U699" s="184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84"/>
      <c r="C700" s="184"/>
      <c r="D700" s="184"/>
      <c r="E700" s="184"/>
      <c r="F700" s="184"/>
      <c r="G700" s="184"/>
      <c r="H700" s="184"/>
      <c r="I700" s="184"/>
      <c r="J700" s="184"/>
      <c r="K700" s="184"/>
      <c r="L700" s="184"/>
      <c r="M700" s="184"/>
      <c r="N700" s="98"/>
      <c r="O700" s="164"/>
      <c r="P700" s="184"/>
      <c r="Q700" s="184"/>
      <c r="R700" s="184"/>
      <c r="S700" s="184"/>
      <c r="T700" s="184"/>
      <c r="U700" s="184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84"/>
      <c r="C701" s="184"/>
      <c r="D701" s="184"/>
      <c r="E701" s="184"/>
      <c r="F701" s="184"/>
      <c r="G701" s="184"/>
      <c r="H701" s="184"/>
      <c r="I701" s="184"/>
      <c r="J701" s="184"/>
      <c r="K701" s="184"/>
      <c r="L701" s="184"/>
      <c r="M701" s="184"/>
      <c r="N701" s="98"/>
      <c r="O701" s="164"/>
      <c r="P701" s="184"/>
      <c r="Q701" s="184"/>
      <c r="R701" s="184"/>
      <c r="S701" s="184"/>
      <c r="T701" s="184"/>
      <c r="U701" s="184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84"/>
      <c r="C702" s="184"/>
      <c r="D702" s="184"/>
      <c r="E702" s="184"/>
      <c r="F702" s="184"/>
      <c r="G702" s="184"/>
      <c r="H702" s="184"/>
      <c r="I702" s="184"/>
      <c r="J702" s="184"/>
      <c r="K702" s="184"/>
      <c r="L702" s="184"/>
      <c r="M702" s="184"/>
      <c r="N702" s="98"/>
      <c r="O702" s="164"/>
      <c r="P702" s="184"/>
      <c r="Q702" s="184"/>
      <c r="R702" s="184"/>
      <c r="S702" s="184"/>
      <c r="T702" s="184"/>
      <c r="U702" s="184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84"/>
      <c r="C703" s="184"/>
      <c r="D703" s="184"/>
      <c r="E703" s="184"/>
      <c r="F703" s="184"/>
      <c r="G703" s="184"/>
      <c r="H703" s="184"/>
      <c r="I703" s="184"/>
      <c r="J703" s="184"/>
      <c r="K703" s="184"/>
      <c r="L703" s="184"/>
      <c r="M703" s="184"/>
      <c r="N703" s="98"/>
      <c r="O703" s="164"/>
      <c r="P703" s="184"/>
      <c r="Q703" s="184"/>
      <c r="R703" s="184"/>
      <c r="S703" s="184"/>
      <c r="T703" s="184"/>
      <c r="U703" s="184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84"/>
      <c r="C704" s="184"/>
      <c r="D704" s="184"/>
      <c r="E704" s="184"/>
      <c r="F704" s="184"/>
      <c r="G704" s="184"/>
      <c r="H704" s="184"/>
      <c r="I704" s="184"/>
      <c r="J704" s="184"/>
      <c r="K704" s="184"/>
      <c r="L704" s="184"/>
      <c r="M704" s="184"/>
      <c r="N704" s="98"/>
      <c r="O704" s="164"/>
      <c r="P704" s="184"/>
      <c r="Q704" s="184"/>
      <c r="R704" s="184"/>
      <c r="S704" s="184"/>
      <c r="T704" s="184"/>
      <c r="U704" s="184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84"/>
      <c r="C705" s="184"/>
      <c r="D705" s="184"/>
      <c r="E705" s="184"/>
      <c r="F705" s="184"/>
      <c r="G705" s="184"/>
      <c r="H705" s="184"/>
      <c r="I705" s="184"/>
      <c r="J705" s="184"/>
      <c r="K705" s="184"/>
      <c r="L705" s="184"/>
      <c r="M705" s="184"/>
      <c r="N705" s="98"/>
      <c r="O705" s="164"/>
      <c r="P705" s="184"/>
      <c r="Q705" s="184"/>
      <c r="R705" s="184"/>
      <c r="S705" s="184"/>
      <c r="T705" s="184"/>
      <c r="U705" s="184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84"/>
      <c r="C706" s="184"/>
      <c r="D706" s="184"/>
      <c r="E706" s="184"/>
      <c r="F706" s="184"/>
      <c r="G706" s="184"/>
      <c r="H706" s="184"/>
      <c r="I706" s="184"/>
      <c r="J706" s="184"/>
      <c r="K706" s="184"/>
      <c r="L706" s="184"/>
      <c r="M706" s="184"/>
      <c r="N706" s="98"/>
      <c r="O706" s="164"/>
      <c r="P706" s="184"/>
      <c r="Q706" s="184"/>
      <c r="R706" s="184"/>
      <c r="S706" s="184"/>
      <c r="T706" s="184"/>
      <c r="U706" s="184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84"/>
      <c r="C707" s="184"/>
      <c r="D707" s="184"/>
      <c r="E707" s="184"/>
      <c r="F707" s="184"/>
      <c r="G707" s="184"/>
      <c r="H707" s="184"/>
      <c r="I707" s="184"/>
      <c r="J707" s="184"/>
      <c r="K707" s="184"/>
      <c r="L707" s="184"/>
      <c r="M707" s="184"/>
      <c r="N707" s="98"/>
      <c r="O707" s="164"/>
      <c r="P707" s="184"/>
      <c r="Q707" s="184"/>
      <c r="R707" s="184"/>
      <c r="S707" s="184"/>
      <c r="T707" s="184"/>
      <c r="U707" s="184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84"/>
      <c r="C708" s="184"/>
      <c r="D708" s="184"/>
      <c r="E708" s="184"/>
      <c r="F708" s="184"/>
      <c r="G708" s="184"/>
      <c r="H708" s="184"/>
      <c r="I708" s="184"/>
      <c r="J708" s="184"/>
      <c r="K708" s="184"/>
      <c r="L708" s="184"/>
      <c r="M708" s="184"/>
      <c r="N708" s="98"/>
      <c r="O708" s="164"/>
      <c r="P708" s="184"/>
      <c r="Q708" s="184"/>
      <c r="R708" s="184"/>
      <c r="S708" s="184"/>
      <c r="T708" s="184"/>
      <c r="U708" s="184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84"/>
      <c r="C709" s="184"/>
      <c r="D709" s="184"/>
      <c r="E709" s="184"/>
      <c r="F709" s="184"/>
      <c r="G709" s="184"/>
      <c r="H709" s="184"/>
      <c r="I709" s="184"/>
      <c r="J709" s="184"/>
      <c r="K709" s="184"/>
      <c r="L709" s="184"/>
      <c r="M709" s="184"/>
      <c r="N709" s="98"/>
      <c r="O709" s="164"/>
      <c r="P709" s="184"/>
      <c r="Q709" s="184"/>
      <c r="R709" s="184"/>
      <c r="S709" s="184"/>
      <c r="T709" s="184"/>
      <c r="U709" s="184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84"/>
      <c r="C710" s="184"/>
      <c r="D710" s="184"/>
      <c r="E710" s="184"/>
      <c r="F710" s="184"/>
      <c r="G710" s="184"/>
      <c r="H710" s="184"/>
      <c r="I710" s="184"/>
      <c r="J710" s="184"/>
      <c r="K710" s="184"/>
      <c r="L710" s="184"/>
      <c r="M710" s="184"/>
      <c r="N710" s="98"/>
      <c r="O710" s="164"/>
      <c r="P710" s="184"/>
      <c r="Q710" s="184"/>
      <c r="R710" s="184"/>
      <c r="S710" s="184"/>
      <c r="T710" s="184"/>
      <c r="U710" s="184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84"/>
      <c r="C711" s="184"/>
      <c r="D711" s="184"/>
      <c r="E711" s="184"/>
      <c r="F711" s="184"/>
      <c r="G711" s="184"/>
      <c r="H711" s="184"/>
      <c r="I711" s="184"/>
      <c r="J711" s="184"/>
      <c r="K711" s="184"/>
      <c r="L711" s="184"/>
      <c r="M711" s="184"/>
      <c r="N711" s="98"/>
      <c r="O711" s="164"/>
      <c r="P711" s="184"/>
      <c r="Q711" s="184"/>
      <c r="R711" s="184"/>
      <c r="S711" s="184"/>
      <c r="T711" s="184"/>
      <c r="U711" s="184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84"/>
      <c r="C712" s="184"/>
      <c r="D712" s="184"/>
      <c r="E712" s="184"/>
      <c r="F712" s="184"/>
      <c r="G712" s="184"/>
      <c r="H712" s="184"/>
      <c r="I712" s="184"/>
      <c r="J712" s="184"/>
      <c r="K712" s="184"/>
      <c r="L712" s="184"/>
      <c r="M712" s="184"/>
      <c r="N712" s="98"/>
      <c r="O712" s="164"/>
      <c r="P712" s="184"/>
      <c r="Q712" s="184"/>
      <c r="R712" s="184"/>
      <c r="S712" s="184"/>
      <c r="T712" s="184"/>
      <c r="U712" s="184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84"/>
      <c r="C713" s="184"/>
      <c r="D713" s="184"/>
      <c r="E713" s="184"/>
      <c r="F713" s="184"/>
      <c r="G713" s="184"/>
      <c r="H713" s="184"/>
      <c r="I713" s="184"/>
      <c r="J713" s="184"/>
      <c r="K713" s="184"/>
      <c r="L713" s="184"/>
      <c r="M713" s="184"/>
      <c r="N713" s="98"/>
      <c r="O713" s="164"/>
      <c r="P713" s="184"/>
      <c r="Q713" s="184"/>
      <c r="R713" s="184"/>
      <c r="S713" s="184"/>
      <c r="T713" s="184"/>
      <c r="U713" s="184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84"/>
      <c r="C714" s="184"/>
      <c r="D714" s="184"/>
      <c r="E714" s="184"/>
      <c r="F714" s="184"/>
      <c r="G714" s="184"/>
      <c r="H714" s="184"/>
      <c r="I714" s="184"/>
      <c r="J714" s="184"/>
      <c r="K714" s="184"/>
      <c r="L714" s="184"/>
      <c r="M714" s="184"/>
      <c r="N714" s="98"/>
      <c r="O714" s="164"/>
      <c r="P714" s="184"/>
      <c r="Q714" s="184"/>
      <c r="R714" s="184"/>
      <c r="S714" s="184"/>
      <c r="T714" s="184"/>
      <c r="U714" s="184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84"/>
      <c r="C715" s="184"/>
      <c r="D715" s="184"/>
      <c r="E715" s="184"/>
      <c r="F715" s="184"/>
      <c r="G715" s="184"/>
      <c r="H715" s="184"/>
      <c r="I715" s="184"/>
      <c r="J715" s="184"/>
      <c r="K715" s="184"/>
      <c r="L715" s="184"/>
      <c r="M715" s="184"/>
      <c r="N715" s="98"/>
      <c r="O715" s="164"/>
      <c r="P715" s="184"/>
      <c r="Q715" s="184"/>
      <c r="R715" s="184"/>
      <c r="S715" s="184"/>
      <c r="T715" s="184"/>
      <c r="U715" s="184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84"/>
      <c r="C716" s="184"/>
      <c r="D716" s="184"/>
      <c r="E716" s="184"/>
      <c r="F716" s="184"/>
      <c r="G716" s="184"/>
      <c r="H716" s="184"/>
      <c r="I716" s="184"/>
      <c r="J716" s="184"/>
      <c r="K716" s="184"/>
      <c r="L716" s="184"/>
      <c r="M716" s="184"/>
      <c r="N716" s="98"/>
      <c r="O716" s="164"/>
      <c r="P716" s="184"/>
      <c r="Q716" s="184"/>
      <c r="R716" s="184"/>
      <c r="S716" s="184"/>
      <c r="T716" s="184"/>
      <c r="U716" s="184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84"/>
      <c r="C717" s="184"/>
      <c r="D717" s="184"/>
      <c r="E717" s="184"/>
      <c r="F717" s="184"/>
      <c r="G717" s="184"/>
      <c r="H717" s="184"/>
      <c r="I717" s="184"/>
      <c r="J717" s="184"/>
      <c r="K717" s="184"/>
      <c r="L717" s="184"/>
      <c r="M717" s="184"/>
      <c r="N717" s="98"/>
      <c r="O717" s="164"/>
      <c r="P717" s="184"/>
      <c r="Q717" s="184"/>
      <c r="R717" s="184"/>
      <c r="S717" s="184"/>
      <c r="T717" s="184"/>
      <c r="U717" s="184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84"/>
      <c r="C718" s="184"/>
      <c r="D718" s="184"/>
      <c r="E718" s="184"/>
      <c r="F718" s="184"/>
      <c r="G718" s="184"/>
      <c r="H718" s="184"/>
      <c r="I718" s="184"/>
      <c r="J718" s="184"/>
      <c r="K718" s="184"/>
      <c r="L718" s="184"/>
      <c r="M718" s="184"/>
      <c r="N718" s="98"/>
      <c r="O718" s="164"/>
      <c r="P718" s="184"/>
      <c r="Q718" s="184"/>
      <c r="R718" s="184"/>
      <c r="S718" s="184"/>
      <c r="T718" s="184"/>
      <c r="U718" s="184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84"/>
      <c r="C719" s="184"/>
      <c r="D719" s="184"/>
      <c r="E719" s="184"/>
      <c r="F719" s="184"/>
      <c r="G719" s="184"/>
      <c r="H719" s="184"/>
      <c r="I719" s="184"/>
      <c r="J719" s="184"/>
      <c r="K719" s="184"/>
      <c r="L719" s="184"/>
      <c r="M719" s="184"/>
      <c r="N719" s="98"/>
      <c r="O719" s="164"/>
      <c r="P719" s="184"/>
      <c r="Q719" s="184"/>
      <c r="R719" s="184"/>
      <c r="S719" s="184"/>
      <c r="T719" s="184"/>
      <c r="U719" s="184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84"/>
      <c r="C720" s="184"/>
      <c r="D720" s="184"/>
      <c r="E720" s="184"/>
      <c r="F720" s="184"/>
      <c r="G720" s="184"/>
      <c r="H720" s="184"/>
      <c r="I720" s="184"/>
      <c r="J720" s="184"/>
      <c r="K720" s="184"/>
      <c r="L720" s="184"/>
      <c r="M720" s="184"/>
      <c r="N720" s="98"/>
      <c r="O720" s="164"/>
      <c r="P720" s="184"/>
      <c r="Q720" s="184"/>
      <c r="R720" s="184"/>
      <c r="S720" s="184"/>
      <c r="T720" s="184"/>
      <c r="U720" s="184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84"/>
      <c r="C721" s="184"/>
      <c r="D721" s="184"/>
      <c r="E721" s="184"/>
      <c r="F721" s="184"/>
      <c r="G721" s="184"/>
      <c r="H721" s="184"/>
      <c r="I721" s="184"/>
      <c r="J721" s="184"/>
      <c r="K721" s="184"/>
      <c r="L721" s="184"/>
      <c r="M721" s="184"/>
      <c r="N721" s="98"/>
      <c r="O721" s="164"/>
      <c r="P721" s="184"/>
      <c r="Q721" s="184"/>
      <c r="R721" s="184"/>
      <c r="S721" s="184"/>
      <c r="T721" s="184"/>
      <c r="U721" s="184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84"/>
      <c r="C722" s="184"/>
      <c r="D722" s="184"/>
      <c r="E722" s="184"/>
      <c r="F722" s="184"/>
      <c r="G722" s="184"/>
      <c r="H722" s="184"/>
      <c r="I722" s="184"/>
      <c r="J722" s="184"/>
      <c r="K722" s="184"/>
      <c r="L722" s="184"/>
      <c r="M722" s="184"/>
      <c r="N722" s="98"/>
      <c r="O722" s="164"/>
      <c r="P722" s="184"/>
      <c r="Q722" s="184"/>
      <c r="R722" s="184"/>
      <c r="S722" s="184"/>
      <c r="T722" s="184"/>
      <c r="U722" s="184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84"/>
      <c r="C723" s="184"/>
      <c r="D723" s="184"/>
      <c r="E723" s="184"/>
      <c r="F723" s="184"/>
      <c r="G723" s="184"/>
      <c r="H723" s="184"/>
      <c r="I723" s="184"/>
      <c r="J723" s="184"/>
      <c r="K723" s="184"/>
      <c r="L723" s="184"/>
      <c r="M723" s="184"/>
      <c r="N723" s="98"/>
      <c r="O723" s="164"/>
      <c r="P723" s="184"/>
      <c r="Q723" s="184"/>
      <c r="R723" s="184"/>
      <c r="S723" s="184"/>
      <c r="T723" s="184"/>
      <c r="U723" s="184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84"/>
      <c r="C724" s="184"/>
      <c r="D724" s="184"/>
      <c r="E724" s="184"/>
      <c r="F724" s="184"/>
      <c r="G724" s="184"/>
      <c r="H724" s="184"/>
      <c r="I724" s="184"/>
      <c r="J724" s="184"/>
      <c r="K724" s="184"/>
      <c r="L724" s="184"/>
      <c r="M724" s="184"/>
      <c r="N724" s="98"/>
      <c r="O724" s="164"/>
      <c r="P724" s="184"/>
      <c r="Q724" s="184"/>
      <c r="R724" s="184"/>
      <c r="S724" s="184"/>
      <c r="T724" s="184"/>
      <c r="U724" s="184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84"/>
      <c r="C725" s="184"/>
      <c r="D725" s="184"/>
      <c r="E725" s="184"/>
      <c r="F725" s="184"/>
      <c r="G725" s="184"/>
      <c r="H725" s="184"/>
      <c r="I725" s="184"/>
      <c r="J725" s="184"/>
      <c r="K725" s="184"/>
      <c r="L725" s="184"/>
      <c r="M725" s="184"/>
      <c r="N725" s="98"/>
      <c r="O725" s="164"/>
      <c r="P725" s="184"/>
      <c r="Q725" s="184"/>
      <c r="R725" s="184"/>
      <c r="S725" s="184"/>
      <c r="T725" s="184"/>
      <c r="U725" s="184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84"/>
      <c r="C726" s="184"/>
      <c r="D726" s="184"/>
      <c r="E726" s="184"/>
      <c r="F726" s="184"/>
      <c r="G726" s="184"/>
      <c r="H726" s="184"/>
      <c r="I726" s="184"/>
      <c r="J726" s="184"/>
      <c r="K726" s="184"/>
      <c r="L726" s="184"/>
      <c r="M726" s="184"/>
      <c r="N726" s="98"/>
      <c r="O726" s="164"/>
      <c r="P726" s="184"/>
      <c r="Q726" s="184"/>
      <c r="R726" s="184"/>
      <c r="S726" s="184"/>
      <c r="T726" s="184"/>
      <c r="U726" s="184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84"/>
      <c r="C727" s="184"/>
      <c r="D727" s="184"/>
      <c r="E727" s="184"/>
      <c r="F727" s="184"/>
      <c r="G727" s="184"/>
      <c r="H727" s="184"/>
      <c r="I727" s="184"/>
      <c r="J727" s="184"/>
      <c r="K727" s="184"/>
      <c r="L727" s="184"/>
      <c r="M727" s="184"/>
      <c r="N727" s="98"/>
      <c r="O727" s="164"/>
      <c r="P727" s="184"/>
      <c r="Q727" s="184"/>
      <c r="R727" s="184"/>
      <c r="S727" s="184"/>
      <c r="T727" s="184"/>
      <c r="U727" s="184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84"/>
      <c r="C728" s="184"/>
      <c r="D728" s="184"/>
      <c r="E728" s="184"/>
      <c r="F728" s="184"/>
      <c r="G728" s="184"/>
      <c r="H728" s="184"/>
      <c r="I728" s="184"/>
      <c r="J728" s="184"/>
      <c r="K728" s="184"/>
      <c r="L728" s="184"/>
      <c r="M728" s="184"/>
      <c r="N728" s="98"/>
      <c r="O728" s="164"/>
      <c r="P728" s="184"/>
      <c r="Q728" s="184"/>
      <c r="R728" s="184"/>
      <c r="S728" s="184"/>
      <c r="T728" s="184"/>
      <c r="U728" s="184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84"/>
      <c r="C729" s="184"/>
      <c r="D729" s="184"/>
      <c r="E729" s="184"/>
      <c r="F729" s="184"/>
      <c r="G729" s="184"/>
      <c r="H729" s="184"/>
      <c r="I729" s="184"/>
      <c r="J729" s="184"/>
      <c r="K729" s="184"/>
      <c r="L729" s="184"/>
      <c r="M729" s="184"/>
      <c r="N729" s="98"/>
      <c r="O729" s="164"/>
      <c r="P729" s="184"/>
      <c r="Q729" s="184"/>
      <c r="R729" s="184"/>
      <c r="S729" s="184"/>
      <c r="T729" s="184"/>
      <c r="U729" s="184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84"/>
      <c r="C730" s="184"/>
      <c r="D730" s="184"/>
      <c r="E730" s="184"/>
      <c r="F730" s="184"/>
      <c r="G730" s="184"/>
      <c r="H730" s="184"/>
      <c r="I730" s="184"/>
      <c r="J730" s="184"/>
      <c r="K730" s="184"/>
      <c r="L730" s="184"/>
      <c r="M730" s="184"/>
      <c r="N730" s="98"/>
      <c r="O730" s="164"/>
      <c r="P730" s="184"/>
      <c r="Q730" s="184"/>
      <c r="R730" s="184"/>
      <c r="S730" s="184"/>
      <c r="T730" s="184"/>
      <c r="U730" s="184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84"/>
      <c r="C731" s="184"/>
      <c r="D731" s="184"/>
      <c r="E731" s="184"/>
      <c r="F731" s="184"/>
      <c r="G731" s="184"/>
      <c r="H731" s="184"/>
      <c r="I731" s="184"/>
      <c r="J731" s="184"/>
      <c r="K731" s="184"/>
      <c r="L731" s="184"/>
      <c r="M731" s="184"/>
      <c r="N731" s="98"/>
      <c r="O731" s="164"/>
      <c r="P731" s="184"/>
      <c r="Q731" s="184"/>
      <c r="R731" s="184"/>
      <c r="S731" s="184"/>
      <c r="T731" s="184"/>
      <c r="U731" s="184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84"/>
      <c r="C732" s="184"/>
      <c r="D732" s="184"/>
      <c r="E732" s="184"/>
      <c r="F732" s="184"/>
      <c r="G732" s="184"/>
      <c r="H732" s="184"/>
      <c r="I732" s="184"/>
      <c r="J732" s="184"/>
      <c r="K732" s="184"/>
      <c r="L732" s="184"/>
      <c r="M732" s="184"/>
      <c r="N732" s="98"/>
      <c r="O732" s="164"/>
      <c r="P732" s="184"/>
      <c r="Q732" s="184"/>
      <c r="R732" s="184"/>
      <c r="S732" s="184"/>
      <c r="T732" s="184"/>
      <c r="U732" s="184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84"/>
      <c r="C733" s="184"/>
      <c r="D733" s="184"/>
      <c r="E733" s="184"/>
      <c r="F733" s="184"/>
      <c r="G733" s="184"/>
      <c r="H733" s="184"/>
      <c r="I733" s="184"/>
      <c r="J733" s="184"/>
      <c r="K733" s="184"/>
      <c r="L733" s="184"/>
      <c r="M733" s="184"/>
      <c r="N733" s="98"/>
      <c r="O733" s="164"/>
      <c r="P733" s="184"/>
      <c r="Q733" s="184"/>
      <c r="R733" s="184"/>
      <c r="S733" s="184"/>
      <c r="T733" s="184"/>
      <c r="U733" s="184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84"/>
      <c r="C734" s="184"/>
      <c r="D734" s="184"/>
      <c r="E734" s="184"/>
      <c r="F734" s="184"/>
      <c r="G734" s="184"/>
      <c r="H734" s="184"/>
      <c r="I734" s="184"/>
      <c r="J734" s="184"/>
      <c r="K734" s="184"/>
      <c r="L734" s="184"/>
      <c r="M734" s="184"/>
      <c r="N734" s="98"/>
      <c r="O734" s="164"/>
      <c r="P734" s="184"/>
      <c r="Q734" s="184"/>
      <c r="R734" s="184"/>
      <c r="S734" s="184"/>
      <c r="T734" s="184"/>
      <c r="U734" s="184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84"/>
      <c r="C735" s="184"/>
      <c r="D735" s="184"/>
      <c r="E735" s="184"/>
      <c r="F735" s="184"/>
      <c r="G735" s="184"/>
      <c r="H735" s="184"/>
      <c r="I735" s="184"/>
      <c r="J735" s="184"/>
      <c r="K735" s="184"/>
      <c r="L735" s="184"/>
      <c r="M735" s="184"/>
      <c r="N735" s="98"/>
      <c r="O735" s="164"/>
      <c r="P735" s="184"/>
      <c r="Q735" s="184"/>
      <c r="R735" s="184"/>
      <c r="S735" s="184"/>
      <c r="T735" s="184"/>
      <c r="U735" s="184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84"/>
      <c r="C736" s="184"/>
      <c r="D736" s="184"/>
      <c r="E736" s="184"/>
      <c r="F736" s="184"/>
      <c r="G736" s="184"/>
      <c r="H736" s="184"/>
      <c r="I736" s="184"/>
      <c r="J736" s="184"/>
      <c r="K736" s="184"/>
      <c r="L736" s="184"/>
      <c r="M736" s="184"/>
      <c r="N736" s="98"/>
      <c r="O736" s="164"/>
      <c r="P736" s="184"/>
      <c r="Q736" s="184"/>
      <c r="R736" s="184"/>
      <c r="S736" s="184"/>
      <c r="T736" s="184"/>
      <c r="U736" s="184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84"/>
      <c r="C737" s="184"/>
      <c r="D737" s="184"/>
      <c r="E737" s="184"/>
      <c r="F737" s="184"/>
      <c r="G737" s="184"/>
      <c r="H737" s="184"/>
      <c r="I737" s="184"/>
      <c r="J737" s="184"/>
      <c r="K737" s="184"/>
      <c r="L737" s="184"/>
      <c r="M737" s="184"/>
      <c r="N737" s="98"/>
      <c r="O737" s="164"/>
      <c r="P737" s="184"/>
      <c r="Q737" s="184"/>
      <c r="R737" s="184"/>
      <c r="S737" s="184"/>
      <c r="T737" s="184"/>
      <c r="U737" s="184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84"/>
      <c r="C738" s="184"/>
      <c r="D738" s="184"/>
      <c r="E738" s="184"/>
      <c r="F738" s="184"/>
      <c r="G738" s="184"/>
      <c r="H738" s="184"/>
      <c r="I738" s="184"/>
      <c r="J738" s="184"/>
      <c r="K738" s="184"/>
      <c r="L738" s="184"/>
      <c r="M738" s="184"/>
      <c r="N738" s="98"/>
      <c r="O738" s="164"/>
      <c r="P738" s="184"/>
      <c r="Q738" s="184"/>
      <c r="R738" s="184"/>
      <c r="S738" s="184"/>
      <c r="T738" s="184"/>
      <c r="U738" s="184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84"/>
      <c r="C739" s="184"/>
      <c r="D739" s="184"/>
      <c r="E739" s="184"/>
      <c r="F739" s="184"/>
      <c r="G739" s="184"/>
      <c r="H739" s="184"/>
      <c r="I739" s="184"/>
      <c r="J739" s="184"/>
      <c r="K739" s="184"/>
      <c r="L739" s="184"/>
      <c r="M739" s="184"/>
      <c r="N739" s="98"/>
      <c r="O739" s="164"/>
      <c r="P739" s="184"/>
      <c r="Q739" s="184"/>
      <c r="R739" s="184"/>
      <c r="S739" s="184"/>
      <c r="T739" s="184"/>
      <c r="U739" s="184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84"/>
      <c r="C740" s="184"/>
      <c r="D740" s="184"/>
      <c r="E740" s="184"/>
      <c r="F740" s="184"/>
      <c r="G740" s="184"/>
      <c r="H740" s="184"/>
      <c r="I740" s="184"/>
      <c r="J740" s="184"/>
      <c r="K740" s="184"/>
      <c r="L740" s="184"/>
      <c r="M740" s="184"/>
      <c r="N740" s="98"/>
      <c r="O740" s="164"/>
      <c r="P740" s="184"/>
      <c r="Q740" s="184"/>
      <c r="R740" s="184"/>
      <c r="S740" s="184"/>
      <c r="T740" s="184"/>
      <c r="U740" s="184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84"/>
      <c r="C741" s="184"/>
      <c r="D741" s="184"/>
      <c r="E741" s="184"/>
      <c r="F741" s="184"/>
      <c r="G741" s="184"/>
      <c r="H741" s="184"/>
      <c r="I741" s="184"/>
      <c r="J741" s="184"/>
      <c r="K741" s="184"/>
      <c r="L741" s="184"/>
      <c r="M741" s="184"/>
      <c r="N741" s="98"/>
      <c r="O741" s="164"/>
      <c r="P741" s="184"/>
      <c r="Q741" s="184"/>
      <c r="R741" s="184"/>
      <c r="S741" s="184"/>
      <c r="T741" s="184"/>
      <c r="U741" s="184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84"/>
      <c r="C742" s="184"/>
      <c r="D742" s="184"/>
      <c r="E742" s="184"/>
      <c r="F742" s="184"/>
      <c r="G742" s="184"/>
      <c r="H742" s="184"/>
      <c r="I742" s="184"/>
      <c r="J742" s="184"/>
      <c r="K742" s="184"/>
      <c r="L742" s="184"/>
      <c r="M742" s="184"/>
      <c r="N742" s="98"/>
      <c r="O742" s="164"/>
      <c r="P742" s="184"/>
      <c r="Q742" s="184"/>
      <c r="R742" s="184"/>
      <c r="S742" s="184"/>
      <c r="T742" s="184"/>
      <c r="U742" s="184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84"/>
      <c r="C743" s="184"/>
      <c r="D743" s="184"/>
      <c r="E743" s="184"/>
      <c r="F743" s="184"/>
      <c r="G743" s="184"/>
      <c r="H743" s="184"/>
      <c r="I743" s="184"/>
      <c r="J743" s="184"/>
      <c r="K743" s="184"/>
      <c r="L743" s="184"/>
      <c r="M743" s="184"/>
      <c r="N743" s="98"/>
      <c r="O743" s="164"/>
      <c r="P743" s="184"/>
      <c r="Q743" s="184"/>
      <c r="R743" s="184"/>
      <c r="S743" s="184"/>
      <c r="T743" s="184"/>
      <c r="U743" s="184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84"/>
      <c r="C744" s="184"/>
      <c r="D744" s="184"/>
      <c r="E744" s="184"/>
      <c r="F744" s="184"/>
      <c r="G744" s="184"/>
      <c r="H744" s="184"/>
      <c r="I744" s="184"/>
      <c r="J744" s="184"/>
      <c r="K744" s="184"/>
      <c r="L744" s="184"/>
      <c r="M744" s="184"/>
      <c r="N744" s="98"/>
      <c r="O744" s="164"/>
      <c r="P744" s="184"/>
      <c r="Q744" s="184"/>
      <c r="R744" s="184"/>
      <c r="S744" s="184"/>
      <c r="T744" s="184"/>
      <c r="U744" s="184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84"/>
      <c r="C745" s="184"/>
      <c r="D745" s="184"/>
      <c r="E745" s="184"/>
      <c r="F745" s="184"/>
      <c r="G745" s="184"/>
      <c r="H745" s="184"/>
      <c r="I745" s="184"/>
      <c r="J745" s="184"/>
      <c r="K745" s="184"/>
      <c r="L745" s="184"/>
      <c r="M745" s="184"/>
      <c r="N745" s="98"/>
      <c r="O745" s="164"/>
      <c r="P745" s="184"/>
      <c r="Q745" s="184"/>
      <c r="R745" s="184"/>
      <c r="S745" s="184"/>
      <c r="T745" s="184"/>
      <c r="U745" s="184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84"/>
      <c r="C746" s="184"/>
      <c r="D746" s="184"/>
      <c r="E746" s="184"/>
      <c r="F746" s="184"/>
      <c r="G746" s="184"/>
      <c r="H746" s="184"/>
      <c r="I746" s="184"/>
      <c r="J746" s="184"/>
      <c r="K746" s="184"/>
      <c r="L746" s="184"/>
      <c r="M746" s="184"/>
      <c r="N746" s="98"/>
      <c r="O746" s="164"/>
      <c r="P746" s="184"/>
      <c r="Q746" s="184"/>
      <c r="R746" s="184"/>
      <c r="S746" s="184"/>
      <c r="T746" s="184"/>
      <c r="U746" s="184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84"/>
      <c r="C747" s="184"/>
      <c r="D747" s="184"/>
      <c r="E747" s="184"/>
      <c r="F747" s="184"/>
      <c r="G747" s="184"/>
      <c r="H747" s="184"/>
      <c r="I747" s="184"/>
      <c r="J747" s="184"/>
      <c r="K747" s="184"/>
      <c r="L747" s="184"/>
      <c r="M747" s="184"/>
      <c r="N747" s="98"/>
      <c r="O747" s="164"/>
      <c r="P747" s="184"/>
      <c r="Q747" s="184"/>
      <c r="R747" s="184"/>
      <c r="S747" s="184"/>
      <c r="T747" s="184"/>
      <c r="U747" s="184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84"/>
      <c r="C748" s="184"/>
      <c r="D748" s="184"/>
      <c r="E748" s="184"/>
      <c r="F748" s="184"/>
      <c r="G748" s="184"/>
      <c r="H748" s="184"/>
      <c r="I748" s="184"/>
      <c r="J748" s="184"/>
      <c r="K748" s="184"/>
      <c r="L748" s="184"/>
      <c r="M748" s="184"/>
      <c r="N748" s="98"/>
      <c r="O748" s="164"/>
      <c r="P748" s="184"/>
      <c r="Q748" s="184"/>
      <c r="R748" s="184"/>
      <c r="S748" s="184"/>
      <c r="T748" s="184"/>
      <c r="U748" s="184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84"/>
      <c r="C749" s="184"/>
      <c r="D749" s="184"/>
      <c r="E749" s="184"/>
      <c r="F749" s="184"/>
      <c r="G749" s="184"/>
      <c r="H749" s="184"/>
      <c r="I749" s="184"/>
      <c r="J749" s="184"/>
      <c r="K749" s="184"/>
      <c r="L749" s="184"/>
      <c r="M749" s="184"/>
      <c r="N749" s="98"/>
      <c r="O749" s="164"/>
      <c r="P749" s="184"/>
      <c r="Q749" s="184"/>
      <c r="R749" s="184"/>
      <c r="S749" s="184"/>
      <c r="T749" s="184"/>
      <c r="U749" s="184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84"/>
      <c r="C750" s="184"/>
      <c r="D750" s="184"/>
      <c r="E750" s="184"/>
      <c r="F750" s="184"/>
      <c r="G750" s="184"/>
      <c r="H750" s="184"/>
      <c r="I750" s="184"/>
      <c r="J750" s="184"/>
      <c r="K750" s="184"/>
      <c r="L750" s="184"/>
      <c r="M750" s="184"/>
      <c r="N750" s="98"/>
      <c r="O750" s="164"/>
      <c r="P750" s="184"/>
      <c r="Q750" s="184"/>
      <c r="R750" s="184"/>
      <c r="S750" s="184"/>
      <c r="T750" s="184"/>
      <c r="U750" s="184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84"/>
      <c r="C751" s="184"/>
      <c r="D751" s="184"/>
      <c r="E751" s="184"/>
      <c r="F751" s="184"/>
      <c r="G751" s="184"/>
      <c r="H751" s="184"/>
      <c r="I751" s="184"/>
      <c r="J751" s="184"/>
      <c r="K751" s="184"/>
      <c r="L751" s="184"/>
      <c r="M751" s="184"/>
      <c r="N751" s="98"/>
      <c r="O751" s="164"/>
      <c r="P751" s="184"/>
      <c r="Q751" s="184"/>
      <c r="R751" s="184"/>
      <c r="S751" s="184"/>
      <c r="T751" s="184"/>
      <c r="U751" s="184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84"/>
      <c r="C752" s="184"/>
      <c r="D752" s="184"/>
      <c r="E752" s="184"/>
      <c r="F752" s="184"/>
      <c r="G752" s="184"/>
      <c r="H752" s="184"/>
      <c r="I752" s="184"/>
      <c r="J752" s="184"/>
      <c r="K752" s="184"/>
      <c r="L752" s="184"/>
      <c r="M752" s="184"/>
      <c r="N752" s="98"/>
      <c r="O752" s="164"/>
      <c r="P752" s="184"/>
      <c r="Q752" s="184"/>
      <c r="R752" s="184"/>
      <c r="S752" s="184"/>
      <c r="T752" s="184"/>
      <c r="U752" s="184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84"/>
      <c r="C753" s="184"/>
      <c r="D753" s="184"/>
      <c r="E753" s="184"/>
      <c r="F753" s="184"/>
      <c r="G753" s="184"/>
      <c r="H753" s="184"/>
      <c r="I753" s="184"/>
      <c r="J753" s="184"/>
      <c r="K753" s="184"/>
      <c r="L753" s="184"/>
      <c r="M753" s="184"/>
      <c r="N753" s="98"/>
      <c r="O753" s="164"/>
      <c r="P753" s="184"/>
      <c r="Q753" s="184"/>
      <c r="R753" s="184"/>
      <c r="S753" s="184"/>
      <c r="T753" s="184"/>
      <c r="U753" s="184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84"/>
      <c r="C754" s="184"/>
      <c r="D754" s="184"/>
      <c r="E754" s="184"/>
      <c r="F754" s="184"/>
      <c r="G754" s="184"/>
      <c r="H754" s="184"/>
      <c r="I754" s="184"/>
      <c r="J754" s="184"/>
      <c r="K754" s="184"/>
      <c r="L754" s="184"/>
      <c r="M754" s="184"/>
      <c r="N754" s="98"/>
      <c r="O754" s="164"/>
      <c r="P754" s="184"/>
      <c r="Q754" s="184"/>
      <c r="R754" s="184"/>
      <c r="S754" s="184"/>
      <c r="T754" s="184"/>
      <c r="U754" s="184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84"/>
      <c r="C755" s="184"/>
      <c r="D755" s="184"/>
      <c r="E755" s="184"/>
      <c r="F755" s="184"/>
      <c r="G755" s="184"/>
      <c r="H755" s="184"/>
      <c r="I755" s="184"/>
      <c r="J755" s="184"/>
      <c r="K755" s="184"/>
      <c r="L755" s="184"/>
      <c r="M755" s="184"/>
      <c r="N755" s="98"/>
      <c r="O755" s="164"/>
      <c r="P755" s="184"/>
      <c r="Q755" s="184"/>
      <c r="R755" s="184"/>
      <c r="S755" s="184"/>
      <c r="T755" s="184"/>
      <c r="U755" s="184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84"/>
      <c r="C756" s="184"/>
      <c r="D756" s="184"/>
      <c r="E756" s="184"/>
      <c r="F756" s="184"/>
      <c r="G756" s="184"/>
      <c r="H756" s="184"/>
      <c r="I756" s="184"/>
      <c r="J756" s="184"/>
      <c r="K756" s="184"/>
      <c r="L756" s="184"/>
      <c r="M756" s="184"/>
      <c r="N756" s="98"/>
      <c r="O756" s="164"/>
      <c r="P756" s="184"/>
      <c r="Q756" s="184"/>
      <c r="R756" s="184"/>
      <c r="S756" s="184"/>
      <c r="T756" s="184"/>
      <c r="U756" s="184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84"/>
      <c r="C757" s="184"/>
      <c r="D757" s="184"/>
      <c r="E757" s="184"/>
      <c r="F757" s="184"/>
      <c r="G757" s="184"/>
      <c r="H757" s="184"/>
      <c r="I757" s="184"/>
      <c r="J757" s="184"/>
      <c r="K757" s="184"/>
      <c r="L757" s="184"/>
      <c r="M757" s="184"/>
      <c r="N757" s="98"/>
      <c r="O757" s="164"/>
      <c r="P757" s="184"/>
      <c r="Q757" s="184"/>
      <c r="R757" s="184"/>
      <c r="S757" s="184"/>
      <c r="T757" s="184"/>
      <c r="U757" s="184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159" priority="39" operator="equal">
      <formula>"KO"</formula>
    </cfRule>
    <cfRule type="cellIs" dxfId="158" priority="40" operator="equal">
      <formula>"OK"</formula>
    </cfRule>
  </conditionalFormatting>
  <conditionalFormatting sqref="Z199">
    <cfRule type="cellIs" dxfId="157" priority="37" operator="equal">
      <formula>"KO"</formula>
    </cfRule>
    <cfRule type="cellIs" dxfId="156" priority="38" operator="equal">
      <formula>"OK"</formula>
    </cfRule>
  </conditionalFormatting>
  <conditionalFormatting sqref="Z146">
    <cfRule type="cellIs" dxfId="155" priority="35" operator="equal">
      <formula>"KO"</formula>
    </cfRule>
    <cfRule type="cellIs" dxfId="154" priority="36" operator="equal">
      <formula>"OK"</formula>
    </cfRule>
  </conditionalFormatting>
  <conditionalFormatting sqref="Z318">
    <cfRule type="cellIs" dxfId="153" priority="33" operator="equal">
      <formula>"KO"</formula>
    </cfRule>
    <cfRule type="cellIs" dxfId="152" priority="34" operator="equal">
      <formula>"OK"</formula>
    </cfRule>
  </conditionalFormatting>
  <conditionalFormatting sqref="Z394">
    <cfRule type="cellIs" dxfId="151" priority="31" operator="equal">
      <formula>"KO"</formula>
    </cfRule>
    <cfRule type="cellIs" dxfId="150" priority="32" operator="equal">
      <formula>"OK"</formula>
    </cfRule>
  </conditionalFormatting>
  <conditionalFormatting sqref="AD15:AD34">
    <cfRule type="cellIs" dxfId="149" priority="29" operator="equal">
      <formula>"KO"</formula>
    </cfRule>
    <cfRule type="cellIs" dxfId="148" priority="30" operator="equal">
      <formula>"OK"</formula>
    </cfRule>
  </conditionalFormatting>
  <conditionalFormatting sqref="Q569:Q587">
    <cfRule type="cellIs" dxfId="147" priority="5" operator="equal">
      <formula>"KO"</formula>
    </cfRule>
    <cfRule type="cellIs" dxfId="146" priority="6" operator="equal">
      <formula>"OK"</formula>
    </cfRule>
  </conditionalFormatting>
  <conditionalFormatting sqref="R137:R145">
    <cfRule type="cellIs" dxfId="145" priority="27" operator="equal">
      <formula>"KO"</formula>
    </cfRule>
    <cfRule type="cellIs" dxfId="144" priority="28" operator="equal">
      <formula>"OK"</formula>
    </cfRule>
  </conditionalFormatting>
  <conditionalFormatting sqref="V194:V198">
    <cfRule type="cellIs" dxfId="143" priority="25" operator="equal">
      <formula>"KO"</formula>
    </cfRule>
    <cfRule type="cellIs" dxfId="142" priority="26" operator="equal">
      <formula>"OK"</formula>
    </cfRule>
  </conditionalFormatting>
  <conditionalFormatting sqref="Q247">
    <cfRule type="cellIs" dxfId="141" priority="23" operator="equal">
      <formula>"KO"</formula>
    </cfRule>
    <cfRule type="cellIs" dxfId="140" priority="24" operator="equal">
      <formula>"OK"</formula>
    </cfRule>
  </conditionalFormatting>
  <conditionalFormatting sqref="Q248">
    <cfRule type="cellIs" dxfId="139" priority="21" operator="equal">
      <formula>"KO"</formula>
    </cfRule>
    <cfRule type="cellIs" dxfId="138" priority="22" operator="equal">
      <formula>"OK"</formula>
    </cfRule>
  </conditionalFormatting>
  <conditionalFormatting sqref="Q249">
    <cfRule type="cellIs" dxfId="137" priority="19" operator="equal">
      <formula>"KO"</formula>
    </cfRule>
    <cfRule type="cellIs" dxfId="136" priority="20" operator="equal">
      <formula>"OK"</formula>
    </cfRule>
  </conditionalFormatting>
  <conditionalFormatting sqref="Q250">
    <cfRule type="cellIs" dxfId="135" priority="17" operator="equal">
      <formula>"KO"</formula>
    </cfRule>
    <cfRule type="cellIs" dxfId="134" priority="18" operator="equal">
      <formula>"OK"</formula>
    </cfRule>
  </conditionalFormatting>
  <conditionalFormatting sqref="Q251">
    <cfRule type="cellIs" dxfId="133" priority="15" operator="equal">
      <formula>"KO"</formula>
    </cfRule>
    <cfRule type="cellIs" dxfId="132" priority="16" operator="equal">
      <formula>"OK"</formula>
    </cfRule>
  </conditionalFormatting>
  <conditionalFormatting sqref="Q252">
    <cfRule type="cellIs" dxfId="131" priority="13" operator="equal">
      <formula>"KO"</formula>
    </cfRule>
    <cfRule type="cellIs" dxfId="130" priority="14" operator="equal">
      <formula>"OK"</formula>
    </cfRule>
  </conditionalFormatting>
  <conditionalFormatting sqref="Q253">
    <cfRule type="cellIs" dxfId="129" priority="11" operator="equal">
      <formula>"KO"</formula>
    </cfRule>
    <cfRule type="cellIs" dxfId="128" priority="12" operator="equal">
      <formula>"OK"</formula>
    </cfRule>
  </conditionalFormatting>
  <conditionalFormatting sqref="R312:R317">
    <cfRule type="cellIs" dxfId="127" priority="9" operator="equal">
      <formula>"KO"</formula>
    </cfRule>
    <cfRule type="cellIs" dxfId="126" priority="10" operator="equal">
      <formula>"OK"</formula>
    </cfRule>
  </conditionalFormatting>
  <conditionalFormatting sqref="V376:V393">
    <cfRule type="cellIs" dxfId="125" priority="7" operator="equal">
      <formula>"KO"</formula>
    </cfRule>
    <cfRule type="cellIs" dxfId="124" priority="8" operator="equal">
      <formula>"OK"</formula>
    </cfRule>
  </conditionalFormatting>
  <conditionalFormatting sqref="T146">
    <cfRule type="cellIs" dxfId="123" priority="3" operator="equal">
      <formula>"KO"</formula>
    </cfRule>
    <cfRule type="cellIs" dxfId="122" priority="4" operator="equal">
      <formula>"OK"</formula>
    </cfRule>
  </conditionalFormatting>
  <conditionalFormatting sqref="Z587">
    <cfRule type="cellIs" dxfId="121" priority="1" operator="equal">
      <formula>"KO"</formula>
    </cfRule>
    <cfRule type="cellIs" dxfId="12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AK1" s="49"/>
    </row>
    <row r="2" spans="1:37" s="47" customFormat="1" ht="30.75" customHeight="1" x14ac:dyDescent="0.25">
      <c r="B2" s="50"/>
      <c r="D2" s="208" t="s">
        <v>26</v>
      </c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9" t="s">
        <v>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AK7" s="49"/>
    </row>
    <row r="8" spans="1:37" s="47" customFormat="1" x14ac:dyDescent="0.25">
      <c r="A8" s="63" t="s">
        <v>39</v>
      </c>
      <c r="B8" s="170"/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14</v>
      </c>
      <c r="B10" s="67" t="str">
        <f>VLOOKUP(A10,EXPERIENCIA_REQUERIDA_PERFIL!A:B,2,FALSE)</f>
        <v>Consultor/a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68</v>
      </c>
      <c r="AE11" s="71">
        <f>VLOOKUP($A$10,EXPERIENCIA_REQUERIDA_PERFIL!A:BD,10,FALSE)</f>
        <v>0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69</v>
      </c>
      <c r="AE12" s="71">
        <f>VLOOKUP($A$10,EXPERIENCIA_REQUERIDA_PERFIL!A:BD,11,FALSE)</f>
        <v>0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2" t="s">
        <v>66</v>
      </c>
      <c r="AC13" s="145">
        <f>VLOOKUP($A$10,EXPERIENCIA_REQUERIDA_PERFIL!A:BD,31,FALSE)</f>
        <v>0</v>
      </c>
      <c r="AD13" s="125" t="s">
        <v>47</v>
      </c>
      <c r="AE13" s="71">
        <f>VLOOKUP($A$10,EXPERIENCIA_REQUERIDA_PERFIL!A:BD,9,FALSE)</f>
        <v>0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9" t="s">
        <v>15</v>
      </c>
      <c r="C14" s="200"/>
      <c r="D14" s="200"/>
      <c r="E14" s="20" t="s">
        <v>14</v>
      </c>
      <c r="F14" s="20" t="s">
        <v>29</v>
      </c>
      <c r="G14" s="20" t="s">
        <v>25</v>
      </c>
      <c r="H14" s="210" t="s">
        <v>18</v>
      </c>
      <c r="I14" s="211"/>
      <c r="J14" s="211"/>
      <c r="K14" s="211"/>
      <c r="L14" s="20" t="str">
        <f>IF(VLOOKUP($A$10,EXPERIENCIA_REQUERIDA_PERFIL!A:C,3,FALSE)="","",VLOOKUP($A$10,EXPERIENCIA_REQUERIDA_PERFIL!A:C,3,FALSE))</f>
        <v/>
      </c>
      <c r="M14" s="212" t="str">
        <f>IF(VLOOKUP($A$10,EXPERIENCIA_REQUERIDA_PERFIL!A:BD,6,FALSE)="","",VLOOKUP($A$10,EXPERIENCIA_REQUERIDA_PERFIL!A:BD,6,FALSE))</f>
        <v>Rol de consultor/a en gestió de projectes de Sistemes d’Informació Geogràfica</v>
      </c>
      <c r="N14" s="213"/>
      <c r="O14" s="213"/>
      <c r="P14" s="214"/>
      <c r="Q14" s="215" t="str">
        <f>IF(VLOOKUP($A$10,EXPERIENCIA_REQUERIDA_PERFIL!A:BD,12,FALSE)="","",VLOOKUP($A$10,EXPERIENCIA_REQUERIDA_PERFIL!A:BD,12,FALSE))</f>
        <v/>
      </c>
      <c r="R14" s="215"/>
      <c r="S14" s="215"/>
      <c r="T14" s="215"/>
      <c r="U14" s="215"/>
      <c r="V14" s="215"/>
      <c r="W14" s="215"/>
      <c r="X14" s="182" t="str">
        <f>IF(VLOOKUP($A$10,EXPERIENCIA_REQUERIDA_PERFIL!A:BD,18,FALSE)="","",VLOOKUP($A$10,EXPERIENCIA_REQUERIDA_PERFIL!A:BD,18,FALSE))</f>
        <v/>
      </c>
      <c r="Y14" s="183"/>
      <c r="Z14" s="182" t="str">
        <f>IF(VLOOKUP($A$10,EXPERIENCIA_REQUERIDA_PERFIL!A:BD,24,FALSE)="","",VLOOKUP($A$10,EXPERIENCIA_REQUERIDA_PERFIL!A:BD,24,FALSE))</f>
        <v/>
      </c>
      <c r="AA14" s="183"/>
      <c r="AB14" s="182" t="str">
        <f>IF(VLOOKUP($A$10,EXPERIENCIA_REQUERIDA_PERFIL!A:BD,30,FALSE)="","",VLOOKUP($A$10,EXPERIENCIA_REQUERIDA_PERFIL!A:BD,30,FALSE))</f>
        <v/>
      </c>
      <c r="AC14" s="183"/>
      <c r="AD14" s="20" t="s">
        <v>54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203" t="str">
        <f t="shared" ref="B15:B34" si="0">$B$10</f>
        <v>Consultor/a</v>
      </c>
      <c r="C15" s="203"/>
      <c r="D15" s="203"/>
      <c r="E15" s="81" t="s">
        <v>53</v>
      </c>
      <c r="F15" s="81" t="s">
        <v>67</v>
      </c>
      <c r="G15" s="81">
        <v>100</v>
      </c>
      <c r="H15" s="204">
        <v>5</v>
      </c>
      <c r="I15" s="205"/>
      <c r="J15" s="205"/>
      <c r="K15" s="205"/>
      <c r="L15" s="167" t="s">
        <v>3</v>
      </c>
      <c r="M15" s="180">
        <f>IF($M$14="","",ROUND(SUMIF($AE$39:$AE$103,CONCATENATE(E15,"SI"),$AD$39:$AD$103)/12,2))</f>
        <v>3</v>
      </c>
      <c r="N15" s="206"/>
      <c r="O15" s="206"/>
      <c r="P15" s="181"/>
      <c r="Q15" s="207" t="str">
        <f>IF($Q$14="","",ROUND(SUMIF($AF$39:$AF$78,CONCATENATE(E15,"SI"),$AD$39:$AD$78)/12,2))</f>
        <v/>
      </c>
      <c r="R15" s="207"/>
      <c r="S15" s="207"/>
      <c r="T15" s="207"/>
      <c r="U15" s="207"/>
      <c r="V15" s="207"/>
      <c r="W15" s="207"/>
      <c r="X15" s="180" t="str">
        <f>IF($X$14="","",ROUND(SUMIF($AG$39:$AG$78,CONCATENATE(E15,"SI"),$AD$39:$AD$78)/12,2))</f>
        <v/>
      </c>
      <c r="Y15" s="181"/>
      <c r="Z15" s="180" t="str">
        <f>IF($Z$14="","",ROUND(SUMIF($AH$39:$AH$78,CONCATENATE(E15,"SI"),$AD$39:$AD$78)/12,2))</f>
        <v/>
      </c>
      <c r="AA15" s="181"/>
      <c r="AB15" s="180" t="str">
        <f>IF($AB$14="","",ROUND(SUMIF($AI$39:$AI$78,CONCATENATE(E15,"SI"),$AD$39:$AD$78)/12,2))</f>
        <v/>
      </c>
      <c r="AC15" s="181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 t="str">
        <f>IF(OR($E15="",$M$14="",AE$13=0),"",MAX(TRUNC((M15-$P$13)/AE$11),0))</f>
        <v/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203" t="str">
        <f t="shared" si="0"/>
        <v>Consultor/a</v>
      </c>
      <c r="C16" s="203"/>
      <c r="D16" s="203"/>
      <c r="E16" s="81"/>
      <c r="F16" s="81"/>
      <c r="G16" s="81"/>
      <c r="H16" s="204"/>
      <c r="I16" s="205"/>
      <c r="J16" s="205"/>
      <c r="K16" s="205"/>
      <c r="L16" s="167" t="s">
        <v>51</v>
      </c>
      <c r="M16" s="180">
        <f t="shared" ref="M16:M34" si="2">IF($M$14="","",ROUND(SUMIF($AE$39:$AE$103,CONCATENATE(E16,"SI"),$AD$39:$AD$103)/12,2))</f>
        <v>0</v>
      </c>
      <c r="N16" s="206"/>
      <c r="O16" s="206"/>
      <c r="P16" s="181"/>
      <c r="Q16" s="207" t="str">
        <f t="shared" ref="Q16:Q34" si="3">IF($Q$14="","",ROUND(SUMIF($AF$39:$AF$78,CONCATENATE(E16,"SI"),$AD$39:$AD$78)/12,2))</f>
        <v/>
      </c>
      <c r="R16" s="207"/>
      <c r="S16" s="207"/>
      <c r="T16" s="207"/>
      <c r="U16" s="207"/>
      <c r="V16" s="207"/>
      <c r="W16" s="207"/>
      <c r="X16" s="180" t="str">
        <f t="shared" ref="X16:X34" si="4">IF($X$14="","",ROUND(SUMIF($AG$39:$AG$78,CONCATENATE(E16,"SI"),$AD$39:$AD$78)/12,2))</f>
        <v/>
      </c>
      <c r="Y16" s="181"/>
      <c r="Z16" s="180" t="str">
        <f t="shared" ref="Z16:Z34" si="5">IF($Z$14="","",ROUND(SUMIF($AH$39:$AH$78,CONCATENATE(E16,"SI"),$AD$39:$AD$78)/12,2))</f>
        <v/>
      </c>
      <c r="AA16" s="181"/>
      <c r="AB16" s="180" t="str">
        <f t="shared" ref="AB16:AB34" si="6">IF($AB$14="","",ROUND(SUMIF($AI$39:$AI$78,CONCATENATE(E16,"SI"),$AD$39:$AD$78)/12,2))</f>
        <v/>
      </c>
      <c r="AC16" s="181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203" t="str">
        <f t="shared" si="0"/>
        <v>Consultor/a</v>
      </c>
      <c r="C17" s="203"/>
      <c r="D17" s="203"/>
      <c r="E17" s="81"/>
      <c r="F17" s="81"/>
      <c r="G17" s="81"/>
      <c r="H17" s="204"/>
      <c r="I17" s="205"/>
      <c r="J17" s="205"/>
      <c r="K17" s="205"/>
      <c r="L17" s="167" t="s">
        <v>51</v>
      </c>
      <c r="M17" s="180">
        <f t="shared" si="2"/>
        <v>0</v>
      </c>
      <c r="N17" s="206"/>
      <c r="O17" s="206"/>
      <c r="P17" s="181"/>
      <c r="Q17" s="207" t="str">
        <f t="shared" si="3"/>
        <v/>
      </c>
      <c r="R17" s="207"/>
      <c r="S17" s="207"/>
      <c r="T17" s="207"/>
      <c r="U17" s="207"/>
      <c r="V17" s="207"/>
      <c r="W17" s="207"/>
      <c r="X17" s="180" t="str">
        <f t="shared" si="4"/>
        <v/>
      </c>
      <c r="Y17" s="181"/>
      <c r="Z17" s="180" t="str">
        <f t="shared" si="5"/>
        <v/>
      </c>
      <c r="AA17" s="181"/>
      <c r="AB17" s="180" t="str">
        <f t="shared" si="6"/>
        <v/>
      </c>
      <c r="AC17" s="181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203" t="str">
        <f t="shared" si="0"/>
        <v>Consultor/a</v>
      </c>
      <c r="C18" s="203"/>
      <c r="D18" s="203"/>
      <c r="E18" s="81"/>
      <c r="F18" s="81"/>
      <c r="G18" s="81"/>
      <c r="H18" s="204"/>
      <c r="I18" s="205"/>
      <c r="J18" s="205"/>
      <c r="K18" s="205"/>
      <c r="L18" s="167" t="s">
        <v>51</v>
      </c>
      <c r="M18" s="180">
        <f t="shared" si="2"/>
        <v>0</v>
      </c>
      <c r="N18" s="206"/>
      <c r="O18" s="206"/>
      <c r="P18" s="181"/>
      <c r="Q18" s="207" t="str">
        <f t="shared" si="3"/>
        <v/>
      </c>
      <c r="R18" s="207"/>
      <c r="S18" s="207"/>
      <c r="T18" s="207"/>
      <c r="U18" s="207"/>
      <c r="V18" s="207"/>
      <c r="W18" s="207"/>
      <c r="X18" s="180" t="str">
        <f t="shared" si="4"/>
        <v/>
      </c>
      <c r="Y18" s="181"/>
      <c r="Z18" s="180" t="str">
        <f t="shared" si="5"/>
        <v/>
      </c>
      <c r="AA18" s="181"/>
      <c r="AB18" s="180" t="str">
        <f t="shared" si="6"/>
        <v/>
      </c>
      <c r="AC18" s="181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203" t="str">
        <f t="shared" si="0"/>
        <v>Consultor/a</v>
      </c>
      <c r="C19" s="203"/>
      <c r="D19" s="203"/>
      <c r="E19" s="81"/>
      <c r="F19" s="81"/>
      <c r="G19" s="81"/>
      <c r="H19" s="204"/>
      <c r="I19" s="205"/>
      <c r="J19" s="205"/>
      <c r="K19" s="205"/>
      <c r="L19" s="167" t="s">
        <v>51</v>
      </c>
      <c r="M19" s="180">
        <f t="shared" si="2"/>
        <v>0</v>
      </c>
      <c r="N19" s="206"/>
      <c r="O19" s="206"/>
      <c r="P19" s="181"/>
      <c r="Q19" s="207" t="str">
        <f t="shared" si="3"/>
        <v/>
      </c>
      <c r="R19" s="207"/>
      <c r="S19" s="207"/>
      <c r="T19" s="207"/>
      <c r="U19" s="207"/>
      <c r="V19" s="207"/>
      <c r="W19" s="207"/>
      <c r="X19" s="180" t="str">
        <f t="shared" si="4"/>
        <v/>
      </c>
      <c r="Y19" s="181"/>
      <c r="Z19" s="180" t="str">
        <f t="shared" si="5"/>
        <v/>
      </c>
      <c r="AA19" s="181"/>
      <c r="AB19" s="180" t="str">
        <f t="shared" si="6"/>
        <v/>
      </c>
      <c r="AC19" s="181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203" t="str">
        <f t="shared" si="0"/>
        <v>Consultor/a</v>
      </c>
      <c r="C20" s="203"/>
      <c r="D20" s="203"/>
      <c r="E20" s="81"/>
      <c r="F20" s="81"/>
      <c r="G20" s="81"/>
      <c r="H20" s="204"/>
      <c r="I20" s="205"/>
      <c r="J20" s="205"/>
      <c r="K20" s="205"/>
      <c r="L20" s="167" t="s">
        <v>51</v>
      </c>
      <c r="M20" s="180">
        <f t="shared" si="2"/>
        <v>0</v>
      </c>
      <c r="N20" s="206"/>
      <c r="O20" s="206"/>
      <c r="P20" s="181"/>
      <c r="Q20" s="207" t="str">
        <f t="shared" si="3"/>
        <v/>
      </c>
      <c r="R20" s="207"/>
      <c r="S20" s="207"/>
      <c r="T20" s="207"/>
      <c r="U20" s="207"/>
      <c r="V20" s="207"/>
      <c r="W20" s="207"/>
      <c r="X20" s="180" t="str">
        <f t="shared" si="4"/>
        <v/>
      </c>
      <c r="Y20" s="181"/>
      <c r="Z20" s="180" t="str">
        <f t="shared" si="5"/>
        <v/>
      </c>
      <c r="AA20" s="181"/>
      <c r="AB20" s="180" t="str">
        <f t="shared" si="6"/>
        <v/>
      </c>
      <c r="AC20" s="181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203" t="str">
        <f t="shared" si="0"/>
        <v>Consultor/a</v>
      </c>
      <c r="C21" s="203"/>
      <c r="D21" s="203"/>
      <c r="E21" s="81"/>
      <c r="F21" s="81"/>
      <c r="G21" s="81"/>
      <c r="H21" s="204"/>
      <c r="I21" s="205"/>
      <c r="J21" s="205"/>
      <c r="K21" s="205"/>
      <c r="L21" s="167" t="s">
        <v>51</v>
      </c>
      <c r="M21" s="180">
        <f t="shared" si="2"/>
        <v>0</v>
      </c>
      <c r="N21" s="206"/>
      <c r="O21" s="206"/>
      <c r="P21" s="181"/>
      <c r="Q21" s="207" t="str">
        <f t="shared" si="3"/>
        <v/>
      </c>
      <c r="R21" s="207"/>
      <c r="S21" s="207"/>
      <c r="T21" s="207"/>
      <c r="U21" s="207"/>
      <c r="V21" s="207"/>
      <c r="W21" s="207"/>
      <c r="X21" s="180" t="str">
        <f t="shared" si="4"/>
        <v/>
      </c>
      <c r="Y21" s="181"/>
      <c r="Z21" s="180" t="str">
        <f t="shared" si="5"/>
        <v/>
      </c>
      <c r="AA21" s="181"/>
      <c r="AB21" s="180" t="str">
        <f t="shared" si="6"/>
        <v/>
      </c>
      <c r="AC21" s="181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203" t="str">
        <f t="shared" si="0"/>
        <v>Consultor/a</v>
      </c>
      <c r="C22" s="203"/>
      <c r="D22" s="203"/>
      <c r="E22" s="81"/>
      <c r="F22" s="81"/>
      <c r="G22" s="81"/>
      <c r="H22" s="204"/>
      <c r="I22" s="205"/>
      <c r="J22" s="205"/>
      <c r="K22" s="205"/>
      <c r="L22" s="167" t="s">
        <v>51</v>
      </c>
      <c r="M22" s="180">
        <f t="shared" si="2"/>
        <v>0</v>
      </c>
      <c r="N22" s="206"/>
      <c r="O22" s="206"/>
      <c r="P22" s="181"/>
      <c r="Q22" s="207" t="str">
        <f t="shared" si="3"/>
        <v/>
      </c>
      <c r="R22" s="207"/>
      <c r="S22" s="207"/>
      <c r="T22" s="207"/>
      <c r="U22" s="207"/>
      <c r="V22" s="207"/>
      <c r="W22" s="207"/>
      <c r="X22" s="180" t="str">
        <f t="shared" si="4"/>
        <v/>
      </c>
      <c r="Y22" s="181"/>
      <c r="Z22" s="180" t="str">
        <f t="shared" si="5"/>
        <v/>
      </c>
      <c r="AA22" s="181"/>
      <c r="AB22" s="180" t="str">
        <f t="shared" si="6"/>
        <v/>
      </c>
      <c r="AC22" s="181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203" t="str">
        <f t="shared" si="0"/>
        <v>Consultor/a</v>
      </c>
      <c r="C23" s="203"/>
      <c r="D23" s="203"/>
      <c r="E23" s="81"/>
      <c r="F23" s="81"/>
      <c r="G23" s="81"/>
      <c r="H23" s="204"/>
      <c r="I23" s="205"/>
      <c r="J23" s="205"/>
      <c r="K23" s="205"/>
      <c r="L23" s="167" t="s">
        <v>51</v>
      </c>
      <c r="M23" s="180">
        <f t="shared" si="2"/>
        <v>0</v>
      </c>
      <c r="N23" s="206"/>
      <c r="O23" s="206"/>
      <c r="P23" s="181"/>
      <c r="Q23" s="207" t="str">
        <f t="shared" si="3"/>
        <v/>
      </c>
      <c r="R23" s="207"/>
      <c r="S23" s="207"/>
      <c r="T23" s="207"/>
      <c r="U23" s="207"/>
      <c r="V23" s="207"/>
      <c r="W23" s="207"/>
      <c r="X23" s="180" t="str">
        <f t="shared" si="4"/>
        <v/>
      </c>
      <c r="Y23" s="181"/>
      <c r="Z23" s="180" t="str">
        <f t="shared" si="5"/>
        <v/>
      </c>
      <c r="AA23" s="181"/>
      <c r="AB23" s="180" t="str">
        <f t="shared" si="6"/>
        <v/>
      </c>
      <c r="AC23" s="181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203" t="str">
        <f t="shared" si="0"/>
        <v>Consultor/a</v>
      </c>
      <c r="C24" s="203"/>
      <c r="D24" s="203"/>
      <c r="E24" s="81"/>
      <c r="F24" s="81"/>
      <c r="G24" s="81"/>
      <c r="H24" s="204"/>
      <c r="I24" s="205"/>
      <c r="J24" s="205"/>
      <c r="K24" s="205"/>
      <c r="L24" s="167" t="s">
        <v>51</v>
      </c>
      <c r="M24" s="180">
        <f t="shared" si="2"/>
        <v>0</v>
      </c>
      <c r="N24" s="206"/>
      <c r="O24" s="206"/>
      <c r="P24" s="181"/>
      <c r="Q24" s="207" t="str">
        <f t="shared" si="3"/>
        <v/>
      </c>
      <c r="R24" s="207"/>
      <c r="S24" s="207"/>
      <c r="T24" s="207"/>
      <c r="U24" s="207"/>
      <c r="V24" s="207"/>
      <c r="W24" s="207"/>
      <c r="X24" s="180" t="str">
        <f t="shared" si="4"/>
        <v/>
      </c>
      <c r="Y24" s="181"/>
      <c r="Z24" s="180" t="str">
        <f t="shared" si="5"/>
        <v/>
      </c>
      <c r="AA24" s="181"/>
      <c r="AB24" s="180" t="str">
        <f t="shared" si="6"/>
        <v/>
      </c>
      <c r="AC24" s="181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203" t="str">
        <f t="shared" si="0"/>
        <v>Consultor/a</v>
      </c>
      <c r="C25" s="203"/>
      <c r="D25" s="203"/>
      <c r="E25" s="81"/>
      <c r="F25" s="81"/>
      <c r="G25" s="81"/>
      <c r="H25" s="204"/>
      <c r="I25" s="205"/>
      <c r="J25" s="205"/>
      <c r="K25" s="205"/>
      <c r="L25" s="167" t="s">
        <v>51</v>
      </c>
      <c r="M25" s="180">
        <f t="shared" si="2"/>
        <v>0</v>
      </c>
      <c r="N25" s="206"/>
      <c r="O25" s="206"/>
      <c r="P25" s="181"/>
      <c r="Q25" s="207" t="str">
        <f t="shared" si="3"/>
        <v/>
      </c>
      <c r="R25" s="207"/>
      <c r="S25" s="207"/>
      <c r="T25" s="207"/>
      <c r="U25" s="207"/>
      <c r="V25" s="207"/>
      <c r="W25" s="207"/>
      <c r="X25" s="180" t="str">
        <f t="shared" si="4"/>
        <v/>
      </c>
      <c r="Y25" s="181"/>
      <c r="Z25" s="180" t="str">
        <f t="shared" si="5"/>
        <v/>
      </c>
      <c r="AA25" s="181"/>
      <c r="AB25" s="180" t="str">
        <f t="shared" si="6"/>
        <v/>
      </c>
      <c r="AC25" s="181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203" t="str">
        <f t="shared" si="0"/>
        <v>Consultor/a</v>
      </c>
      <c r="C26" s="203"/>
      <c r="D26" s="203"/>
      <c r="E26" s="81"/>
      <c r="F26" s="81"/>
      <c r="G26" s="81"/>
      <c r="H26" s="204"/>
      <c r="I26" s="205"/>
      <c r="J26" s="205"/>
      <c r="K26" s="205"/>
      <c r="L26" s="167" t="s">
        <v>51</v>
      </c>
      <c r="M26" s="180">
        <f t="shared" si="2"/>
        <v>0</v>
      </c>
      <c r="N26" s="206"/>
      <c r="O26" s="206"/>
      <c r="P26" s="181"/>
      <c r="Q26" s="207" t="str">
        <f t="shared" si="3"/>
        <v/>
      </c>
      <c r="R26" s="207"/>
      <c r="S26" s="207"/>
      <c r="T26" s="207"/>
      <c r="U26" s="207"/>
      <c r="V26" s="207"/>
      <c r="W26" s="207"/>
      <c r="X26" s="180" t="str">
        <f t="shared" si="4"/>
        <v/>
      </c>
      <c r="Y26" s="181"/>
      <c r="Z26" s="180" t="str">
        <f t="shared" si="5"/>
        <v/>
      </c>
      <c r="AA26" s="181"/>
      <c r="AB26" s="180" t="str">
        <f t="shared" si="6"/>
        <v/>
      </c>
      <c r="AC26" s="181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203" t="str">
        <f t="shared" si="0"/>
        <v>Consultor/a</v>
      </c>
      <c r="C27" s="203"/>
      <c r="D27" s="203"/>
      <c r="E27" s="81"/>
      <c r="F27" s="81"/>
      <c r="G27" s="81"/>
      <c r="H27" s="204"/>
      <c r="I27" s="205"/>
      <c r="J27" s="205"/>
      <c r="K27" s="205"/>
      <c r="L27" s="167" t="s">
        <v>51</v>
      </c>
      <c r="M27" s="180">
        <f t="shared" si="2"/>
        <v>0</v>
      </c>
      <c r="N27" s="206"/>
      <c r="O27" s="206"/>
      <c r="P27" s="181"/>
      <c r="Q27" s="207" t="str">
        <f t="shared" si="3"/>
        <v/>
      </c>
      <c r="R27" s="207"/>
      <c r="S27" s="207"/>
      <c r="T27" s="207"/>
      <c r="U27" s="207"/>
      <c r="V27" s="207"/>
      <c r="W27" s="207"/>
      <c r="X27" s="180" t="str">
        <f t="shared" si="4"/>
        <v/>
      </c>
      <c r="Y27" s="181"/>
      <c r="Z27" s="180" t="str">
        <f t="shared" si="5"/>
        <v/>
      </c>
      <c r="AA27" s="181"/>
      <c r="AB27" s="180" t="str">
        <f t="shared" si="6"/>
        <v/>
      </c>
      <c r="AC27" s="181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203" t="str">
        <f t="shared" si="0"/>
        <v>Consultor/a</v>
      </c>
      <c r="C28" s="203"/>
      <c r="D28" s="203"/>
      <c r="E28" s="81"/>
      <c r="F28" s="81"/>
      <c r="G28" s="81"/>
      <c r="H28" s="204"/>
      <c r="I28" s="205"/>
      <c r="J28" s="205"/>
      <c r="K28" s="205"/>
      <c r="L28" s="167" t="s">
        <v>51</v>
      </c>
      <c r="M28" s="180">
        <f t="shared" si="2"/>
        <v>0</v>
      </c>
      <c r="N28" s="206"/>
      <c r="O28" s="206"/>
      <c r="P28" s="181"/>
      <c r="Q28" s="207" t="str">
        <f t="shared" si="3"/>
        <v/>
      </c>
      <c r="R28" s="207"/>
      <c r="S28" s="207"/>
      <c r="T28" s="207"/>
      <c r="U28" s="207"/>
      <c r="V28" s="207"/>
      <c r="W28" s="207"/>
      <c r="X28" s="180" t="str">
        <f t="shared" si="4"/>
        <v/>
      </c>
      <c r="Y28" s="181"/>
      <c r="Z28" s="180" t="str">
        <f t="shared" si="5"/>
        <v/>
      </c>
      <c r="AA28" s="181"/>
      <c r="AB28" s="180" t="str">
        <f t="shared" si="6"/>
        <v/>
      </c>
      <c r="AC28" s="181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203" t="str">
        <f t="shared" si="0"/>
        <v>Consultor/a</v>
      </c>
      <c r="C29" s="203"/>
      <c r="D29" s="203"/>
      <c r="E29" s="81"/>
      <c r="F29" s="81"/>
      <c r="G29" s="81"/>
      <c r="H29" s="204"/>
      <c r="I29" s="205"/>
      <c r="J29" s="205"/>
      <c r="K29" s="205"/>
      <c r="L29" s="167" t="s">
        <v>51</v>
      </c>
      <c r="M29" s="180">
        <f t="shared" si="2"/>
        <v>0</v>
      </c>
      <c r="N29" s="206"/>
      <c r="O29" s="206"/>
      <c r="P29" s="181"/>
      <c r="Q29" s="207" t="str">
        <f t="shared" si="3"/>
        <v/>
      </c>
      <c r="R29" s="207"/>
      <c r="S29" s="207"/>
      <c r="T29" s="207"/>
      <c r="U29" s="207"/>
      <c r="V29" s="207"/>
      <c r="W29" s="207"/>
      <c r="X29" s="180" t="str">
        <f t="shared" si="4"/>
        <v/>
      </c>
      <c r="Y29" s="181"/>
      <c r="Z29" s="180" t="str">
        <f t="shared" si="5"/>
        <v/>
      </c>
      <c r="AA29" s="181"/>
      <c r="AB29" s="180" t="str">
        <f t="shared" si="6"/>
        <v/>
      </c>
      <c r="AC29" s="181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203" t="str">
        <f t="shared" si="0"/>
        <v>Consultor/a</v>
      </c>
      <c r="C30" s="203"/>
      <c r="D30" s="203"/>
      <c r="E30" s="81"/>
      <c r="F30" s="81"/>
      <c r="G30" s="81"/>
      <c r="H30" s="204"/>
      <c r="I30" s="205"/>
      <c r="J30" s="205"/>
      <c r="K30" s="205"/>
      <c r="L30" s="167" t="s">
        <v>51</v>
      </c>
      <c r="M30" s="180">
        <f t="shared" si="2"/>
        <v>0</v>
      </c>
      <c r="N30" s="206"/>
      <c r="O30" s="206"/>
      <c r="P30" s="181"/>
      <c r="Q30" s="207" t="str">
        <f t="shared" si="3"/>
        <v/>
      </c>
      <c r="R30" s="207"/>
      <c r="S30" s="207"/>
      <c r="T30" s="207"/>
      <c r="U30" s="207"/>
      <c r="V30" s="207"/>
      <c r="W30" s="207"/>
      <c r="X30" s="180" t="str">
        <f t="shared" si="4"/>
        <v/>
      </c>
      <c r="Y30" s="181"/>
      <c r="Z30" s="180" t="str">
        <f t="shared" si="5"/>
        <v/>
      </c>
      <c r="AA30" s="181"/>
      <c r="AB30" s="180" t="str">
        <f t="shared" si="6"/>
        <v/>
      </c>
      <c r="AC30" s="181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203" t="str">
        <f t="shared" si="0"/>
        <v>Consultor/a</v>
      </c>
      <c r="C31" s="203"/>
      <c r="D31" s="203"/>
      <c r="E31" s="81"/>
      <c r="F31" s="81"/>
      <c r="G31" s="81"/>
      <c r="H31" s="204"/>
      <c r="I31" s="205"/>
      <c r="J31" s="205"/>
      <c r="K31" s="205"/>
      <c r="L31" s="167" t="s">
        <v>51</v>
      </c>
      <c r="M31" s="180">
        <f t="shared" si="2"/>
        <v>0</v>
      </c>
      <c r="N31" s="206"/>
      <c r="O31" s="206"/>
      <c r="P31" s="181"/>
      <c r="Q31" s="207" t="str">
        <f t="shared" si="3"/>
        <v/>
      </c>
      <c r="R31" s="207"/>
      <c r="S31" s="207"/>
      <c r="T31" s="207"/>
      <c r="U31" s="207"/>
      <c r="V31" s="207"/>
      <c r="W31" s="207"/>
      <c r="X31" s="180" t="str">
        <f t="shared" si="4"/>
        <v/>
      </c>
      <c r="Y31" s="181"/>
      <c r="Z31" s="180" t="str">
        <f t="shared" si="5"/>
        <v/>
      </c>
      <c r="AA31" s="181"/>
      <c r="AB31" s="180" t="str">
        <f t="shared" si="6"/>
        <v/>
      </c>
      <c r="AC31" s="181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203" t="str">
        <f t="shared" si="0"/>
        <v>Consultor/a</v>
      </c>
      <c r="C32" s="203"/>
      <c r="D32" s="203"/>
      <c r="E32" s="81"/>
      <c r="F32" s="81"/>
      <c r="G32" s="81"/>
      <c r="H32" s="204"/>
      <c r="I32" s="205"/>
      <c r="J32" s="205"/>
      <c r="K32" s="205"/>
      <c r="L32" s="167" t="s">
        <v>51</v>
      </c>
      <c r="M32" s="180">
        <f t="shared" si="2"/>
        <v>0</v>
      </c>
      <c r="N32" s="206"/>
      <c r="O32" s="206"/>
      <c r="P32" s="181"/>
      <c r="Q32" s="207" t="str">
        <f t="shared" si="3"/>
        <v/>
      </c>
      <c r="R32" s="207"/>
      <c r="S32" s="207"/>
      <c r="T32" s="207"/>
      <c r="U32" s="207"/>
      <c r="V32" s="207"/>
      <c r="W32" s="207"/>
      <c r="X32" s="180" t="str">
        <f t="shared" si="4"/>
        <v/>
      </c>
      <c r="Y32" s="181"/>
      <c r="Z32" s="180" t="str">
        <f t="shared" si="5"/>
        <v/>
      </c>
      <c r="AA32" s="181"/>
      <c r="AB32" s="180" t="str">
        <f t="shared" si="6"/>
        <v/>
      </c>
      <c r="AC32" s="181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203" t="str">
        <f t="shared" si="0"/>
        <v>Consultor/a</v>
      </c>
      <c r="C33" s="203"/>
      <c r="D33" s="203"/>
      <c r="E33" s="81"/>
      <c r="F33" s="81"/>
      <c r="G33" s="81"/>
      <c r="H33" s="204"/>
      <c r="I33" s="205"/>
      <c r="J33" s="205"/>
      <c r="K33" s="205"/>
      <c r="L33" s="167" t="s">
        <v>51</v>
      </c>
      <c r="M33" s="180">
        <f t="shared" si="2"/>
        <v>0</v>
      </c>
      <c r="N33" s="206"/>
      <c r="O33" s="206"/>
      <c r="P33" s="181"/>
      <c r="Q33" s="207" t="str">
        <f t="shared" si="3"/>
        <v/>
      </c>
      <c r="R33" s="207"/>
      <c r="S33" s="207"/>
      <c r="T33" s="207"/>
      <c r="U33" s="207"/>
      <c r="V33" s="207"/>
      <c r="W33" s="207"/>
      <c r="X33" s="180" t="str">
        <f t="shared" si="4"/>
        <v/>
      </c>
      <c r="Y33" s="181"/>
      <c r="Z33" s="180" t="str">
        <f t="shared" si="5"/>
        <v/>
      </c>
      <c r="AA33" s="181"/>
      <c r="AB33" s="180" t="str">
        <f t="shared" si="6"/>
        <v/>
      </c>
      <c r="AC33" s="181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203" t="str">
        <f t="shared" si="0"/>
        <v>Consultor/a</v>
      </c>
      <c r="C34" s="203"/>
      <c r="D34" s="203"/>
      <c r="E34" s="81"/>
      <c r="F34" s="81"/>
      <c r="G34" s="81"/>
      <c r="H34" s="204"/>
      <c r="I34" s="205"/>
      <c r="J34" s="205"/>
      <c r="K34" s="205"/>
      <c r="L34" s="167" t="s">
        <v>51</v>
      </c>
      <c r="M34" s="180">
        <f t="shared" si="2"/>
        <v>0</v>
      </c>
      <c r="N34" s="206"/>
      <c r="O34" s="206"/>
      <c r="P34" s="181"/>
      <c r="Q34" s="207" t="str">
        <f t="shared" si="3"/>
        <v/>
      </c>
      <c r="R34" s="207"/>
      <c r="S34" s="207"/>
      <c r="T34" s="207"/>
      <c r="U34" s="207"/>
      <c r="V34" s="207"/>
      <c r="W34" s="207"/>
      <c r="X34" s="180" t="str">
        <f t="shared" si="4"/>
        <v/>
      </c>
      <c r="Y34" s="181"/>
      <c r="Z34" s="180" t="str">
        <f t="shared" si="5"/>
        <v/>
      </c>
      <c r="AA34" s="181"/>
      <c r="AB34" s="180" t="str">
        <f t="shared" si="6"/>
        <v/>
      </c>
      <c r="AC34" s="181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6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6" t="s">
        <v>72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9" t="s">
        <v>16</v>
      </c>
      <c r="C38" s="200"/>
      <c r="D38" s="200"/>
      <c r="E38" s="201" t="s">
        <v>17</v>
      </c>
      <c r="F38" s="201"/>
      <c r="G38" s="201"/>
      <c r="H38" s="201"/>
      <c r="I38" s="201"/>
      <c r="J38" s="201"/>
      <c r="K38" s="201"/>
      <c r="L38" s="201"/>
      <c r="M38" s="201"/>
      <c r="N38" s="20" t="s">
        <v>19</v>
      </c>
      <c r="O38" s="20" t="s">
        <v>14</v>
      </c>
      <c r="P38" s="20" t="str">
        <f>M14</f>
        <v>Rol de consultor/a en gestió de projectes de Sistemes d’Informació Geogràfica</v>
      </c>
      <c r="Q38" s="202" t="str">
        <f>Q14</f>
        <v/>
      </c>
      <c r="R38" s="202"/>
      <c r="S38" s="202"/>
      <c r="T38" s="202"/>
      <c r="U38" s="202"/>
      <c r="V38" s="202"/>
      <c r="W38" s="168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1" t="s">
        <v>55</v>
      </c>
      <c r="C39" s="191"/>
      <c r="D39" s="191"/>
      <c r="E39" s="196" t="s">
        <v>56</v>
      </c>
      <c r="F39" s="197"/>
      <c r="G39" s="197"/>
      <c r="H39" s="197"/>
      <c r="I39" s="197"/>
      <c r="J39" s="197"/>
      <c r="K39" s="197"/>
      <c r="L39" s="197"/>
      <c r="M39" s="198"/>
      <c r="N39" s="87"/>
      <c r="O39" s="87" t="s">
        <v>53</v>
      </c>
      <c r="P39" s="167" t="s">
        <v>3</v>
      </c>
      <c r="Q39" s="191" t="s">
        <v>4</v>
      </c>
      <c r="R39" s="191"/>
      <c r="S39" s="191"/>
      <c r="T39" s="191"/>
      <c r="U39" s="191"/>
      <c r="V39" s="191"/>
      <c r="W39" s="167" t="s">
        <v>4</v>
      </c>
      <c r="X39" s="167" t="s">
        <v>4</v>
      </c>
      <c r="Y39" s="167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91"/>
      <c r="C40" s="191"/>
      <c r="D40" s="191"/>
      <c r="E40" s="196"/>
      <c r="F40" s="197"/>
      <c r="G40" s="197"/>
      <c r="H40" s="197"/>
      <c r="I40" s="197"/>
      <c r="J40" s="197"/>
      <c r="K40" s="197"/>
      <c r="L40" s="197"/>
      <c r="M40" s="198"/>
      <c r="N40" s="87"/>
      <c r="O40" s="87"/>
      <c r="P40" s="167" t="s">
        <v>51</v>
      </c>
      <c r="Q40" s="191" t="s">
        <v>51</v>
      </c>
      <c r="R40" s="191"/>
      <c r="S40" s="191"/>
      <c r="T40" s="191"/>
      <c r="U40" s="191"/>
      <c r="V40" s="191"/>
      <c r="W40" s="167" t="s">
        <v>51</v>
      </c>
      <c r="X40" s="167" t="s">
        <v>51</v>
      </c>
      <c r="Y40" s="167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91"/>
      <c r="C41" s="191"/>
      <c r="D41" s="191"/>
      <c r="E41" s="196"/>
      <c r="F41" s="197"/>
      <c r="G41" s="197"/>
      <c r="H41" s="197"/>
      <c r="I41" s="197"/>
      <c r="J41" s="197"/>
      <c r="K41" s="197"/>
      <c r="L41" s="197"/>
      <c r="M41" s="198"/>
      <c r="N41" s="87"/>
      <c r="O41" s="87"/>
      <c r="P41" s="167" t="s">
        <v>51</v>
      </c>
      <c r="Q41" s="191" t="s">
        <v>51</v>
      </c>
      <c r="R41" s="191"/>
      <c r="S41" s="191"/>
      <c r="T41" s="191"/>
      <c r="U41" s="191"/>
      <c r="V41" s="191"/>
      <c r="W41" s="167" t="s">
        <v>51</v>
      </c>
      <c r="X41" s="167" t="s">
        <v>51</v>
      </c>
      <c r="Y41" s="167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91"/>
      <c r="C42" s="191"/>
      <c r="D42" s="191"/>
      <c r="E42" s="196"/>
      <c r="F42" s="197"/>
      <c r="G42" s="197"/>
      <c r="H42" s="197"/>
      <c r="I42" s="197"/>
      <c r="J42" s="197"/>
      <c r="K42" s="197"/>
      <c r="L42" s="197"/>
      <c r="M42" s="198"/>
      <c r="N42" s="87"/>
      <c r="O42" s="87"/>
      <c r="P42" s="167" t="s">
        <v>51</v>
      </c>
      <c r="Q42" s="191" t="s">
        <v>51</v>
      </c>
      <c r="R42" s="191"/>
      <c r="S42" s="191"/>
      <c r="T42" s="191"/>
      <c r="U42" s="191"/>
      <c r="V42" s="191"/>
      <c r="W42" s="167" t="s">
        <v>51</v>
      </c>
      <c r="X42" s="167" t="s">
        <v>51</v>
      </c>
      <c r="Y42" s="167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91"/>
      <c r="C43" s="191"/>
      <c r="D43" s="191"/>
      <c r="E43" s="196"/>
      <c r="F43" s="197"/>
      <c r="G43" s="197"/>
      <c r="H43" s="197"/>
      <c r="I43" s="197"/>
      <c r="J43" s="197"/>
      <c r="K43" s="197"/>
      <c r="L43" s="197"/>
      <c r="M43" s="198"/>
      <c r="N43" s="87"/>
      <c r="O43" s="87"/>
      <c r="P43" s="167" t="s">
        <v>51</v>
      </c>
      <c r="Q43" s="191" t="s">
        <v>51</v>
      </c>
      <c r="R43" s="191"/>
      <c r="S43" s="191"/>
      <c r="T43" s="191"/>
      <c r="U43" s="191"/>
      <c r="V43" s="191"/>
      <c r="W43" s="167" t="s">
        <v>51</v>
      </c>
      <c r="X43" s="167" t="s">
        <v>51</v>
      </c>
      <c r="Y43" s="167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91"/>
      <c r="C44" s="191"/>
      <c r="D44" s="191"/>
      <c r="E44" s="196"/>
      <c r="F44" s="197"/>
      <c r="G44" s="197"/>
      <c r="H44" s="197"/>
      <c r="I44" s="197"/>
      <c r="J44" s="197"/>
      <c r="K44" s="197"/>
      <c r="L44" s="197"/>
      <c r="M44" s="198"/>
      <c r="N44" s="87"/>
      <c r="O44" s="87"/>
      <c r="P44" s="167" t="s">
        <v>51</v>
      </c>
      <c r="Q44" s="191" t="s">
        <v>51</v>
      </c>
      <c r="R44" s="191"/>
      <c r="S44" s="191"/>
      <c r="T44" s="191"/>
      <c r="U44" s="191"/>
      <c r="V44" s="191"/>
      <c r="W44" s="167" t="s">
        <v>51</v>
      </c>
      <c r="X44" s="167" t="s">
        <v>51</v>
      </c>
      <c r="Y44" s="167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91"/>
      <c r="C45" s="191"/>
      <c r="D45" s="191"/>
      <c r="E45" s="196"/>
      <c r="F45" s="197"/>
      <c r="G45" s="197"/>
      <c r="H45" s="197"/>
      <c r="I45" s="197"/>
      <c r="J45" s="197"/>
      <c r="K45" s="197"/>
      <c r="L45" s="197"/>
      <c r="M45" s="198"/>
      <c r="N45" s="87"/>
      <c r="O45" s="87"/>
      <c r="P45" s="167" t="s">
        <v>51</v>
      </c>
      <c r="Q45" s="191" t="s">
        <v>51</v>
      </c>
      <c r="R45" s="191"/>
      <c r="S45" s="191"/>
      <c r="T45" s="191"/>
      <c r="U45" s="191"/>
      <c r="V45" s="191"/>
      <c r="W45" s="167" t="s">
        <v>51</v>
      </c>
      <c r="X45" s="167" t="s">
        <v>51</v>
      </c>
      <c r="Y45" s="167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91"/>
      <c r="C46" s="191"/>
      <c r="D46" s="191"/>
      <c r="E46" s="196"/>
      <c r="F46" s="197"/>
      <c r="G46" s="197"/>
      <c r="H46" s="197"/>
      <c r="I46" s="197"/>
      <c r="J46" s="197"/>
      <c r="K46" s="197"/>
      <c r="L46" s="197"/>
      <c r="M46" s="198"/>
      <c r="N46" s="87"/>
      <c r="O46" s="87"/>
      <c r="P46" s="167" t="s">
        <v>51</v>
      </c>
      <c r="Q46" s="191" t="s">
        <v>51</v>
      </c>
      <c r="R46" s="191"/>
      <c r="S46" s="191"/>
      <c r="T46" s="191"/>
      <c r="U46" s="191"/>
      <c r="V46" s="191"/>
      <c r="W46" s="167" t="s">
        <v>51</v>
      </c>
      <c r="X46" s="167" t="s">
        <v>51</v>
      </c>
      <c r="Y46" s="167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91"/>
      <c r="C47" s="191"/>
      <c r="D47" s="191"/>
      <c r="E47" s="196"/>
      <c r="F47" s="197"/>
      <c r="G47" s="197"/>
      <c r="H47" s="197"/>
      <c r="I47" s="197"/>
      <c r="J47" s="197"/>
      <c r="K47" s="197"/>
      <c r="L47" s="197"/>
      <c r="M47" s="198"/>
      <c r="N47" s="87"/>
      <c r="O47" s="87"/>
      <c r="P47" s="167" t="s">
        <v>51</v>
      </c>
      <c r="Q47" s="191" t="s">
        <v>51</v>
      </c>
      <c r="R47" s="191"/>
      <c r="S47" s="191"/>
      <c r="T47" s="191"/>
      <c r="U47" s="191"/>
      <c r="V47" s="191"/>
      <c r="W47" s="167" t="s">
        <v>51</v>
      </c>
      <c r="X47" s="167" t="s">
        <v>51</v>
      </c>
      <c r="Y47" s="167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91"/>
      <c r="C48" s="191"/>
      <c r="D48" s="191"/>
      <c r="E48" s="196"/>
      <c r="F48" s="197"/>
      <c r="G48" s="197"/>
      <c r="H48" s="197"/>
      <c r="I48" s="197"/>
      <c r="J48" s="197"/>
      <c r="K48" s="197"/>
      <c r="L48" s="197"/>
      <c r="M48" s="198"/>
      <c r="N48" s="87"/>
      <c r="O48" s="87"/>
      <c r="P48" s="167" t="s">
        <v>51</v>
      </c>
      <c r="Q48" s="191" t="s">
        <v>51</v>
      </c>
      <c r="R48" s="191"/>
      <c r="S48" s="191"/>
      <c r="T48" s="191"/>
      <c r="U48" s="191"/>
      <c r="V48" s="191"/>
      <c r="W48" s="167" t="s">
        <v>51</v>
      </c>
      <c r="X48" s="167" t="s">
        <v>51</v>
      </c>
      <c r="Y48" s="167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91"/>
      <c r="C49" s="191"/>
      <c r="D49" s="191"/>
      <c r="E49" s="196"/>
      <c r="F49" s="197"/>
      <c r="G49" s="197"/>
      <c r="H49" s="197"/>
      <c r="I49" s="197"/>
      <c r="J49" s="197"/>
      <c r="K49" s="197"/>
      <c r="L49" s="197"/>
      <c r="M49" s="198"/>
      <c r="N49" s="87"/>
      <c r="O49" s="87"/>
      <c r="P49" s="167" t="s">
        <v>51</v>
      </c>
      <c r="Q49" s="191" t="s">
        <v>51</v>
      </c>
      <c r="R49" s="191"/>
      <c r="S49" s="191"/>
      <c r="T49" s="191"/>
      <c r="U49" s="191"/>
      <c r="V49" s="191"/>
      <c r="W49" s="167" t="s">
        <v>51</v>
      </c>
      <c r="X49" s="167" t="s">
        <v>51</v>
      </c>
      <c r="Y49" s="167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91"/>
      <c r="C50" s="191"/>
      <c r="D50" s="191"/>
      <c r="E50" s="196"/>
      <c r="F50" s="197"/>
      <c r="G50" s="197"/>
      <c r="H50" s="197"/>
      <c r="I50" s="197"/>
      <c r="J50" s="197"/>
      <c r="K50" s="197"/>
      <c r="L50" s="197"/>
      <c r="M50" s="198"/>
      <c r="N50" s="87"/>
      <c r="O50" s="87"/>
      <c r="P50" s="167" t="s">
        <v>51</v>
      </c>
      <c r="Q50" s="191" t="s">
        <v>51</v>
      </c>
      <c r="R50" s="191"/>
      <c r="S50" s="191"/>
      <c r="T50" s="191"/>
      <c r="U50" s="191"/>
      <c r="V50" s="191"/>
      <c r="W50" s="167" t="s">
        <v>51</v>
      </c>
      <c r="X50" s="167" t="s">
        <v>51</v>
      </c>
      <c r="Y50" s="167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91"/>
      <c r="C51" s="191"/>
      <c r="D51" s="191"/>
      <c r="E51" s="196"/>
      <c r="F51" s="197"/>
      <c r="G51" s="197"/>
      <c r="H51" s="197"/>
      <c r="I51" s="197"/>
      <c r="J51" s="197"/>
      <c r="K51" s="197"/>
      <c r="L51" s="197"/>
      <c r="M51" s="198"/>
      <c r="N51" s="87"/>
      <c r="O51" s="87"/>
      <c r="P51" s="167" t="s">
        <v>51</v>
      </c>
      <c r="Q51" s="191" t="s">
        <v>51</v>
      </c>
      <c r="R51" s="191"/>
      <c r="S51" s="191"/>
      <c r="T51" s="191"/>
      <c r="U51" s="191"/>
      <c r="V51" s="191"/>
      <c r="W51" s="167" t="s">
        <v>51</v>
      </c>
      <c r="X51" s="167" t="s">
        <v>51</v>
      </c>
      <c r="Y51" s="167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91"/>
      <c r="C52" s="191"/>
      <c r="D52" s="191"/>
      <c r="E52" s="196"/>
      <c r="F52" s="197"/>
      <c r="G52" s="197"/>
      <c r="H52" s="197"/>
      <c r="I52" s="197"/>
      <c r="J52" s="197"/>
      <c r="K52" s="197"/>
      <c r="L52" s="197"/>
      <c r="M52" s="198"/>
      <c r="N52" s="87"/>
      <c r="O52" s="87"/>
      <c r="P52" s="167" t="s">
        <v>51</v>
      </c>
      <c r="Q52" s="191" t="s">
        <v>51</v>
      </c>
      <c r="R52" s="191"/>
      <c r="S52" s="191"/>
      <c r="T52" s="191"/>
      <c r="U52" s="191"/>
      <c r="V52" s="191"/>
      <c r="W52" s="167" t="s">
        <v>51</v>
      </c>
      <c r="X52" s="167" t="s">
        <v>51</v>
      </c>
      <c r="Y52" s="167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91"/>
      <c r="C53" s="191"/>
      <c r="D53" s="191"/>
      <c r="E53" s="196"/>
      <c r="F53" s="197"/>
      <c r="G53" s="197"/>
      <c r="H53" s="197"/>
      <c r="I53" s="197"/>
      <c r="J53" s="197"/>
      <c r="K53" s="197"/>
      <c r="L53" s="197"/>
      <c r="M53" s="198"/>
      <c r="N53" s="87"/>
      <c r="O53" s="87"/>
      <c r="P53" s="167" t="s">
        <v>51</v>
      </c>
      <c r="Q53" s="191" t="s">
        <v>51</v>
      </c>
      <c r="R53" s="191"/>
      <c r="S53" s="191"/>
      <c r="T53" s="191"/>
      <c r="U53" s="191"/>
      <c r="V53" s="191"/>
      <c r="W53" s="167" t="s">
        <v>51</v>
      </c>
      <c r="X53" s="167" t="s">
        <v>51</v>
      </c>
      <c r="Y53" s="167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91"/>
      <c r="C54" s="191"/>
      <c r="D54" s="191"/>
      <c r="E54" s="196"/>
      <c r="F54" s="197"/>
      <c r="G54" s="197"/>
      <c r="H54" s="197"/>
      <c r="I54" s="197"/>
      <c r="J54" s="197"/>
      <c r="K54" s="197"/>
      <c r="L54" s="197"/>
      <c r="M54" s="198"/>
      <c r="N54" s="87"/>
      <c r="O54" s="87"/>
      <c r="P54" s="167" t="s">
        <v>51</v>
      </c>
      <c r="Q54" s="191" t="s">
        <v>51</v>
      </c>
      <c r="R54" s="191"/>
      <c r="S54" s="191"/>
      <c r="T54" s="191"/>
      <c r="U54" s="191"/>
      <c r="V54" s="191"/>
      <c r="W54" s="167" t="s">
        <v>51</v>
      </c>
      <c r="X54" s="167" t="s">
        <v>51</v>
      </c>
      <c r="Y54" s="167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91"/>
      <c r="C55" s="191"/>
      <c r="D55" s="191"/>
      <c r="E55" s="196"/>
      <c r="F55" s="197"/>
      <c r="G55" s="197"/>
      <c r="H55" s="197"/>
      <c r="I55" s="197"/>
      <c r="J55" s="197"/>
      <c r="K55" s="197"/>
      <c r="L55" s="197"/>
      <c r="M55" s="198"/>
      <c r="N55" s="87"/>
      <c r="O55" s="87"/>
      <c r="P55" s="167" t="s">
        <v>51</v>
      </c>
      <c r="Q55" s="191" t="s">
        <v>51</v>
      </c>
      <c r="R55" s="191"/>
      <c r="S55" s="191"/>
      <c r="T55" s="191"/>
      <c r="U55" s="191"/>
      <c r="V55" s="191"/>
      <c r="W55" s="167" t="s">
        <v>51</v>
      </c>
      <c r="X55" s="167" t="s">
        <v>51</v>
      </c>
      <c r="Y55" s="167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91"/>
      <c r="C56" s="191"/>
      <c r="D56" s="191"/>
      <c r="E56" s="196"/>
      <c r="F56" s="197"/>
      <c r="G56" s="197"/>
      <c r="H56" s="197"/>
      <c r="I56" s="197"/>
      <c r="J56" s="197"/>
      <c r="K56" s="197"/>
      <c r="L56" s="197"/>
      <c r="M56" s="198"/>
      <c r="N56" s="87"/>
      <c r="O56" s="87"/>
      <c r="P56" s="167" t="s">
        <v>51</v>
      </c>
      <c r="Q56" s="191" t="s">
        <v>51</v>
      </c>
      <c r="R56" s="191"/>
      <c r="S56" s="191"/>
      <c r="T56" s="191"/>
      <c r="U56" s="191"/>
      <c r="V56" s="191"/>
      <c r="W56" s="167" t="s">
        <v>51</v>
      </c>
      <c r="X56" s="167" t="s">
        <v>51</v>
      </c>
      <c r="Y56" s="167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91"/>
      <c r="C57" s="191"/>
      <c r="D57" s="191"/>
      <c r="E57" s="196"/>
      <c r="F57" s="197"/>
      <c r="G57" s="197"/>
      <c r="H57" s="197"/>
      <c r="I57" s="197"/>
      <c r="J57" s="197"/>
      <c r="K57" s="197"/>
      <c r="L57" s="197"/>
      <c r="M57" s="198"/>
      <c r="N57" s="87"/>
      <c r="O57" s="87"/>
      <c r="P57" s="167" t="s">
        <v>51</v>
      </c>
      <c r="Q57" s="191" t="s">
        <v>51</v>
      </c>
      <c r="R57" s="191"/>
      <c r="S57" s="191"/>
      <c r="T57" s="191"/>
      <c r="U57" s="191"/>
      <c r="V57" s="191"/>
      <c r="W57" s="167" t="s">
        <v>51</v>
      </c>
      <c r="X57" s="167" t="s">
        <v>51</v>
      </c>
      <c r="Y57" s="167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91"/>
      <c r="C58" s="191"/>
      <c r="D58" s="191"/>
      <c r="E58" s="196"/>
      <c r="F58" s="197"/>
      <c r="G58" s="197"/>
      <c r="H58" s="197"/>
      <c r="I58" s="197"/>
      <c r="J58" s="197"/>
      <c r="K58" s="197"/>
      <c r="L58" s="197"/>
      <c r="M58" s="198"/>
      <c r="N58" s="87"/>
      <c r="O58" s="87"/>
      <c r="P58" s="167" t="s">
        <v>51</v>
      </c>
      <c r="Q58" s="191" t="s">
        <v>51</v>
      </c>
      <c r="R58" s="191"/>
      <c r="S58" s="191"/>
      <c r="T58" s="191"/>
      <c r="U58" s="191"/>
      <c r="V58" s="191"/>
      <c r="W58" s="167" t="s">
        <v>51</v>
      </c>
      <c r="X58" s="167" t="s">
        <v>51</v>
      </c>
      <c r="Y58" s="167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91"/>
      <c r="C59" s="191"/>
      <c r="D59" s="191"/>
      <c r="E59" s="196"/>
      <c r="F59" s="197"/>
      <c r="G59" s="197"/>
      <c r="H59" s="197"/>
      <c r="I59" s="197"/>
      <c r="J59" s="197"/>
      <c r="K59" s="197"/>
      <c r="L59" s="197"/>
      <c r="M59" s="198"/>
      <c r="N59" s="87"/>
      <c r="O59" s="87"/>
      <c r="P59" s="167" t="s">
        <v>51</v>
      </c>
      <c r="Q59" s="191" t="s">
        <v>51</v>
      </c>
      <c r="R59" s="191"/>
      <c r="S59" s="191"/>
      <c r="T59" s="191"/>
      <c r="U59" s="191"/>
      <c r="V59" s="191"/>
      <c r="W59" s="167" t="s">
        <v>51</v>
      </c>
      <c r="X59" s="167" t="s">
        <v>51</v>
      </c>
      <c r="Y59" s="167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91"/>
      <c r="C60" s="191"/>
      <c r="D60" s="191"/>
      <c r="E60" s="196"/>
      <c r="F60" s="197"/>
      <c r="G60" s="197"/>
      <c r="H60" s="197"/>
      <c r="I60" s="197"/>
      <c r="J60" s="197"/>
      <c r="K60" s="197"/>
      <c r="L60" s="197"/>
      <c r="M60" s="198"/>
      <c r="N60" s="87"/>
      <c r="O60" s="87"/>
      <c r="P60" s="167" t="s">
        <v>51</v>
      </c>
      <c r="Q60" s="191" t="s">
        <v>51</v>
      </c>
      <c r="R60" s="191"/>
      <c r="S60" s="191"/>
      <c r="T60" s="191"/>
      <c r="U60" s="191"/>
      <c r="V60" s="191"/>
      <c r="W60" s="167" t="s">
        <v>51</v>
      </c>
      <c r="X60" s="167" t="s">
        <v>51</v>
      </c>
      <c r="Y60" s="167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91"/>
      <c r="C61" s="191"/>
      <c r="D61" s="191"/>
      <c r="E61" s="196"/>
      <c r="F61" s="197"/>
      <c r="G61" s="197"/>
      <c r="H61" s="197"/>
      <c r="I61" s="197"/>
      <c r="J61" s="197"/>
      <c r="K61" s="197"/>
      <c r="L61" s="197"/>
      <c r="M61" s="198"/>
      <c r="N61" s="87"/>
      <c r="O61" s="87"/>
      <c r="P61" s="167" t="s">
        <v>51</v>
      </c>
      <c r="Q61" s="191" t="s">
        <v>51</v>
      </c>
      <c r="R61" s="191"/>
      <c r="S61" s="191"/>
      <c r="T61" s="191"/>
      <c r="U61" s="191"/>
      <c r="V61" s="191"/>
      <c r="W61" s="167" t="s">
        <v>51</v>
      </c>
      <c r="X61" s="167" t="s">
        <v>51</v>
      </c>
      <c r="Y61" s="167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91"/>
      <c r="C62" s="191"/>
      <c r="D62" s="191"/>
      <c r="E62" s="196"/>
      <c r="F62" s="197"/>
      <c r="G62" s="197"/>
      <c r="H62" s="197"/>
      <c r="I62" s="197"/>
      <c r="J62" s="197"/>
      <c r="K62" s="197"/>
      <c r="L62" s="197"/>
      <c r="M62" s="198"/>
      <c r="N62" s="87"/>
      <c r="O62" s="87"/>
      <c r="P62" s="167" t="s">
        <v>51</v>
      </c>
      <c r="Q62" s="191" t="s">
        <v>51</v>
      </c>
      <c r="R62" s="191"/>
      <c r="S62" s="191"/>
      <c r="T62" s="191"/>
      <c r="U62" s="191"/>
      <c r="V62" s="191"/>
      <c r="W62" s="167" t="s">
        <v>51</v>
      </c>
      <c r="X62" s="167" t="s">
        <v>51</v>
      </c>
      <c r="Y62" s="167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91"/>
      <c r="C63" s="191"/>
      <c r="D63" s="191"/>
      <c r="E63" s="196"/>
      <c r="F63" s="197"/>
      <c r="G63" s="197"/>
      <c r="H63" s="197"/>
      <c r="I63" s="197"/>
      <c r="J63" s="197"/>
      <c r="K63" s="197"/>
      <c r="L63" s="197"/>
      <c r="M63" s="198"/>
      <c r="N63" s="87"/>
      <c r="O63" s="87"/>
      <c r="P63" s="167" t="s">
        <v>51</v>
      </c>
      <c r="Q63" s="191" t="s">
        <v>51</v>
      </c>
      <c r="R63" s="191"/>
      <c r="S63" s="191"/>
      <c r="T63" s="191"/>
      <c r="U63" s="191"/>
      <c r="V63" s="191"/>
      <c r="W63" s="167" t="s">
        <v>51</v>
      </c>
      <c r="X63" s="167" t="s">
        <v>51</v>
      </c>
      <c r="Y63" s="167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91"/>
      <c r="C64" s="191"/>
      <c r="D64" s="191"/>
      <c r="E64" s="196"/>
      <c r="F64" s="197"/>
      <c r="G64" s="197"/>
      <c r="H64" s="197"/>
      <c r="I64" s="197"/>
      <c r="J64" s="197"/>
      <c r="K64" s="197"/>
      <c r="L64" s="197"/>
      <c r="M64" s="198"/>
      <c r="N64" s="87"/>
      <c r="O64" s="87"/>
      <c r="P64" s="167" t="s">
        <v>51</v>
      </c>
      <c r="Q64" s="191" t="s">
        <v>51</v>
      </c>
      <c r="R64" s="191"/>
      <c r="S64" s="191"/>
      <c r="T64" s="191"/>
      <c r="U64" s="191"/>
      <c r="V64" s="191"/>
      <c r="W64" s="167" t="s">
        <v>51</v>
      </c>
      <c r="X64" s="167" t="s">
        <v>51</v>
      </c>
      <c r="Y64" s="167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91"/>
      <c r="C65" s="191"/>
      <c r="D65" s="191"/>
      <c r="E65" s="196"/>
      <c r="F65" s="197"/>
      <c r="G65" s="197"/>
      <c r="H65" s="197"/>
      <c r="I65" s="197"/>
      <c r="J65" s="197"/>
      <c r="K65" s="197"/>
      <c r="L65" s="197"/>
      <c r="M65" s="198"/>
      <c r="N65" s="87"/>
      <c r="O65" s="87"/>
      <c r="P65" s="167" t="s">
        <v>51</v>
      </c>
      <c r="Q65" s="191" t="s">
        <v>51</v>
      </c>
      <c r="R65" s="191"/>
      <c r="S65" s="191"/>
      <c r="T65" s="191"/>
      <c r="U65" s="191"/>
      <c r="V65" s="191"/>
      <c r="W65" s="167" t="s">
        <v>51</v>
      </c>
      <c r="X65" s="167" t="s">
        <v>51</v>
      </c>
      <c r="Y65" s="167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91"/>
      <c r="C66" s="191"/>
      <c r="D66" s="191"/>
      <c r="E66" s="196"/>
      <c r="F66" s="197"/>
      <c r="G66" s="197"/>
      <c r="H66" s="197"/>
      <c r="I66" s="197"/>
      <c r="J66" s="197"/>
      <c r="K66" s="197"/>
      <c r="L66" s="197"/>
      <c r="M66" s="198"/>
      <c r="N66" s="87"/>
      <c r="O66" s="87"/>
      <c r="P66" s="167" t="s">
        <v>51</v>
      </c>
      <c r="Q66" s="191" t="s">
        <v>51</v>
      </c>
      <c r="R66" s="191"/>
      <c r="S66" s="191"/>
      <c r="T66" s="191"/>
      <c r="U66" s="191"/>
      <c r="V66" s="191"/>
      <c r="W66" s="167" t="s">
        <v>51</v>
      </c>
      <c r="X66" s="167" t="s">
        <v>51</v>
      </c>
      <c r="Y66" s="167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91"/>
      <c r="C67" s="191"/>
      <c r="D67" s="191"/>
      <c r="E67" s="196"/>
      <c r="F67" s="197"/>
      <c r="G67" s="197"/>
      <c r="H67" s="197"/>
      <c r="I67" s="197"/>
      <c r="J67" s="197"/>
      <c r="K67" s="197"/>
      <c r="L67" s="197"/>
      <c r="M67" s="198"/>
      <c r="N67" s="87"/>
      <c r="O67" s="87"/>
      <c r="P67" s="167" t="s">
        <v>51</v>
      </c>
      <c r="Q67" s="191" t="s">
        <v>51</v>
      </c>
      <c r="R67" s="191"/>
      <c r="S67" s="191"/>
      <c r="T67" s="191"/>
      <c r="U67" s="191"/>
      <c r="V67" s="191"/>
      <c r="W67" s="167" t="s">
        <v>51</v>
      </c>
      <c r="X67" s="167" t="s">
        <v>51</v>
      </c>
      <c r="Y67" s="167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91"/>
      <c r="C68" s="191"/>
      <c r="D68" s="191"/>
      <c r="E68" s="196"/>
      <c r="F68" s="197"/>
      <c r="G68" s="197"/>
      <c r="H68" s="197"/>
      <c r="I68" s="197"/>
      <c r="J68" s="197"/>
      <c r="K68" s="197"/>
      <c r="L68" s="197"/>
      <c r="M68" s="198"/>
      <c r="N68" s="87"/>
      <c r="O68" s="87"/>
      <c r="P68" s="167" t="s">
        <v>51</v>
      </c>
      <c r="Q68" s="191" t="s">
        <v>51</v>
      </c>
      <c r="R68" s="191"/>
      <c r="S68" s="191"/>
      <c r="T68" s="191"/>
      <c r="U68" s="191"/>
      <c r="V68" s="191"/>
      <c r="W68" s="167" t="s">
        <v>51</v>
      </c>
      <c r="X68" s="167" t="s">
        <v>51</v>
      </c>
      <c r="Y68" s="167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91"/>
      <c r="C69" s="191"/>
      <c r="D69" s="191"/>
      <c r="E69" s="196"/>
      <c r="F69" s="197"/>
      <c r="G69" s="197"/>
      <c r="H69" s="197"/>
      <c r="I69" s="197"/>
      <c r="J69" s="197"/>
      <c r="K69" s="197"/>
      <c r="L69" s="197"/>
      <c r="M69" s="198"/>
      <c r="N69" s="87"/>
      <c r="O69" s="87"/>
      <c r="P69" s="167" t="s">
        <v>51</v>
      </c>
      <c r="Q69" s="191" t="s">
        <v>51</v>
      </c>
      <c r="R69" s="191"/>
      <c r="S69" s="191"/>
      <c r="T69" s="191"/>
      <c r="U69" s="191"/>
      <c r="V69" s="191"/>
      <c r="W69" s="167" t="s">
        <v>51</v>
      </c>
      <c r="X69" s="167" t="s">
        <v>51</v>
      </c>
      <c r="Y69" s="167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91"/>
      <c r="C70" s="191"/>
      <c r="D70" s="191"/>
      <c r="E70" s="196"/>
      <c r="F70" s="197"/>
      <c r="G70" s="197"/>
      <c r="H70" s="197"/>
      <c r="I70" s="197"/>
      <c r="J70" s="197"/>
      <c r="K70" s="197"/>
      <c r="L70" s="197"/>
      <c r="M70" s="198"/>
      <c r="N70" s="87"/>
      <c r="O70" s="87"/>
      <c r="P70" s="167" t="s">
        <v>51</v>
      </c>
      <c r="Q70" s="191" t="s">
        <v>51</v>
      </c>
      <c r="R70" s="191"/>
      <c r="S70" s="191"/>
      <c r="T70" s="191"/>
      <c r="U70" s="191"/>
      <c r="V70" s="191"/>
      <c r="W70" s="167" t="s">
        <v>51</v>
      </c>
      <c r="X70" s="167" t="s">
        <v>51</v>
      </c>
      <c r="Y70" s="167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91"/>
      <c r="C71" s="191"/>
      <c r="D71" s="191"/>
      <c r="E71" s="196"/>
      <c r="F71" s="197"/>
      <c r="G71" s="197"/>
      <c r="H71" s="197"/>
      <c r="I71" s="197"/>
      <c r="J71" s="197"/>
      <c r="K71" s="197"/>
      <c r="L71" s="197"/>
      <c r="M71" s="198"/>
      <c r="N71" s="87"/>
      <c r="O71" s="87"/>
      <c r="P71" s="167" t="s">
        <v>51</v>
      </c>
      <c r="Q71" s="191" t="s">
        <v>51</v>
      </c>
      <c r="R71" s="191"/>
      <c r="S71" s="191"/>
      <c r="T71" s="191"/>
      <c r="U71" s="191"/>
      <c r="V71" s="191"/>
      <c r="W71" s="167" t="s">
        <v>51</v>
      </c>
      <c r="X71" s="167" t="s">
        <v>51</v>
      </c>
      <c r="Y71" s="167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91"/>
      <c r="C72" s="191"/>
      <c r="D72" s="191"/>
      <c r="E72" s="196"/>
      <c r="F72" s="197"/>
      <c r="G72" s="197"/>
      <c r="H72" s="197"/>
      <c r="I72" s="197"/>
      <c r="J72" s="197"/>
      <c r="K72" s="197"/>
      <c r="L72" s="197"/>
      <c r="M72" s="198"/>
      <c r="N72" s="87"/>
      <c r="O72" s="87"/>
      <c r="P72" s="167" t="s">
        <v>51</v>
      </c>
      <c r="Q72" s="191" t="s">
        <v>51</v>
      </c>
      <c r="R72" s="191"/>
      <c r="S72" s="191"/>
      <c r="T72" s="191"/>
      <c r="U72" s="191"/>
      <c r="V72" s="191"/>
      <c r="W72" s="167" t="s">
        <v>51</v>
      </c>
      <c r="X72" s="167" t="s">
        <v>51</v>
      </c>
      <c r="Y72" s="167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91"/>
      <c r="C73" s="191"/>
      <c r="D73" s="191"/>
      <c r="E73" s="196"/>
      <c r="F73" s="197"/>
      <c r="G73" s="197"/>
      <c r="H73" s="197"/>
      <c r="I73" s="197"/>
      <c r="J73" s="197"/>
      <c r="K73" s="197"/>
      <c r="L73" s="197"/>
      <c r="M73" s="198"/>
      <c r="N73" s="87"/>
      <c r="O73" s="87"/>
      <c r="P73" s="167" t="s">
        <v>51</v>
      </c>
      <c r="Q73" s="191" t="s">
        <v>51</v>
      </c>
      <c r="R73" s="191"/>
      <c r="S73" s="191"/>
      <c r="T73" s="191"/>
      <c r="U73" s="191"/>
      <c r="V73" s="191"/>
      <c r="W73" s="167" t="s">
        <v>51</v>
      </c>
      <c r="X73" s="167" t="s">
        <v>51</v>
      </c>
      <c r="Y73" s="167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91"/>
      <c r="C74" s="191"/>
      <c r="D74" s="191"/>
      <c r="E74" s="196"/>
      <c r="F74" s="197"/>
      <c r="G74" s="197"/>
      <c r="H74" s="197"/>
      <c r="I74" s="197"/>
      <c r="J74" s="197"/>
      <c r="K74" s="197"/>
      <c r="L74" s="197"/>
      <c r="M74" s="198"/>
      <c r="N74" s="87"/>
      <c r="O74" s="87"/>
      <c r="P74" s="167" t="s">
        <v>51</v>
      </c>
      <c r="Q74" s="191" t="s">
        <v>51</v>
      </c>
      <c r="R74" s="191"/>
      <c r="S74" s="191"/>
      <c r="T74" s="191"/>
      <c r="U74" s="191"/>
      <c r="V74" s="191"/>
      <c r="W74" s="167" t="s">
        <v>51</v>
      </c>
      <c r="X74" s="167" t="s">
        <v>51</v>
      </c>
      <c r="Y74" s="167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91"/>
      <c r="C75" s="191"/>
      <c r="D75" s="191"/>
      <c r="E75" s="196"/>
      <c r="F75" s="197"/>
      <c r="G75" s="197"/>
      <c r="H75" s="197"/>
      <c r="I75" s="197"/>
      <c r="J75" s="197"/>
      <c r="K75" s="197"/>
      <c r="L75" s="197"/>
      <c r="M75" s="198"/>
      <c r="N75" s="87"/>
      <c r="O75" s="87"/>
      <c r="P75" s="167" t="s">
        <v>51</v>
      </c>
      <c r="Q75" s="191" t="s">
        <v>51</v>
      </c>
      <c r="R75" s="191"/>
      <c r="S75" s="191"/>
      <c r="T75" s="191"/>
      <c r="U75" s="191"/>
      <c r="V75" s="191"/>
      <c r="W75" s="167" t="s">
        <v>51</v>
      </c>
      <c r="X75" s="167" t="s">
        <v>51</v>
      </c>
      <c r="Y75" s="167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91"/>
      <c r="C76" s="191"/>
      <c r="D76" s="191"/>
      <c r="E76" s="196"/>
      <c r="F76" s="197"/>
      <c r="G76" s="197"/>
      <c r="H76" s="197"/>
      <c r="I76" s="197"/>
      <c r="J76" s="197"/>
      <c r="K76" s="197"/>
      <c r="L76" s="197"/>
      <c r="M76" s="198"/>
      <c r="N76" s="87"/>
      <c r="O76" s="87"/>
      <c r="P76" s="167" t="s">
        <v>51</v>
      </c>
      <c r="Q76" s="191" t="s">
        <v>51</v>
      </c>
      <c r="R76" s="191"/>
      <c r="S76" s="191"/>
      <c r="T76" s="191"/>
      <c r="U76" s="191"/>
      <c r="V76" s="191"/>
      <c r="W76" s="167" t="s">
        <v>51</v>
      </c>
      <c r="X76" s="167" t="s">
        <v>51</v>
      </c>
      <c r="Y76" s="167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91"/>
      <c r="C77" s="191"/>
      <c r="D77" s="191"/>
      <c r="E77" s="196"/>
      <c r="F77" s="197"/>
      <c r="G77" s="197"/>
      <c r="H77" s="197"/>
      <c r="I77" s="197"/>
      <c r="J77" s="197"/>
      <c r="K77" s="197"/>
      <c r="L77" s="197"/>
      <c r="M77" s="198"/>
      <c r="N77" s="87"/>
      <c r="O77" s="87"/>
      <c r="P77" s="167" t="s">
        <v>51</v>
      </c>
      <c r="Q77" s="191" t="s">
        <v>51</v>
      </c>
      <c r="R77" s="191"/>
      <c r="S77" s="191"/>
      <c r="T77" s="191"/>
      <c r="U77" s="191"/>
      <c r="V77" s="191"/>
      <c r="W77" s="167" t="s">
        <v>51</v>
      </c>
      <c r="X77" s="167" t="s">
        <v>51</v>
      </c>
      <c r="Y77" s="167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92"/>
      <c r="C78" s="192"/>
      <c r="D78" s="192"/>
      <c r="E78" s="193"/>
      <c r="F78" s="194"/>
      <c r="G78" s="194"/>
      <c r="H78" s="194"/>
      <c r="I78" s="194"/>
      <c r="J78" s="194"/>
      <c r="K78" s="194"/>
      <c r="L78" s="194"/>
      <c r="M78" s="195"/>
      <c r="N78" s="91"/>
      <c r="O78" s="91"/>
      <c r="P78" s="167" t="s">
        <v>51</v>
      </c>
      <c r="Q78" s="191" t="s">
        <v>51</v>
      </c>
      <c r="R78" s="191"/>
      <c r="S78" s="191"/>
      <c r="T78" s="191"/>
      <c r="U78" s="191"/>
      <c r="V78" s="191"/>
      <c r="W78" s="167" t="s">
        <v>51</v>
      </c>
      <c r="X78" s="167" t="s">
        <v>51</v>
      </c>
      <c r="Y78" s="167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92"/>
      <c r="C79" s="192"/>
      <c r="D79" s="192"/>
      <c r="E79" s="193"/>
      <c r="F79" s="194"/>
      <c r="G79" s="194"/>
      <c r="H79" s="194"/>
      <c r="I79" s="194"/>
      <c r="J79" s="194"/>
      <c r="K79" s="194"/>
      <c r="L79" s="194"/>
      <c r="M79" s="195"/>
      <c r="N79" s="91"/>
      <c r="O79" s="91"/>
      <c r="P79" s="167" t="s">
        <v>51</v>
      </c>
      <c r="Q79" s="191" t="s">
        <v>51</v>
      </c>
      <c r="R79" s="191"/>
      <c r="S79" s="191"/>
      <c r="T79" s="191"/>
      <c r="U79" s="191"/>
      <c r="V79" s="191"/>
      <c r="W79" s="167" t="s">
        <v>51</v>
      </c>
      <c r="X79" s="167" t="s">
        <v>51</v>
      </c>
      <c r="Y79" s="167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92"/>
      <c r="C80" s="192"/>
      <c r="D80" s="192"/>
      <c r="E80" s="193"/>
      <c r="F80" s="194"/>
      <c r="G80" s="194"/>
      <c r="H80" s="194"/>
      <c r="I80" s="194"/>
      <c r="J80" s="194"/>
      <c r="K80" s="194"/>
      <c r="L80" s="194"/>
      <c r="M80" s="195"/>
      <c r="N80" s="91"/>
      <c r="O80" s="91"/>
      <c r="P80" s="167" t="s">
        <v>51</v>
      </c>
      <c r="Q80" s="191" t="s">
        <v>51</v>
      </c>
      <c r="R80" s="191"/>
      <c r="S80" s="191"/>
      <c r="T80" s="191"/>
      <c r="U80" s="191"/>
      <c r="V80" s="191"/>
      <c r="W80" s="167" t="s">
        <v>51</v>
      </c>
      <c r="X80" s="167" t="s">
        <v>51</v>
      </c>
      <c r="Y80" s="167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92"/>
      <c r="C81" s="192"/>
      <c r="D81" s="192"/>
      <c r="E81" s="193"/>
      <c r="F81" s="194"/>
      <c r="G81" s="194"/>
      <c r="H81" s="194"/>
      <c r="I81" s="194"/>
      <c r="J81" s="194"/>
      <c r="K81" s="194"/>
      <c r="L81" s="194"/>
      <c r="M81" s="195"/>
      <c r="N81" s="91"/>
      <c r="O81" s="91"/>
      <c r="P81" s="167" t="s">
        <v>51</v>
      </c>
      <c r="Q81" s="191" t="s">
        <v>51</v>
      </c>
      <c r="R81" s="191"/>
      <c r="S81" s="191"/>
      <c r="T81" s="191"/>
      <c r="U81" s="191"/>
      <c r="V81" s="191"/>
      <c r="W81" s="167" t="s">
        <v>51</v>
      </c>
      <c r="X81" s="167" t="s">
        <v>51</v>
      </c>
      <c r="Y81" s="167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92"/>
      <c r="C82" s="192"/>
      <c r="D82" s="192"/>
      <c r="E82" s="193"/>
      <c r="F82" s="194"/>
      <c r="G82" s="194"/>
      <c r="H82" s="194"/>
      <c r="I82" s="194"/>
      <c r="J82" s="194"/>
      <c r="K82" s="194"/>
      <c r="L82" s="194"/>
      <c r="M82" s="195"/>
      <c r="N82" s="91"/>
      <c r="O82" s="91"/>
      <c r="P82" s="167" t="s">
        <v>51</v>
      </c>
      <c r="Q82" s="191" t="s">
        <v>51</v>
      </c>
      <c r="R82" s="191"/>
      <c r="S82" s="191"/>
      <c r="T82" s="191"/>
      <c r="U82" s="191"/>
      <c r="V82" s="191"/>
      <c r="W82" s="167" t="s">
        <v>51</v>
      </c>
      <c r="X82" s="167" t="s">
        <v>51</v>
      </c>
      <c r="Y82" s="167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92"/>
      <c r="C83" s="192"/>
      <c r="D83" s="192"/>
      <c r="E83" s="193"/>
      <c r="F83" s="194"/>
      <c r="G83" s="194"/>
      <c r="H83" s="194"/>
      <c r="I83" s="194"/>
      <c r="J83" s="194"/>
      <c r="K83" s="194"/>
      <c r="L83" s="194"/>
      <c r="M83" s="195"/>
      <c r="N83" s="91"/>
      <c r="O83" s="91"/>
      <c r="P83" s="167" t="s">
        <v>51</v>
      </c>
      <c r="Q83" s="191" t="s">
        <v>51</v>
      </c>
      <c r="R83" s="191"/>
      <c r="S83" s="191"/>
      <c r="T83" s="191"/>
      <c r="U83" s="191"/>
      <c r="V83" s="191"/>
      <c r="W83" s="167" t="s">
        <v>51</v>
      </c>
      <c r="X83" s="167" t="s">
        <v>51</v>
      </c>
      <c r="Y83" s="167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92"/>
      <c r="C84" s="192"/>
      <c r="D84" s="192"/>
      <c r="E84" s="193"/>
      <c r="F84" s="194"/>
      <c r="G84" s="194"/>
      <c r="H84" s="194"/>
      <c r="I84" s="194"/>
      <c r="J84" s="194"/>
      <c r="K84" s="194"/>
      <c r="L84" s="194"/>
      <c r="M84" s="195"/>
      <c r="N84" s="91"/>
      <c r="O84" s="91"/>
      <c r="P84" s="167" t="s">
        <v>51</v>
      </c>
      <c r="Q84" s="191" t="s">
        <v>51</v>
      </c>
      <c r="R84" s="191"/>
      <c r="S84" s="191"/>
      <c r="T84" s="191"/>
      <c r="U84" s="191"/>
      <c r="V84" s="191"/>
      <c r="W84" s="167" t="s">
        <v>51</v>
      </c>
      <c r="X84" s="167" t="s">
        <v>51</v>
      </c>
      <c r="Y84" s="167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92"/>
      <c r="C85" s="192"/>
      <c r="D85" s="192"/>
      <c r="E85" s="193"/>
      <c r="F85" s="194"/>
      <c r="G85" s="194"/>
      <c r="H85" s="194"/>
      <c r="I85" s="194"/>
      <c r="J85" s="194"/>
      <c r="K85" s="194"/>
      <c r="L85" s="194"/>
      <c r="M85" s="195"/>
      <c r="N85" s="91"/>
      <c r="O85" s="91"/>
      <c r="P85" s="167" t="s">
        <v>51</v>
      </c>
      <c r="Q85" s="191" t="s">
        <v>51</v>
      </c>
      <c r="R85" s="191"/>
      <c r="S85" s="191"/>
      <c r="T85" s="191"/>
      <c r="U85" s="191"/>
      <c r="V85" s="191"/>
      <c r="W85" s="167" t="s">
        <v>51</v>
      </c>
      <c r="X85" s="167" t="s">
        <v>51</v>
      </c>
      <c r="Y85" s="167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92"/>
      <c r="C86" s="192"/>
      <c r="D86" s="192"/>
      <c r="E86" s="193"/>
      <c r="F86" s="194"/>
      <c r="G86" s="194"/>
      <c r="H86" s="194"/>
      <c r="I86" s="194"/>
      <c r="J86" s="194"/>
      <c r="K86" s="194"/>
      <c r="L86" s="194"/>
      <c r="M86" s="195"/>
      <c r="N86" s="91"/>
      <c r="O86" s="91"/>
      <c r="P86" s="167" t="s">
        <v>51</v>
      </c>
      <c r="Q86" s="191" t="s">
        <v>51</v>
      </c>
      <c r="R86" s="191"/>
      <c r="S86" s="191"/>
      <c r="T86" s="191"/>
      <c r="U86" s="191"/>
      <c r="V86" s="191"/>
      <c r="W86" s="167" t="s">
        <v>51</v>
      </c>
      <c r="X86" s="167" t="s">
        <v>51</v>
      </c>
      <c r="Y86" s="167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92"/>
      <c r="C87" s="192"/>
      <c r="D87" s="192"/>
      <c r="E87" s="193"/>
      <c r="F87" s="194"/>
      <c r="G87" s="194"/>
      <c r="H87" s="194"/>
      <c r="I87" s="194"/>
      <c r="J87" s="194"/>
      <c r="K87" s="194"/>
      <c r="L87" s="194"/>
      <c r="M87" s="195"/>
      <c r="N87" s="91"/>
      <c r="O87" s="91"/>
      <c r="P87" s="167" t="s">
        <v>51</v>
      </c>
      <c r="Q87" s="191" t="s">
        <v>51</v>
      </c>
      <c r="R87" s="191"/>
      <c r="S87" s="191"/>
      <c r="T87" s="191"/>
      <c r="U87" s="191"/>
      <c r="V87" s="191"/>
      <c r="W87" s="167" t="s">
        <v>51</v>
      </c>
      <c r="X87" s="167" t="s">
        <v>51</v>
      </c>
      <c r="Y87" s="167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92"/>
      <c r="C88" s="192"/>
      <c r="D88" s="192"/>
      <c r="E88" s="193"/>
      <c r="F88" s="194"/>
      <c r="G88" s="194"/>
      <c r="H88" s="194"/>
      <c r="I88" s="194"/>
      <c r="J88" s="194"/>
      <c r="K88" s="194"/>
      <c r="L88" s="194"/>
      <c r="M88" s="195"/>
      <c r="N88" s="91"/>
      <c r="O88" s="91"/>
      <c r="P88" s="167" t="s">
        <v>51</v>
      </c>
      <c r="Q88" s="191" t="s">
        <v>51</v>
      </c>
      <c r="R88" s="191"/>
      <c r="S88" s="191"/>
      <c r="T88" s="191"/>
      <c r="U88" s="191"/>
      <c r="V88" s="191"/>
      <c r="W88" s="167" t="s">
        <v>51</v>
      </c>
      <c r="X88" s="167" t="s">
        <v>51</v>
      </c>
      <c r="Y88" s="167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92"/>
      <c r="C89" s="192"/>
      <c r="D89" s="192"/>
      <c r="E89" s="193"/>
      <c r="F89" s="194"/>
      <c r="G89" s="194"/>
      <c r="H89" s="194"/>
      <c r="I89" s="194"/>
      <c r="J89" s="194"/>
      <c r="K89" s="194"/>
      <c r="L89" s="194"/>
      <c r="M89" s="195"/>
      <c r="N89" s="91"/>
      <c r="O89" s="91"/>
      <c r="P89" s="167" t="s">
        <v>51</v>
      </c>
      <c r="Q89" s="191" t="s">
        <v>51</v>
      </c>
      <c r="R89" s="191"/>
      <c r="S89" s="191"/>
      <c r="T89" s="191"/>
      <c r="U89" s="191"/>
      <c r="V89" s="191"/>
      <c r="W89" s="167" t="s">
        <v>51</v>
      </c>
      <c r="X89" s="167" t="s">
        <v>51</v>
      </c>
      <c r="Y89" s="167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92"/>
      <c r="C90" s="192"/>
      <c r="D90" s="192"/>
      <c r="E90" s="193"/>
      <c r="F90" s="194"/>
      <c r="G90" s="194"/>
      <c r="H90" s="194"/>
      <c r="I90" s="194"/>
      <c r="J90" s="194"/>
      <c r="K90" s="194"/>
      <c r="L90" s="194"/>
      <c r="M90" s="195"/>
      <c r="N90" s="91"/>
      <c r="O90" s="91"/>
      <c r="P90" s="167" t="s">
        <v>51</v>
      </c>
      <c r="Q90" s="191" t="s">
        <v>51</v>
      </c>
      <c r="R90" s="191"/>
      <c r="S90" s="191"/>
      <c r="T90" s="191"/>
      <c r="U90" s="191"/>
      <c r="V90" s="191"/>
      <c r="W90" s="167" t="s">
        <v>51</v>
      </c>
      <c r="X90" s="167" t="s">
        <v>51</v>
      </c>
      <c r="Y90" s="167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92"/>
      <c r="C91" s="192"/>
      <c r="D91" s="192"/>
      <c r="E91" s="193"/>
      <c r="F91" s="194"/>
      <c r="G91" s="194"/>
      <c r="H91" s="194"/>
      <c r="I91" s="194"/>
      <c r="J91" s="194"/>
      <c r="K91" s="194"/>
      <c r="L91" s="194"/>
      <c r="M91" s="195"/>
      <c r="N91" s="91"/>
      <c r="O91" s="91"/>
      <c r="P91" s="167" t="s">
        <v>51</v>
      </c>
      <c r="Q91" s="191" t="s">
        <v>51</v>
      </c>
      <c r="R91" s="191"/>
      <c r="S91" s="191"/>
      <c r="T91" s="191"/>
      <c r="U91" s="191"/>
      <c r="V91" s="191"/>
      <c r="W91" s="167" t="s">
        <v>51</v>
      </c>
      <c r="X91" s="167" t="s">
        <v>51</v>
      </c>
      <c r="Y91" s="167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92"/>
      <c r="C92" s="192"/>
      <c r="D92" s="192"/>
      <c r="E92" s="193"/>
      <c r="F92" s="194"/>
      <c r="G92" s="194"/>
      <c r="H92" s="194"/>
      <c r="I92" s="194"/>
      <c r="J92" s="194"/>
      <c r="K92" s="194"/>
      <c r="L92" s="194"/>
      <c r="M92" s="195"/>
      <c r="N92" s="91"/>
      <c r="O92" s="91"/>
      <c r="P92" s="167" t="s">
        <v>51</v>
      </c>
      <c r="Q92" s="191" t="s">
        <v>51</v>
      </c>
      <c r="R92" s="191"/>
      <c r="S92" s="191"/>
      <c r="T92" s="191"/>
      <c r="U92" s="191"/>
      <c r="V92" s="191"/>
      <c r="W92" s="167" t="s">
        <v>51</v>
      </c>
      <c r="X92" s="167" t="s">
        <v>51</v>
      </c>
      <c r="Y92" s="167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92"/>
      <c r="C93" s="192"/>
      <c r="D93" s="192"/>
      <c r="E93" s="193"/>
      <c r="F93" s="194"/>
      <c r="G93" s="194"/>
      <c r="H93" s="194"/>
      <c r="I93" s="194"/>
      <c r="J93" s="194"/>
      <c r="K93" s="194"/>
      <c r="L93" s="194"/>
      <c r="M93" s="195"/>
      <c r="N93" s="91"/>
      <c r="O93" s="91"/>
      <c r="P93" s="167" t="s">
        <v>51</v>
      </c>
      <c r="Q93" s="191" t="s">
        <v>51</v>
      </c>
      <c r="R93" s="191"/>
      <c r="S93" s="191"/>
      <c r="T93" s="191"/>
      <c r="U93" s="191"/>
      <c r="V93" s="191"/>
      <c r="W93" s="167" t="s">
        <v>51</v>
      </c>
      <c r="X93" s="167" t="s">
        <v>51</v>
      </c>
      <c r="Y93" s="167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1"/>
      <c r="C94" s="191"/>
      <c r="D94" s="191"/>
      <c r="E94" s="191"/>
      <c r="F94" s="191"/>
      <c r="G94" s="191"/>
      <c r="H94" s="191"/>
      <c r="I94" s="191"/>
      <c r="J94" s="191"/>
      <c r="K94" s="191"/>
      <c r="L94" s="191"/>
      <c r="M94" s="191"/>
      <c r="N94" s="87"/>
      <c r="O94" s="87"/>
      <c r="P94" s="167" t="s">
        <v>51</v>
      </c>
      <c r="Q94" s="191" t="s">
        <v>51</v>
      </c>
      <c r="R94" s="191"/>
      <c r="S94" s="191"/>
      <c r="T94" s="191"/>
      <c r="U94" s="191"/>
      <c r="V94" s="191"/>
      <c r="W94" s="167" t="s">
        <v>51</v>
      </c>
      <c r="X94" s="167" t="s">
        <v>51</v>
      </c>
      <c r="Y94" s="167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92"/>
      <c r="C95" s="192"/>
      <c r="D95" s="192"/>
      <c r="E95" s="193"/>
      <c r="F95" s="194"/>
      <c r="G95" s="194"/>
      <c r="H95" s="194"/>
      <c r="I95" s="194"/>
      <c r="J95" s="194"/>
      <c r="K95" s="194"/>
      <c r="L95" s="194"/>
      <c r="M95" s="195"/>
      <c r="N95" s="91"/>
      <c r="O95" s="91"/>
      <c r="P95" s="167" t="s">
        <v>51</v>
      </c>
      <c r="Q95" s="191" t="s">
        <v>51</v>
      </c>
      <c r="R95" s="191"/>
      <c r="S95" s="191"/>
      <c r="T95" s="191"/>
      <c r="U95" s="191"/>
      <c r="V95" s="191"/>
      <c r="W95" s="167" t="s">
        <v>51</v>
      </c>
      <c r="X95" s="167" t="s">
        <v>51</v>
      </c>
      <c r="Y95" s="167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1"/>
      <c r="C96" s="191"/>
      <c r="D96" s="191"/>
      <c r="E96" s="191"/>
      <c r="F96" s="191"/>
      <c r="G96" s="191"/>
      <c r="H96" s="191"/>
      <c r="I96" s="191"/>
      <c r="J96" s="191"/>
      <c r="K96" s="191"/>
      <c r="L96" s="191"/>
      <c r="M96" s="191"/>
      <c r="N96" s="87"/>
      <c r="O96" s="87"/>
      <c r="P96" s="167" t="s">
        <v>51</v>
      </c>
      <c r="Q96" s="191" t="s">
        <v>51</v>
      </c>
      <c r="R96" s="191"/>
      <c r="S96" s="191"/>
      <c r="T96" s="191"/>
      <c r="U96" s="191"/>
      <c r="V96" s="191"/>
      <c r="W96" s="167" t="s">
        <v>51</v>
      </c>
      <c r="X96" s="167" t="s">
        <v>51</v>
      </c>
      <c r="Y96" s="167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92"/>
      <c r="C97" s="192"/>
      <c r="D97" s="192"/>
      <c r="E97" s="193"/>
      <c r="F97" s="194"/>
      <c r="G97" s="194"/>
      <c r="H97" s="194"/>
      <c r="I97" s="194"/>
      <c r="J97" s="194"/>
      <c r="K97" s="194"/>
      <c r="L97" s="194"/>
      <c r="M97" s="195"/>
      <c r="N97" s="91"/>
      <c r="O97" s="91"/>
      <c r="P97" s="167" t="s">
        <v>51</v>
      </c>
      <c r="Q97" s="191" t="s">
        <v>51</v>
      </c>
      <c r="R97" s="191"/>
      <c r="S97" s="191"/>
      <c r="T97" s="191"/>
      <c r="U97" s="191"/>
      <c r="V97" s="191"/>
      <c r="W97" s="167" t="s">
        <v>51</v>
      </c>
      <c r="X97" s="167" t="s">
        <v>51</v>
      </c>
      <c r="Y97" s="167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1"/>
      <c r="C98" s="191"/>
      <c r="D98" s="191"/>
      <c r="E98" s="191"/>
      <c r="F98" s="191"/>
      <c r="G98" s="191"/>
      <c r="H98" s="191"/>
      <c r="I98" s="191"/>
      <c r="J98" s="191"/>
      <c r="K98" s="191"/>
      <c r="L98" s="191"/>
      <c r="M98" s="191"/>
      <c r="N98" s="87"/>
      <c r="O98" s="87"/>
      <c r="P98" s="167" t="s">
        <v>51</v>
      </c>
      <c r="Q98" s="191" t="s">
        <v>51</v>
      </c>
      <c r="R98" s="191"/>
      <c r="S98" s="191"/>
      <c r="T98" s="191"/>
      <c r="U98" s="191"/>
      <c r="V98" s="191"/>
      <c r="W98" s="167" t="s">
        <v>51</v>
      </c>
      <c r="X98" s="167" t="s">
        <v>51</v>
      </c>
      <c r="Y98" s="167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92"/>
      <c r="C99" s="192"/>
      <c r="D99" s="192"/>
      <c r="E99" s="193"/>
      <c r="F99" s="194"/>
      <c r="G99" s="194"/>
      <c r="H99" s="194"/>
      <c r="I99" s="194"/>
      <c r="J99" s="194"/>
      <c r="K99" s="194"/>
      <c r="L99" s="194"/>
      <c r="M99" s="195"/>
      <c r="N99" s="91"/>
      <c r="O99" s="91"/>
      <c r="P99" s="167" t="s">
        <v>51</v>
      </c>
      <c r="Q99" s="191" t="s">
        <v>51</v>
      </c>
      <c r="R99" s="191"/>
      <c r="S99" s="191"/>
      <c r="T99" s="191"/>
      <c r="U99" s="191"/>
      <c r="V99" s="191"/>
      <c r="W99" s="167" t="s">
        <v>51</v>
      </c>
      <c r="X99" s="167" t="s">
        <v>51</v>
      </c>
      <c r="Y99" s="167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1"/>
      <c r="C100" s="191"/>
      <c r="D100" s="191"/>
      <c r="E100" s="191"/>
      <c r="F100" s="191"/>
      <c r="G100" s="191"/>
      <c r="H100" s="191"/>
      <c r="I100" s="191"/>
      <c r="J100" s="191"/>
      <c r="K100" s="191"/>
      <c r="L100" s="191"/>
      <c r="M100" s="191"/>
      <c r="N100" s="87"/>
      <c r="O100" s="87"/>
      <c r="P100" s="167" t="s">
        <v>51</v>
      </c>
      <c r="Q100" s="191" t="s">
        <v>51</v>
      </c>
      <c r="R100" s="191"/>
      <c r="S100" s="191"/>
      <c r="T100" s="191"/>
      <c r="U100" s="191"/>
      <c r="V100" s="191"/>
      <c r="W100" s="167" t="s">
        <v>51</v>
      </c>
      <c r="X100" s="167" t="s">
        <v>51</v>
      </c>
      <c r="Y100" s="167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92"/>
      <c r="C101" s="192"/>
      <c r="D101" s="192"/>
      <c r="E101" s="193"/>
      <c r="F101" s="194"/>
      <c r="G101" s="194"/>
      <c r="H101" s="194"/>
      <c r="I101" s="194"/>
      <c r="J101" s="194"/>
      <c r="K101" s="194"/>
      <c r="L101" s="194"/>
      <c r="M101" s="195"/>
      <c r="N101" s="91"/>
      <c r="O101" s="91"/>
      <c r="P101" s="167" t="s">
        <v>51</v>
      </c>
      <c r="Q101" s="191" t="s">
        <v>51</v>
      </c>
      <c r="R101" s="191"/>
      <c r="S101" s="191"/>
      <c r="T101" s="191"/>
      <c r="U101" s="191"/>
      <c r="V101" s="191"/>
      <c r="W101" s="167" t="s">
        <v>51</v>
      </c>
      <c r="X101" s="167" t="s">
        <v>51</v>
      </c>
      <c r="Y101" s="167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1"/>
      <c r="C102" s="191"/>
      <c r="D102" s="191"/>
      <c r="E102" s="191"/>
      <c r="F102" s="191"/>
      <c r="G102" s="191"/>
      <c r="H102" s="191"/>
      <c r="I102" s="191"/>
      <c r="J102" s="191"/>
      <c r="K102" s="191"/>
      <c r="L102" s="191"/>
      <c r="M102" s="191"/>
      <c r="N102" s="87"/>
      <c r="O102" s="87"/>
      <c r="P102" s="167" t="s">
        <v>51</v>
      </c>
      <c r="Q102" s="191" t="s">
        <v>51</v>
      </c>
      <c r="R102" s="191"/>
      <c r="S102" s="191"/>
      <c r="T102" s="191"/>
      <c r="U102" s="191"/>
      <c r="V102" s="191"/>
      <c r="W102" s="167" t="s">
        <v>51</v>
      </c>
      <c r="X102" s="167" t="s">
        <v>51</v>
      </c>
      <c r="Y102" s="167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1"/>
      <c r="C103" s="191"/>
      <c r="D103" s="191"/>
      <c r="E103" s="191"/>
      <c r="F103" s="191"/>
      <c r="G103" s="191"/>
      <c r="H103" s="191"/>
      <c r="I103" s="191"/>
      <c r="J103" s="191"/>
      <c r="K103" s="191"/>
      <c r="L103" s="191"/>
      <c r="M103" s="191"/>
      <c r="N103" s="87"/>
      <c r="O103" s="87"/>
      <c r="P103" s="167" t="s">
        <v>51</v>
      </c>
      <c r="Q103" s="191" t="s">
        <v>51</v>
      </c>
      <c r="R103" s="191"/>
      <c r="S103" s="191"/>
      <c r="T103" s="191"/>
      <c r="U103" s="191"/>
      <c r="V103" s="191"/>
      <c r="W103" s="167" t="s">
        <v>51</v>
      </c>
      <c r="X103" s="167" t="s">
        <v>51</v>
      </c>
      <c r="Y103" s="167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84"/>
      <c r="C104" s="184"/>
      <c r="D104" s="184"/>
      <c r="E104" s="184"/>
      <c r="F104" s="184"/>
      <c r="G104" s="184"/>
      <c r="H104" s="184"/>
      <c r="I104" s="184"/>
      <c r="J104" s="184"/>
      <c r="K104" s="184"/>
      <c r="L104" s="184"/>
      <c r="M104" s="184"/>
      <c r="N104" s="98"/>
      <c r="O104" s="98"/>
      <c r="P104" s="184"/>
      <c r="Q104" s="184"/>
      <c r="R104" s="184"/>
      <c r="S104" s="184"/>
      <c r="T104" s="184"/>
      <c r="U104" s="184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84"/>
      <c r="C105" s="184"/>
      <c r="D105" s="184"/>
      <c r="E105" s="184"/>
      <c r="F105" s="184"/>
      <c r="G105" s="184"/>
      <c r="H105" s="184"/>
      <c r="I105" s="184"/>
      <c r="J105" s="184"/>
      <c r="K105" s="184"/>
      <c r="L105" s="184"/>
      <c r="M105" s="184"/>
      <c r="N105" s="98"/>
      <c r="O105" s="98"/>
      <c r="P105" s="184"/>
      <c r="Q105" s="184"/>
      <c r="R105" s="184"/>
      <c r="S105" s="184"/>
      <c r="T105" s="184"/>
      <c r="U105" s="184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84"/>
      <c r="C106" s="184"/>
      <c r="D106" s="184"/>
      <c r="E106" s="184"/>
      <c r="F106" s="184"/>
      <c r="G106" s="184"/>
      <c r="H106" s="184"/>
      <c r="I106" s="184"/>
      <c r="J106" s="184"/>
      <c r="K106" s="184"/>
      <c r="L106" s="184"/>
      <c r="M106" s="184"/>
      <c r="N106" s="98"/>
      <c r="O106" s="98"/>
      <c r="P106" s="184"/>
      <c r="Q106" s="184"/>
      <c r="R106" s="184"/>
      <c r="S106" s="184"/>
      <c r="T106" s="184"/>
      <c r="U106" s="184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84"/>
      <c r="C107" s="184"/>
      <c r="D107" s="184"/>
      <c r="E107" s="184"/>
      <c r="F107" s="184"/>
      <c r="G107" s="184"/>
      <c r="H107" s="184"/>
      <c r="I107" s="184"/>
      <c r="J107" s="184"/>
      <c r="K107" s="184"/>
      <c r="L107" s="184"/>
      <c r="M107" s="184"/>
      <c r="N107" s="98"/>
      <c r="O107" s="98"/>
      <c r="P107" s="184"/>
      <c r="Q107" s="184"/>
      <c r="R107" s="184"/>
      <c r="S107" s="184"/>
      <c r="T107" s="184"/>
      <c r="U107" s="184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84"/>
      <c r="C108" s="184"/>
      <c r="D108" s="184"/>
      <c r="E108" s="184"/>
      <c r="F108" s="184"/>
      <c r="G108" s="184"/>
      <c r="H108" s="184"/>
      <c r="I108" s="184"/>
      <c r="J108" s="184"/>
      <c r="K108" s="184"/>
      <c r="L108" s="184"/>
      <c r="M108" s="184"/>
      <c r="N108" s="98"/>
      <c r="O108" s="98"/>
      <c r="P108" s="184"/>
      <c r="Q108" s="184"/>
      <c r="R108" s="184"/>
      <c r="S108" s="184"/>
      <c r="T108" s="184"/>
      <c r="U108" s="184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84"/>
      <c r="C109" s="184"/>
      <c r="D109" s="184"/>
      <c r="E109" s="184"/>
      <c r="F109" s="184"/>
      <c r="G109" s="184"/>
      <c r="H109" s="184"/>
      <c r="I109" s="184"/>
      <c r="J109" s="184"/>
      <c r="K109" s="184"/>
      <c r="L109" s="184"/>
      <c r="M109" s="184"/>
      <c r="N109" s="98"/>
      <c r="O109" s="98"/>
      <c r="P109" s="184"/>
      <c r="Q109" s="184"/>
      <c r="R109" s="184"/>
      <c r="S109" s="184"/>
      <c r="T109" s="184"/>
      <c r="U109" s="184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84"/>
      <c r="C110" s="184"/>
      <c r="D110" s="184"/>
      <c r="E110" s="184"/>
      <c r="F110" s="184"/>
      <c r="G110" s="184"/>
      <c r="H110" s="184"/>
      <c r="I110" s="184"/>
      <c r="J110" s="184"/>
      <c r="K110" s="184"/>
      <c r="L110" s="184"/>
      <c r="M110" s="184"/>
      <c r="N110" s="98"/>
      <c r="O110" s="98"/>
      <c r="P110" s="184"/>
      <c r="Q110" s="184"/>
      <c r="R110" s="184"/>
      <c r="S110" s="184"/>
      <c r="T110" s="184"/>
      <c r="U110" s="184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84"/>
      <c r="C111" s="184"/>
      <c r="D111" s="184"/>
      <c r="E111" s="184"/>
      <c r="F111" s="184"/>
      <c r="G111" s="184"/>
      <c r="H111" s="184"/>
      <c r="I111" s="184"/>
      <c r="J111" s="184"/>
      <c r="K111" s="184"/>
      <c r="L111" s="184"/>
      <c r="M111" s="184"/>
      <c r="N111" s="98"/>
      <c r="O111" s="98"/>
      <c r="P111" s="184"/>
      <c r="Q111" s="184"/>
      <c r="R111" s="184"/>
      <c r="S111" s="184"/>
      <c r="T111" s="184"/>
      <c r="U111" s="184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84"/>
      <c r="C112" s="184"/>
      <c r="D112" s="184"/>
      <c r="E112" s="184"/>
      <c r="F112" s="184"/>
      <c r="G112" s="184"/>
      <c r="H112" s="184"/>
      <c r="I112" s="184"/>
      <c r="J112" s="184"/>
      <c r="K112" s="184"/>
      <c r="L112" s="184"/>
      <c r="M112" s="184"/>
      <c r="N112" s="98"/>
      <c r="O112" s="98"/>
      <c r="P112" s="184"/>
      <c r="Q112" s="184"/>
      <c r="R112" s="184"/>
      <c r="S112" s="184"/>
      <c r="T112" s="184"/>
      <c r="U112" s="184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  <c r="N113" s="98"/>
      <c r="O113" s="98"/>
      <c r="P113" s="184"/>
      <c r="Q113" s="184"/>
      <c r="R113" s="184"/>
      <c r="S113" s="184"/>
      <c r="T113" s="184"/>
      <c r="U113" s="184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84"/>
      <c r="C114" s="184"/>
      <c r="D114" s="184"/>
      <c r="E114" s="184"/>
      <c r="F114" s="184"/>
      <c r="G114" s="184"/>
      <c r="H114" s="184"/>
      <c r="I114" s="184"/>
      <c r="J114" s="184"/>
      <c r="K114" s="184"/>
      <c r="L114" s="184"/>
      <c r="M114" s="184"/>
      <c r="N114" s="98"/>
      <c r="O114" s="98"/>
      <c r="P114" s="184"/>
      <c r="Q114" s="184"/>
      <c r="R114" s="184"/>
      <c r="S114" s="184"/>
      <c r="T114" s="184"/>
      <c r="U114" s="184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84"/>
      <c r="C115" s="184"/>
      <c r="D115" s="184"/>
      <c r="E115" s="184"/>
      <c r="F115" s="184"/>
      <c r="G115" s="184"/>
      <c r="H115" s="184"/>
      <c r="I115" s="184"/>
      <c r="J115" s="184"/>
      <c r="K115" s="184"/>
      <c r="L115" s="184"/>
      <c r="M115" s="184"/>
      <c r="N115" s="98"/>
      <c r="O115" s="98"/>
      <c r="P115" s="184"/>
      <c r="Q115" s="184"/>
      <c r="R115" s="184"/>
      <c r="S115" s="184"/>
      <c r="T115" s="184"/>
      <c r="U115" s="184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84"/>
      <c r="C116" s="184"/>
      <c r="D116" s="184"/>
      <c r="E116" s="184"/>
      <c r="F116" s="184"/>
      <c r="G116" s="184"/>
      <c r="H116" s="184"/>
      <c r="I116" s="184"/>
      <c r="J116" s="184"/>
      <c r="K116" s="184"/>
      <c r="L116" s="184"/>
      <c r="M116" s="184"/>
      <c r="N116" s="98"/>
      <c r="O116" s="98"/>
      <c r="P116" s="184"/>
      <c r="Q116" s="184"/>
      <c r="R116" s="184"/>
      <c r="S116" s="184"/>
      <c r="T116" s="184"/>
      <c r="U116" s="184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84"/>
      <c r="C117" s="184"/>
      <c r="D117" s="184"/>
      <c r="E117" s="184"/>
      <c r="F117" s="184"/>
      <c r="G117" s="184"/>
      <c r="H117" s="184"/>
      <c r="I117" s="184"/>
      <c r="J117" s="184"/>
      <c r="K117" s="184"/>
      <c r="L117" s="184"/>
      <c r="M117" s="184"/>
      <c r="N117" s="98"/>
      <c r="O117" s="98"/>
      <c r="P117" s="184"/>
      <c r="Q117" s="184"/>
      <c r="R117" s="184"/>
      <c r="S117" s="184"/>
      <c r="T117" s="184"/>
      <c r="U117" s="184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84"/>
      <c r="C118" s="184"/>
      <c r="D118" s="184"/>
      <c r="E118" s="184"/>
      <c r="F118" s="184"/>
      <c r="G118" s="184"/>
      <c r="H118" s="184"/>
      <c r="I118" s="184"/>
      <c r="J118" s="184"/>
      <c r="K118" s="184"/>
      <c r="L118" s="184"/>
      <c r="M118" s="184"/>
      <c r="N118" s="98"/>
      <c r="O118" s="98"/>
      <c r="P118" s="184"/>
      <c r="Q118" s="184"/>
      <c r="R118" s="184"/>
      <c r="S118" s="184"/>
      <c r="T118" s="184"/>
      <c r="U118" s="184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84"/>
      <c r="C119" s="184"/>
      <c r="D119" s="184"/>
      <c r="E119" s="184"/>
      <c r="F119" s="184"/>
      <c r="G119" s="184"/>
      <c r="H119" s="184"/>
      <c r="I119" s="184"/>
      <c r="J119" s="184"/>
      <c r="K119" s="184"/>
      <c r="L119" s="184"/>
      <c r="M119" s="184"/>
      <c r="N119" s="98"/>
      <c r="O119" s="98"/>
      <c r="P119" s="184"/>
      <c r="Q119" s="184"/>
      <c r="R119" s="184"/>
      <c r="S119" s="184"/>
      <c r="T119" s="184"/>
      <c r="U119" s="184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  <c r="N120" s="98"/>
      <c r="O120" s="98"/>
      <c r="P120" s="184"/>
      <c r="Q120" s="184"/>
      <c r="R120" s="184"/>
      <c r="S120" s="184"/>
      <c r="T120" s="184"/>
      <c r="U120" s="184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84"/>
      <c r="C121" s="184"/>
      <c r="D121" s="184"/>
      <c r="E121" s="184"/>
      <c r="F121" s="184"/>
      <c r="G121" s="184"/>
      <c r="H121" s="184"/>
      <c r="I121" s="184"/>
      <c r="J121" s="184"/>
      <c r="K121" s="184"/>
      <c r="L121" s="184"/>
      <c r="M121" s="184"/>
      <c r="N121" s="98"/>
      <c r="O121" s="98"/>
      <c r="P121" s="184"/>
      <c r="Q121" s="184"/>
      <c r="R121" s="184"/>
      <c r="S121" s="184"/>
      <c r="T121" s="184"/>
      <c r="U121" s="184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84"/>
      <c r="C122" s="184"/>
      <c r="D122" s="184"/>
      <c r="E122" s="184"/>
      <c r="F122" s="184"/>
      <c r="G122" s="184"/>
      <c r="H122" s="184"/>
      <c r="I122" s="184"/>
      <c r="J122" s="184"/>
      <c r="K122" s="184"/>
      <c r="L122" s="184"/>
      <c r="M122" s="184"/>
      <c r="N122" s="98"/>
      <c r="O122" s="98"/>
      <c r="P122" s="184"/>
      <c r="Q122" s="184"/>
      <c r="R122" s="184"/>
      <c r="S122" s="184"/>
      <c r="T122" s="184"/>
      <c r="U122" s="184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84"/>
      <c r="C123" s="184"/>
      <c r="D123" s="184"/>
      <c r="E123" s="184"/>
      <c r="F123" s="184"/>
      <c r="G123" s="184"/>
      <c r="H123" s="184"/>
      <c r="I123" s="184"/>
      <c r="J123" s="184"/>
      <c r="K123" s="184"/>
      <c r="L123" s="184"/>
      <c r="M123" s="184"/>
      <c r="N123" s="98"/>
      <c r="O123" s="98"/>
      <c r="P123" s="184"/>
      <c r="Q123" s="184"/>
      <c r="R123" s="184"/>
      <c r="S123" s="184"/>
      <c r="T123" s="184"/>
      <c r="U123" s="184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84"/>
      <c r="C124" s="184"/>
      <c r="D124" s="184"/>
      <c r="E124" s="184"/>
      <c r="F124" s="184"/>
      <c r="G124" s="184"/>
      <c r="H124" s="184"/>
      <c r="I124" s="184"/>
      <c r="J124" s="184"/>
      <c r="K124" s="184"/>
      <c r="L124" s="184"/>
      <c r="M124" s="184"/>
      <c r="N124" s="98"/>
      <c r="O124" s="98"/>
      <c r="P124" s="184"/>
      <c r="Q124" s="184"/>
      <c r="R124" s="184"/>
      <c r="S124" s="184"/>
      <c r="T124" s="184"/>
      <c r="U124" s="184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84"/>
      <c r="C125" s="184"/>
      <c r="D125" s="184"/>
      <c r="E125" s="184"/>
      <c r="F125" s="184"/>
      <c r="G125" s="184"/>
      <c r="H125" s="184"/>
      <c r="I125" s="184"/>
      <c r="J125" s="184"/>
      <c r="K125" s="184"/>
      <c r="L125" s="184"/>
      <c r="M125" s="184"/>
      <c r="N125" s="98"/>
      <c r="O125" s="98"/>
      <c r="P125" s="184"/>
      <c r="Q125" s="184"/>
      <c r="R125" s="184"/>
      <c r="S125" s="184"/>
      <c r="T125" s="184"/>
      <c r="U125" s="184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84"/>
      <c r="C126" s="184"/>
      <c r="D126" s="184"/>
      <c r="E126" s="184"/>
      <c r="F126" s="184"/>
      <c r="G126" s="184"/>
      <c r="H126" s="184"/>
      <c r="I126" s="184"/>
      <c r="J126" s="184"/>
      <c r="K126" s="184"/>
      <c r="L126" s="184"/>
      <c r="M126" s="184"/>
      <c r="N126" s="98"/>
      <c r="O126" s="98"/>
      <c r="P126" s="184"/>
      <c r="Q126" s="184"/>
      <c r="R126" s="184"/>
      <c r="S126" s="184"/>
      <c r="T126" s="184"/>
      <c r="U126" s="184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84"/>
      <c r="C127" s="184"/>
      <c r="D127" s="184"/>
      <c r="E127" s="184"/>
      <c r="F127" s="184"/>
      <c r="G127" s="184"/>
      <c r="H127" s="184"/>
      <c r="I127" s="184"/>
      <c r="J127" s="184"/>
      <c r="K127" s="184"/>
      <c r="L127" s="184"/>
      <c r="M127" s="184"/>
      <c r="N127" s="98"/>
      <c r="O127" s="98"/>
      <c r="P127" s="184"/>
      <c r="Q127" s="184"/>
      <c r="R127" s="184"/>
      <c r="S127" s="184"/>
      <c r="T127" s="184"/>
      <c r="U127" s="184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84"/>
      <c r="C128" s="184"/>
      <c r="D128" s="184"/>
      <c r="E128" s="184"/>
      <c r="F128" s="184"/>
      <c r="G128" s="184"/>
      <c r="H128" s="184"/>
      <c r="I128" s="184"/>
      <c r="J128" s="184"/>
      <c r="K128" s="184"/>
      <c r="L128" s="184"/>
      <c r="M128" s="184"/>
      <c r="N128" s="98"/>
      <c r="O128" s="98"/>
      <c r="P128" s="184"/>
      <c r="Q128" s="184"/>
      <c r="R128" s="184"/>
      <c r="S128" s="184"/>
      <c r="T128" s="184"/>
      <c r="U128" s="184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84"/>
      <c r="C129" s="184"/>
      <c r="D129" s="184"/>
      <c r="E129" s="184"/>
      <c r="F129" s="184"/>
      <c r="G129" s="184"/>
      <c r="H129" s="184"/>
      <c r="I129" s="184"/>
      <c r="J129" s="184"/>
      <c r="K129" s="184"/>
      <c r="L129" s="184"/>
      <c r="M129" s="184"/>
      <c r="N129" s="98"/>
      <c r="O129" s="98"/>
      <c r="P129" s="184"/>
      <c r="Q129" s="184"/>
      <c r="R129" s="184"/>
      <c r="S129" s="184"/>
      <c r="T129" s="184"/>
      <c r="U129" s="184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84"/>
      <c r="C130" s="184"/>
      <c r="D130" s="184"/>
      <c r="E130" s="184"/>
      <c r="F130" s="184"/>
      <c r="G130" s="184"/>
      <c r="H130" s="184"/>
      <c r="I130" s="184"/>
      <c r="J130" s="184"/>
      <c r="K130" s="184"/>
      <c r="L130" s="184"/>
      <c r="M130" s="184"/>
      <c r="N130" s="98"/>
      <c r="O130" s="98"/>
      <c r="P130" s="184"/>
      <c r="Q130" s="184"/>
      <c r="R130" s="184"/>
      <c r="S130" s="184"/>
      <c r="T130" s="184"/>
      <c r="U130" s="184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84"/>
      <c r="C131" s="184"/>
      <c r="D131" s="184"/>
      <c r="E131" s="184"/>
      <c r="F131" s="184"/>
      <c r="G131" s="184"/>
      <c r="H131" s="184"/>
      <c r="I131" s="184"/>
      <c r="J131" s="184"/>
      <c r="K131" s="184"/>
      <c r="L131" s="184"/>
      <c r="M131" s="184"/>
      <c r="N131" s="98"/>
      <c r="O131" s="98"/>
      <c r="P131" s="184"/>
      <c r="Q131" s="184"/>
      <c r="R131" s="184"/>
      <c r="S131" s="184"/>
      <c r="T131" s="184"/>
      <c r="U131" s="184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5"/>
      <c r="C136" s="186"/>
      <c r="D136" s="186"/>
      <c r="E136" s="165"/>
      <c r="F136" s="165"/>
      <c r="G136" s="165"/>
      <c r="H136" s="185"/>
      <c r="I136" s="185"/>
      <c r="J136" s="185"/>
      <c r="K136" s="185"/>
      <c r="L136" s="165"/>
      <c r="M136" s="185"/>
      <c r="N136" s="185"/>
      <c r="O136" s="185"/>
      <c r="P136" s="185"/>
      <c r="Q136" s="185"/>
      <c r="R136" s="165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8"/>
      <c r="C137" s="188"/>
      <c r="D137" s="188"/>
      <c r="E137" s="102"/>
      <c r="F137" s="102"/>
      <c r="G137" s="102"/>
      <c r="H137" s="189"/>
      <c r="I137" s="189"/>
      <c r="J137" s="189"/>
      <c r="K137" s="189"/>
      <c r="L137" s="164"/>
      <c r="M137" s="190"/>
      <c r="N137" s="190"/>
      <c r="O137" s="190"/>
      <c r="P137" s="190"/>
      <c r="Q137" s="190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8"/>
      <c r="C138" s="188"/>
      <c r="D138" s="188"/>
      <c r="E138" s="102"/>
      <c r="F138" s="102"/>
      <c r="G138" s="102"/>
      <c r="H138" s="189"/>
      <c r="I138" s="189"/>
      <c r="J138" s="189"/>
      <c r="K138" s="189"/>
      <c r="L138" s="164"/>
      <c r="M138" s="190"/>
      <c r="N138" s="190"/>
      <c r="O138" s="190"/>
      <c r="P138" s="190"/>
      <c r="Q138" s="190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8"/>
      <c r="C139" s="188"/>
      <c r="D139" s="188"/>
      <c r="E139" s="102"/>
      <c r="F139" s="102"/>
      <c r="G139" s="102"/>
      <c r="H139" s="189"/>
      <c r="I139" s="189"/>
      <c r="J139" s="189"/>
      <c r="K139" s="189"/>
      <c r="L139" s="164"/>
      <c r="M139" s="190"/>
      <c r="N139" s="190"/>
      <c r="O139" s="190"/>
      <c r="P139" s="190"/>
      <c r="Q139" s="190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8"/>
      <c r="C140" s="188"/>
      <c r="D140" s="188"/>
      <c r="E140" s="102"/>
      <c r="F140" s="102"/>
      <c r="G140" s="102"/>
      <c r="H140" s="189"/>
      <c r="I140" s="189"/>
      <c r="J140" s="189"/>
      <c r="K140" s="189"/>
      <c r="L140" s="164"/>
      <c r="M140" s="190"/>
      <c r="N140" s="190"/>
      <c r="O140" s="190"/>
      <c r="P140" s="190"/>
      <c r="Q140" s="190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8"/>
      <c r="C141" s="188"/>
      <c r="D141" s="188"/>
      <c r="E141" s="102"/>
      <c r="F141" s="102"/>
      <c r="G141" s="102"/>
      <c r="H141" s="189"/>
      <c r="I141" s="189"/>
      <c r="J141" s="189"/>
      <c r="K141" s="189"/>
      <c r="L141" s="164"/>
      <c r="M141" s="190"/>
      <c r="N141" s="190"/>
      <c r="O141" s="190"/>
      <c r="P141" s="190"/>
      <c r="Q141" s="190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8"/>
      <c r="C142" s="188"/>
      <c r="D142" s="188"/>
      <c r="E142" s="102"/>
      <c r="F142" s="102"/>
      <c r="G142" s="102"/>
      <c r="H142" s="189"/>
      <c r="I142" s="189"/>
      <c r="J142" s="189"/>
      <c r="K142" s="189"/>
      <c r="L142" s="164"/>
      <c r="M142" s="190"/>
      <c r="N142" s="190"/>
      <c r="O142" s="190"/>
      <c r="P142" s="190"/>
      <c r="Q142" s="190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8"/>
      <c r="C143" s="188"/>
      <c r="D143" s="188"/>
      <c r="E143" s="102"/>
      <c r="F143" s="102"/>
      <c r="G143" s="102"/>
      <c r="H143" s="189"/>
      <c r="I143" s="189"/>
      <c r="J143" s="189"/>
      <c r="K143" s="189"/>
      <c r="L143" s="164"/>
      <c r="M143" s="190"/>
      <c r="N143" s="190"/>
      <c r="O143" s="190"/>
      <c r="P143" s="190"/>
      <c r="Q143" s="190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8"/>
      <c r="C144" s="188"/>
      <c r="D144" s="188"/>
      <c r="E144" s="102"/>
      <c r="F144" s="102"/>
      <c r="G144" s="102"/>
      <c r="H144" s="189"/>
      <c r="I144" s="189"/>
      <c r="J144" s="189"/>
      <c r="K144" s="189"/>
      <c r="L144" s="164"/>
      <c r="M144" s="190"/>
      <c r="N144" s="190"/>
      <c r="O144" s="190"/>
      <c r="P144" s="190"/>
      <c r="Q144" s="190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8"/>
      <c r="C145" s="188"/>
      <c r="D145" s="188"/>
      <c r="E145" s="102"/>
      <c r="F145" s="102"/>
      <c r="G145" s="102"/>
      <c r="H145" s="189"/>
      <c r="I145" s="189"/>
      <c r="J145" s="189"/>
      <c r="K145" s="189"/>
      <c r="L145" s="164"/>
      <c r="M145" s="190"/>
      <c r="N145" s="190"/>
      <c r="O145" s="190"/>
      <c r="P145" s="190"/>
      <c r="Q145" s="190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6"/>
      <c r="C146" s="166"/>
      <c r="D146" s="166"/>
      <c r="E146" s="166"/>
      <c r="F146" s="166"/>
      <c r="G146" s="166"/>
      <c r="H146" s="166"/>
      <c r="I146" s="166"/>
      <c r="J146" s="166"/>
      <c r="K146" s="166"/>
      <c r="L146" s="166"/>
      <c r="M146" s="166"/>
      <c r="N146" s="166"/>
      <c r="O146" s="166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5"/>
      <c r="C148" s="186"/>
      <c r="D148" s="186"/>
      <c r="E148" s="187"/>
      <c r="F148" s="187"/>
      <c r="G148" s="187"/>
      <c r="H148" s="187"/>
      <c r="I148" s="187"/>
      <c r="J148" s="187"/>
      <c r="K148" s="187"/>
      <c r="L148" s="187"/>
      <c r="M148" s="187"/>
      <c r="N148" s="165"/>
      <c r="O148" s="165"/>
      <c r="P148" s="185"/>
      <c r="Q148" s="185"/>
      <c r="R148" s="185"/>
      <c r="S148" s="185"/>
      <c r="T148" s="185"/>
      <c r="U148" s="185"/>
      <c r="V148" s="165"/>
      <c r="W148" s="165"/>
      <c r="X148" s="165"/>
      <c r="Y148" s="165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84"/>
      <c r="C149" s="184"/>
      <c r="D149" s="184"/>
      <c r="E149" s="184"/>
      <c r="F149" s="184"/>
      <c r="G149" s="184"/>
      <c r="H149" s="184"/>
      <c r="I149" s="184"/>
      <c r="J149" s="184"/>
      <c r="K149" s="184"/>
      <c r="L149" s="184"/>
      <c r="M149" s="184"/>
      <c r="N149" s="98"/>
      <c r="O149" s="164"/>
      <c r="P149" s="184"/>
      <c r="Q149" s="184"/>
      <c r="R149" s="184"/>
      <c r="S149" s="184"/>
      <c r="T149" s="184"/>
      <c r="U149" s="184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84"/>
      <c r="C150" s="184"/>
      <c r="D150" s="184"/>
      <c r="E150" s="184"/>
      <c r="F150" s="184"/>
      <c r="G150" s="184"/>
      <c r="H150" s="184"/>
      <c r="I150" s="184"/>
      <c r="J150" s="184"/>
      <c r="K150" s="184"/>
      <c r="L150" s="184"/>
      <c r="M150" s="184"/>
      <c r="N150" s="98"/>
      <c r="O150" s="164"/>
      <c r="P150" s="184"/>
      <c r="Q150" s="184"/>
      <c r="R150" s="184"/>
      <c r="S150" s="184"/>
      <c r="T150" s="184"/>
      <c r="U150" s="184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84"/>
      <c r="C151" s="184"/>
      <c r="D151" s="184"/>
      <c r="E151" s="184"/>
      <c r="F151" s="184"/>
      <c r="G151" s="184"/>
      <c r="H151" s="184"/>
      <c r="I151" s="184"/>
      <c r="J151" s="184"/>
      <c r="K151" s="184"/>
      <c r="L151" s="184"/>
      <c r="M151" s="184"/>
      <c r="N151" s="98"/>
      <c r="O151" s="164"/>
      <c r="P151" s="184"/>
      <c r="Q151" s="184"/>
      <c r="R151" s="184"/>
      <c r="S151" s="184"/>
      <c r="T151" s="184"/>
      <c r="U151" s="184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84"/>
      <c r="C152" s="184"/>
      <c r="D152" s="184"/>
      <c r="E152" s="184"/>
      <c r="F152" s="184"/>
      <c r="G152" s="184"/>
      <c r="H152" s="184"/>
      <c r="I152" s="184"/>
      <c r="J152" s="184"/>
      <c r="K152" s="184"/>
      <c r="L152" s="184"/>
      <c r="M152" s="184"/>
      <c r="N152" s="98"/>
      <c r="O152" s="164"/>
      <c r="P152" s="184"/>
      <c r="Q152" s="184"/>
      <c r="R152" s="184"/>
      <c r="S152" s="184"/>
      <c r="T152" s="184"/>
      <c r="U152" s="184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84"/>
      <c r="C153" s="184"/>
      <c r="D153" s="184"/>
      <c r="E153" s="184"/>
      <c r="F153" s="184"/>
      <c r="G153" s="184"/>
      <c r="H153" s="184"/>
      <c r="I153" s="184"/>
      <c r="J153" s="184"/>
      <c r="K153" s="184"/>
      <c r="L153" s="184"/>
      <c r="M153" s="184"/>
      <c r="N153" s="98"/>
      <c r="O153" s="164"/>
      <c r="P153" s="184"/>
      <c r="Q153" s="184"/>
      <c r="R153" s="184"/>
      <c r="S153" s="184"/>
      <c r="T153" s="184"/>
      <c r="U153" s="184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84"/>
      <c r="C154" s="184"/>
      <c r="D154" s="184"/>
      <c r="E154" s="184"/>
      <c r="F154" s="184"/>
      <c r="G154" s="184"/>
      <c r="H154" s="184"/>
      <c r="I154" s="184"/>
      <c r="J154" s="184"/>
      <c r="K154" s="184"/>
      <c r="L154" s="184"/>
      <c r="M154" s="184"/>
      <c r="N154" s="98"/>
      <c r="O154" s="164"/>
      <c r="P154" s="184"/>
      <c r="Q154" s="184"/>
      <c r="R154" s="184"/>
      <c r="S154" s="184"/>
      <c r="T154" s="184"/>
      <c r="U154" s="184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84"/>
      <c r="C155" s="184"/>
      <c r="D155" s="184"/>
      <c r="E155" s="184"/>
      <c r="F155" s="184"/>
      <c r="G155" s="184"/>
      <c r="H155" s="184"/>
      <c r="I155" s="184"/>
      <c r="J155" s="184"/>
      <c r="K155" s="184"/>
      <c r="L155" s="184"/>
      <c r="M155" s="184"/>
      <c r="N155" s="98"/>
      <c r="O155" s="164"/>
      <c r="P155" s="184"/>
      <c r="Q155" s="184"/>
      <c r="R155" s="184"/>
      <c r="S155" s="184"/>
      <c r="T155" s="184"/>
      <c r="U155" s="184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84"/>
      <c r="C156" s="184"/>
      <c r="D156" s="184"/>
      <c r="E156" s="184"/>
      <c r="F156" s="184"/>
      <c r="G156" s="184"/>
      <c r="H156" s="184"/>
      <c r="I156" s="184"/>
      <c r="J156" s="184"/>
      <c r="K156" s="184"/>
      <c r="L156" s="184"/>
      <c r="M156" s="184"/>
      <c r="N156" s="98"/>
      <c r="O156" s="164"/>
      <c r="P156" s="184"/>
      <c r="Q156" s="184"/>
      <c r="R156" s="184"/>
      <c r="S156" s="184"/>
      <c r="T156" s="184"/>
      <c r="U156" s="184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84"/>
      <c r="C157" s="184"/>
      <c r="D157" s="184"/>
      <c r="E157" s="184"/>
      <c r="F157" s="184"/>
      <c r="G157" s="184"/>
      <c r="H157" s="184"/>
      <c r="I157" s="184"/>
      <c r="J157" s="184"/>
      <c r="K157" s="184"/>
      <c r="L157" s="184"/>
      <c r="M157" s="184"/>
      <c r="N157" s="98"/>
      <c r="O157" s="164"/>
      <c r="P157" s="184"/>
      <c r="Q157" s="184"/>
      <c r="R157" s="184"/>
      <c r="S157" s="184"/>
      <c r="T157" s="184"/>
      <c r="U157" s="184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84"/>
      <c r="C158" s="184"/>
      <c r="D158" s="184"/>
      <c r="E158" s="184"/>
      <c r="F158" s="184"/>
      <c r="G158" s="184"/>
      <c r="H158" s="184"/>
      <c r="I158" s="184"/>
      <c r="J158" s="184"/>
      <c r="K158" s="184"/>
      <c r="L158" s="184"/>
      <c r="M158" s="184"/>
      <c r="N158" s="98"/>
      <c r="O158" s="164"/>
      <c r="P158" s="184"/>
      <c r="Q158" s="184"/>
      <c r="R158" s="184"/>
      <c r="S158" s="184"/>
      <c r="T158" s="184"/>
      <c r="U158" s="184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84"/>
      <c r="C159" s="184"/>
      <c r="D159" s="184"/>
      <c r="E159" s="184"/>
      <c r="F159" s="184"/>
      <c r="G159" s="184"/>
      <c r="H159" s="184"/>
      <c r="I159" s="184"/>
      <c r="J159" s="184"/>
      <c r="K159" s="184"/>
      <c r="L159" s="184"/>
      <c r="M159" s="184"/>
      <c r="N159" s="98"/>
      <c r="O159" s="164"/>
      <c r="P159" s="184"/>
      <c r="Q159" s="184"/>
      <c r="R159" s="184"/>
      <c r="S159" s="184"/>
      <c r="T159" s="184"/>
      <c r="U159" s="184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84"/>
      <c r="C160" s="184"/>
      <c r="D160" s="184"/>
      <c r="E160" s="184"/>
      <c r="F160" s="184"/>
      <c r="G160" s="184"/>
      <c r="H160" s="184"/>
      <c r="I160" s="184"/>
      <c r="J160" s="184"/>
      <c r="K160" s="184"/>
      <c r="L160" s="184"/>
      <c r="M160" s="184"/>
      <c r="N160" s="98"/>
      <c r="O160" s="164"/>
      <c r="P160" s="184"/>
      <c r="Q160" s="184"/>
      <c r="R160" s="184"/>
      <c r="S160" s="184"/>
      <c r="T160" s="184"/>
      <c r="U160" s="184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84"/>
      <c r="C161" s="184"/>
      <c r="D161" s="184"/>
      <c r="E161" s="184"/>
      <c r="F161" s="184"/>
      <c r="G161" s="184"/>
      <c r="H161" s="184"/>
      <c r="I161" s="184"/>
      <c r="J161" s="184"/>
      <c r="K161" s="184"/>
      <c r="L161" s="184"/>
      <c r="M161" s="184"/>
      <c r="N161" s="98"/>
      <c r="O161" s="164"/>
      <c r="P161" s="184"/>
      <c r="Q161" s="184"/>
      <c r="R161" s="184"/>
      <c r="S161" s="184"/>
      <c r="T161" s="184"/>
      <c r="U161" s="184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84"/>
      <c r="C162" s="184"/>
      <c r="D162" s="184"/>
      <c r="E162" s="184"/>
      <c r="F162" s="184"/>
      <c r="G162" s="184"/>
      <c r="H162" s="184"/>
      <c r="I162" s="184"/>
      <c r="J162" s="184"/>
      <c r="K162" s="184"/>
      <c r="L162" s="184"/>
      <c r="M162" s="184"/>
      <c r="N162" s="98"/>
      <c r="O162" s="164"/>
      <c r="P162" s="184"/>
      <c r="Q162" s="184"/>
      <c r="R162" s="184"/>
      <c r="S162" s="184"/>
      <c r="T162" s="184"/>
      <c r="U162" s="184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84"/>
      <c r="C163" s="184"/>
      <c r="D163" s="184"/>
      <c r="E163" s="184"/>
      <c r="F163" s="184"/>
      <c r="G163" s="184"/>
      <c r="H163" s="184"/>
      <c r="I163" s="184"/>
      <c r="J163" s="184"/>
      <c r="K163" s="184"/>
      <c r="L163" s="184"/>
      <c r="M163" s="184"/>
      <c r="N163" s="98"/>
      <c r="O163" s="164"/>
      <c r="P163" s="184"/>
      <c r="Q163" s="184"/>
      <c r="R163" s="184"/>
      <c r="S163" s="184"/>
      <c r="T163" s="184"/>
      <c r="U163" s="184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84"/>
      <c r="C164" s="184"/>
      <c r="D164" s="184"/>
      <c r="E164" s="184"/>
      <c r="F164" s="184"/>
      <c r="G164" s="184"/>
      <c r="H164" s="184"/>
      <c r="I164" s="184"/>
      <c r="J164" s="184"/>
      <c r="K164" s="184"/>
      <c r="L164" s="184"/>
      <c r="M164" s="184"/>
      <c r="N164" s="98"/>
      <c r="O164" s="164"/>
      <c r="P164" s="184"/>
      <c r="Q164" s="184"/>
      <c r="R164" s="184"/>
      <c r="S164" s="184"/>
      <c r="T164" s="184"/>
      <c r="U164" s="184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84"/>
      <c r="C165" s="184"/>
      <c r="D165" s="184"/>
      <c r="E165" s="184"/>
      <c r="F165" s="184"/>
      <c r="G165" s="184"/>
      <c r="H165" s="184"/>
      <c r="I165" s="184"/>
      <c r="J165" s="184"/>
      <c r="K165" s="184"/>
      <c r="L165" s="184"/>
      <c r="M165" s="184"/>
      <c r="N165" s="98"/>
      <c r="O165" s="164"/>
      <c r="P165" s="184"/>
      <c r="Q165" s="184"/>
      <c r="R165" s="184"/>
      <c r="S165" s="184"/>
      <c r="T165" s="184"/>
      <c r="U165" s="184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84"/>
      <c r="C166" s="184"/>
      <c r="D166" s="184"/>
      <c r="E166" s="184"/>
      <c r="F166" s="184"/>
      <c r="G166" s="184"/>
      <c r="H166" s="184"/>
      <c r="I166" s="184"/>
      <c r="J166" s="184"/>
      <c r="K166" s="184"/>
      <c r="L166" s="184"/>
      <c r="M166" s="184"/>
      <c r="N166" s="98"/>
      <c r="O166" s="164"/>
      <c r="P166" s="184"/>
      <c r="Q166" s="184"/>
      <c r="R166" s="184"/>
      <c r="S166" s="184"/>
      <c r="T166" s="184"/>
      <c r="U166" s="184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84"/>
      <c r="C167" s="184"/>
      <c r="D167" s="184"/>
      <c r="E167" s="184"/>
      <c r="F167" s="184"/>
      <c r="G167" s="184"/>
      <c r="H167" s="184"/>
      <c r="I167" s="184"/>
      <c r="J167" s="184"/>
      <c r="K167" s="184"/>
      <c r="L167" s="184"/>
      <c r="M167" s="184"/>
      <c r="N167" s="98"/>
      <c r="O167" s="164"/>
      <c r="P167" s="184"/>
      <c r="Q167" s="184"/>
      <c r="R167" s="184"/>
      <c r="S167" s="184"/>
      <c r="T167" s="184"/>
      <c r="U167" s="184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84"/>
      <c r="C168" s="184"/>
      <c r="D168" s="184"/>
      <c r="E168" s="184"/>
      <c r="F168" s="184"/>
      <c r="G168" s="184"/>
      <c r="H168" s="184"/>
      <c r="I168" s="184"/>
      <c r="J168" s="184"/>
      <c r="K168" s="184"/>
      <c r="L168" s="184"/>
      <c r="M168" s="184"/>
      <c r="N168" s="98"/>
      <c r="O168" s="164"/>
      <c r="P168" s="184"/>
      <c r="Q168" s="184"/>
      <c r="R168" s="184"/>
      <c r="S168" s="184"/>
      <c r="T168" s="184"/>
      <c r="U168" s="184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84"/>
      <c r="C169" s="184"/>
      <c r="D169" s="184"/>
      <c r="E169" s="184"/>
      <c r="F169" s="184"/>
      <c r="G169" s="184"/>
      <c r="H169" s="184"/>
      <c r="I169" s="184"/>
      <c r="J169" s="184"/>
      <c r="K169" s="184"/>
      <c r="L169" s="184"/>
      <c r="M169" s="184"/>
      <c r="N169" s="98"/>
      <c r="O169" s="164"/>
      <c r="P169" s="184"/>
      <c r="Q169" s="184"/>
      <c r="R169" s="184"/>
      <c r="S169" s="184"/>
      <c r="T169" s="184"/>
      <c r="U169" s="184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84"/>
      <c r="C170" s="184"/>
      <c r="D170" s="184"/>
      <c r="E170" s="184"/>
      <c r="F170" s="184"/>
      <c r="G170" s="184"/>
      <c r="H170" s="184"/>
      <c r="I170" s="184"/>
      <c r="J170" s="184"/>
      <c r="K170" s="184"/>
      <c r="L170" s="184"/>
      <c r="M170" s="184"/>
      <c r="N170" s="98"/>
      <c r="O170" s="164"/>
      <c r="P170" s="184"/>
      <c r="Q170" s="184"/>
      <c r="R170" s="184"/>
      <c r="S170" s="184"/>
      <c r="T170" s="184"/>
      <c r="U170" s="184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84"/>
      <c r="C171" s="184"/>
      <c r="D171" s="184"/>
      <c r="E171" s="184"/>
      <c r="F171" s="184"/>
      <c r="G171" s="184"/>
      <c r="H171" s="184"/>
      <c r="I171" s="184"/>
      <c r="J171" s="184"/>
      <c r="K171" s="184"/>
      <c r="L171" s="184"/>
      <c r="M171" s="184"/>
      <c r="N171" s="98"/>
      <c r="O171" s="164"/>
      <c r="P171" s="184"/>
      <c r="Q171" s="184"/>
      <c r="R171" s="184"/>
      <c r="S171" s="184"/>
      <c r="T171" s="184"/>
      <c r="U171" s="184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84"/>
      <c r="C172" s="184"/>
      <c r="D172" s="184"/>
      <c r="E172" s="184"/>
      <c r="F172" s="184"/>
      <c r="G172" s="184"/>
      <c r="H172" s="184"/>
      <c r="I172" s="184"/>
      <c r="J172" s="184"/>
      <c r="K172" s="184"/>
      <c r="L172" s="184"/>
      <c r="M172" s="184"/>
      <c r="N172" s="98"/>
      <c r="O172" s="164"/>
      <c r="P172" s="184"/>
      <c r="Q172" s="184"/>
      <c r="R172" s="184"/>
      <c r="S172" s="184"/>
      <c r="T172" s="184"/>
      <c r="U172" s="184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84"/>
      <c r="C173" s="184"/>
      <c r="D173" s="184"/>
      <c r="E173" s="184"/>
      <c r="F173" s="184"/>
      <c r="G173" s="184"/>
      <c r="H173" s="184"/>
      <c r="I173" s="184"/>
      <c r="J173" s="184"/>
      <c r="K173" s="184"/>
      <c r="L173" s="184"/>
      <c r="M173" s="184"/>
      <c r="N173" s="98"/>
      <c r="O173" s="164"/>
      <c r="P173" s="184"/>
      <c r="Q173" s="184"/>
      <c r="R173" s="184"/>
      <c r="S173" s="184"/>
      <c r="T173" s="184"/>
      <c r="U173" s="184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84"/>
      <c r="C174" s="184"/>
      <c r="D174" s="184"/>
      <c r="E174" s="184"/>
      <c r="F174" s="184"/>
      <c r="G174" s="184"/>
      <c r="H174" s="184"/>
      <c r="I174" s="184"/>
      <c r="J174" s="184"/>
      <c r="K174" s="184"/>
      <c r="L174" s="184"/>
      <c r="M174" s="184"/>
      <c r="N174" s="98"/>
      <c r="O174" s="164"/>
      <c r="P174" s="184"/>
      <c r="Q174" s="184"/>
      <c r="R174" s="184"/>
      <c r="S174" s="184"/>
      <c r="T174" s="184"/>
      <c r="U174" s="184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84"/>
      <c r="C175" s="184"/>
      <c r="D175" s="184"/>
      <c r="E175" s="184"/>
      <c r="F175" s="184"/>
      <c r="G175" s="184"/>
      <c r="H175" s="184"/>
      <c r="I175" s="184"/>
      <c r="J175" s="184"/>
      <c r="K175" s="184"/>
      <c r="L175" s="184"/>
      <c r="M175" s="184"/>
      <c r="N175" s="98"/>
      <c r="O175" s="164"/>
      <c r="P175" s="184"/>
      <c r="Q175" s="184"/>
      <c r="R175" s="184"/>
      <c r="S175" s="184"/>
      <c r="T175" s="184"/>
      <c r="U175" s="184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84"/>
      <c r="C176" s="184"/>
      <c r="D176" s="184"/>
      <c r="E176" s="184"/>
      <c r="F176" s="184"/>
      <c r="G176" s="184"/>
      <c r="H176" s="184"/>
      <c r="I176" s="184"/>
      <c r="J176" s="184"/>
      <c r="K176" s="184"/>
      <c r="L176" s="184"/>
      <c r="M176" s="184"/>
      <c r="N176" s="98"/>
      <c r="O176" s="164"/>
      <c r="P176" s="184"/>
      <c r="Q176" s="184"/>
      <c r="R176" s="184"/>
      <c r="S176" s="184"/>
      <c r="T176" s="184"/>
      <c r="U176" s="184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84"/>
      <c r="C177" s="184"/>
      <c r="D177" s="184"/>
      <c r="E177" s="184"/>
      <c r="F177" s="184"/>
      <c r="G177" s="184"/>
      <c r="H177" s="184"/>
      <c r="I177" s="184"/>
      <c r="J177" s="184"/>
      <c r="K177" s="184"/>
      <c r="L177" s="184"/>
      <c r="M177" s="184"/>
      <c r="N177" s="98"/>
      <c r="O177" s="164"/>
      <c r="P177" s="184"/>
      <c r="Q177" s="184"/>
      <c r="R177" s="184"/>
      <c r="S177" s="184"/>
      <c r="T177" s="184"/>
      <c r="U177" s="184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84"/>
      <c r="C178" s="184"/>
      <c r="D178" s="184"/>
      <c r="E178" s="184"/>
      <c r="F178" s="184"/>
      <c r="G178" s="184"/>
      <c r="H178" s="184"/>
      <c r="I178" s="184"/>
      <c r="J178" s="184"/>
      <c r="K178" s="184"/>
      <c r="L178" s="184"/>
      <c r="M178" s="184"/>
      <c r="N178" s="98"/>
      <c r="O178" s="164"/>
      <c r="P178" s="184"/>
      <c r="Q178" s="184"/>
      <c r="R178" s="184"/>
      <c r="S178" s="184"/>
      <c r="T178" s="184"/>
      <c r="U178" s="184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84"/>
      <c r="C179" s="184"/>
      <c r="D179" s="184"/>
      <c r="E179" s="184"/>
      <c r="F179" s="184"/>
      <c r="G179" s="184"/>
      <c r="H179" s="184"/>
      <c r="I179" s="184"/>
      <c r="J179" s="184"/>
      <c r="K179" s="184"/>
      <c r="L179" s="184"/>
      <c r="M179" s="184"/>
      <c r="N179" s="98"/>
      <c r="O179" s="164"/>
      <c r="P179" s="184"/>
      <c r="Q179" s="184"/>
      <c r="R179" s="184"/>
      <c r="S179" s="184"/>
      <c r="T179" s="184"/>
      <c r="U179" s="184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84"/>
      <c r="C180" s="184"/>
      <c r="D180" s="184"/>
      <c r="E180" s="184"/>
      <c r="F180" s="184"/>
      <c r="G180" s="184"/>
      <c r="H180" s="184"/>
      <c r="I180" s="184"/>
      <c r="J180" s="184"/>
      <c r="K180" s="184"/>
      <c r="L180" s="184"/>
      <c r="M180" s="184"/>
      <c r="N180" s="98"/>
      <c r="O180" s="164"/>
      <c r="P180" s="184"/>
      <c r="Q180" s="184"/>
      <c r="R180" s="184"/>
      <c r="S180" s="184"/>
      <c r="T180" s="184"/>
      <c r="U180" s="184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84"/>
      <c r="C181" s="184"/>
      <c r="D181" s="184"/>
      <c r="E181" s="184"/>
      <c r="F181" s="184"/>
      <c r="G181" s="184"/>
      <c r="H181" s="184"/>
      <c r="I181" s="184"/>
      <c r="J181" s="184"/>
      <c r="K181" s="184"/>
      <c r="L181" s="184"/>
      <c r="M181" s="184"/>
      <c r="N181" s="98"/>
      <c r="O181" s="164"/>
      <c r="P181" s="184"/>
      <c r="Q181" s="184"/>
      <c r="R181" s="184"/>
      <c r="S181" s="184"/>
      <c r="T181" s="184"/>
      <c r="U181" s="184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84"/>
      <c r="C182" s="184"/>
      <c r="D182" s="184"/>
      <c r="E182" s="184"/>
      <c r="F182" s="184"/>
      <c r="G182" s="184"/>
      <c r="H182" s="184"/>
      <c r="I182" s="184"/>
      <c r="J182" s="184"/>
      <c r="K182" s="184"/>
      <c r="L182" s="184"/>
      <c r="M182" s="184"/>
      <c r="N182" s="98"/>
      <c r="O182" s="164"/>
      <c r="P182" s="184"/>
      <c r="Q182" s="184"/>
      <c r="R182" s="184"/>
      <c r="S182" s="184"/>
      <c r="T182" s="184"/>
      <c r="U182" s="184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84"/>
      <c r="C183" s="184"/>
      <c r="D183" s="184"/>
      <c r="E183" s="184"/>
      <c r="F183" s="184"/>
      <c r="G183" s="184"/>
      <c r="H183" s="184"/>
      <c r="I183" s="184"/>
      <c r="J183" s="184"/>
      <c r="K183" s="184"/>
      <c r="L183" s="184"/>
      <c r="M183" s="184"/>
      <c r="N183" s="98"/>
      <c r="O183" s="164"/>
      <c r="P183" s="184"/>
      <c r="Q183" s="184"/>
      <c r="R183" s="184"/>
      <c r="S183" s="184"/>
      <c r="T183" s="184"/>
      <c r="U183" s="184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84"/>
      <c r="C184" s="184"/>
      <c r="D184" s="184"/>
      <c r="E184" s="184"/>
      <c r="F184" s="184"/>
      <c r="G184" s="184"/>
      <c r="H184" s="184"/>
      <c r="I184" s="184"/>
      <c r="J184" s="184"/>
      <c r="K184" s="184"/>
      <c r="L184" s="184"/>
      <c r="M184" s="184"/>
      <c r="N184" s="98"/>
      <c r="O184" s="164"/>
      <c r="P184" s="184"/>
      <c r="Q184" s="184"/>
      <c r="R184" s="184"/>
      <c r="S184" s="184"/>
      <c r="T184" s="184"/>
      <c r="U184" s="184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84"/>
      <c r="C185" s="184"/>
      <c r="D185" s="184"/>
      <c r="E185" s="184"/>
      <c r="F185" s="184"/>
      <c r="G185" s="184"/>
      <c r="H185" s="184"/>
      <c r="I185" s="184"/>
      <c r="J185" s="184"/>
      <c r="K185" s="184"/>
      <c r="L185" s="184"/>
      <c r="M185" s="184"/>
      <c r="N185" s="98"/>
      <c r="O185" s="164"/>
      <c r="P185" s="184"/>
      <c r="Q185" s="184"/>
      <c r="R185" s="184"/>
      <c r="S185" s="184"/>
      <c r="T185" s="184"/>
      <c r="U185" s="184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84"/>
      <c r="C186" s="184"/>
      <c r="D186" s="184"/>
      <c r="E186" s="184"/>
      <c r="F186" s="184"/>
      <c r="G186" s="184"/>
      <c r="H186" s="184"/>
      <c r="I186" s="184"/>
      <c r="J186" s="184"/>
      <c r="K186" s="184"/>
      <c r="L186" s="184"/>
      <c r="M186" s="184"/>
      <c r="N186" s="98"/>
      <c r="O186" s="164"/>
      <c r="P186" s="184"/>
      <c r="Q186" s="184"/>
      <c r="R186" s="184"/>
      <c r="S186" s="184"/>
      <c r="T186" s="184"/>
      <c r="U186" s="184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84"/>
      <c r="C187" s="184"/>
      <c r="D187" s="184"/>
      <c r="E187" s="184"/>
      <c r="F187" s="184"/>
      <c r="G187" s="184"/>
      <c r="H187" s="184"/>
      <c r="I187" s="184"/>
      <c r="J187" s="184"/>
      <c r="K187" s="184"/>
      <c r="L187" s="184"/>
      <c r="M187" s="184"/>
      <c r="N187" s="98"/>
      <c r="O187" s="164"/>
      <c r="P187" s="184"/>
      <c r="Q187" s="184"/>
      <c r="R187" s="184"/>
      <c r="S187" s="184"/>
      <c r="T187" s="184"/>
      <c r="U187" s="184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84"/>
      <c r="C188" s="184"/>
      <c r="D188" s="184"/>
      <c r="E188" s="184"/>
      <c r="F188" s="184"/>
      <c r="G188" s="184"/>
      <c r="H188" s="184"/>
      <c r="I188" s="184"/>
      <c r="J188" s="184"/>
      <c r="K188" s="184"/>
      <c r="L188" s="184"/>
      <c r="M188" s="184"/>
      <c r="N188" s="98"/>
      <c r="O188" s="164"/>
      <c r="P188" s="184"/>
      <c r="Q188" s="184"/>
      <c r="R188" s="184"/>
      <c r="S188" s="184"/>
      <c r="T188" s="184"/>
      <c r="U188" s="184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5"/>
      <c r="C193" s="186"/>
      <c r="D193" s="186"/>
      <c r="E193" s="165"/>
      <c r="F193" s="165"/>
      <c r="G193" s="165"/>
      <c r="H193" s="185"/>
      <c r="I193" s="185"/>
      <c r="J193" s="185"/>
      <c r="K193" s="185"/>
      <c r="L193" s="185"/>
      <c r="M193" s="185"/>
      <c r="N193" s="185"/>
      <c r="O193" s="185"/>
      <c r="P193" s="185"/>
      <c r="Q193" s="185"/>
      <c r="R193" s="185"/>
      <c r="S193" s="185"/>
      <c r="T193" s="185"/>
      <c r="U193" s="185"/>
      <c r="V193" s="165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8"/>
      <c r="C194" s="188"/>
      <c r="D194" s="188"/>
      <c r="E194" s="102"/>
      <c r="F194" s="102"/>
      <c r="G194" s="102"/>
      <c r="H194" s="189"/>
      <c r="I194" s="189"/>
      <c r="J194" s="189"/>
      <c r="K194" s="189"/>
      <c r="L194" s="190"/>
      <c r="M194" s="190"/>
      <c r="N194" s="190"/>
      <c r="O194" s="190"/>
      <c r="P194" s="190"/>
      <c r="Q194" s="190"/>
      <c r="R194" s="190"/>
      <c r="S194" s="190"/>
      <c r="T194" s="190"/>
      <c r="U194" s="190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8"/>
      <c r="C195" s="188"/>
      <c r="D195" s="188"/>
      <c r="E195" s="102"/>
      <c r="F195" s="102"/>
      <c r="G195" s="102"/>
      <c r="H195" s="189"/>
      <c r="I195" s="189"/>
      <c r="J195" s="189"/>
      <c r="K195" s="189"/>
      <c r="L195" s="190"/>
      <c r="M195" s="190"/>
      <c r="N195" s="190"/>
      <c r="O195" s="190"/>
      <c r="P195" s="190"/>
      <c r="Q195" s="190"/>
      <c r="R195" s="190"/>
      <c r="S195" s="190"/>
      <c r="T195" s="190"/>
      <c r="U195" s="190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8"/>
      <c r="C196" s="188"/>
      <c r="D196" s="188"/>
      <c r="E196" s="102"/>
      <c r="F196" s="102"/>
      <c r="G196" s="102"/>
      <c r="H196" s="189"/>
      <c r="I196" s="189"/>
      <c r="J196" s="189"/>
      <c r="K196" s="189"/>
      <c r="L196" s="190"/>
      <c r="M196" s="190"/>
      <c r="N196" s="190"/>
      <c r="O196" s="190"/>
      <c r="P196" s="190"/>
      <c r="Q196" s="190"/>
      <c r="R196" s="190"/>
      <c r="S196" s="190"/>
      <c r="T196" s="190"/>
      <c r="U196" s="190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8"/>
      <c r="C197" s="188"/>
      <c r="D197" s="188"/>
      <c r="E197" s="102"/>
      <c r="F197" s="102"/>
      <c r="G197" s="102"/>
      <c r="H197" s="189"/>
      <c r="I197" s="189"/>
      <c r="J197" s="189"/>
      <c r="K197" s="189"/>
      <c r="L197" s="190"/>
      <c r="M197" s="190"/>
      <c r="N197" s="190"/>
      <c r="O197" s="190"/>
      <c r="P197" s="190"/>
      <c r="Q197" s="190"/>
      <c r="R197" s="190"/>
      <c r="S197" s="190"/>
      <c r="T197" s="190"/>
      <c r="U197" s="190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8"/>
      <c r="C198" s="188"/>
      <c r="D198" s="188"/>
      <c r="E198" s="102"/>
      <c r="F198" s="102"/>
      <c r="G198" s="102"/>
      <c r="H198" s="189"/>
      <c r="I198" s="189"/>
      <c r="J198" s="189"/>
      <c r="K198" s="189"/>
      <c r="L198" s="190"/>
      <c r="M198" s="190"/>
      <c r="N198" s="190"/>
      <c r="O198" s="190"/>
      <c r="P198" s="190"/>
      <c r="Q198" s="190"/>
      <c r="R198" s="190"/>
      <c r="S198" s="190"/>
      <c r="T198" s="190"/>
      <c r="U198" s="190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5"/>
      <c r="C201" s="186"/>
      <c r="D201" s="186"/>
      <c r="E201" s="187"/>
      <c r="F201" s="187"/>
      <c r="G201" s="187"/>
      <c r="H201" s="187"/>
      <c r="I201" s="187"/>
      <c r="J201" s="187"/>
      <c r="K201" s="187"/>
      <c r="L201" s="187"/>
      <c r="M201" s="187"/>
      <c r="N201" s="165"/>
      <c r="O201" s="165"/>
      <c r="P201" s="165"/>
      <c r="Q201" s="185"/>
      <c r="R201" s="185"/>
      <c r="S201" s="185"/>
      <c r="T201" s="185"/>
      <c r="U201" s="41"/>
      <c r="V201" s="165"/>
      <c r="W201" s="165"/>
      <c r="X201" s="165"/>
      <c r="Y201" s="165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84"/>
      <c r="C202" s="184"/>
      <c r="D202" s="184"/>
      <c r="E202" s="184"/>
      <c r="F202" s="184"/>
      <c r="G202" s="184"/>
      <c r="H202" s="184"/>
      <c r="I202" s="184"/>
      <c r="J202" s="184"/>
      <c r="K202" s="184"/>
      <c r="L202" s="184"/>
      <c r="M202" s="184"/>
      <c r="N202" s="98"/>
      <c r="O202" s="164"/>
      <c r="P202" s="164"/>
      <c r="Q202" s="184"/>
      <c r="R202" s="184"/>
      <c r="S202" s="184"/>
      <c r="T202" s="184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84"/>
      <c r="C203" s="184"/>
      <c r="D203" s="184"/>
      <c r="E203" s="184"/>
      <c r="F203" s="184"/>
      <c r="G203" s="184"/>
      <c r="H203" s="184"/>
      <c r="I203" s="184"/>
      <c r="J203" s="184"/>
      <c r="K203" s="184"/>
      <c r="L203" s="184"/>
      <c r="M203" s="184"/>
      <c r="N203" s="98"/>
      <c r="O203" s="164"/>
      <c r="P203" s="164"/>
      <c r="Q203" s="184"/>
      <c r="R203" s="184"/>
      <c r="S203" s="184"/>
      <c r="T203" s="184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84"/>
      <c r="C204" s="184"/>
      <c r="D204" s="184"/>
      <c r="E204" s="184"/>
      <c r="F204" s="184"/>
      <c r="G204" s="184"/>
      <c r="H204" s="184"/>
      <c r="I204" s="184"/>
      <c r="J204" s="184"/>
      <c r="K204" s="184"/>
      <c r="L204" s="184"/>
      <c r="M204" s="184"/>
      <c r="N204" s="98"/>
      <c r="O204" s="164"/>
      <c r="P204" s="164"/>
      <c r="Q204" s="184"/>
      <c r="R204" s="184"/>
      <c r="S204" s="184"/>
      <c r="T204" s="184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84"/>
      <c r="C205" s="184"/>
      <c r="D205" s="184"/>
      <c r="E205" s="184"/>
      <c r="F205" s="184"/>
      <c r="G205" s="184"/>
      <c r="H205" s="184"/>
      <c r="I205" s="184"/>
      <c r="J205" s="184"/>
      <c r="K205" s="184"/>
      <c r="L205" s="184"/>
      <c r="M205" s="184"/>
      <c r="N205" s="98"/>
      <c r="O205" s="164"/>
      <c r="P205" s="164"/>
      <c r="Q205" s="184"/>
      <c r="R205" s="184"/>
      <c r="S205" s="184"/>
      <c r="T205" s="184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84"/>
      <c r="C206" s="184"/>
      <c r="D206" s="184"/>
      <c r="E206" s="184"/>
      <c r="F206" s="184"/>
      <c r="G206" s="184"/>
      <c r="H206" s="184"/>
      <c r="I206" s="184"/>
      <c r="J206" s="184"/>
      <c r="K206" s="184"/>
      <c r="L206" s="184"/>
      <c r="M206" s="184"/>
      <c r="N206" s="98"/>
      <c r="O206" s="164"/>
      <c r="P206" s="164"/>
      <c r="Q206" s="184"/>
      <c r="R206" s="184"/>
      <c r="S206" s="184"/>
      <c r="T206" s="184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84"/>
      <c r="C207" s="184"/>
      <c r="D207" s="184"/>
      <c r="E207" s="184"/>
      <c r="F207" s="184"/>
      <c r="G207" s="184"/>
      <c r="H207" s="184"/>
      <c r="I207" s="184"/>
      <c r="J207" s="184"/>
      <c r="K207" s="184"/>
      <c r="L207" s="184"/>
      <c r="M207" s="184"/>
      <c r="N207" s="98"/>
      <c r="O207" s="164"/>
      <c r="P207" s="164"/>
      <c r="Q207" s="184"/>
      <c r="R207" s="184"/>
      <c r="S207" s="184"/>
      <c r="T207" s="184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84"/>
      <c r="C208" s="184"/>
      <c r="D208" s="184"/>
      <c r="E208" s="184"/>
      <c r="F208" s="184"/>
      <c r="G208" s="184"/>
      <c r="H208" s="184"/>
      <c r="I208" s="184"/>
      <c r="J208" s="184"/>
      <c r="K208" s="184"/>
      <c r="L208" s="184"/>
      <c r="M208" s="184"/>
      <c r="N208" s="98"/>
      <c r="O208" s="164"/>
      <c r="P208" s="164"/>
      <c r="Q208" s="184"/>
      <c r="R208" s="184"/>
      <c r="S208" s="184"/>
      <c r="T208" s="184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84"/>
      <c r="C209" s="184"/>
      <c r="D209" s="184"/>
      <c r="E209" s="184"/>
      <c r="F209" s="184"/>
      <c r="G209" s="184"/>
      <c r="H209" s="184"/>
      <c r="I209" s="184"/>
      <c r="J209" s="184"/>
      <c r="K209" s="184"/>
      <c r="L209" s="184"/>
      <c r="M209" s="184"/>
      <c r="N209" s="98"/>
      <c r="O209" s="164"/>
      <c r="P209" s="164"/>
      <c r="Q209" s="184"/>
      <c r="R209" s="184"/>
      <c r="S209" s="184"/>
      <c r="T209" s="184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84"/>
      <c r="C210" s="184"/>
      <c r="D210" s="184"/>
      <c r="E210" s="184"/>
      <c r="F210" s="184"/>
      <c r="G210" s="184"/>
      <c r="H210" s="184"/>
      <c r="I210" s="184"/>
      <c r="J210" s="184"/>
      <c r="K210" s="184"/>
      <c r="L210" s="184"/>
      <c r="M210" s="184"/>
      <c r="N210" s="98"/>
      <c r="O210" s="164"/>
      <c r="P210" s="164"/>
      <c r="Q210" s="184"/>
      <c r="R210" s="184"/>
      <c r="S210" s="184"/>
      <c r="T210" s="184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84"/>
      <c r="C211" s="184"/>
      <c r="D211" s="184"/>
      <c r="E211" s="184"/>
      <c r="F211" s="184"/>
      <c r="G211" s="184"/>
      <c r="H211" s="184"/>
      <c r="I211" s="184"/>
      <c r="J211" s="184"/>
      <c r="K211" s="184"/>
      <c r="L211" s="184"/>
      <c r="M211" s="184"/>
      <c r="N211" s="98"/>
      <c r="O211" s="164"/>
      <c r="P211" s="164"/>
      <c r="Q211" s="184"/>
      <c r="R211" s="184"/>
      <c r="S211" s="184"/>
      <c r="T211" s="184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84"/>
      <c r="C212" s="184"/>
      <c r="D212" s="184"/>
      <c r="E212" s="184"/>
      <c r="F212" s="184"/>
      <c r="G212" s="184"/>
      <c r="H212" s="184"/>
      <c r="I212" s="184"/>
      <c r="J212" s="184"/>
      <c r="K212" s="184"/>
      <c r="L212" s="184"/>
      <c r="M212" s="184"/>
      <c r="N212" s="98"/>
      <c r="O212" s="164"/>
      <c r="P212" s="164"/>
      <c r="Q212" s="184"/>
      <c r="R212" s="184"/>
      <c r="S212" s="184"/>
      <c r="T212" s="184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84"/>
      <c r="C213" s="184"/>
      <c r="D213" s="184"/>
      <c r="E213" s="184"/>
      <c r="F213" s="184"/>
      <c r="G213" s="184"/>
      <c r="H213" s="184"/>
      <c r="I213" s="184"/>
      <c r="J213" s="184"/>
      <c r="K213" s="184"/>
      <c r="L213" s="184"/>
      <c r="M213" s="184"/>
      <c r="N213" s="98"/>
      <c r="O213" s="164"/>
      <c r="P213" s="164"/>
      <c r="Q213" s="184"/>
      <c r="R213" s="184"/>
      <c r="S213" s="184"/>
      <c r="T213" s="184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84"/>
      <c r="C214" s="184"/>
      <c r="D214" s="184"/>
      <c r="E214" s="184"/>
      <c r="F214" s="184"/>
      <c r="G214" s="184"/>
      <c r="H214" s="184"/>
      <c r="I214" s="184"/>
      <c r="J214" s="184"/>
      <c r="K214" s="184"/>
      <c r="L214" s="184"/>
      <c r="M214" s="184"/>
      <c r="N214" s="98"/>
      <c r="O214" s="164"/>
      <c r="P214" s="164"/>
      <c r="Q214" s="184"/>
      <c r="R214" s="184"/>
      <c r="S214" s="184"/>
      <c r="T214" s="184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84"/>
      <c r="C215" s="184"/>
      <c r="D215" s="184"/>
      <c r="E215" s="184"/>
      <c r="F215" s="184"/>
      <c r="G215" s="184"/>
      <c r="H215" s="184"/>
      <c r="I215" s="184"/>
      <c r="J215" s="184"/>
      <c r="K215" s="184"/>
      <c r="L215" s="184"/>
      <c r="M215" s="184"/>
      <c r="N215" s="98"/>
      <c r="O215" s="164"/>
      <c r="P215" s="164"/>
      <c r="Q215" s="184"/>
      <c r="R215" s="184"/>
      <c r="S215" s="184"/>
      <c r="T215" s="184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84"/>
      <c r="C216" s="184"/>
      <c r="D216" s="184"/>
      <c r="E216" s="184"/>
      <c r="F216" s="184"/>
      <c r="G216" s="184"/>
      <c r="H216" s="184"/>
      <c r="I216" s="184"/>
      <c r="J216" s="184"/>
      <c r="K216" s="184"/>
      <c r="L216" s="184"/>
      <c r="M216" s="184"/>
      <c r="N216" s="98"/>
      <c r="O216" s="164"/>
      <c r="P216" s="164"/>
      <c r="Q216" s="184"/>
      <c r="R216" s="184"/>
      <c r="S216" s="184"/>
      <c r="T216" s="184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84"/>
      <c r="C217" s="184"/>
      <c r="D217" s="184"/>
      <c r="E217" s="184"/>
      <c r="F217" s="184"/>
      <c r="G217" s="184"/>
      <c r="H217" s="184"/>
      <c r="I217" s="184"/>
      <c r="J217" s="184"/>
      <c r="K217" s="184"/>
      <c r="L217" s="184"/>
      <c r="M217" s="184"/>
      <c r="N217" s="98"/>
      <c r="O217" s="164"/>
      <c r="P217" s="164"/>
      <c r="Q217" s="184"/>
      <c r="R217" s="184"/>
      <c r="S217" s="184"/>
      <c r="T217" s="184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84"/>
      <c r="C218" s="184"/>
      <c r="D218" s="184"/>
      <c r="E218" s="184"/>
      <c r="F218" s="184"/>
      <c r="G218" s="184"/>
      <c r="H218" s="184"/>
      <c r="I218" s="184"/>
      <c r="J218" s="184"/>
      <c r="K218" s="184"/>
      <c r="L218" s="184"/>
      <c r="M218" s="184"/>
      <c r="N218" s="98"/>
      <c r="O218" s="164"/>
      <c r="P218" s="164"/>
      <c r="Q218" s="184"/>
      <c r="R218" s="184"/>
      <c r="S218" s="184"/>
      <c r="T218" s="184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84"/>
      <c r="C219" s="184"/>
      <c r="D219" s="184"/>
      <c r="E219" s="184"/>
      <c r="F219" s="184"/>
      <c r="G219" s="184"/>
      <c r="H219" s="184"/>
      <c r="I219" s="184"/>
      <c r="J219" s="184"/>
      <c r="K219" s="184"/>
      <c r="L219" s="184"/>
      <c r="M219" s="184"/>
      <c r="N219" s="98"/>
      <c r="O219" s="164"/>
      <c r="P219" s="164"/>
      <c r="Q219" s="184"/>
      <c r="R219" s="184"/>
      <c r="S219" s="184"/>
      <c r="T219" s="184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84"/>
      <c r="C220" s="184"/>
      <c r="D220" s="184"/>
      <c r="E220" s="184"/>
      <c r="F220" s="184"/>
      <c r="G220" s="184"/>
      <c r="H220" s="184"/>
      <c r="I220" s="184"/>
      <c r="J220" s="184"/>
      <c r="K220" s="184"/>
      <c r="L220" s="184"/>
      <c r="M220" s="184"/>
      <c r="N220" s="98"/>
      <c r="O220" s="164"/>
      <c r="P220" s="164"/>
      <c r="Q220" s="184"/>
      <c r="R220" s="184"/>
      <c r="S220" s="184"/>
      <c r="T220" s="184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84"/>
      <c r="C221" s="184"/>
      <c r="D221" s="184"/>
      <c r="E221" s="184"/>
      <c r="F221" s="184"/>
      <c r="G221" s="184"/>
      <c r="H221" s="184"/>
      <c r="I221" s="184"/>
      <c r="J221" s="184"/>
      <c r="K221" s="184"/>
      <c r="L221" s="184"/>
      <c r="M221" s="184"/>
      <c r="N221" s="98"/>
      <c r="O221" s="164"/>
      <c r="P221" s="164"/>
      <c r="Q221" s="184"/>
      <c r="R221" s="184"/>
      <c r="S221" s="184"/>
      <c r="T221" s="184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84"/>
      <c r="C222" s="184"/>
      <c r="D222" s="184"/>
      <c r="E222" s="184"/>
      <c r="F222" s="184"/>
      <c r="G222" s="184"/>
      <c r="H222" s="184"/>
      <c r="I222" s="184"/>
      <c r="J222" s="184"/>
      <c r="K222" s="184"/>
      <c r="L222" s="184"/>
      <c r="M222" s="184"/>
      <c r="N222" s="98"/>
      <c r="O222" s="164"/>
      <c r="P222" s="164"/>
      <c r="Q222" s="184"/>
      <c r="R222" s="184"/>
      <c r="S222" s="184"/>
      <c r="T222" s="184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84"/>
      <c r="C223" s="184"/>
      <c r="D223" s="184"/>
      <c r="E223" s="184"/>
      <c r="F223" s="184"/>
      <c r="G223" s="184"/>
      <c r="H223" s="184"/>
      <c r="I223" s="184"/>
      <c r="J223" s="184"/>
      <c r="K223" s="184"/>
      <c r="L223" s="184"/>
      <c r="M223" s="184"/>
      <c r="N223" s="98"/>
      <c r="O223" s="164"/>
      <c r="P223" s="164"/>
      <c r="Q223" s="184"/>
      <c r="R223" s="184"/>
      <c r="S223" s="184"/>
      <c r="T223" s="184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84"/>
      <c r="C224" s="184"/>
      <c r="D224" s="184"/>
      <c r="E224" s="184"/>
      <c r="F224" s="184"/>
      <c r="G224" s="184"/>
      <c r="H224" s="184"/>
      <c r="I224" s="184"/>
      <c r="J224" s="184"/>
      <c r="K224" s="184"/>
      <c r="L224" s="184"/>
      <c r="M224" s="184"/>
      <c r="N224" s="98"/>
      <c r="O224" s="164"/>
      <c r="P224" s="164"/>
      <c r="Q224" s="184"/>
      <c r="R224" s="184"/>
      <c r="S224" s="184"/>
      <c r="T224" s="184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84"/>
      <c r="C225" s="184"/>
      <c r="D225" s="184"/>
      <c r="E225" s="184"/>
      <c r="F225" s="184"/>
      <c r="G225" s="184"/>
      <c r="H225" s="184"/>
      <c r="I225" s="184"/>
      <c r="J225" s="184"/>
      <c r="K225" s="184"/>
      <c r="L225" s="184"/>
      <c r="M225" s="184"/>
      <c r="N225" s="98"/>
      <c r="O225" s="164"/>
      <c r="P225" s="164"/>
      <c r="Q225" s="184"/>
      <c r="R225" s="184"/>
      <c r="S225" s="184"/>
      <c r="T225" s="184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84"/>
      <c r="C226" s="184"/>
      <c r="D226" s="184"/>
      <c r="E226" s="184"/>
      <c r="F226" s="184"/>
      <c r="G226" s="184"/>
      <c r="H226" s="184"/>
      <c r="I226" s="184"/>
      <c r="J226" s="184"/>
      <c r="K226" s="184"/>
      <c r="L226" s="184"/>
      <c r="M226" s="184"/>
      <c r="N226" s="98"/>
      <c r="O226" s="164"/>
      <c r="P226" s="164"/>
      <c r="Q226" s="184"/>
      <c r="R226" s="184"/>
      <c r="S226" s="184"/>
      <c r="T226" s="184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84"/>
      <c r="C227" s="184"/>
      <c r="D227" s="184"/>
      <c r="E227" s="184"/>
      <c r="F227" s="184"/>
      <c r="G227" s="184"/>
      <c r="H227" s="184"/>
      <c r="I227" s="184"/>
      <c r="J227" s="184"/>
      <c r="K227" s="184"/>
      <c r="L227" s="184"/>
      <c r="M227" s="184"/>
      <c r="N227" s="98"/>
      <c r="O227" s="164"/>
      <c r="P227" s="164"/>
      <c r="Q227" s="184"/>
      <c r="R227" s="184"/>
      <c r="S227" s="184"/>
      <c r="T227" s="184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84"/>
      <c r="C228" s="184"/>
      <c r="D228" s="184"/>
      <c r="E228" s="184"/>
      <c r="F228" s="184"/>
      <c r="G228" s="184"/>
      <c r="H228" s="184"/>
      <c r="I228" s="184"/>
      <c r="J228" s="184"/>
      <c r="K228" s="184"/>
      <c r="L228" s="184"/>
      <c r="M228" s="184"/>
      <c r="N228" s="98"/>
      <c r="O228" s="164"/>
      <c r="P228" s="164"/>
      <c r="Q228" s="184"/>
      <c r="R228" s="184"/>
      <c r="S228" s="184"/>
      <c r="T228" s="184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84"/>
      <c r="C229" s="184"/>
      <c r="D229" s="184"/>
      <c r="E229" s="184"/>
      <c r="F229" s="184"/>
      <c r="G229" s="184"/>
      <c r="H229" s="184"/>
      <c r="I229" s="184"/>
      <c r="J229" s="184"/>
      <c r="K229" s="184"/>
      <c r="L229" s="184"/>
      <c r="M229" s="184"/>
      <c r="N229" s="98"/>
      <c r="O229" s="164"/>
      <c r="P229" s="164"/>
      <c r="Q229" s="184"/>
      <c r="R229" s="184"/>
      <c r="S229" s="184"/>
      <c r="T229" s="184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84"/>
      <c r="C230" s="184"/>
      <c r="D230" s="184"/>
      <c r="E230" s="184"/>
      <c r="F230" s="184"/>
      <c r="G230" s="184"/>
      <c r="H230" s="184"/>
      <c r="I230" s="184"/>
      <c r="J230" s="184"/>
      <c r="K230" s="184"/>
      <c r="L230" s="184"/>
      <c r="M230" s="184"/>
      <c r="N230" s="98"/>
      <c r="O230" s="164"/>
      <c r="P230" s="164"/>
      <c r="Q230" s="184"/>
      <c r="R230" s="184"/>
      <c r="S230" s="184"/>
      <c r="T230" s="184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84"/>
      <c r="C231" s="184"/>
      <c r="D231" s="184"/>
      <c r="E231" s="184"/>
      <c r="F231" s="184"/>
      <c r="G231" s="184"/>
      <c r="H231" s="184"/>
      <c r="I231" s="184"/>
      <c r="J231" s="184"/>
      <c r="K231" s="184"/>
      <c r="L231" s="184"/>
      <c r="M231" s="184"/>
      <c r="N231" s="98"/>
      <c r="O231" s="164"/>
      <c r="P231" s="164"/>
      <c r="Q231" s="184"/>
      <c r="R231" s="184"/>
      <c r="S231" s="184"/>
      <c r="T231" s="184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84"/>
      <c r="C232" s="184"/>
      <c r="D232" s="184"/>
      <c r="E232" s="184"/>
      <c r="F232" s="184"/>
      <c r="G232" s="184"/>
      <c r="H232" s="184"/>
      <c r="I232" s="184"/>
      <c r="J232" s="184"/>
      <c r="K232" s="184"/>
      <c r="L232" s="184"/>
      <c r="M232" s="184"/>
      <c r="N232" s="98"/>
      <c r="O232" s="164"/>
      <c r="P232" s="164"/>
      <c r="Q232" s="184"/>
      <c r="R232" s="184"/>
      <c r="S232" s="184"/>
      <c r="T232" s="184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84"/>
      <c r="C233" s="184"/>
      <c r="D233" s="184"/>
      <c r="E233" s="184"/>
      <c r="F233" s="184"/>
      <c r="G233" s="184"/>
      <c r="H233" s="184"/>
      <c r="I233" s="184"/>
      <c r="J233" s="184"/>
      <c r="K233" s="184"/>
      <c r="L233" s="184"/>
      <c r="M233" s="184"/>
      <c r="N233" s="98"/>
      <c r="O233" s="164"/>
      <c r="P233" s="164"/>
      <c r="Q233" s="184"/>
      <c r="R233" s="184"/>
      <c r="S233" s="184"/>
      <c r="T233" s="184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84"/>
      <c r="C234" s="184"/>
      <c r="D234" s="184"/>
      <c r="E234" s="184"/>
      <c r="F234" s="184"/>
      <c r="G234" s="184"/>
      <c r="H234" s="184"/>
      <c r="I234" s="184"/>
      <c r="J234" s="184"/>
      <c r="K234" s="184"/>
      <c r="L234" s="184"/>
      <c r="M234" s="184"/>
      <c r="N234" s="98"/>
      <c r="O234" s="164"/>
      <c r="P234" s="164"/>
      <c r="Q234" s="184"/>
      <c r="R234" s="184"/>
      <c r="S234" s="184"/>
      <c r="T234" s="184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84"/>
      <c r="C235" s="184"/>
      <c r="D235" s="184"/>
      <c r="E235" s="184"/>
      <c r="F235" s="184"/>
      <c r="G235" s="184"/>
      <c r="H235" s="184"/>
      <c r="I235" s="184"/>
      <c r="J235" s="184"/>
      <c r="K235" s="184"/>
      <c r="L235" s="184"/>
      <c r="M235" s="184"/>
      <c r="N235" s="98"/>
      <c r="O235" s="164"/>
      <c r="P235" s="164"/>
      <c r="Q235" s="184"/>
      <c r="R235" s="184"/>
      <c r="S235" s="184"/>
      <c r="T235" s="184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84"/>
      <c r="C236" s="184"/>
      <c r="D236" s="184"/>
      <c r="E236" s="184"/>
      <c r="F236" s="184"/>
      <c r="G236" s="184"/>
      <c r="H236" s="184"/>
      <c r="I236" s="184"/>
      <c r="J236" s="184"/>
      <c r="K236" s="184"/>
      <c r="L236" s="184"/>
      <c r="M236" s="184"/>
      <c r="N236" s="98"/>
      <c r="O236" s="164"/>
      <c r="P236" s="164"/>
      <c r="Q236" s="184"/>
      <c r="R236" s="184"/>
      <c r="S236" s="184"/>
      <c r="T236" s="184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84"/>
      <c r="C237" s="184"/>
      <c r="D237" s="184"/>
      <c r="E237" s="184"/>
      <c r="F237" s="184"/>
      <c r="G237" s="184"/>
      <c r="H237" s="184"/>
      <c r="I237" s="184"/>
      <c r="J237" s="184"/>
      <c r="K237" s="184"/>
      <c r="L237" s="184"/>
      <c r="M237" s="184"/>
      <c r="N237" s="98"/>
      <c r="O237" s="164"/>
      <c r="P237" s="164"/>
      <c r="Q237" s="184"/>
      <c r="R237" s="184"/>
      <c r="S237" s="184"/>
      <c r="T237" s="184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84"/>
      <c r="C238" s="184"/>
      <c r="D238" s="184"/>
      <c r="E238" s="184"/>
      <c r="F238" s="184"/>
      <c r="G238" s="184"/>
      <c r="H238" s="184"/>
      <c r="I238" s="184"/>
      <c r="J238" s="184"/>
      <c r="K238" s="184"/>
      <c r="L238" s="184"/>
      <c r="M238" s="184"/>
      <c r="N238" s="98"/>
      <c r="O238" s="164"/>
      <c r="P238" s="164"/>
      <c r="Q238" s="184"/>
      <c r="R238" s="184"/>
      <c r="S238" s="184"/>
      <c r="T238" s="184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84"/>
      <c r="C239" s="184"/>
      <c r="D239" s="184"/>
      <c r="E239" s="184"/>
      <c r="F239" s="184"/>
      <c r="G239" s="184"/>
      <c r="H239" s="184"/>
      <c r="I239" s="184"/>
      <c r="J239" s="184"/>
      <c r="K239" s="184"/>
      <c r="L239" s="184"/>
      <c r="M239" s="184"/>
      <c r="N239" s="98"/>
      <c r="O239" s="164"/>
      <c r="P239" s="164"/>
      <c r="Q239" s="184"/>
      <c r="R239" s="184"/>
      <c r="S239" s="184"/>
      <c r="T239" s="184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84"/>
      <c r="C240" s="184"/>
      <c r="D240" s="184"/>
      <c r="E240" s="184"/>
      <c r="F240" s="184"/>
      <c r="G240" s="184"/>
      <c r="H240" s="184"/>
      <c r="I240" s="184"/>
      <c r="J240" s="184"/>
      <c r="K240" s="184"/>
      <c r="L240" s="184"/>
      <c r="M240" s="184"/>
      <c r="N240" s="98"/>
      <c r="O240" s="164"/>
      <c r="P240" s="164"/>
      <c r="Q240" s="184"/>
      <c r="R240" s="184"/>
      <c r="S240" s="184"/>
      <c r="T240" s="184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84"/>
      <c r="C241" s="184"/>
      <c r="D241" s="184"/>
      <c r="E241" s="184"/>
      <c r="F241" s="184"/>
      <c r="G241" s="184"/>
      <c r="H241" s="184"/>
      <c r="I241" s="184"/>
      <c r="J241" s="184"/>
      <c r="K241" s="184"/>
      <c r="L241" s="184"/>
      <c r="M241" s="184"/>
      <c r="N241" s="98"/>
      <c r="O241" s="164"/>
      <c r="P241" s="164"/>
      <c r="Q241" s="184"/>
      <c r="R241" s="184"/>
      <c r="S241" s="184"/>
      <c r="T241" s="184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5"/>
      <c r="C246" s="186"/>
      <c r="D246" s="186"/>
      <c r="E246" s="165"/>
      <c r="F246" s="165"/>
      <c r="G246" s="165"/>
      <c r="H246" s="185"/>
      <c r="I246" s="185"/>
      <c r="J246" s="185"/>
      <c r="K246" s="185"/>
      <c r="L246" s="185"/>
      <c r="M246" s="185"/>
      <c r="N246" s="185"/>
      <c r="O246" s="185"/>
      <c r="P246" s="185"/>
      <c r="Q246" s="165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8"/>
      <c r="C247" s="188"/>
      <c r="D247" s="188"/>
      <c r="E247" s="102"/>
      <c r="F247" s="102"/>
      <c r="G247" s="102"/>
      <c r="H247" s="189"/>
      <c r="I247" s="189"/>
      <c r="J247" s="189"/>
      <c r="K247" s="189"/>
      <c r="L247" s="190"/>
      <c r="M247" s="190"/>
      <c r="N247" s="190"/>
      <c r="O247" s="190"/>
      <c r="P247" s="190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8"/>
      <c r="C248" s="188"/>
      <c r="D248" s="188"/>
      <c r="E248" s="102"/>
      <c r="F248" s="102"/>
      <c r="G248" s="102"/>
      <c r="H248" s="189"/>
      <c r="I248" s="189"/>
      <c r="J248" s="189"/>
      <c r="K248" s="189"/>
      <c r="L248" s="190"/>
      <c r="M248" s="190"/>
      <c r="N248" s="190"/>
      <c r="O248" s="190"/>
      <c r="P248" s="190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8"/>
      <c r="C249" s="188"/>
      <c r="D249" s="188"/>
      <c r="E249" s="102"/>
      <c r="F249" s="102"/>
      <c r="G249" s="102"/>
      <c r="H249" s="189"/>
      <c r="I249" s="189"/>
      <c r="J249" s="189"/>
      <c r="K249" s="189"/>
      <c r="L249" s="190"/>
      <c r="M249" s="190"/>
      <c r="N249" s="190"/>
      <c r="O249" s="190"/>
      <c r="P249" s="190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8"/>
      <c r="C250" s="188"/>
      <c r="D250" s="188"/>
      <c r="E250" s="102"/>
      <c r="F250" s="102"/>
      <c r="G250" s="102"/>
      <c r="H250" s="189"/>
      <c r="I250" s="189"/>
      <c r="J250" s="189"/>
      <c r="K250" s="189"/>
      <c r="L250" s="190"/>
      <c r="M250" s="190"/>
      <c r="N250" s="190"/>
      <c r="O250" s="190"/>
      <c r="P250" s="190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8"/>
      <c r="C251" s="188"/>
      <c r="D251" s="188"/>
      <c r="E251" s="102"/>
      <c r="F251" s="102"/>
      <c r="G251" s="102"/>
      <c r="H251" s="189"/>
      <c r="I251" s="189"/>
      <c r="J251" s="189"/>
      <c r="K251" s="189"/>
      <c r="L251" s="190"/>
      <c r="M251" s="190"/>
      <c r="N251" s="190"/>
      <c r="O251" s="190"/>
      <c r="P251" s="190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8"/>
      <c r="C252" s="188"/>
      <c r="D252" s="188"/>
      <c r="E252" s="102"/>
      <c r="F252" s="102"/>
      <c r="G252" s="102"/>
      <c r="H252" s="189"/>
      <c r="I252" s="189"/>
      <c r="J252" s="189"/>
      <c r="K252" s="189"/>
      <c r="L252" s="190"/>
      <c r="M252" s="190"/>
      <c r="N252" s="190"/>
      <c r="O252" s="190"/>
      <c r="P252" s="190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8"/>
      <c r="C253" s="188"/>
      <c r="D253" s="188"/>
      <c r="E253" s="102"/>
      <c r="F253" s="102"/>
      <c r="G253" s="102"/>
      <c r="H253" s="189"/>
      <c r="I253" s="189"/>
      <c r="J253" s="189"/>
      <c r="K253" s="189"/>
      <c r="L253" s="190"/>
      <c r="M253" s="190"/>
      <c r="N253" s="190"/>
      <c r="O253" s="190"/>
      <c r="P253" s="190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5"/>
      <c r="C256" s="186"/>
      <c r="D256" s="186"/>
      <c r="E256" s="187"/>
      <c r="F256" s="187"/>
      <c r="G256" s="187"/>
      <c r="H256" s="187"/>
      <c r="I256" s="187"/>
      <c r="J256" s="187"/>
      <c r="K256" s="187"/>
      <c r="L256" s="187"/>
      <c r="M256" s="187"/>
      <c r="N256" s="165"/>
      <c r="O256" s="165"/>
      <c r="P256" s="185"/>
      <c r="Q256" s="185"/>
      <c r="R256" s="185"/>
      <c r="S256" s="185"/>
      <c r="T256" s="185"/>
      <c r="U256" s="185"/>
      <c r="V256" s="165"/>
      <c r="W256" s="165"/>
      <c r="X256" s="165"/>
      <c r="Y256" s="165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84"/>
      <c r="C257" s="184"/>
      <c r="D257" s="184"/>
      <c r="E257" s="184"/>
      <c r="F257" s="184"/>
      <c r="G257" s="184"/>
      <c r="H257" s="184"/>
      <c r="I257" s="184"/>
      <c r="J257" s="184"/>
      <c r="K257" s="184"/>
      <c r="L257" s="184"/>
      <c r="M257" s="184"/>
      <c r="N257" s="98"/>
      <c r="O257" s="164"/>
      <c r="P257" s="184"/>
      <c r="Q257" s="184"/>
      <c r="R257" s="184"/>
      <c r="S257" s="184"/>
      <c r="T257" s="184"/>
      <c r="U257" s="184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84"/>
      <c r="C258" s="184"/>
      <c r="D258" s="184"/>
      <c r="E258" s="184"/>
      <c r="F258" s="184"/>
      <c r="G258" s="184"/>
      <c r="H258" s="184"/>
      <c r="I258" s="184"/>
      <c r="J258" s="184"/>
      <c r="K258" s="184"/>
      <c r="L258" s="184"/>
      <c r="M258" s="184"/>
      <c r="N258" s="98"/>
      <c r="O258" s="164"/>
      <c r="P258" s="184"/>
      <c r="Q258" s="184"/>
      <c r="R258" s="184"/>
      <c r="S258" s="184"/>
      <c r="T258" s="184"/>
      <c r="U258" s="184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84"/>
      <c r="C259" s="184"/>
      <c r="D259" s="184"/>
      <c r="E259" s="184"/>
      <c r="F259" s="184"/>
      <c r="G259" s="184"/>
      <c r="H259" s="184"/>
      <c r="I259" s="184"/>
      <c r="J259" s="184"/>
      <c r="K259" s="184"/>
      <c r="L259" s="184"/>
      <c r="M259" s="184"/>
      <c r="N259" s="98"/>
      <c r="O259" s="164"/>
      <c r="P259" s="184"/>
      <c r="Q259" s="184"/>
      <c r="R259" s="184"/>
      <c r="S259" s="184"/>
      <c r="T259" s="184"/>
      <c r="U259" s="184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84"/>
      <c r="C260" s="184"/>
      <c r="D260" s="184"/>
      <c r="E260" s="184"/>
      <c r="F260" s="184"/>
      <c r="G260" s="184"/>
      <c r="H260" s="184"/>
      <c r="I260" s="184"/>
      <c r="J260" s="184"/>
      <c r="K260" s="184"/>
      <c r="L260" s="184"/>
      <c r="M260" s="184"/>
      <c r="N260" s="98"/>
      <c r="O260" s="164"/>
      <c r="P260" s="184"/>
      <c r="Q260" s="184"/>
      <c r="R260" s="184"/>
      <c r="S260" s="184"/>
      <c r="T260" s="184"/>
      <c r="U260" s="184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84"/>
      <c r="C261" s="184"/>
      <c r="D261" s="184"/>
      <c r="E261" s="184"/>
      <c r="F261" s="184"/>
      <c r="G261" s="184"/>
      <c r="H261" s="184"/>
      <c r="I261" s="184"/>
      <c r="J261" s="184"/>
      <c r="K261" s="184"/>
      <c r="L261" s="184"/>
      <c r="M261" s="184"/>
      <c r="N261" s="98"/>
      <c r="O261" s="164"/>
      <c r="P261" s="184"/>
      <c r="Q261" s="184"/>
      <c r="R261" s="184"/>
      <c r="S261" s="184"/>
      <c r="T261" s="184"/>
      <c r="U261" s="184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84"/>
      <c r="C262" s="184"/>
      <c r="D262" s="184"/>
      <c r="E262" s="184"/>
      <c r="F262" s="184"/>
      <c r="G262" s="184"/>
      <c r="H262" s="184"/>
      <c r="I262" s="184"/>
      <c r="J262" s="184"/>
      <c r="K262" s="184"/>
      <c r="L262" s="184"/>
      <c r="M262" s="184"/>
      <c r="N262" s="98"/>
      <c r="O262" s="164"/>
      <c r="P262" s="184"/>
      <c r="Q262" s="184"/>
      <c r="R262" s="184"/>
      <c r="S262" s="184"/>
      <c r="T262" s="184"/>
      <c r="U262" s="184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84"/>
      <c r="C263" s="184"/>
      <c r="D263" s="184"/>
      <c r="E263" s="184"/>
      <c r="F263" s="184"/>
      <c r="G263" s="184"/>
      <c r="H263" s="184"/>
      <c r="I263" s="184"/>
      <c r="J263" s="184"/>
      <c r="K263" s="184"/>
      <c r="L263" s="184"/>
      <c r="M263" s="184"/>
      <c r="N263" s="98"/>
      <c r="O263" s="164"/>
      <c r="P263" s="184"/>
      <c r="Q263" s="184"/>
      <c r="R263" s="184"/>
      <c r="S263" s="184"/>
      <c r="T263" s="184"/>
      <c r="U263" s="184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84"/>
      <c r="C264" s="184"/>
      <c r="D264" s="184"/>
      <c r="E264" s="184"/>
      <c r="F264" s="184"/>
      <c r="G264" s="184"/>
      <c r="H264" s="184"/>
      <c r="I264" s="184"/>
      <c r="J264" s="184"/>
      <c r="K264" s="184"/>
      <c r="L264" s="184"/>
      <c r="M264" s="184"/>
      <c r="N264" s="98"/>
      <c r="O264" s="164"/>
      <c r="P264" s="184"/>
      <c r="Q264" s="184"/>
      <c r="R264" s="184"/>
      <c r="S264" s="184"/>
      <c r="T264" s="184"/>
      <c r="U264" s="184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84"/>
      <c r="C265" s="184"/>
      <c r="D265" s="184"/>
      <c r="E265" s="184"/>
      <c r="F265" s="184"/>
      <c r="G265" s="184"/>
      <c r="H265" s="184"/>
      <c r="I265" s="184"/>
      <c r="J265" s="184"/>
      <c r="K265" s="184"/>
      <c r="L265" s="184"/>
      <c r="M265" s="184"/>
      <c r="N265" s="98"/>
      <c r="O265" s="164"/>
      <c r="P265" s="184"/>
      <c r="Q265" s="184"/>
      <c r="R265" s="184"/>
      <c r="S265" s="184"/>
      <c r="T265" s="184"/>
      <c r="U265" s="184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84"/>
      <c r="C266" s="184"/>
      <c r="D266" s="184"/>
      <c r="E266" s="184"/>
      <c r="F266" s="184"/>
      <c r="G266" s="184"/>
      <c r="H266" s="184"/>
      <c r="I266" s="184"/>
      <c r="J266" s="184"/>
      <c r="K266" s="184"/>
      <c r="L266" s="184"/>
      <c r="M266" s="184"/>
      <c r="N266" s="98"/>
      <c r="O266" s="164"/>
      <c r="P266" s="184"/>
      <c r="Q266" s="184"/>
      <c r="R266" s="184"/>
      <c r="S266" s="184"/>
      <c r="T266" s="184"/>
      <c r="U266" s="184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84"/>
      <c r="C267" s="184"/>
      <c r="D267" s="184"/>
      <c r="E267" s="184"/>
      <c r="F267" s="184"/>
      <c r="G267" s="184"/>
      <c r="H267" s="184"/>
      <c r="I267" s="184"/>
      <c r="J267" s="184"/>
      <c r="K267" s="184"/>
      <c r="L267" s="184"/>
      <c r="M267" s="184"/>
      <c r="N267" s="98"/>
      <c r="O267" s="164"/>
      <c r="P267" s="184"/>
      <c r="Q267" s="184"/>
      <c r="R267" s="184"/>
      <c r="S267" s="184"/>
      <c r="T267" s="184"/>
      <c r="U267" s="184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84"/>
      <c r="C268" s="184"/>
      <c r="D268" s="184"/>
      <c r="E268" s="184"/>
      <c r="F268" s="184"/>
      <c r="G268" s="184"/>
      <c r="H268" s="184"/>
      <c r="I268" s="184"/>
      <c r="J268" s="184"/>
      <c r="K268" s="184"/>
      <c r="L268" s="184"/>
      <c r="M268" s="184"/>
      <c r="N268" s="98"/>
      <c r="O268" s="164"/>
      <c r="P268" s="184"/>
      <c r="Q268" s="184"/>
      <c r="R268" s="184"/>
      <c r="S268" s="184"/>
      <c r="T268" s="184"/>
      <c r="U268" s="184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84"/>
      <c r="C269" s="184"/>
      <c r="D269" s="184"/>
      <c r="E269" s="184"/>
      <c r="F269" s="184"/>
      <c r="G269" s="184"/>
      <c r="H269" s="184"/>
      <c r="I269" s="184"/>
      <c r="J269" s="184"/>
      <c r="K269" s="184"/>
      <c r="L269" s="184"/>
      <c r="M269" s="184"/>
      <c r="N269" s="98"/>
      <c r="O269" s="164"/>
      <c r="P269" s="184"/>
      <c r="Q269" s="184"/>
      <c r="R269" s="184"/>
      <c r="S269" s="184"/>
      <c r="T269" s="184"/>
      <c r="U269" s="184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84"/>
      <c r="C270" s="184"/>
      <c r="D270" s="184"/>
      <c r="E270" s="184"/>
      <c r="F270" s="184"/>
      <c r="G270" s="184"/>
      <c r="H270" s="184"/>
      <c r="I270" s="184"/>
      <c r="J270" s="184"/>
      <c r="K270" s="184"/>
      <c r="L270" s="184"/>
      <c r="M270" s="184"/>
      <c r="N270" s="98"/>
      <c r="O270" s="164"/>
      <c r="P270" s="184"/>
      <c r="Q270" s="184"/>
      <c r="R270" s="184"/>
      <c r="S270" s="184"/>
      <c r="T270" s="184"/>
      <c r="U270" s="184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84"/>
      <c r="C271" s="184"/>
      <c r="D271" s="184"/>
      <c r="E271" s="184"/>
      <c r="F271" s="184"/>
      <c r="G271" s="184"/>
      <c r="H271" s="184"/>
      <c r="I271" s="184"/>
      <c r="J271" s="184"/>
      <c r="K271" s="184"/>
      <c r="L271" s="184"/>
      <c r="M271" s="184"/>
      <c r="N271" s="98"/>
      <c r="O271" s="164"/>
      <c r="P271" s="184"/>
      <c r="Q271" s="184"/>
      <c r="R271" s="184"/>
      <c r="S271" s="184"/>
      <c r="T271" s="184"/>
      <c r="U271" s="184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84"/>
      <c r="C272" s="184"/>
      <c r="D272" s="184"/>
      <c r="E272" s="184"/>
      <c r="F272" s="184"/>
      <c r="G272" s="184"/>
      <c r="H272" s="184"/>
      <c r="I272" s="184"/>
      <c r="J272" s="184"/>
      <c r="K272" s="184"/>
      <c r="L272" s="184"/>
      <c r="M272" s="184"/>
      <c r="N272" s="98"/>
      <c r="O272" s="164"/>
      <c r="P272" s="184"/>
      <c r="Q272" s="184"/>
      <c r="R272" s="184"/>
      <c r="S272" s="184"/>
      <c r="T272" s="184"/>
      <c r="U272" s="184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84"/>
      <c r="C273" s="184"/>
      <c r="D273" s="184"/>
      <c r="E273" s="184"/>
      <c r="F273" s="184"/>
      <c r="G273" s="184"/>
      <c r="H273" s="184"/>
      <c r="I273" s="184"/>
      <c r="J273" s="184"/>
      <c r="K273" s="184"/>
      <c r="L273" s="184"/>
      <c r="M273" s="184"/>
      <c r="N273" s="98"/>
      <c r="O273" s="164"/>
      <c r="P273" s="184"/>
      <c r="Q273" s="184"/>
      <c r="R273" s="184"/>
      <c r="S273" s="184"/>
      <c r="T273" s="184"/>
      <c r="U273" s="184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84"/>
      <c r="C274" s="184"/>
      <c r="D274" s="184"/>
      <c r="E274" s="184"/>
      <c r="F274" s="184"/>
      <c r="G274" s="184"/>
      <c r="H274" s="184"/>
      <c r="I274" s="184"/>
      <c r="J274" s="184"/>
      <c r="K274" s="184"/>
      <c r="L274" s="184"/>
      <c r="M274" s="184"/>
      <c r="N274" s="98"/>
      <c r="O274" s="164"/>
      <c r="P274" s="184"/>
      <c r="Q274" s="184"/>
      <c r="R274" s="184"/>
      <c r="S274" s="184"/>
      <c r="T274" s="184"/>
      <c r="U274" s="184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84"/>
      <c r="C275" s="184"/>
      <c r="D275" s="184"/>
      <c r="E275" s="184"/>
      <c r="F275" s="184"/>
      <c r="G275" s="184"/>
      <c r="H275" s="184"/>
      <c r="I275" s="184"/>
      <c r="J275" s="184"/>
      <c r="K275" s="184"/>
      <c r="L275" s="184"/>
      <c r="M275" s="184"/>
      <c r="N275" s="98"/>
      <c r="O275" s="164"/>
      <c r="P275" s="184"/>
      <c r="Q275" s="184"/>
      <c r="R275" s="184"/>
      <c r="S275" s="184"/>
      <c r="T275" s="184"/>
      <c r="U275" s="184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84"/>
      <c r="C276" s="184"/>
      <c r="D276" s="184"/>
      <c r="E276" s="184"/>
      <c r="F276" s="184"/>
      <c r="G276" s="184"/>
      <c r="H276" s="184"/>
      <c r="I276" s="184"/>
      <c r="J276" s="184"/>
      <c r="K276" s="184"/>
      <c r="L276" s="184"/>
      <c r="M276" s="184"/>
      <c r="N276" s="98"/>
      <c r="O276" s="164"/>
      <c r="P276" s="184"/>
      <c r="Q276" s="184"/>
      <c r="R276" s="184"/>
      <c r="S276" s="184"/>
      <c r="T276" s="184"/>
      <c r="U276" s="184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84"/>
      <c r="C277" s="184"/>
      <c r="D277" s="184"/>
      <c r="E277" s="184"/>
      <c r="F277" s="184"/>
      <c r="G277" s="184"/>
      <c r="H277" s="184"/>
      <c r="I277" s="184"/>
      <c r="J277" s="184"/>
      <c r="K277" s="184"/>
      <c r="L277" s="184"/>
      <c r="M277" s="184"/>
      <c r="N277" s="98"/>
      <c r="O277" s="164"/>
      <c r="P277" s="184"/>
      <c r="Q277" s="184"/>
      <c r="R277" s="184"/>
      <c r="S277" s="184"/>
      <c r="T277" s="184"/>
      <c r="U277" s="184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84"/>
      <c r="C278" s="184"/>
      <c r="D278" s="184"/>
      <c r="E278" s="184"/>
      <c r="F278" s="184"/>
      <c r="G278" s="184"/>
      <c r="H278" s="184"/>
      <c r="I278" s="184"/>
      <c r="J278" s="184"/>
      <c r="K278" s="184"/>
      <c r="L278" s="184"/>
      <c r="M278" s="184"/>
      <c r="N278" s="98"/>
      <c r="O278" s="164"/>
      <c r="P278" s="184"/>
      <c r="Q278" s="184"/>
      <c r="R278" s="184"/>
      <c r="S278" s="184"/>
      <c r="T278" s="184"/>
      <c r="U278" s="184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84"/>
      <c r="C279" s="184"/>
      <c r="D279" s="184"/>
      <c r="E279" s="184"/>
      <c r="F279" s="184"/>
      <c r="G279" s="184"/>
      <c r="H279" s="184"/>
      <c r="I279" s="184"/>
      <c r="J279" s="184"/>
      <c r="K279" s="184"/>
      <c r="L279" s="184"/>
      <c r="M279" s="184"/>
      <c r="N279" s="98"/>
      <c r="O279" s="164"/>
      <c r="P279" s="184"/>
      <c r="Q279" s="184"/>
      <c r="R279" s="184"/>
      <c r="S279" s="184"/>
      <c r="T279" s="184"/>
      <c r="U279" s="184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84"/>
      <c r="C280" s="184"/>
      <c r="D280" s="184"/>
      <c r="E280" s="184"/>
      <c r="F280" s="184"/>
      <c r="G280" s="184"/>
      <c r="H280" s="184"/>
      <c r="I280" s="184"/>
      <c r="J280" s="184"/>
      <c r="K280" s="184"/>
      <c r="L280" s="184"/>
      <c r="M280" s="184"/>
      <c r="N280" s="98"/>
      <c r="O280" s="164"/>
      <c r="P280" s="184"/>
      <c r="Q280" s="184"/>
      <c r="R280" s="184"/>
      <c r="S280" s="184"/>
      <c r="T280" s="184"/>
      <c r="U280" s="184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84"/>
      <c r="C281" s="184"/>
      <c r="D281" s="184"/>
      <c r="E281" s="184"/>
      <c r="F281" s="184"/>
      <c r="G281" s="184"/>
      <c r="H281" s="184"/>
      <c r="I281" s="184"/>
      <c r="J281" s="184"/>
      <c r="K281" s="184"/>
      <c r="L281" s="184"/>
      <c r="M281" s="184"/>
      <c r="N281" s="98"/>
      <c r="O281" s="164"/>
      <c r="P281" s="184"/>
      <c r="Q281" s="184"/>
      <c r="R281" s="184"/>
      <c r="S281" s="184"/>
      <c r="T281" s="184"/>
      <c r="U281" s="184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84"/>
      <c r="C282" s="184"/>
      <c r="D282" s="184"/>
      <c r="E282" s="184"/>
      <c r="F282" s="184"/>
      <c r="G282" s="184"/>
      <c r="H282" s="184"/>
      <c r="I282" s="184"/>
      <c r="J282" s="184"/>
      <c r="K282" s="184"/>
      <c r="L282" s="184"/>
      <c r="M282" s="184"/>
      <c r="N282" s="98"/>
      <c r="O282" s="164"/>
      <c r="P282" s="184"/>
      <c r="Q282" s="184"/>
      <c r="R282" s="184"/>
      <c r="S282" s="184"/>
      <c r="T282" s="184"/>
      <c r="U282" s="184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84"/>
      <c r="C283" s="184"/>
      <c r="D283" s="184"/>
      <c r="E283" s="184"/>
      <c r="F283" s="184"/>
      <c r="G283" s="184"/>
      <c r="H283" s="184"/>
      <c r="I283" s="184"/>
      <c r="J283" s="184"/>
      <c r="K283" s="184"/>
      <c r="L283" s="184"/>
      <c r="M283" s="184"/>
      <c r="N283" s="98"/>
      <c r="O283" s="164"/>
      <c r="P283" s="184"/>
      <c r="Q283" s="184"/>
      <c r="R283" s="184"/>
      <c r="S283" s="184"/>
      <c r="T283" s="184"/>
      <c r="U283" s="184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84"/>
      <c r="C284" s="184"/>
      <c r="D284" s="184"/>
      <c r="E284" s="184"/>
      <c r="F284" s="184"/>
      <c r="G284" s="184"/>
      <c r="H284" s="184"/>
      <c r="I284" s="184"/>
      <c r="J284" s="184"/>
      <c r="K284" s="184"/>
      <c r="L284" s="184"/>
      <c r="M284" s="184"/>
      <c r="N284" s="98"/>
      <c r="O284" s="164"/>
      <c r="P284" s="184"/>
      <c r="Q284" s="184"/>
      <c r="R284" s="184"/>
      <c r="S284" s="184"/>
      <c r="T284" s="184"/>
      <c r="U284" s="184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84"/>
      <c r="C285" s="184"/>
      <c r="D285" s="184"/>
      <c r="E285" s="184"/>
      <c r="F285" s="184"/>
      <c r="G285" s="184"/>
      <c r="H285" s="184"/>
      <c r="I285" s="184"/>
      <c r="J285" s="184"/>
      <c r="K285" s="184"/>
      <c r="L285" s="184"/>
      <c r="M285" s="184"/>
      <c r="N285" s="98"/>
      <c r="O285" s="164"/>
      <c r="P285" s="184"/>
      <c r="Q285" s="184"/>
      <c r="R285" s="184"/>
      <c r="S285" s="184"/>
      <c r="T285" s="184"/>
      <c r="U285" s="184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84"/>
      <c r="C286" s="184"/>
      <c r="D286" s="184"/>
      <c r="E286" s="184"/>
      <c r="F286" s="184"/>
      <c r="G286" s="184"/>
      <c r="H286" s="184"/>
      <c r="I286" s="184"/>
      <c r="J286" s="184"/>
      <c r="K286" s="184"/>
      <c r="L286" s="184"/>
      <c r="M286" s="184"/>
      <c r="N286" s="98"/>
      <c r="O286" s="164"/>
      <c r="P286" s="184"/>
      <c r="Q286" s="184"/>
      <c r="R286" s="184"/>
      <c r="S286" s="184"/>
      <c r="T286" s="184"/>
      <c r="U286" s="184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84"/>
      <c r="C287" s="184"/>
      <c r="D287" s="184"/>
      <c r="E287" s="184"/>
      <c r="F287" s="184"/>
      <c r="G287" s="184"/>
      <c r="H287" s="184"/>
      <c r="I287" s="184"/>
      <c r="J287" s="184"/>
      <c r="K287" s="184"/>
      <c r="L287" s="184"/>
      <c r="M287" s="184"/>
      <c r="N287" s="98"/>
      <c r="O287" s="164"/>
      <c r="P287" s="184"/>
      <c r="Q287" s="184"/>
      <c r="R287" s="184"/>
      <c r="S287" s="184"/>
      <c r="T287" s="184"/>
      <c r="U287" s="184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84"/>
      <c r="C288" s="184"/>
      <c r="D288" s="184"/>
      <c r="E288" s="184"/>
      <c r="F288" s="184"/>
      <c r="G288" s="184"/>
      <c r="H288" s="184"/>
      <c r="I288" s="184"/>
      <c r="J288" s="184"/>
      <c r="K288" s="184"/>
      <c r="L288" s="184"/>
      <c r="M288" s="184"/>
      <c r="N288" s="98"/>
      <c r="O288" s="164"/>
      <c r="P288" s="184"/>
      <c r="Q288" s="184"/>
      <c r="R288" s="184"/>
      <c r="S288" s="184"/>
      <c r="T288" s="184"/>
      <c r="U288" s="184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84"/>
      <c r="C289" s="184"/>
      <c r="D289" s="184"/>
      <c r="E289" s="184"/>
      <c r="F289" s="184"/>
      <c r="G289" s="184"/>
      <c r="H289" s="184"/>
      <c r="I289" s="184"/>
      <c r="J289" s="184"/>
      <c r="K289" s="184"/>
      <c r="L289" s="184"/>
      <c r="M289" s="184"/>
      <c r="N289" s="98"/>
      <c r="O289" s="164"/>
      <c r="P289" s="184"/>
      <c r="Q289" s="184"/>
      <c r="R289" s="184"/>
      <c r="S289" s="184"/>
      <c r="T289" s="184"/>
      <c r="U289" s="184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84"/>
      <c r="C290" s="184"/>
      <c r="D290" s="184"/>
      <c r="E290" s="184"/>
      <c r="F290" s="184"/>
      <c r="G290" s="184"/>
      <c r="H290" s="184"/>
      <c r="I290" s="184"/>
      <c r="J290" s="184"/>
      <c r="K290" s="184"/>
      <c r="L290" s="184"/>
      <c r="M290" s="184"/>
      <c r="N290" s="98"/>
      <c r="O290" s="164"/>
      <c r="P290" s="184"/>
      <c r="Q290" s="184"/>
      <c r="R290" s="184"/>
      <c r="S290" s="184"/>
      <c r="T290" s="184"/>
      <c r="U290" s="184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84"/>
      <c r="C291" s="184"/>
      <c r="D291" s="184"/>
      <c r="E291" s="184"/>
      <c r="F291" s="184"/>
      <c r="G291" s="184"/>
      <c r="H291" s="184"/>
      <c r="I291" s="184"/>
      <c r="J291" s="184"/>
      <c r="K291" s="184"/>
      <c r="L291" s="184"/>
      <c r="M291" s="184"/>
      <c r="N291" s="98"/>
      <c r="O291" s="164"/>
      <c r="P291" s="184"/>
      <c r="Q291" s="184"/>
      <c r="R291" s="184"/>
      <c r="S291" s="184"/>
      <c r="T291" s="184"/>
      <c r="U291" s="184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84"/>
      <c r="C292" s="184"/>
      <c r="D292" s="184"/>
      <c r="E292" s="184"/>
      <c r="F292" s="184"/>
      <c r="G292" s="184"/>
      <c r="H292" s="184"/>
      <c r="I292" s="184"/>
      <c r="J292" s="184"/>
      <c r="K292" s="184"/>
      <c r="L292" s="184"/>
      <c r="M292" s="184"/>
      <c r="N292" s="98"/>
      <c r="O292" s="164"/>
      <c r="P292" s="184"/>
      <c r="Q292" s="184"/>
      <c r="R292" s="184"/>
      <c r="S292" s="184"/>
      <c r="T292" s="184"/>
      <c r="U292" s="184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84"/>
      <c r="C293" s="184"/>
      <c r="D293" s="184"/>
      <c r="E293" s="184"/>
      <c r="F293" s="184"/>
      <c r="G293" s="184"/>
      <c r="H293" s="184"/>
      <c r="I293" s="184"/>
      <c r="J293" s="184"/>
      <c r="K293" s="184"/>
      <c r="L293" s="184"/>
      <c r="M293" s="184"/>
      <c r="N293" s="98"/>
      <c r="O293" s="164"/>
      <c r="P293" s="184"/>
      <c r="Q293" s="184"/>
      <c r="R293" s="184"/>
      <c r="S293" s="184"/>
      <c r="T293" s="184"/>
      <c r="U293" s="184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84"/>
      <c r="C294" s="184"/>
      <c r="D294" s="184"/>
      <c r="E294" s="184"/>
      <c r="F294" s="184"/>
      <c r="G294" s="184"/>
      <c r="H294" s="184"/>
      <c r="I294" s="184"/>
      <c r="J294" s="184"/>
      <c r="K294" s="184"/>
      <c r="L294" s="184"/>
      <c r="M294" s="184"/>
      <c r="N294" s="98"/>
      <c r="O294" s="164"/>
      <c r="P294" s="184"/>
      <c r="Q294" s="184"/>
      <c r="R294" s="184"/>
      <c r="S294" s="184"/>
      <c r="T294" s="184"/>
      <c r="U294" s="184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84"/>
      <c r="C295" s="184"/>
      <c r="D295" s="184"/>
      <c r="E295" s="184"/>
      <c r="F295" s="184"/>
      <c r="G295" s="184"/>
      <c r="H295" s="184"/>
      <c r="I295" s="184"/>
      <c r="J295" s="184"/>
      <c r="K295" s="184"/>
      <c r="L295" s="184"/>
      <c r="M295" s="184"/>
      <c r="N295" s="98"/>
      <c r="O295" s="164"/>
      <c r="P295" s="184"/>
      <c r="Q295" s="184"/>
      <c r="R295" s="184"/>
      <c r="S295" s="184"/>
      <c r="T295" s="184"/>
      <c r="U295" s="184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84"/>
      <c r="C296" s="184"/>
      <c r="D296" s="184"/>
      <c r="E296" s="184"/>
      <c r="F296" s="184"/>
      <c r="G296" s="184"/>
      <c r="H296" s="184"/>
      <c r="I296" s="184"/>
      <c r="J296" s="184"/>
      <c r="K296" s="184"/>
      <c r="L296" s="184"/>
      <c r="M296" s="184"/>
      <c r="N296" s="98"/>
      <c r="O296" s="164"/>
      <c r="P296" s="184"/>
      <c r="Q296" s="184"/>
      <c r="R296" s="184"/>
      <c r="S296" s="184"/>
      <c r="T296" s="184"/>
      <c r="U296" s="184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84"/>
      <c r="C297" s="184"/>
      <c r="D297" s="184"/>
      <c r="E297" s="184"/>
      <c r="F297" s="184"/>
      <c r="G297" s="184"/>
      <c r="H297" s="184"/>
      <c r="I297" s="184"/>
      <c r="J297" s="184"/>
      <c r="K297" s="184"/>
      <c r="L297" s="184"/>
      <c r="M297" s="184"/>
      <c r="N297" s="98"/>
      <c r="O297" s="164"/>
      <c r="P297" s="184"/>
      <c r="Q297" s="184"/>
      <c r="R297" s="184"/>
      <c r="S297" s="184"/>
      <c r="T297" s="184"/>
      <c r="U297" s="184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84"/>
      <c r="C298" s="184"/>
      <c r="D298" s="184"/>
      <c r="E298" s="184"/>
      <c r="F298" s="184"/>
      <c r="G298" s="184"/>
      <c r="H298" s="184"/>
      <c r="I298" s="184"/>
      <c r="J298" s="184"/>
      <c r="K298" s="184"/>
      <c r="L298" s="184"/>
      <c r="M298" s="184"/>
      <c r="N298" s="98"/>
      <c r="O298" s="164"/>
      <c r="P298" s="184"/>
      <c r="Q298" s="184"/>
      <c r="R298" s="184"/>
      <c r="S298" s="184"/>
      <c r="T298" s="184"/>
      <c r="U298" s="184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84"/>
      <c r="C299" s="184"/>
      <c r="D299" s="184"/>
      <c r="E299" s="184"/>
      <c r="F299" s="184"/>
      <c r="G299" s="184"/>
      <c r="H299" s="184"/>
      <c r="I299" s="184"/>
      <c r="J299" s="184"/>
      <c r="K299" s="184"/>
      <c r="L299" s="184"/>
      <c r="M299" s="184"/>
      <c r="N299" s="98"/>
      <c r="O299" s="164"/>
      <c r="P299" s="184"/>
      <c r="Q299" s="184"/>
      <c r="R299" s="184"/>
      <c r="S299" s="184"/>
      <c r="T299" s="184"/>
      <c r="U299" s="184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84"/>
      <c r="C300" s="184"/>
      <c r="D300" s="184"/>
      <c r="E300" s="184"/>
      <c r="F300" s="184"/>
      <c r="G300" s="184"/>
      <c r="H300" s="184"/>
      <c r="I300" s="184"/>
      <c r="J300" s="184"/>
      <c r="K300" s="184"/>
      <c r="L300" s="184"/>
      <c r="M300" s="184"/>
      <c r="N300" s="98"/>
      <c r="O300" s="164"/>
      <c r="P300" s="184"/>
      <c r="Q300" s="184"/>
      <c r="R300" s="184"/>
      <c r="S300" s="184"/>
      <c r="T300" s="184"/>
      <c r="U300" s="184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84"/>
      <c r="C301" s="184"/>
      <c r="D301" s="184"/>
      <c r="E301" s="184"/>
      <c r="F301" s="184"/>
      <c r="G301" s="184"/>
      <c r="H301" s="184"/>
      <c r="I301" s="184"/>
      <c r="J301" s="184"/>
      <c r="K301" s="184"/>
      <c r="L301" s="184"/>
      <c r="M301" s="184"/>
      <c r="N301" s="98"/>
      <c r="O301" s="164"/>
      <c r="P301" s="184"/>
      <c r="Q301" s="184"/>
      <c r="R301" s="184"/>
      <c r="S301" s="184"/>
      <c r="T301" s="184"/>
      <c r="U301" s="184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84"/>
      <c r="C302" s="184"/>
      <c r="D302" s="184"/>
      <c r="E302" s="184"/>
      <c r="F302" s="184"/>
      <c r="G302" s="184"/>
      <c r="H302" s="184"/>
      <c r="I302" s="184"/>
      <c r="J302" s="184"/>
      <c r="K302" s="184"/>
      <c r="L302" s="184"/>
      <c r="M302" s="184"/>
      <c r="N302" s="98"/>
      <c r="O302" s="164"/>
      <c r="P302" s="184"/>
      <c r="Q302" s="184"/>
      <c r="R302" s="184"/>
      <c r="S302" s="184"/>
      <c r="T302" s="184"/>
      <c r="U302" s="184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84"/>
      <c r="C303" s="184"/>
      <c r="D303" s="184"/>
      <c r="E303" s="184"/>
      <c r="F303" s="184"/>
      <c r="G303" s="184"/>
      <c r="H303" s="184"/>
      <c r="I303" s="184"/>
      <c r="J303" s="184"/>
      <c r="K303" s="184"/>
      <c r="L303" s="184"/>
      <c r="M303" s="184"/>
      <c r="N303" s="98"/>
      <c r="O303" s="164"/>
      <c r="P303" s="184"/>
      <c r="Q303" s="184"/>
      <c r="R303" s="184"/>
      <c r="S303" s="184"/>
      <c r="T303" s="184"/>
      <c r="U303" s="184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84"/>
      <c r="C304" s="184"/>
      <c r="D304" s="184"/>
      <c r="E304" s="184"/>
      <c r="F304" s="184"/>
      <c r="G304" s="184"/>
      <c r="H304" s="184"/>
      <c r="I304" s="184"/>
      <c r="J304" s="184"/>
      <c r="K304" s="184"/>
      <c r="L304" s="184"/>
      <c r="M304" s="184"/>
      <c r="N304" s="98"/>
      <c r="O304" s="164"/>
      <c r="P304" s="184"/>
      <c r="Q304" s="184"/>
      <c r="R304" s="184"/>
      <c r="S304" s="184"/>
      <c r="T304" s="184"/>
      <c r="U304" s="184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84"/>
      <c r="C305" s="184"/>
      <c r="D305" s="184"/>
      <c r="E305" s="184"/>
      <c r="F305" s="184"/>
      <c r="G305" s="184"/>
      <c r="H305" s="184"/>
      <c r="I305" s="184"/>
      <c r="J305" s="184"/>
      <c r="K305" s="184"/>
      <c r="L305" s="184"/>
      <c r="M305" s="184"/>
      <c r="N305" s="98"/>
      <c r="O305" s="164"/>
      <c r="P305" s="184"/>
      <c r="Q305" s="184"/>
      <c r="R305" s="184"/>
      <c r="S305" s="184"/>
      <c r="T305" s="184"/>
      <c r="U305" s="184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84"/>
      <c r="C306" s="184"/>
      <c r="D306" s="184"/>
      <c r="E306" s="184"/>
      <c r="F306" s="184"/>
      <c r="G306" s="184"/>
      <c r="H306" s="184"/>
      <c r="I306" s="184"/>
      <c r="J306" s="184"/>
      <c r="K306" s="184"/>
      <c r="L306" s="184"/>
      <c r="M306" s="184"/>
      <c r="N306" s="98"/>
      <c r="O306" s="164"/>
      <c r="P306" s="184"/>
      <c r="Q306" s="184"/>
      <c r="R306" s="184"/>
      <c r="S306" s="184"/>
      <c r="T306" s="184"/>
      <c r="U306" s="184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5"/>
      <c r="C311" s="186"/>
      <c r="D311" s="186"/>
      <c r="E311" s="165"/>
      <c r="F311" s="165"/>
      <c r="G311" s="165"/>
      <c r="H311" s="185"/>
      <c r="I311" s="185"/>
      <c r="J311" s="185"/>
      <c r="K311" s="185"/>
      <c r="L311" s="165"/>
      <c r="M311" s="185"/>
      <c r="N311" s="185"/>
      <c r="O311" s="185"/>
      <c r="P311" s="185"/>
      <c r="Q311" s="185"/>
      <c r="R311" s="165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8"/>
      <c r="C312" s="188"/>
      <c r="D312" s="188"/>
      <c r="E312" s="102"/>
      <c r="F312" s="102"/>
      <c r="G312" s="102"/>
      <c r="H312" s="189"/>
      <c r="I312" s="189"/>
      <c r="J312" s="189"/>
      <c r="K312" s="189"/>
      <c r="L312" s="164"/>
      <c r="M312" s="190"/>
      <c r="N312" s="190"/>
      <c r="O312" s="190"/>
      <c r="P312" s="190"/>
      <c r="Q312" s="190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8"/>
      <c r="C313" s="188"/>
      <c r="D313" s="188"/>
      <c r="E313" s="102"/>
      <c r="F313" s="102"/>
      <c r="G313" s="102"/>
      <c r="H313" s="189"/>
      <c r="I313" s="189"/>
      <c r="J313" s="189"/>
      <c r="K313" s="189"/>
      <c r="L313" s="164"/>
      <c r="M313" s="190"/>
      <c r="N313" s="190"/>
      <c r="O313" s="190"/>
      <c r="P313" s="190"/>
      <c r="Q313" s="190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8"/>
      <c r="C314" s="188"/>
      <c r="D314" s="188"/>
      <c r="E314" s="102"/>
      <c r="F314" s="102"/>
      <c r="G314" s="102"/>
      <c r="H314" s="189"/>
      <c r="I314" s="189"/>
      <c r="J314" s="189"/>
      <c r="K314" s="189"/>
      <c r="L314" s="164"/>
      <c r="M314" s="190"/>
      <c r="N314" s="190"/>
      <c r="O314" s="190"/>
      <c r="P314" s="190"/>
      <c r="Q314" s="190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8"/>
      <c r="C315" s="188"/>
      <c r="D315" s="188"/>
      <c r="E315" s="102"/>
      <c r="F315" s="102"/>
      <c r="G315" s="102"/>
      <c r="H315" s="189"/>
      <c r="I315" s="189"/>
      <c r="J315" s="189"/>
      <c r="K315" s="189"/>
      <c r="L315" s="164"/>
      <c r="M315" s="190"/>
      <c r="N315" s="190"/>
      <c r="O315" s="190"/>
      <c r="P315" s="190"/>
      <c r="Q315" s="190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8"/>
      <c r="C316" s="188"/>
      <c r="D316" s="188"/>
      <c r="E316" s="102"/>
      <c r="F316" s="102"/>
      <c r="G316" s="102"/>
      <c r="H316" s="189"/>
      <c r="I316" s="189"/>
      <c r="J316" s="189"/>
      <c r="K316" s="189"/>
      <c r="L316" s="164"/>
      <c r="M316" s="190"/>
      <c r="N316" s="190"/>
      <c r="O316" s="190"/>
      <c r="P316" s="190"/>
      <c r="Q316" s="190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8"/>
      <c r="C317" s="188"/>
      <c r="D317" s="188"/>
      <c r="E317" s="102"/>
      <c r="F317" s="102"/>
      <c r="G317" s="102"/>
      <c r="H317" s="189"/>
      <c r="I317" s="189"/>
      <c r="J317" s="189"/>
      <c r="K317" s="189"/>
      <c r="L317" s="164"/>
      <c r="M317" s="190"/>
      <c r="N317" s="190"/>
      <c r="O317" s="190"/>
      <c r="P317" s="190"/>
      <c r="Q317" s="190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5"/>
      <c r="C320" s="186"/>
      <c r="D320" s="186"/>
      <c r="E320" s="187"/>
      <c r="F320" s="187"/>
      <c r="G320" s="187"/>
      <c r="H320" s="187"/>
      <c r="I320" s="187"/>
      <c r="J320" s="187"/>
      <c r="K320" s="187"/>
      <c r="L320" s="187"/>
      <c r="M320" s="187"/>
      <c r="N320" s="165"/>
      <c r="O320" s="165"/>
      <c r="P320" s="185"/>
      <c r="Q320" s="185"/>
      <c r="R320" s="185"/>
      <c r="S320" s="185"/>
      <c r="T320" s="185"/>
      <c r="U320" s="185"/>
      <c r="V320" s="165"/>
      <c r="W320" s="165"/>
      <c r="X320" s="165"/>
      <c r="Y320" s="165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84"/>
      <c r="C321" s="184"/>
      <c r="D321" s="184"/>
      <c r="E321" s="184"/>
      <c r="F321" s="184"/>
      <c r="G321" s="184"/>
      <c r="H321" s="184"/>
      <c r="I321" s="184"/>
      <c r="J321" s="184"/>
      <c r="K321" s="184"/>
      <c r="L321" s="184"/>
      <c r="M321" s="184"/>
      <c r="N321" s="98"/>
      <c r="O321" s="164"/>
      <c r="P321" s="184"/>
      <c r="Q321" s="184"/>
      <c r="R321" s="184"/>
      <c r="S321" s="184"/>
      <c r="T321" s="184"/>
      <c r="U321" s="184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84"/>
      <c r="C322" s="184"/>
      <c r="D322" s="184"/>
      <c r="E322" s="184"/>
      <c r="F322" s="184"/>
      <c r="G322" s="184"/>
      <c r="H322" s="184"/>
      <c r="I322" s="184"/>
      <c r="J322" s="184"/>
      <c r="K322" s="184"/>
      <c r="L322" s="184"/>
      <c r="M322" s="184"/>
      <c r="N322" s="98"/>
      <c r="O322" s="164"/>
      <c r="P322" s="184"/>
      <c r="Q322" s="184"/>
      <c r="R322" s="184"/>
      <c r="S322" s="184"/>
      <c r="T322" s="184"/>
      <c r="U322" s="184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84"/>
      <c r="C323" s="184"/>
      <c r="D323" s="184"/>
      <c r="E323" s="184"/>
      <c r="F323" s="184"/>
      <c r="G323" s="184"/>
      <c r="H323" s="184"/>
      <c r="I323" s="184"/>
      <c r="J323" s="184"/>
      <c r="K323" s="184"/>
      <c r="L323" s="184"/>
      <c r="M323" s="184"/>
      <c r="N323" s="98"/>
      <c r="O323" s="164"/>
      <c r="P323" s="184"/>
      <c r="Q323" s="184"/>
      <c r="R323" s="184"/>
      <c r="S323" s="184"/>
      <c r="T323" s="184"/>
      <c r="U323" s="184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84"/>
      <c r="C324" s="184"/>
      <c r="D324" s="184"/>
      <c r="E324" s="184"/>
      <c r="F324" s="184"/>
      <c r="G324" s="184"/>
      <c r="H324" s="184"/>
      <c r="I324" s="184"/>
      <c r="J324" s="184"/>
      <c r="K324" s="184"/>
      <c r="L324" s="184"/>
      <c r="M324" s="184"/>
      <c r="N324" s="98"/>
      <c r="O324" s="164"/>
      <c r="P324" s="184"/>
      <c r="Q324" s="184"/>
      <c r="R324" s="184"/>
      <c r="S324" s="184"/>
      <c r="T324" s="184"/>
      <c r="U324" s="184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84"/>
      <c r="C325" s="184"/>
      <c r="D325" s="184"/>
      <c r="E325" s="184"/>
      <c r="F325" s="184"/>
      <c r="G325" s="184"/>
      <c r="H325" s="184"/>
      <c r="I325" s="184"/>
      <c r="J325" s="184"/>
      <c r="K325" s="184"/>
      <c r="L325" s="184"/>
      <c r="M325" s="184"/>
      <c r="N325" s="98"/>
      <c r="O325" s="164"/>
      <c r="P325" s="184"/>
      <c r="Q325" s="184"/>
      <c r="R325" s="184"/>
      <c r="S325" s="184"/>
      <c r="T325" s="184"/>
      <c r="U325" s="184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84"/>
      <c r="C326" s="184"/>
      <c r="D326" s="184"/>
      <c r="E326" s="184"/>
      <c r="F326" s="184"/>
      <c r="G326" s="184"/>
      <c r="H326" s="184"/>
      <c r="I326" s="184"/>
      <c r="J326" s="184"/>
      <c r="K326" s="184"/>
      <c r="L326" s="184"/>
      <c r="M326" s="184"/>
      <c r="N326" s="98"/>
      <c r="O326" s="164"/>
      <c r="P326" s="184"/>
      <c r="Q326" s="184"/>
      <c r="R326" s="184"/>
      <c r="S326" s="184"/>
      <c r="T326" s="184"/>
      <c r="U326" s="184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84"/>
      <c r="C327" s="184"/>
      <c r="D327" s="184"/>
      <c r="E327" s="184"/>
      <c r="F327" s="184"/>
      <c r="G327" s="184"/>
      <c r="H327" s="184"/>
      <c r="I327" s="184"/>
      <c r="J327" s="184"/>
      <c r="K327" s="184"/>
      <c r="L327" s="184"/>
      <c r="M327" s="184"/>
      <c r="N327" s="98"/>
      <c r="O327" s="164"/>
      <c r="P327" s="184"/>
      <c r="Q327" s="184"/>
      <c r="R327" s="184"/>
      <c r="S327" s="184"/>
      <c r="T327" s="184"/>
      <c r="U327" s="184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84"/>
      <c r="C328" s="184"/>
      <c r="D328" s="184"/>
      <c r="E328" s="184"/>
      <c r="F328" s="184"/>
      <c r="G328" s="184"/>
      <c r="H328" s="184"/>
      <c r="I328" s="184"/>
      <c r="J328" s="184"/>
      <c r="K328" s="184"/>
      <c r="L328" s="184"/>
      <c r="M328" s="184"/>
      <c r="N328" s="98"/>
      <c r="O328" s="164"/>
      <c r="P328" s="184"/>
      <c r="Q328" s="184"/>
      <c r="R328" s="184"/>
      <c r="S328" s="184"/>
      <c r="T328" s="184"/>
      <c r="U328" s="184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84"/>
      <c r="C329" s="184"/>
      <c r="D329" s="184"/>
      <c r="E329" s="184"/>
      <c r="F329" s="184"/>
      <c r="G329" s="184"/>
      <c r="H329" s="184"/>
      <c r="I329" s="184"/>
      <c r="J329" s="184"/>
      <c r="K329" s="184"/>
      <c r="L329" s="184"/>
      <c r="M329" s="184"/>
      <c r="N329" s="98"/>
      <c r="O329" s="164"/>
      <c r="P329" s="184"/>
      <c r="Q329" s="184"/>
      <c r="R329" s="184"/>
      <c r="S329" s="184"/>
      <c r="T329" s="184"/>
      <c r="U329" s="184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84"/>
      <c r="C330" s="184"/>
      <c r="D330" s="184"/>
      <c r="E330" s="184"/>
      <c r="F330" s="184"/>
      <c r="G330" s="184"/>
      <c r="H330" s="184"/>
      <c r="I330" s="184"/>
      <c r="J330" s="184"/>
      <c r="K330" s="184"/>
      <c r="L330" s="184"/>
      <c r="M330" s="184"/>
      <c r="N330" s="98"/>
      <c r="O330" s="164"/>
      <c r="P330" s="184"/>
      <c r="Q330" s="184"/>
      <c r="R330" s="184"/>
      <c r="S330" s="184"/>
      <c r="T330" s="184"/>
      <c r="U330" s="184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84"/>
      <c r="C331" s="184"/>
      <c r="D331" s="184"/>
      <c r="E331" s="184"/>
      <c r="F331" s="184"/>
      <c r="G331" s="184"/>
      <c r="H331" s="184"/>
      <c r="I331" s="184"/>
      <c r="J331" s="184"/>
      <c r="K331" s="184"/>
      <c r="L331" s="184"/>
      <c r="M331" s="184"/>
      <c r="N331" s="98"/>
      <c r="O331" s="164"/>
      <c r="P331" s="184"/>
      <c r="Q331" s="184"/>
      <c r="R331" s="184"/>
      <c r="S331" s="184"/>
      <c r="T331" s="184"/>
      <c r="U331" s="184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84"/>
      <c r="C332" s="184"/>
      <c r="D332" s="184"/>
      <c r="E332" s="184"/>
      <c r="F332" s="184"/>
      <c r="G332" s="184"/>
      <c r="H332" s="184"/>
      <c r="I332" s="184"/>
      <c r="J332" s="184"/>
      <c r="K332" s="184"/>
      <c r="L332" s="184"/>
      <c r="M332" s="184"/>
      <c r="N332" s="98"/>
      <c r="O332" s="164"/>
      <c r="P332" s="184"/>
      <c r="Q332" s="184"/>
      <c r="R332" s="184"/>
      <c r="S332" s="184"/>
      <c r="T332" s="184"/>
      <c r="U332" s="184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84"/>
      <c r="C333" s="184"/>
      <c r="D333" s="184"/>
      <c r="E333" s="184"/>
      <c r="F333" s="184"/>
      <c r="G333" s="184"/>
      <c r="H333" s="184"/>
      <c r="I333" s="184"/>
      <c r="J333" s="184"/>
      <c r="K333" s="184"/>
      <c r="L333" s="184"/>
      <c r="M333" s="184"/>
      <c r="N333" s="98"/>
      <c r="O333" s="164"/>
      <c r="P333" s="184"/>
      <c r="Q333" s="184"/>
      <c r="R333" s="184"/>
      <c r="S333" s="184"/>
      <c r="T333" s="184"/>
      <c r="U333" s="184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84"/>
      <c r="C334" s="184"/>
      <c r="D334" s="184"/>
      <c r="E334" s="184"/>
      <c r="F334" s="184"/>
      <c r="G334" s="184"/>
      <c r="H334" s="184"/>
      <c r="I334" s="184"/>
      <c r="J334" s="184"/>
      <c r="K334" s="184"/>
      <c r="L334" s="184"/>
      <c r="M334" s="184"/>
      <c r="N334" s="98"/>
      <c r="O334" s="164"/>
      <c r="P334" s="184"/>
      <c r="Q334" s="184"/>
      <c r="R334" s="184"/>
      <c r="S334" s="184"/>
      <c r="T334" s="184"/>
      <c r="U334" s="184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84"/>
      <c r="C335" s="184"/>
      <c r="D335" s="184"/>
      <c r="E335" s="184"/>
      <c r="F335" s="184"/>
      <c r="G335" s="184"/>
      <c r="H335" s="184"/>
      <c r="I335" s="184"/>
      <c r="J335" s="184"/>
      <c r="K335" s="184"/>
      <c r="L335" s="184"/>
      <c r="M335" s="184"/>
      <c r="N335" s="98"/>
      <c r="O335" s="164"/>
      <c r="P335" s="184"/>
      <c r="Q335" s="184"/>
      <c r="R335" s="184"/>
      <c r="S335" s="184"/>
      <c r="T335" s="184"/>
      <c r="U335" s="184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84"/>
      <c r="C336" s="184"/>
      <c r="D336" s="184"/>
      <c r="E336" s="184"/>
      <c r="F336" s="184"/>
      <c r="G336" s="184"/>
      <c r="H336" s="184"/>
      <c r="I336" s="184"/>
      <c r="J336" s="184"/>
      <c r="K336" s="184"/>
      <c r="L336" s="184"/>
      <c r="M336" s="184"/>
      <c r="N336" s="98"/>
      <c r="O336" s="164"/>
      <c r="P336" s="184"/>
      <c r="Q336" s="184"/>
      <c r="R336" s="184"/>
      <c r="S336" s="184"/>
      <c r="T336" s="184"/>
      <c r="U336" s="184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84"/>
      <c r="C337" s="184"/>
      <c r="D337" s="184"/>
      <c r="E337" s="184"/>
      <c r="F337" s="184"/>
      <c r="G337" s="184"/>
      <c r="H337" s="184"/>
      <c r="I337" s="184"/>
      <c r="J337" s="184"/>
      <c r="K337" s="184"/>
      <c r="L337" s="184"/>
      <c r="M337" s="184"/>
      <c r="N337" s="98"/>
      <c r="O337" s="164"/>
      <c r="P337" s="184"/>
      <c r="Q337" s="184"/>
      <c r="R337" s="184"/>
      <c r="S337" s="184"/>
      <c r="T337" s="184"/>
      <c r="U337" s="184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84"/>
      <c r="C338" s="184"/>
      <c r="D338" s="184"/>
      <c r="E338" s="184"/>
      <c r="F338" s="184"/>
      <c r="G338" s="184"/>
      <c r="H338" s="184"/>
      <c r="I338" s="184"/>
      <c r="J338" s="184"/>
      <c r="K338" s="184"/>
      <c r="L338" s="184"/>
      <c r="M338" s="184"/>
      <c r="N338" s="98"/>
      <c r="O338" s="164"/>
      <c r="P338" s="184"/>
      <c r="Q338" s="184"/>
      <c r="R338" s="184"/>
      <c r="S338" s="184"/>
      <c r="T338" s="184"/>
      <c r="U338" s="184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84"/>
      <c r="C339" s="184"/>
      <c r="D339" s="184"/>
      <c r="E339" s="184"/>
      <c r="F339" s="184"/>
      <c r="G339" s="184"/>
      <c r="H339" s="184"/>
      <c r="I339" s="184"/>
      <c r="J339" s="184"/>
      <c r="K339" s="184"/>
      <c r="L339" s="184"/>
      <c r="M339" s="184"/>
      <c r="N339" s="98"/>
      <c r="O339" s="164"/>
      <c r="P339" s="184"/>
      <c r="Q339" s="184"/>
      <c r="R339" s="184"/>
      <c r="S339" s="184"/>
      <c r="T339" s="184"/>
      <c r="U339" s="184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84"/>
      <c r="C340" s="184"/>
      <c r="D340" s="184"/>
      <c r="E340" s="184"/>
      <c r="F340" s="184"/>
      <c r="G340" s="184"/>
      <c r="H340" s="184"/>
      <c r="I340" s="184"/>
      <c r="J340" s="184"/>
      <c r="K340" s="184"/>
      <c r="L340" s="184"/>
      <c r="M340" s="184"/>
      <c r="N340" s="98"/>
      <c r="O340" s="164"/>
      <c r="P340" s="184"/>
      <c r="Q340" s="184"/>
      <c r="R340" s="184"/>
      <c r="S340" s="184"/>
      <c r="T340" s="184"/>
      <c r="U340" s="184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84"/>
      <c r="C341" s="184"/>
      <c r="D341" s="184"/>
      <c r="E341" s="184"/>
      <c r="F341" s="184"/>
      <c r="G341" s="184"/>
      <c r="H341" s="184"/>
      <c r="I341" s="184"/>
      <c r="J341" s="184"/>
      <c r="K341" s="184"/>
      <c r="L341" s="184"/>
      <c r="M341" s="184"/>
      <c r="N341" s="98"/>
      <c r="O341" s="164"/>
      <c r="P341" s="184"/>
      <c r="Q341" s="184"/>
      <c r="R341" s="184"/>
      <c r="S341" s="184"/>
      <c r="T341" s="184"/>
      <c r="U341" s="184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84"/>
      <c r="C342" s="184"/>
      <c r="D342" s="184"/>
      <c r="E342" s="184"/>
      <c r="F342" s="184"/>
      <c r="G342" s="184"/>
      <c r="H342" s="184"/>
      <c r="I342" s="184"/>
      <c r="J342" s="184"/>
      <c r="K342" s="184"/>
      <c r="L342" s="184"/>
      <c r="M342" s="184"/>
      <c r="N342" s="98"/>
      <c r="O342" s="164"/>
      <c r="P342" s="184"/>
      <c r="Q342" s="184"/>
      <c r="R342" s="184"/>
      <c r="S342" s="184"/>
      <c r="T342" s="184"/>
      <c r="U342" s="184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84"/>
      <c r="C343" s="184"/>
      <c r="D343" s="184"/>
      <c r="E343" s="184"/>
      <c r="F343" s="184"/>
      <c r="G343" s="184"/>
      <c r="H343" s="184"/>
      <c r="I343" s="184"/>
      <c r="J343" s="184"/>
      <c r="K343" s="184"/>
      <c r="L343" s="184"/>
      <c r="M343" s="184"/>
      <c r="N343" s="98"/>
      <c r="O343" s="164"/>
      <c r="P343" s="184"/>
      <c r="Q343" s="184"/>
      <c r="R343" s="184"/>
      <c r="S343" s="184"/>
      <c r="T343" s="184"/>
      <c r="U343" s="184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84"/>
      <c r="C344" s="184"/>
      <c r="D344" s="184"/>
      <c r="E344" s="184"/>
      <c r="F344" s="184"/>
      <c r="G344" s="184"/>
      <c r="H344" s="184"/>
      <c r="I344" s="184"/>
      <c r="J344" s="184"/>
      <c r="K344" s="184"/>
      <c r="L344" s="184"/>
      <c r="M344" s="184"/>
      <c r="N344" s="98"/>
      <c r="O344" s="164"/>
      <c r="P344" s="184"/>
      <c r="Q344" s="184"/>
      <c r="R344" s="184"/>
      <c r="S344" s="184"/>
      <c r="T344" s="184"/>
      <c r="U344" s="184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84"/>
      <c r="C345" s="184"/>
      <c r="D345" s="184"/>
      <c r="E345" s="184"/>
      <c r="F345" s="184"/>
      <c r="G345" s="184"/>
      <c r="H345" s="184"/>
      <c r="I345" s="184"/>
      <c r="J345" s="184"/>
      <c r="K345" s="184"/>
      <c r="L345" s="184"/>
      <c r="M345" s="184"/>
      <c r="N345" s="98"/>
      <c r="O345" s="164"/>
      <c r="P345" s="184"/>
      <c r="Q345" s="184"/>
      <c r="R345" s="184"/>
      <c r="S345" s="184"/>
      <c r="T345" s="184"/>
      <c r="U345" s="184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84"/>
      <c r="C346" s="184"/>
      <c r="D346" s="184"/>
      <c r="E346" s="184"/>
      <c r="F346" s="184"/>
      <c r="G346" s="184"/>
      <c r="H346" s="184"/>
      <c r="I346" s="184"/>
      <c r="J346" s="184"/>
      <c r="K346" s="184"/>
      <c r="L346" s="184"/>
      <c r="M346" s="184"/>
      <c r="N346" s="98"/>
      <c r="O346" s="164"/>
      <c r="P346" s="184"/>
      <c r="Q346" s="184"/>
      <c r="R346" s="184"/>
      <c r="S346" s="184"/>
      <c r="T346" s="184"/>
      <c r="U346" s="184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84"/>
      <c r="C347" s="184"/>
      <c r="D347" s="184"/>
      <c r="E347" s="184"/>
      <c r="F347" s="184"/>
      <c r="G347" s="184"/>
      <c r="H347" s="184"/>
      <c r="I347" s="184"/>
      <c r="J347" s="184"/>
      <c r="K347" s="184"/>
      <c r="L347" s="184"/>
      <c r="M347" s="184"/>
      <c r="N347" s="98"/>
      <c r="O347" s="164"/>
      <c r="P347" s="184"/>
      <c r="Q347" s="184"/>
      <c r="R347" s="184"/>
      <c r="S347" s="184"/>
      <c r="T347" s="184"/>
      <c r="U347" s="184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84"/>
      <c r="C348" s="184"/>
      <c r="D348" s="184"/>
      <c r="E348" s="184"/>
      <c r="F348" s="184"/>
      <c r="G348" s="184"/>
      <c r="H348" s="184"/>
      <c r="I348" s="184"/>
      <c r="J348" s="184"/>
      <c r="K348" s="184"/>
      <c r="L348" s="184"/>
      <c r="M348" s="184"/>
      <c r="N348" s="98"/>
      <c r="O348" s="164"/>
      <c r="P348" s="184"/>
      <c r="Q348" s="184"/>
      <c r="R348" s="184"/>
      <c r="S348" s="184"/>
      <c r="T348" s="184"/>
      <c r="U348" s="184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84"/>
      <c r="C349" s="184"/>
      <c r="D349" s="184"/>
      <c r="E349" s="184"/>
      <c r="F349" s="184"/>
      <c r="G349" s="184"/>
      <c r="H349" s="184"/>
      <c r="I349" s="184"/>
      <c r="J349" s="184"/>
      <c r="K349" s="184"/>
      <c r="L349" s="184"/>
      <c r="M349" s="184"/>
      <c r="N349" s="98"/>
      <c r="O349" s="164"/>
      <c r="P349" s="184"/>
      <c r="Q349" s="184"/>
      <c r="R349" s="184"/>
      <c r="S349" s="184"/>
      <c r="T349" s="184"/>
      <c r="U349" s="184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84"/>
      <c r="C350" s="184"/>
      <c r="D350" s="184"/>
      <c r="E350" s="184"/>
      <c r="F350" s="184"/>
      <c r="G350" s="184"/>
      <c r="H350" s="184"/>
      <c r="I350" s="184"/>
      <c r="J350" s="184"/>
      <c r="K350" s="184"/>
      <c r="L350" s="184"/>
      <c r="M350" s="184"/>
      <c r="N350" s="98"/>
      <c r="O350" s="164"/>
      <c r="P350" s="184"/>
      <c r="Q350" s="184"/>
      <c r="R350" s="184"/>
      <c r="S350" s="184"/>
      <c r="T350" s="184"/>
      <c r="U350" s="184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84"/>
      <c r="C351" s="184"/>
      <c r="D351" s="184"/>
      <c r="E351" s="184"/>
      <c r="F351" s="184"/>
      <c r="G351" s="184"/>
      <c r="H351" s="184"/>
      <c r="I351" s="184"/>
      <c r="J351" s="184"/>
      <c r="K351" s="184"/>
      <c r="L351" s="184"/>
      <c r="M351" s="184"/>
      <c r="N351" s="98"/>
      <c r="O351" s="164"/>
      <c r="P351" s="184"/>
      <c r="Q351" s="184"/>
      <c r="R351" s="184"/>
      <c r="S351" s="184"/>
      <c r="T351" s="184"/>
      <c r="U351" s="184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84"/>
      <c r="C352" s="184"/>
      <c r="D352" s="184"/>
      <c r="E352" s="184"/>
      <c r="F352" s="184"/>
      <c r="G352" s="184"/>
      <c r="H352" s="184"/>
      <c r="I352" s="184"/>
      <c r="J352" s="184"/>
      <c r="K352" s="184"/>
      <c r="L352" s="184"/>
      <c r="M352" s="184"/>
      <c r="N352" s="98"/>
      <c r="O352" s="164"/>
      <c r="P352" s="184"/>
      <c r="Q352" s="184"/>
      <c r="R352" s="184"/>
      <c r="S352" s="184"/>
      <c r="T352" s="184"/>
      <c r="U352" s="184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84"/>
      <c r="C353" s="184"/>
      <c r="D353" s="184"/>
      <c r="E353" s="184"/>
      <c r="F353" s="184"/>
      <c r="G353" s="184"/>
      <c r="H353" s="184"/>
      <c r="I353" s="184"/>
      <c r="J353" s="184"/>
      <c r="K353" s="184"/>
      <c r="L353" s="184"/>
      <c r="M353" s="184"/>
      <c r="N353" s="98"/>
      <c r="O353" s="164"/>
      <c r="P353" s="184"/>
      <c r="Q353" s="184"/>
      <c r="R353" s="184"/>
      <c r="S353" s="184"/>
      <c r="T353" s="184"/>
      <c r="U353" s="184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84"/>
      <c r="C354" s="184"/>
      <c r="D354" s="184"/>
      <c r="E354" s="184"/>
      <c r="F354" s="184"/>
      <c r="G354" s="184"/>
      <c r="H354" s="184"/>
      <c r="I354" s="184"/>
      <c r="J354" s="184"/>
      <c r="K354" s="184"/>
      <c r="L354" s="184"/>
      <c r="M354" s="184"/>
      <c r="N354" s="98"/>
      <c r="O354" s="164"/>
      <c r="P354" s="184"/>
      <c r="Q354" s="184"/>
      <c r="R354" s="184"/>
      <c r="S354" s="184"/>
      <c r="T354" s="184"/>
      <c r="U354" s="184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84"/>
      <c r="C355" s="184"/>
      <c r="D355" s="184"/>
      <c r="E355" s="184"/>
      <c r="F355" s="184"/>
      <c r="G355" s="184"/>
      <c r="H355" s="184"/>
      <c r="I355" s="184"/>
      <c r="J355" s="184"/>
      <c r="K355" s="184"/>
      <c r="L355" s="184"/>
      <c r="M355" s="184"/>
      <c r="N355" s="98"/>
      <c r="O355" s="164"/>
      <c r="P355" s="184"/>
      <c r="Q355" s="184"/>
      <c r="R355" s="184"/>
      <c r="S355" s="184"/>
      <c r="T355" s="184"/>
      <c r="U355" s="184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84"/>
      <c r="C356" s="184"/>
      <c r="D356" s="184"/>
      <c r="E356" s="184"/>
      <c r="F356" s="184"/>
      <c r="G356" s="184"/>
      <c r="H356" s="184"/>
      <c r="I356" s="184"/>
      <c r="J356" s="184"/>
      <c r="K356" s="184"/>
      <c r="L356" s="184"/>
      <c r="M356" s="184"/>
      <c r="N356" s="98"/>
      <c r="O356" s="164"/>
      <c r="P356" s="184"/>
      <c r="Q356" s="184"/>
      <c r="R356" s="184"/>
      <c r="S356" s="184"/>
      <c r="T356" s="184"/>
      <c r="U356" s="184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84"/>
      <c r="C357" s="184"/>
      <c r="D357" s="184"/>
      <c r="E357" s="184"/>
      <c r="F357" s="184"/>
      <c r="G357" s="184"/>
      <c r="H357" s="184"/>
      <c r="I357" s="184"/>
      <c r="J357" s="184"/>
      <c r="K357" s="184"/>
      <c r="L357" s="184"/>
      <c r="M357" s="184"/>
      <c r="N357" s="98"/>
      <c r="O357" s="164"/>
      <c r="P357" s="184"/>
      <c r="Q357" s="184"/>
      <c r="R357" s="184"/>
      <c r="S357" s="184"/>
      <c r="T357" s="184"/>
      <c r="U357" s="184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84"/>
      <c r="C358" s="184"/>
      <c r="D358" s="184"/>
      <c r="E358" s="184"/>
      <c r="F358" s="184"/>
      <c r="G358" s="184"/>
      <c r="H358" s="184"/>
      <c r="I358" s="184"/>
      <c r="J358" s="184"/>
      <c r="K358" s="184"/>
      <c r="L358" s="184"/>
      <c r="M358" s="184"/>
      <c r="N358" s="98"/>
      <c r="O358" s="164"/>
      <c r="P358" s="184"/>
      <c r="Q358" s="184"/>
      <c r="R358" s="184"/>
      <c r="S358" s="184"/>
      <c r="T358" s="184"/>
      <c r="U358" s="184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84"/>
      <c r="C359" s="184"/>
      <c r="D359" s="184"/>
      <c r="E359" s="184"/>
      <c r="F359" s="184"/>
      <c r="G359" s="184"/>
      <c r="H359" s="184"/>
      <c r="I359" s="184"/>
      <c r="J359" s="184"/>
      <c r="K359" s="184"/>
      <c r="L359" s="184"/>
      <c r="M359" s="184"/>
      <c r="N359" s="98"/>
      <c r="O359" s="164"/>
      <c r="P359" s="184"/>
      <c r="Q359" s="184"/>
      <c r="R359" s="184"/>
      <c r="S359" s="184"/>
      <c r="T359" s="184"/>
      <c r="U359" s="184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84"/>
      <c r="C360" s="184"/>
      <c r="D360" s="184"/>
      <c r="E360" s="184"/>
      <c r="F360" s="184"/>
      <c r="G360" s="184"/>
      <c r="H360" s="184"/>
      <c r="I360" s="184"/>
      <c r="J360" s="184"/>
      <c r="K360" s="184"/>
      <c r="L360" s="184"/>
      <c r="M360" s="184"/>
      <c r="N360" s="98"/>
      <c r="O360" s="164"/>
      <c r="P360" s="184"/>
      <c r="Q360" s="184"/>
      <c r="R360" s="184"/>
      <c r="S360" s="184"/>
      <c r="T360" s="184"/>
      <c r="U360" s="184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84"/>
      <c r="C361" s="184"/>
      <c r="D361" s="184"/>
      <c r="E361" s="184"/>
      <c r="F361" s="184"/>
      <c r="G361" s="184"/>
      <c r="H361" s="184"/>
      <c r="I361" s="184"/>
      <c r="J361" s="184"/>
      <c r="K361" s="184"/>
      <c r="L361" s="184"/>
      <c r="M361" s="184"/>
      <c r="N361" s="98"/>
      <c r="O361" s="164"/>
      <c r="P361" s="184"/>
      <c r="Q361" s="184"/>
      <c r="R361" s="184"/>
      <c r="S361" s="184"/>
      <c r="T361" s="184"/>
      <c r="U361" s="184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84"/>
      <c r="C362" s="184"/>
      <c r="D362" s="184"/>
      <c r="E362" s="184"/>
      <c r="F362" s="184"/>
      <c r="G362" s="184"/>
      <c r="H362" s="184"/>
      <c r="I362" s="184"/>
      <c r="J362" s="184"/>
      <c r="K362" s="184"/>
      <c r="L362" s="184"/>
      <c r="M362" s="184"/>
      <c r="N362" s="98"/>
      <c r="O362" s="164"/>
      <c r="P362" s="184"/>
      <c r="Q362" s="184"/>
      <c r="R362" s="184"/>
      <c r="S362" s="184"/>
      <c r="T362" s="184"/>
      <c r="U362" s="184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84"/>
      <c r="C363" s="184"/>
      <c r="D363" s="184"/>
      <c r="E363" s="184"/>
      <c r="F363" s="184"/>
      <c r="G363" s="184"/>
      <c r="H363" s="184"/>
      <c r="I363" s="184"/>
      <c r="J363" s="184"/>
      <c r="K363" s="184"/>
      <c r="L363" s="184"/>
      <c r="M363" s="184"/>
      <c r="N363" s="98"/>
      <c r="O363" s="164"/>
      <c r="P363" s="184"/>
      <c r="Q363" s="184"/>
      <c r="R363" s="184"/>
      <c r="S363" s="184"/>
      <c r="T363" s="184"/>
      <c r="U363" s="184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84"/>
      <c r="C364" s="184"/>
      <c r="D364" s="184"/>
      <c r="E364" s="184"/>
      <c r="F364" s="184"/>
      <c r="G364" s="184"/>
      <c r="H364" s="184"/>
      <c r="I364" s="184"/>
      <c r="J364" s="184"/>
      <c r="K364" s="184"/>
      <c r="L364" s="184"/>
      <c r="M364" s="184"/>
      <c r="N364" s="98"/>
      <c r="O364" s="164"/>
      <c r="P364" s="184"/>
      <c r="Q364" s="184"/>
      <c r="R364" s="184"/>
      <c r="S364" s="184"/>
      <c r="T364" s="184"/>
      <c r="U364" s="184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84"/>
      <c r="C365" s="184"/>
      <c r="D365" s="184"/>
      <c r="E365" s="184"/>
      <c r="F365" s="184"/>
      <c r="G365" s="184"/>
      <c r="H365" s="184"/>
      <c r="I365" s="184"/>
      <c r="J365" s="184"/>
      <c r="K365" s="184"/>
      <c r="L365" s="184"/>
      <c r="M365" s="184"/>
      <c r="N365" s="98"/>
      <c r="O365" s="164"/>
      <c r="P365" s="184"/>
      <c r="Q365" s="184"/>
      <c r="R365" s="184"/>
      <c r="S365" s="184"/>
      <c r="T365" s="184"/>
      <c r="U365" s="184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84"/>
      <c r="C366" s="184"/>
      <c r="D366" s="184"/>
      <c r="E366" s="184"/>
      <c r="F366" s="184"/>
      <c r="G366" s="184"/>
      <c r="H366" s="184"/>
      <c r="I366" s="184"/>
      <c r="J366" s="184"/>
      <c r="K366" s="184"/>
      <c r="L366" s="184"/>
      <c r="M366" s="184"/>
      <c r="N366" s="98"/>
      <c r="O366" s="164"/>
      <c r="P366" s="184"/>
      <c r="Q366" s="184"/>
      <c r="R366" s="184"/>
      <c r="S366" s="184"/>
      <c r="T366" s="184"/>
      <c r="U366" s="184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84"/>
      <c r="C367" s="184"/>
      <c r="D367" s="184"/>
      <c r="E367" s="184"/>
      <c r="F367" s="184"/>
      <c r="G367" s="184"/>
      <c r="H367" s="184"/>
      <c r="I367" s="184"/>
      <c r="J367" s="184"/>
      <c r="K367" s="184"/>
      <c r="L367" s="184"/>
      <c r="M367" s="184"/>
      <c r="N367" s="98"/>
      <c r="O367" s="164"/>
      <c r="P367" s="184"/>
      <c r="Q367" s="184"/>
      <c r="R367" s="184"/>
      <c r="S367" s="184"/>
      <c r="T367" s="184"/>
      <c r="U367" s="184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84"/>
      <c r="C368" s="184"/>
      <c r="D368" s="184"/>
      <c r="E368" s="184"/>
      <c r="F368" s="184"/>
      <c r="G368" s="184"/>
      <c r="H368" s="184"/>
      <c r="I368" s="184"/>
      <c r="J368" s="184"/>
      <c r="K368" s="184"/>
      <c r="L368" s="184"/>
      <c r="M368" s="184"/>
      <c r="N368" s="98"/>
      <c r="O368" s="164"/>
      <c r="P368" s="184"/>
      <c r="Q368" s="184"/>
      <c r="R368" s="184"/>
      <c r="S368" s="184"/>
      <c r="T368" s="184"/>
      <c r="U368" s="184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84"/>
      <c r="C369" s="184"/>
      <c r="D369" s="184"/>
      <c r="E369" s="184"/>
      <c r="F369" s="184"/>
      <c r="G369" s="184"/>
      <c r="H369" s="184"/>
      <c r="I369" s="184"/>
      <c r="J369" s="184"/>
      <c r="K369" s="184"/>
      <c r="L369" s="184"/>
      <c r="M369" s="184"/>
      <c r="N369" s="98"/>
      <c r="O369" s="164"/>
      <c r="P369" s="184"/>
      <c r="Q369" s="184"/>
      <c r="R369" s="184"/>
      <c r="S369" s="184"/>
      <c r="T369" s="184"/>
      <c r="U369" s="184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84"/>
      <c r="C370" s="184"/>
      <c r="D370" s="184"/>
      <c r="E370" s="184"/>
      <c r="F370" s="184"/>
      <c r="G370" s="184"/>
      <c r="H370" s="184"/>
      <c r="I370" s="184"/>
      <c r="J370" s="184"/>
      <c r="K370" s="184"/>
      <c r="L370" s="184"/>
      <c r="M370" s="184"/>
      <c r="N370" s="98"/>
      <c r="O370" s="164"/>
      <c r="P370" s="184"/>
      <c r="Q370" s="184"/>
      <c r="R370" s="184"/>
      <c r="S370" s="184"/>
      <c r="T370" s="184"/>
      <c r="U370" s="184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5"/>
      <c r="C375" s="186"/>
      <c r="D375" s="186"/>
      <c r="E375" s="165"/>
      <c r="F375" s="165"/>
      <c r="G375" s="165"/>
      <c r="H375" s="185"/>
      <c r="I375" s="185"/>
      <c r="J375" s="185"/>
      <c r="K375" s="185"/>
      <c r="L375" s="185"/>
      <c r="M375" s="185"/>
      <c r="N375" s="185"/>
      <c r="O375" s="185"/>
      <c r="P375" s="185"/>
      <c r="Q375" s="185"/>
      <c r="R375" s="185"/>
      <c r="S375" s="185"/>
      <c r="T375" s="185"/>
      <c r="U375" s="185"/>
      <c r="V375" s="165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8"/>
      <c r="C376" s="188"/>
      <c r="D376" s="188"/>
      <c r="E376" s="102"/>
      <c r="F376" s="102"/>
      <c r="G376" s="102"/>
      <c r="H376" s="189"/>
      <c r="I376" s="189"/>
      <c r="J376" s="189"/>
      <c r="K376" s="189"/>
      <c r="L376" s="190"/>
      <c r="M376" s="190"/>
      <c r="N376" s="190"/>
      <c r="O376" s="190"/>
      <c r="P376" s="190"/>
      <c r="Q376" s="190"/>
      <c r="R376" s="190"/>
      <c r="S376" s="190"/>
      <c r="T376" s="190"/>
      <c r="U376" s="190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8"/>
      <c r="C377" s="188"/>
      <c r="D377" s="188"/>
      <c r="E377" s="102"/>
      <c r="F377" s="102"/>
      <c r="G377" s="102"/>
      <c r="H377" s="189"/>
      <c r="I377" s="189"/>
      <c r="J377" s="189"/>
      <c r="K377" s="189"/>
      <c r="L377" s="190"/>
      <c r="M377" s="190"/>
      <c r="N377" s="190"/>
      <c r="O377" s="190"/>
      <c r="P377" s="190"/>
      <c r="Q377" s="190"/>
      <c r="R377" s="190"/>
      <c r="S377" s="190"/>
      <c r="T377" s="190"/>
      <c r="U377" s="190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8"/>
      <c r="C378" s="188"/>
      <c r="D378" s="188"/>
      <c r="E378" s="102"/>
      <c r="F378" s="102"/>
      <c r="G378" s="102"/>
      <c r="H378" s="189"/>
      <c r="I378" s="189"/>
      <c r="J378" s="189"/>
      <c r="K378" s="189"/>
      <c r="L378" s="190"/>
      <c r="M378" s="190"/>
      <c r="N378" s="190"/>
      <c r="O378" s="190"/>
      <c r="P378" s="190"/>
      <c r="Q378" s="190"/>
      <c r="R378" s="190"/>
      <c r="S378" s="190"/>
      <c r="T378" s="190"/>
      <c r="U378" s="190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8"/>
      <c r="C379" s="188"/>
      <c r="D379" s="188"/>
      <c r="E379" s="102"/>
      <c r="F379" s="102"/>
      <c r="G379" s="102"/>
      <c r="H379" s="189"/>
      <c r="I379" s="189"/>
      <c r="J379" s="189"/>
      <c r="K379" s="189"/>
      <c r="L379" s="190"/>
      <c r="M379" s="190"/>
      <c r="N379" s="190"/>
      <c r="O379" s="190"/>
      <c r="P379" s="190"/>
      <c r="Q379" s="190"/>
      <c r="R379" s="190"/>
      <c r="S379" s="190"/>
      <c r="T379" s="190"/>
      <c r="U379" s="190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8"/>
      <c r="C380" s="188"/>
      <c r="D380" s="188"/>
      <c r="E380" s="102"/>
      <c r="F380" s="102"/>
      <c r="G380" s="102"/>
      <c r="H380" s="189"/>
      <c r="I380" s="189"/>
      <c r="J380" s="189"/>
      <c r="K380" s="189"/>
      <c r="L380" s="190"/>
      <c r="M380" s="190"/>
      <c r="N380" s="190"/>
      <c r="O380" s="190"/>
      <c r="P380" s="190"/>
      <c r="Q380" s="190"/>
      <c r="R380" s="190"/>
      <c r="S380" s="190"/>
      <c r="T380" s="190"/>
      <c r="U380" s="190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8"/>
      <c r="C381" s="188"/>
      <c r="D381" s="188"/>
      <c r="E381" s="102"/>
      <c r="F381" s="102"/>
      <c r="G381" s="102"/>
      <c r="H381" s="189"/>
      <c r="I381" s="189"/>
      <c r="J381" s="189"/>
      <c r="K381" s="189"/>
      <c r="L381" s="190"/>
      <c r="M381" s="190"/>
      <c r="N381" s="190"/>
      <c r="O381" s="190"/>
      <c r="P381" s="190"/>
      <c r="Q381" s="190"/>
      <c r="R381" s="190"/>
      <c r="S381" s="190"/>
      <c r="T381" s="190"/>
      <c r="U381" s="190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8"/>
      <c r="C382" s="188"/>
      <c r="D382" s="188"/>
      <c r="E382" s="102"/>
      <c r="F382" s="102"/>
      <c r="G382" s="102"/>
      <c r="H382" s="189"/>
      <c r="I382" s="189"/>
      <c r="J382" s="189"/>
      <c r="K382" s="189"/>
      <c r="L382" s="190"/>
      <c r="M382" s="190"/>
      <c r="N382" s="190"/>
      <c r="O382" s="190"/>
      <c r="P382" s="190"/>
      <c r="Q382" s="190"/>
      <c r="R382" s="190"/>
      <c r="S382" s="190"/>
      <c r="T382" s="190"/>
      <c r="U382" s="190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8"/>
      <c r="C383" s="188"/>
      <c r="D383" s="188"/>
      <c r="E383" s="102"/>
      <c r="F383" s="102"/>
      <c r="G383" s="102"/>
      <c r="H383" s="189"/>
      <c r="I383" s="189"/>
      <c r="J383" s="189"/>
      <c r="K383" s="189"/>
      <c r="L383" s="190"/>
      <c r="M383" s="190"/>
      <c r="N383" s="190"/>
      <c r="O383" s="190"/>
      <c r="P383" s="190"/>
      <c r="Q383" s="190"/>
      <c r="R383" s="190"/>
      <c r="S383" s="190"/>
      <c r="T383" s="190"/>
      <c r="U383" s="190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8"/>
      <c r="C384" s="188"/>
      <c r="D384" s="188"/>
      <c r="E384" s="102"/>
      <c r="F384" s="102"/>
      <c r="G384" s="102"/>
      <c r="H384" s="189"/>
      <c r="I384" s="189"/>
      <c r="J384" s="189"/>
      <c r="K384" s="189"/>
      <c r="L384" s="190"/>
      <c r="M384" s="190"/>
      <c r="N384" s="190"/>
      <c r="O384" s="190"/>
      <c r="P384" s="190"/>
      <c r="Q384" s="190"/>
      <c r="R384" s="190"/>
      <c r="S384" s="190"/>
      <c r="T384" s="190"/>
      <c r="U384" s="190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8"/>
      <c r="C385" s="188"/>
      <c r="D385" s="188"/>
      <c r="E385" s="102"/>
      <c r="F385" s="102"/>
      <c r="G385" s="102"/>
      <c r="H385" s="189"/>
      <c r="I385" s="189"/>
      <c r="J385" s="189"/>
      <c r="K385" s="189"/>
      <c r="L385" s="190"/>
      <c r="M385" s="190"/>
      <c r="N385" s="190"/>
      <c r="O385" s="190"/>
      <c r="P385" s="190"/>
      <c r="Q385" s="190"/>
      <c r="R385" s="190"/>
      <c r="S385" s="190"/>
      <c r="T385" s="190"/>
      <c r="U385" s="190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8"/>
      <c r="C386" s="188"/>
      <c r="D386" s="188"/>
      <c r="E386" s="102"/>
      <c r="F386" s="102"/>
      <c r="G386" s="102"/>
      <c r="H386" s="189"/>
      <c r="I386" s="189"/>
      <c r="J386" s="189"/>
      <c r="K386" s="189"/>
      <c r="L386" s="190"/>
      <c r="M386" s="190"/>
      <c r="N386" s="190"/>
      <c r="O386" s="190"/>
      <c r="P386" s="190"/>
      <c r="Q386" s="190"/>
      <c r="R386" s="190"/>
      <c r="S386" s="190"/>
      <c r="T386" s="190"/>
      <c r="U386" s="190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8"/>
      <c r="C387" s="188"/>
      <c r="D387" s="188"/>
      <c r="E387" s="102"/>
      <c r="F387" s="102"/>
      <c r="G387" s="102"/>
      <c r="H387" s="189"/>
      <c r="I387" s="189"/>
      <c r="J387" s="189"/>
      <c r="K387" s="189"/>
      <c r="L387" s="190"/>
      <c r="M387" s="190"/>
      <c r="N387" s="190"/>
      <c r="O387" s="190"/>
      <c r="P387" s="190"/>
      <c r="Q387" s="190"/>
      <c r="R387" s="190"/>
      <c r="S387" s="190"/>
      <c r="T387" s="190"/>
      <c r="U387" s="190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8"/>
      <c r="C388" s="188"/>
      <c r="D388" s="188"/>
      <c r="E388" s="102"/>
      <c r="F388" s="102"/>
      <c r="G388" s="102"/>
      <c r="H388" s="189"/>
      <c r="I388" s="189"/>
      <c r="J388" s="189"/>
      <c r="K388" s="189"/>
      <c r="L388" s="190"/>
      <c r="M388" s="190"/>
      <c r="N388" s="190"/>
      <c r="O388" s="190"/>
      <c r="P388" s="190"/>
      <c r="Q388" s="190"/>
      <c r="R388" s="190"/>
      <c r="S388" s="190"/>
      <c r="T388" s="190"/>
      <c r="U388" s="190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8"/>
      <c r="C389" s="188"/>
      <c r="D389" s="188"/>
      <c r="E389" s="102"/>
      <c r="F389" s="102"/>
      <c r="G389" s="102"/>
      <c r="H389" s="189"/>
      <c r="I389" s="189"/>
      <c r="J389" s="189"/>
      <c r="K389" s="189"/>
      <c r="L389" s="190"/>
      <c r="M389" s="190"/>
      <c r="N389" s="190"/>
      <c r="O389" s="190"/>
      <c r="P389" s="190"/>
      <c r="Q389" s="190"/>
      <c r="R389" s="190"/>
      <c r="S389" s="190"/>
      <c r="T389" s="190"/>
      <c r="U389" s="190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8"/>
      <c r="C390" s="188"/>
      <c r="D390" s="188"/>
      <c r="E390" s="102"/>
      <c r="F390" s="102"/>
      <c r="G390" s="102"/>
      <c r="H390" s="189"/>
      <c r="I390" s="189"/>
      <c r="J390" s="189"/>
      <c r="K390" s="189"/>
      <c r="L390" s="190"/>
      <c r="M390" s="190"/>
      <c r="N390" s="190"/>
      <c r="O390" s="190"/>
      <c r="P390" s="190"/>
      <c r="Q390" s="190"/>
      <c r="R390" s="190"/>
      <c r="S390" s="190"/>
      <c r="T390" s="190"/>
      <c r="U390" s="190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8"/>
      <c r="C391" s="188"/>
      <c r="D391" s="188"/>
      <c r="E391" s="102"/>
      <c r="F391" s="102"/>
      <c r="G391" s="102"/>
      <c r="H391" s="189"/>
      <c r="I391" s="189"/>
      <c r="J391" s="189"/>
      <c r="K391" s="189"/>
      <c r="L391" s="190"/>
      <c r="M391" s="190"/>
      <c r="N391" s="190"/>
      <c r="O391" s="190"/>
      <c r="P391" s="190"/>
      <c r="Q391" s="190"/>
      <c r="R391" s="190"/>
      <c r="S391" s="190"/>
      <c r="T391" s="190"/>
      <c r="U391" s="190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8"/>
      <c r="C392" s="188"/>
      <c r="D392" s="188"/>
      <c r="E392" s="102"/>
      <c r="F392" s="102"/>
      <c r="G392" s="102"/>
      <c r="H392" s="189"/>
      <c r="I392" s="189"/>
      <c r="J392" s="189"/>
      <c r="K392" s="189"/>
      <c r="L392" s="190"/>
      <c r="M392" s="190"/>
      <c r="N392" s="190"/>
      <c r="O392" s="190"/>
      <c r="P392" s="190"/>
      <c r="Q392" s="190"/>
      <c r="R392" s="190"/>
      <c r="S392" s="190"/>
      <c r="T392" s="190"/>
      <c r="U392" s="190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8"/>
      <c r="C393" s="188"/>
      <c r="D393" s="188"/>
      <c r="E393" s="102"/>
      <c r="F393" s="102"/>
      <c r="G393" s="102"/>
      <c r="H393" s="189"/>
      <c r="I393" s="189"/>
      <c r="J393" s="189"/>
      <c r="K393" s="189"/>
      <c r="L393" s="190"/>
      <c r="M393" s="190"/>
      <c r="N393" s="190"/>
      <c r="O393" s="190"/>
      <c r="P393" s="190"/>
      <c r="Q393" s="190"/>
      <c r="R393" s="190"/>
      <c r="S393" s="190"/>
      <c r="T393" s="190"/>
      <c r="U393" s="190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5"/>
      <c r="C396" s="186"/>
      <c r="D396" s="186"/>
      <c r="E396" s="187"/>
      <c r="F396" s="187"/>
      <c r="G396" s="187"/>
      <c r="H396" s="187"/>
      <c r="I396" s="187"/>
      <c r="J396" s="187"/>
      <c r="K396" s="187"/>
      <c r="L396" s="187"/>
      <c r="M396" s="187"/>
      <c r="N396" s="165"/>
      <c r="O396" s="165"/>
      <c r="P396" s="165"/>
      <c r="Q396" s="185"/>
      <c r="R396" s="185"/>
      <c r="S396" s="185"/>
      <c r="T396" s="185"/>
      <c r="U396" s="185"/>
      <c r="V396" s="185"/>
      <c r="W396" s="165"/>
      <c r="X396" s="165"/>
      <c r="Y396" s="165"/>
      <c r="Z396" s="165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84"/>
      <c r="C397" s="184"/>
      <c r="D397" s="184"/>
      <c r="E397" s="184"/>
      <c r="F397" s="184"/>
      <c r="G397" s="184"/>
      <c r="H397" s="184"/>
      <c r="I397" s="184"/>
      <c r="J397" s="184"/>
      <c r="K397" s="184"/>
      <c r="L397" s="184"/>
      <c r="M397" s="184"/>
      <c r="N397" s="98"/>
      <c r="O397" s="164"/>
      <c r="P397" s="164"/>
      <c r="Q397" s="184"/>
      <c r="R397" s="184"/>
      <c r="S397" s="184"/>
      <c r="T397" s="184"/>
      <c r="U397" s="184"/>
      <c r="V397" s="184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84"/>
      <c r="C398" s="184"/>
      <c r="D398" s="184"/>
      <c r="E398" s="184"/>
      <c r="F398" s="184"/>
      <c r="G398" s="184"/>
      <c r="H398" s="184"/>
      <c r="I398" s="184"/>
      <c r="J398" s="184"/>
      <c r="K398" s="184"/>
      <c r="L398" s="184"/>
      <c r="M398" s="184"/>
      <c r="N398" s="98"/>
      <c r="O398" s="164"/>
      <c r="P398" s="164"/>
      <c r="Q398" s="184"/>
      <c r="R398" s="184"/>
      <c r="S398" s="184"/>
      <c r="T398" s="184"/>
      <c r="U398" s="184"/>
      <c r="V398" s="184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84"/>
      <c r="C399" s="184"/>
      <c r="D399" s="184"/>
      <c r="E399" s="184"/>
      <c r="F399" s="184"/>
      <c r="G399" s="184"/>
      <c r="H399" s="184"/>
      <c r="I399" s="184"/>
      <c r="J399" s="184"/>
      <c r="K399" s="184"/>
      <c r="L399" s="184"/>
      <c r="M399" s="184"/>
      <c r="N399" s="98"/>
      <c r="O399" s="164"/>
      <c r="P399" s="164"/>
      <c r="Q399" s="184"/>
      <c r="R399" s="184"/>
      <c r="S399" s="184"/>
      <c r="T399" s="184"/>
      <c r="U399" s="184"/>
      <c r="V399" s="184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84"/>
      <c r="C400" s="184"/>
      <c r="D400" s="184"/>
      <c r="E400" s="184"/>
      <c r="F400" s="184"/>
      <c r="G400" s="184"/>
      <c r="H400" s="184"/>
      <c r="I400" s="184"/>
      <c r="J400" s="184"/>
      <c r="K400" s="184"/>
      <c r="L400" s="184"/>
      <c r="M400" s="184"/>
      <c r="N400" s="98"/>
      <c r="O400" s="164"/>
      <c r="P400" s="164"/>
      <c r="Q400" s="184"/>
      <c r="R400" s="184"/>
      <c r="S400" s="184"/>
      <c r="T400" s="184"/>
      <c r="U400" s="184"/>
      <c r="V400" s="184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84"/>
      <c r="C401" s="184"/>
      <c r="D401" s="184"/>
      <c r="E401" s="184"/>
      <c r="F401" s="184"/>
      <c r="G401" s="184"/>
      <c r="H401" s="184"/>
      <c r="I401" s="184"/>
      <c r="J401" s="184"/>
      <c r="K401" s="184"/>
      <c r="L401" s="184"/>
      <c r="M401" s="184"/>
      <c r="N401" s="98"/>
      <c r="O401" s="164"/>
      <c r="P401" s="164"/>
      <c r="Q401" s="184"/>
      <c r="R401" s="184"/>
      <c r="S401" s="184"/>
      <c r="T401" s="184"/>
      <c r="U401" s="184"/>
      <c r="V401" s="184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84"/>
      <c r="C402" s="184"/>
      <c r="D402" s="184"/>
      <c r="E402" s="184"/>
      <c r="F402" s="184"/>
      <c r="G402" s="184"/>
      <c r="H402" s="184"/>
      <c r="I402" s="184"/>
      <c r="J402" s="184"/>
      <c r="K402" s="184"/>
      <c r="L402" s="184"/>
      <c r="M402" s="184"/>
      <c r="N402" s="98"/>
      <c r="O402" s="164"/>
      <c r="P402" s="164"/>
      <c r="Q402" s="184"/>
      <c r="R402" s="184"/>
      <c r="S402" s="184"/>
      <c r="T402" s="184"/>
      <c r="U402" s="184"/>
      <c r="V402" s="184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84"/>
      <c r="C403" s="184"/>
      <c r="D403" s="184"/>
      <c r="E403" s="184"/>
      <c r="F403" s="184"/>
      <c r="G403" s="184"/>
      <c r="H403" s="184"/>
      <c r="I403" s="184"/>
      <c r="J403" s="184"/>
      <c r="K403" s="184"/>
      <c r="L403" s="184"/>
      <c r="M403" s="184"/>
      <c r="N403" s="98"/>
      <c r="O403" s="164"/>
      <c r="P403" s="164"/>
      <c r="Q403" s="184"/>
      <c r="R403" s="184"/>
      <c r="S403" s="184"/>
      <c r="T403" s="184"/>
      <c r="U403" s="184"/>
      <c r="V403" s="184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84"/>
      <c r="C404" s="184"/>
      <c r="D404" s="184"/>
      <c r="E404" s="184"/>
      <c r="F404" s="184"/>
      <c r="G404" s="184"/>
      <c r="H404" s="184"/>
      <c r="I404" s="184"/>
      <c r="J404" s="184"/>
      <c r="K404" s="184"/>
      <c r="L404" s="184"/>
      <c r="M404" s="184"/>
      <c r="N404" s="98"/>
      <c r="O404" s="164"/>
      <c r="P404" s="164"/>
      <c r="Q404" s="184"/>
      <c r="R404" s="184"/>
      <c r="S404" s="184"/>
      <c r="T404" s="184"/>
      <c r="U404" s="184"/>
      <c r="V404" s="184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84"/>
      <c r="C405" s="184"/>
      <c r="D405" s="184"/>
      <c r="E405" s="184"/>
      <c r="F405" s="184"/>
      <c r="G405" s="184"/>
      <c r="H405" s="184"/>
      <c r="I405" s="184"/>
      <c r="J405" s="184"/>
      <c r="K405" s="184"/>
      <c r="L405" s="184"/>
      <c r="M405" s="184"/>
      <c r="N405" s="98"/>
      <c r="O405" s="164"/>
      <c r="P405" s="164"/>
      <c r="Q405" s="184"/>
      <c r="R405" s="184"/>
      <c r="S405" s="184"/>
      <c r="T405" s="184"/>
      <c r="U405" s="184"/>
      <c r="V405" s="184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84"/>
      <c r="C406" s="184"/>
      <c r="D406" s="184"/>
      <c r="E406" s="184"/>
      <c r="F406" s="184"/>
      <c r="G406" s="184"/>
      <c r="H406" s="184"/>
      <c r="I406" s="184"/>
      <c r="J406" s="184"/>
      <c r="K406" s="184"/>
      <c r="L406" s="184"/>
      <c r="M406" s="184"/>
      <c r="N406" s="98"/>
      <c r="O406" s="164"/>
      <c r="P406" s="164"/>
      <c r="Q406" s="184"/>
      <c r="R406" s="184"/>
      <c r="S406" s="184"/>
      <c r="T406" s="184"/>
      <c r="U406" s="184"/>
      <c r="V406" s="184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84"/>
      <c r="C407" s="184"/>
      <c r="D407" s="184"/>
      <c r="E407" s="184"/>
      <c r="F407" s="184"/>
      <c r="G407" s="184"/>
      <c r="H407" s="184"/>
      <c r="I407" s="184"/>
      <c r="J407" s="184"/>
      <c r="K407" s="184"/>
      <c r="L407" s="184"/>
      <c r="M407" s="184"/>
      <c r="N407" s="98"/>
      <c r="O407" s="164"/>
      <c r="P407" s="164"/>
      <c r="Q407" s="184"/>
      <c r="R407" s="184"/>
      <c r="S407" s="184"/>
      <c r="T407" s="184"/>
      <c r="U407" s="184"/>
      <c r="V407" s="184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84"/>
      <c r="C408" s="184"/>
      <c r="D408" s="184"/>
      <c r="E408" s="184"/>
      <c r="F408" s="184"/>
      <c r="G408" s="184"/>
      <c r="H408" s="184"/>
      <c r="I408" s="184"/>
      <c r="J408" s="184"/>
      <c r="K408" s="184"/>
      <c r="L408" s="184"/>
      <c r="M408" s="184"/>
      <c r="N408" s="98"/>
      <c r="O408" s="164"/>
      <c r="P408" s="164"/>
      <c r="Q408" s="184"/>
      <c r="R408" s="184"/>
      <c r="S408" s="184"/>
      <c r="T408" s="184"/>
      <c r="U408" s="184"/>
      <c r="V408" s="184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84"/>
      <c r="C409" s="184"/>
      <c r="D409" s="184"/>
      <c r="E409" s="184"/>
      <c r="F409" s="184"/>
      <c r="G409" s="184"/>
      <c r="H409" s="184"/>
      <c r="I409" s="184"/>
      <c r="J409" s="184"/>
      <c r="K409" s="184"/>
      <c r="L409" s="184"/>
      <c r="M409" s="184"/>
      <c r="N409" s="98"/>
      <c r="O409" s="164"/>
      <c r="P409" s="164"/>
      <c r="Q409" s="184"/>
      <c r="R409" s="184"/>
      <c r="S409" s="184"/>
      <c r="T409" s="184"/>
      <c r="U409" s="184"/>
      <c r="V409" s="184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84"/>
      <c r="C410" s="184"/>
      <c r="D410" s="184"/>
      <c r="E410" s="184"/>
      <c r="F410" s="184"/>
      <c r="G410" s="184"/>
      <c r="H410" s="184"/>
      <c r="I410" s="184"/>
      <c r="J410" s="184"/>
      <c r="K410" s="184"/>
      <c r="L410" s="184"/>
      <c r="M410" s="184"/>
      <c r="N410" s="98"/>
      <c r="O410" s="164"/>
      <c r="P410" s="164"/>
      <c r="Q410" s="184"/>
      <c r="R410" s="184"/>
      <c r="S410" s="184"/>
      <c r="T410" s="184"/>
      <c r="U410" s="184"/>
      <c r="V410" s="184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84"/>
      <c r="C411" s="184"/>
      <c r="D411" s="184"/>
      <c r="E411" s="184"/>
      <c r="F411" s="184"/>
      <c r="G411" s="184"/>
      <c r="H411" s="184"/>
      <c r="I411" s="184"/>
      <c r="J411" s="184"/>
      <c r="K411" s="184"/>
      <c r="L411" s="184"/>
      <c r="M411" s="184"/>
      <c r="N411" s="98"/>
      <c r="O411" s="164"/>
      <c r="P411" s="164"/>
      <c r="Q411" s="184"/>
      <c r="R411" s="184"/>
      <c r="S411" s="184"/>
      <c r="T411" s="184"/>
      <c r="U411" s="184"/>
      <c r="V411" s="184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84"/>
      <c r="C412" s="184"/>
      <c r="D412" s="184"/>
      <c r="E412" s="184"/>
      <c r="F412" s="184"/>
      <c r="G412" s="184"/>
      <c r="H412" s="184"/>
      <c r="I412" s="184"/>
      <c r="J412" s="184"/>
      <c r="K412" s="184"/>
      <c r="L412" s="184"/>
      <c r="M412" s="184"/>
      <c r="N412" s="98"/>
      <c r="O412" s="164"/>
      <c r="P412" s="164"/>
      <c r="Q412" s="184"/>
      <c r="R412" s="184"/>
      <c r="S412" s="184"/>
      <c r="T412" s="184"/>
      <c r="U412" s="184"/>
      <c r="V412" s="184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84"/>
      <c r="C413" s="184"/>
      <c r="D413" s="184"/>
      <c r="E413" s="184"/>
      <c r="F413" s="184"/>
      <c r="G413" s="184"/>
      <c r="H413" s="184"/>
      <c r="I413" s="184"/>
      <c r="J413" s="184"/>
      <c r="K413" s="184"/>
      <c r="L413" s="184"/>
      <c r="M413" s="184"/>
      <c r="N413" s="98"/>
      <c r="O413" s="164"/>
      <c r="P413" s="164"/>
      <c r="Q413" s="184"/>
      <c r="R413" s="184"/>
      <c r="S413" s="184"/>
      <c r="T413" s="184"/>
      <c r="U413" s="184"/>
      <c r="V413" s="184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84"/>
      <c r="C414" s="184"/>
      <c r="D414" s="184"/>
      <c r="E414" s="184"/>
      <c r="F414" s="184"/>
      <c r="G414" s="184"/>
      <c r="H414" s="184"/>
      <c r="I414" s="184"/>
      <c r="J414" s="184"/>
      <c r="K414" s="184"/>
      <c r="L414" s="184"/>
      <c r="M414" s="184"/>
      <c r="N414" s="98"/>
      <c r="O414" s="164"/>
      <c r="P414" s="164"/>
      <c r="Q414" s="184"/>
      <c r="R414" s="184"/>
      <c r="S414" s="184"/>
      <c r="T414" s="184"/>
      <c r="U414" s="184"/>
      <c r="V414" s="184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84"/>
      <c r="C415" s="184"/>
      <c r="D415" s="184"/>
      <c r="E415" s="184"/>
      <c r="F415" s="184"/>
      <c r="G415" s="184"/>
      <c r="H415" s="184"/>
      <c r="I415" s="184"/>
      <c r="J415" s="184"/>
      <c r="K415" s="184"/>
      <c r="L415" s="184"/>
      <c r="M415" s="184"/>
      <c r="N415" s="98"/>
      <c r="O415" s="164"/>
      <c r="P415" s="164"/>
      <c r="Q415" s="184"/>
      <c r="R415" s="184"/>
      <c r="S415" s="184"/>
      <c r="T415" s="184"/>
      <c r="U415" s="184"/>
      <c r="V415" s="184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84"/>
      <c r="C416" s="184"/>
      <c r="D416" s="184"/>
      <c r="E416" s="184"/>
      <c r="F416" s="184"/>
      <c r="G416" s="184"/>
      <c r="H416" s="184"/>
      <c r="I416" s="184"/>
      <c r="J416" s="184"/>
      <c r="K416" s="184"/>
      <c r="L416" s="184"/>
      <c r="M416" s="184"/>
      <c r="N416" s="98"/>
      <c r="O416" s="164"/>
      <c r="P416" s="164"/>
      <c r="Q416" s="184"/>
      <c r="R416" s="184"/>
      <c r="S416" s="184"/>
      <c r="T416" s="184"/>
      <c r="U416" s="184"/>
      <c r="V416" s="184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84"/>
      <c r="C417" s="184"/>
      <c r="D417" s="184"/>
      <c r="E417" s="184"/>
      <c r="F417" s="184"/>
      <c r="G417" s="184"/>
      <c r="H417" s="184"/>
      <c r="I417" s="184"/>
      <c r="J417" s="184"/>
      <c r="K417" s="184"/>
      <c r="L417" s="184"/>
      <c r="M417" s="184"/>
      <c r="N417" s="98"/>
      <c r="O417" s="164"/>
      <c r="P417" s="164"/>
      <c r="Q417" s="184"/>
      <c r="R417" s="184"/>
      <c r="S417" s="184"/>
      <c r="T417" s="184"/>
      <c r="U417" s="184"/>
      <c r="V417" s="184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84"/>
      <c r="C418" s="184"/>
      <c r="D418" s="184"/>
      <c r="E418" s="184"/>
      <c r="F418" s="184"/>
      <c r="G418" s="184"/>
      <c r="H418" s="184"/>
      <c r="I418" s="184"/>
      <c r="J418" s="184"/>
      <c r="K418" s="184"/>
      <c r="L418" s="184"/>
      <c r="M418" s="184"/>
      <c r="N418" s="98"/>
      <c r="O418" s="164"/>
      <c r="P418" s="164"/>
      <c r="Q418" s="184"/>
      <c r="R418" s="184"/>
      <c r="S418" s="184"/>
      <c r="T418" s="184"/>
      <c r="U418" s="184"/>
      <c r="V418" s="184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84"/>
      <c r="C419" s="184"/>
      <c r="D419" s="184"/>
      <c r="E419" s="184"/>
      <c r="F419" s="184"/>
      <c r="G419" s="184"/>
      <c r="H419" s="184"/>
      <c r="I419" s="184"/>
      <c r="J419" s="184"/>
      <c r="K419" s="184"/>
      <c r="L419" s="184"/>
      <c r="M419" s="184"/>
      <c r="N419" s="98"/>
      <c r="O419" s="164"/>
      <c r="P419" s="164"/>
      <c r="Q419" s="184"/>
      <c r="R419" s="184"/>
      <c r="S419" s="184"/>
      <c r="T419" s="184"/>
      <c r="U419" s="184"/>
      <c r="V419" s="184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84"/>
      <c r="C420" s="184"/>
      <c r="D420" s="184"/>
      <c r="E420" s="184"/>
      <c r="F420" s="184"/>
      <c r="G420" s="184"/>
      <c r="H420" s="184"/>
      <c r="I420" s="184"/>
      <c r="J420" s="184"/>
      <c r="K420" s="184"/>
      <c r="L420" s="184"/>
      <c r="M420" s="184"/>
      <c r="N420" s="98"/>
      <c r="O420" s="164"/>
      <c r="P420" s="164"/>
      <c r="Q420" s="184"/>
      <c r="R420" s="184"/>
      <c r="S420" s="184"/>
      <c r="T420" s="184"/>
      <c r="U420" s="184"/>
      <c r="V420" s="184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84"/>
      <c r="C421" s="184"/>
      <c r="D421" s="184"/>
      <c r="E421" s="184"/>
      <c r="F421" s="184"/>
      <c r="G421" s="184"/>
      <c r="H421" s="184"/>
      <c r="I421" s="184"/>
      <c r="J421" s="184"/>
      <c r="K421" s="184"/>
      <c r="L421" s="184"/>
      <c r="M421" s="184"/>
      <c r="N421" s="98"/>
      <c r="O421" s="164"/>
      <c r="P421" s="164"/>
      <c r="Q421" s="184"/>
      <c r="R421" s="184"/>
      <c r="S421" s="184"/>
      <c r="T421" s="184"/>
      <c r="U421" s="184"/>
      <c r="V421" s="184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84"/>
      <c r="C422" s="184"/>
      <c r="D422" s="184"/>
      <c r="E422" s="184"/>
      <c r="F422" s="184"/>
      <c r="G422" s="184"/>
      <c r="H422" s="184"/>
      <c r="I422" s="184"/>
      <c r="J422" s="184"/>
      <c r="K422" s="184"/>
      <c r="L422" s="184"/>
      <c r="M422" s="184"/>
      <c r="N422" s="98"/>
      <c r="O422" s="164"/>
      <c r="P422" s="164"/>
      <c r="Q422" s="184"/>
      <c r="R422" s="184"/>
      <c r="S422" s="184"/>
      <c r="T422" s="184"/>
      <c r="U422" s="184"/>
      <c r="V422" s="184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84"/>
      <c r="C423" s="184"/>
      <c r="D423" s="184"/>
      <c r="E423" s="184"/>
      <c r="F423" s="184"/>
      <c r="G423" s="184"/>
      <c r="H423" s="184"/>
      <c r="I423" s="184"/>
      <c r="J423" s="184"/>
      <c r="K423" s="184"/>
      <c r="L423" s="184"/>
      <c r="M423" s="184"/>
      <c r="N423" s="98"/>
      <c r="O423" s="164"/>
      <c r="P423" s="164"/>
      <c r="Q423" s="184"/>
      <c r="R423" s="184"/>
      <c r="S423" s="184"/>
      <c r="T423" s="184"/>
      <c r="U423" s="184"/>
      <c r="V423" s="184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84"/>
      <c r="C424" s="184"/>
      <c r="D424" s="184"/>
      <c r="E424" s="184"/>
      <c r="F424" s="184"/>
      <c r="G424" s="184"/>
      <c r="H424" s="184"/>
      <c r="I424" s="184"/>
      <c r="J424" s="184"/>
      <c r="K424" s="184"/>
      <c r="L424" s="184"/>
      <c r="M424" s="184"/>
      <c r="N424" s="98"/>
      <c r="O424" s="164"/>
      <c r="P424" s="164"/>
      <c r="Q424" s="184"/>
      <c r="R424" s="184"/>
      <c r="S424" s="184"/>
      <c r="T424" s="184"/>
      <c r="U424" s="184"/>
      <c r="V424" s="184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84"/>
      <c r="C425" s="184"/>
      <c r="D425" s="184"/>
      <c r="E425" s="184"/>
      <c r="F425" s="184"/>
      <c r="G425" s="184"/>
      <c r="H425" s="184"/>
      <c r="I425" s="184"/>
      <c r="J425" s="184"/>
      <c r="K425" s="184"/>
      <c r="L425" s="184"/>
      <c r="M425" s="184"/>
      <c r="N425" s="98"/>
      <c r="O425" s="164"/>
      <c r="P425" s="164"/>
      <c r="Q425" s="184"/>
      <c r="R425" s="184"/>
      <c r="S425" s="184"/>
      <c r="T425" s="184"/>
      <c r="U425" s="184"/>
      <c r="V425" s="184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84"/>
      <c r="C426" s="184"/>
      <c r="D426" s="184"/>
      <c r="E426" s="184"/>
      <c r="F426" s="184"/>
      <c r="G426" s="184"/>
      <c r="H426" s="184"/>
      <c r="I426" s="184"/>
      <c r="J426" s="184"/>
      <c r="K426" s="184"/>
      <c r="L426" s="184"/>
      <c r="M426" s="184"/>
      <c r="N426" s="98"/>
      <c r="O426" s="164"/>
      <c r="P426" s="164"/>
      <c r="Q426" s="184"/>
      <c r="R426" s="184"/>
      <c r="S426" s="184"/>
      <c r="T426" s="184"/>
      <c r="U426" s="184"/>
      <c r="V426" s="184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84"/>
      <c r="C427" s="184"/>
      <c r="D427" s="184"/>
      <c r="E427" s="184"/>
      <c r="F427" s="184"/>
      <c r="G427" s="184"/>
      <c r="H427" s="184"/>
      <c r="I427" s="184"/>
      <c r="J427" s="184"/>
      <c r="K427" s="184"/>
      <c r="L427" s="184"/>
      <c r="M427" s="184"/>
      <c r="N427" s="98"/>
      <c r="O427" s="164"/>
      <c r="P427" s="164"/>
      <c r="Q427" s="184"/>
      <c r="R427" s="184"/>
      <c r="S427" s="184"/>
      <c r="T427" s="184"/>
      <c r="U427" s="184"/>
      <c r="V427" s="184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84"/>
      <c r="C428" s="184"/>
      <c r="D428" s="184"/>
      <c r="E428" s="184"/>
      <c r="F428" s="184"/>
      <c r="G428" s="184"/>
      <c r="H428" s="184"/>
      <c r="I428" s="184"/>
      <c r="J428" s="184"/>
      <c r="K428" s="184"/>
      <c r="L428" s="184"/>
      <c r="M428" s="184"/>
      <c r="N428" s="98"/>
      <c r="O428" s="164"/>
      <c r="P428" s="164"/>
      <c r="Q428" s="184"/>
      <c r="R428" s="184"/>
      <c r="S428" s="184"/>
      <c r="T428" s="184"/>
      <c r="U428" s="184"/>
      <c r="V428" s="184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84"/>
      <c r="C429" s="184"/>
      <c r="D429" s="184"/>
      <c r="E429" s="184"/>
      <c r="F429" s="184"/>
      <c r="G429" s="184"/>
      <c r="H429" s="184"/>
      <c r="I429" s="184"/>
      <c r="J429" s="184"/>
      <c r="K429" s="184"/>
      <c r="L429" s="184"/>
      <c r="M429" s="184"/>
      <c r="N429" s="98"/>
      <c r="O429" s="164"/>
      <c r="P429" s="164"/>
      <c r="Q429" s="184"/>
      <c r="R429" s="184"/>
      <c r="S429" s="184"/>
      <c r="T429" s="184"/>
      <c r="U429" s="184"/>
      <c r="V429" s="184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84"/>
      <c r="C430" s="184"/>
      <c r="D430" s="184"/>
      <c r="E430" s="184"/>
      <c r="F430" s="184"/>
      <c r="G430" s="184"/>
      <c r="H430" s="184"/>
      <c r="I430" s="184"/>
      <c r="J430" s="184"/>
      <c r="K430" s="184"/>
      <c r="L430" s="184"/>
      <c r="M430" s="184"/>
      <c r="N430" s="98"/>
      <c r="O430" s="164"/>
      <c r="P430" s="164"/>
      <c r="Q430" s="184"/>
      <c r="R430" s="184"/>
      <c r="S430" s="184"/>
      <c r="T430" s="184"/>
      <c r="U430" s="184"/>
      <c r="V430" s="184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84"/>
      <c r="C431" s="184"/>
      <c r="D431" s="184"/>
      <c r="E431" s="184"/>
      <c r="F431" s="184"/>
      <c r="G431" s="184"/>
      <c r="H431" s="184"/>
      <c r="I431" s="184"/>
      <c r="J431" s="184"/>
      <c r="K431" s="184"/>
      <c r="L431" s="184"/>
      <c r="M431" s="184"/>
      <c r="N431" s="98"/>
      <c r="O431" s="164"/>
      <c r="P431" s="164"/>
      <c r="Q431" s="184"/>
      <c r="R431" s="184"/>
      <c r="S431" s="184"/>
      <c r="T431" s="184"/>
      <c r="U431" s="184"/>
      <c r="V431" s="184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84"/>
      <c r="C432" s="184"/>
      <c r="D432" s="184"/>
      <c r="E432" s="184"/>
      <c r="F432" s="184"/>
      <c r="G432" s="184"/>
      <c r="H432" s="184"/>
      <c r="I432" s="184"/>
      <c r="J432" s="184"/>
      <c r="K432" s="184"/>
      <c r="L432" s="184"/>
      <c r="M432" s="184"/>
      <c r="N432" s="98"/>
      <c r="O432" s="164"/>
      <c r="P432" s="164"/>
      <c r="Q432" s="184"/>
      <c r="R432" s="184"/>
      <c r="S432" s="184"/>
      <c r="T432" s="184"/>
      <c r="U432" s="184"/>
      <c r="V432" s="184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84"/>
      <c r="C433" s="184"/>
      <c r="D433" s="184"/>
      <c r="E433" s="184"/>
      <c r="F433" s="184"/>
      <c r="G433" s="184"/>
      <c r="H433" s="184"/>
      <c r="I433" s="184"/>
      <c r="J433" s="184"/>
      <c r="K433" s="184"/>
      <c r="L433" s="184"/>
      <c r="M433" s="184"/>
      <c r="N433" s="98"/>
      <c r="O433" s="164"/>
      <c r="P433" s="164"/>
      <c r="Q433" s="184"/>
      <c r="R433" s="184"/>
      <c r="S433" s="184"/>
      <c r="T433" s="184"/>
      <c r="U433" s="184"/>
      <c r="V433" s="184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84"/>
      <c r="C434" s="184"/>
      <c r="D434" s="184"/>
      <c r="E434" s="184"/>
      <c r="F434" s="184"/>
      <c r="G434" s="184"/>
      <c r="H434" s="184"/>
      <c r="I434" s="184"/>
      <c r="J434" s="184"/>
      <c r="K434" s="184"/>
      <c r="L434" s="184"/>
      <c r="M434" s="184"/>
      <c r="N434" s="98"/>
      <c r="O434" s="164"/>
      <c r="P434" s="164"/>
      <c r="Q434" s="184"/>
      <c r="R434" s="184"/>
      <c r="S434" s="184"/>
      <c r="T434" s="184"/>
      <c r="U434" s="184"/>
      <c r="V434" s="184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84"/>
      <c r="C435" s="184"/>
      <c r="D435" s="184"/>
      <c r="E435" s="184"/>
      <c r="F435" s="184"/>
      <c r="G435" s="184"/>
      <c r="H435" s="184"/>
      <c r="I435" s="184"/>
      <c r="J435" s="184"/>
      <c r="K435" s="184"/>
      <c r="L435" s="184"/>
      <c r="M435" s="184"/>
      <c r="N435" s="98"/>
      <c r="O435" s="164"/>
      <c r="P435" s="164"/>
      <c r="Q435" s="184"/>
      <c r="R435" s="184"/>
      <c r="S435" s="184"/>
      <c r="T435" s="184"/>
      <c r="U435" s="184"/>
      <c r="V435" s="184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84"/>
      <c r="C436" s="184"/>
      <c r="D436" s="184"/>
      <c r="E436" s="184"/>
      <c r="F436" s="184"/>
      <c r="G436" s="184"/>
      <c r="H436" s="184"/>
      <c r="I436" s="184"/>
      <c r="J436" s="184"/>
      <c r="K436" s="184"/>
      <c r="L436" s="184"/>
      <c r="M436" s="184"/>
      <c r="N436" s="98"/>
      <c r="O436" s="164"/>
      <c r="P436" s="164"/>
      <c r="Q436" s="184"/>
      <c r="R436" s="184"/>
      <c r="S436" s="184"/>
      <c r="T436" s="184"/>
      <c r="U436" s="184"/>
      <c r="V436" s="184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84"/>
      <c r="C437" s="184"/>
      <c r="D437" s="184"/>
      <c r="E437" s="184"/>
      <c r="F437" s="184"/>
      <c r="G437" s="184"/>
      <c r="H437" s="184"/>
      <c r="I437" s="184"/>
      <c r="J437" s="184"/>
      <c r="K437" s="184"/>
      <c r="L437" s="184"/>
      <c r="M437" s="184"/>
      <c r="N437" s="98"/>
      <c r="O437" s="164"/>
      <c r="P437" s="164"/>
      <c r="Q437" s="184"/>
      <c r="R437" s="184"/>
      <c r="S437" s="184"/>
      <c r="T437" s="184"/>
      <c r="U437" s="184"/>
      <c r="V437" s="184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84"/>
      <c r="C438" s="184"/>
      <c r="D438" s="184"/>
      <c r="E438" s="184"/>
      <c r="F438" s="184"/>
      <c r="G438" s="184"/>
      <c r="H438" s="184"/>
      <c r="I438" s="184"/>
      <c r="J438" s="184"/>
      <c r="K438" s="184"/>
      <c r="L438" s="184"/>
      <c r="M438" s="184"/>
      <c r="N438" s="98"/>
      <c r="O438" s="164"/>
      <c r="P438" s="164"/>
      <c r="Q438" s="184"/>
      <c r="R438" s="184"/>
      <c r="S438" s="184"/>
      <c r="T438" s="184"/>
      <c r="U438" s="184"/>
      <c r="V438" s="184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84"/>
      <c r="C439" s="184"/>
      <c r="D439" s="184"/>
      <c r="E439" s="184"/>
      <c r="F439" s="184"/>
      <c r="G439" s="184"/>
      <c r="H439" s="184"/>
      <c r="I439" s="184"/>
      <c r="J439" s="184"/>
      <c r="K439" s="184"/>
      <c r="L439" s="184"/>
      <c r="M439" s="184"/>
      <c r="N439" s="98"/>
      <c r="O439" s="164"/>
      <c r="P439" s="164"/>
      <c r="Q439" s="184"/>
      <c r="R439" s="184"/>
      <c r="S439" s="184"/>
      <c r="T439" s="184"/>
      <c r="U439" s="184"/>
      <c r="V439" s="184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84"/>
      <c r="C440" s="184"/>
      <c r="D440" s="184"/>
      <c r="E440" s="184"/>
      <c r="F440" s="184"/>
      <c r="G440" s="184"/>
      <c r="H440" s="184"/>
      <c r="I440" s="184"/>
      <c r="J440" s="184"/>
      <c r="K440" s="184"/>
      <c r="L440" s="184"/>
      <c r="M440" s="184"/>
      <c r="N440" s="98"/>
      <c r="O440" s="164"/>
      <c r="P440" s="164"/>
      <c r="Q440" s="184"/>
      <c r="R440" s="184"/>
      <c r="S440" s="184"/>
      <c r="T440" s="184"/>
      <c r="U440" s="184"/>
      <c r="V440" s="184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84"/>
      <c r="C441" s="184"/>
      <c r="D441" s="184"/>
      <c r="E441" s="184"/>
      <c r="F441" s="184"/>
      <c r="G441" s="184"/>
      <c r="H441" s="184"/>
      <c r="I441" s="184"/>
      <c r="J441" s="184"/>
      <c r="K441" s="184"/>
      <c r="L441" s="184"/>
      <c r="M441" s="184"/>
      <c r="N441" s="98"/>
      <c r="O441" s="164"/>
      <c r="P441" s="164"/>
      <c r="Q441" s="184"/>
      <c r="R441" s="184"/>
      <c r="S441" s="184"/>
      <c r="T441" s="184"/>
      <c r="U441" s="184"/>
      <c r="V441" s="184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84"/>
      <c r="C442" s="184"/>
      <c r="D442" s="184"/>
      <c r="E442" s="184"/>
      <c r="F442" s="184"/>
      <c r="G442" s="184"/>
      <c r="H442" s="184"/>
      <c r="I442" s="184"/>
      <c r="J442" s="184"/>
      <c r="K442" s="184"/>
      <c r="L442" s="184"/>
      <c r="M442" s="184"/>
      <c r="N442" s="98"/>
      <c r="O442" s="164"/>
      <c r="P442" s="164"/>
      <c r="Q442" s="184"/>
      <c r="R442" s="184"/>
      <c r="S442" s="184"/>
      <c r="T442" s="184"/>
      <c r="U442" s="184"/>
      <c r="V442" s="184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84"/>
      <c r="C443" s="184"/>
      <c r="D443" s="184"/>
      <c r="E443" s="184"/>
      <c r="F443" s="184"/>
      <c r="G443" s="184"/>
      <c r="H443" s="184"/>
      <c r="I443" s="184"/>
      <c r="J443" s="184"/>
      <c r="K443" s="184"/>
      <c r="L443" s="184"/>
      <c r="M443" s="184"/>
      <c r="N443" s="98"/>
      <c r="O443" s="164"/>
      <c r="P443" s="164"/>
      <c r="Q443" s="184"/>
      <c r="R443" s="184"/>
      <c r="S443" s="184"/>
      <c r="T443" s="184"/>
      <c r="U443" s="184"/>
      <c r="V443" s="184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84"/>
      <c r="C444" s="184"/>
      <c r="D444" s="184"/>
      <c r="E444" s="184"/>
      <c r="F444" s="184"/>
      <c r="G444" s="184"/>
      <c r="H444" s="184"/>
      <c r="I444" s="184"/>
      <c r="J444" s="184"/>
      <c r="K444" s="184"/>
      <c r="L444" s="184"/>
      <c r="M444" s="184"/>
      <c r="N444" s="98"/>
      <c r="O444" s="164"/>
      <c r="P444" s="164"/>
      <c r="Q444" s="184"/>
      <c r="R444" s="184"/>
      <c r="S444" s="184"/>
      <c r="T444" s="184"/>
      <c r="U444" s="184"/>
      <c r="V444" s="184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84"/>
      <c r="C445" s="184"/>
      <c r="D445" s="184"/>
      <c r="E445" s="184"/>
      <c r="F445" s="184"/>
      <c r="G445" s="184"/>
      <c r="H445" s="184"/>
      <c r="I445" s="184"/>
      <c r="J445" s="184"/>
      <c r="K445" s="184"/>
      <c r="L445" s="184"/>
      <c r="M445" s="184"/>
      <c r="N445" s="98"/>
      <c r="O445" s="164"/>
      <c r="P445" s="164"/>
      <c r="Q445" s="184"/>
      <c r="R445" s="184"/>
      <c r="S445" s="184"/>
      <c r="T445" s="184"/>
      <c r="U445" s="184"/>
      <c r="V445" s="184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84"/>
      <c r="C446" s="184"/>
      <c r="D446" s="184"/>
      <c r="E446" s="184"/>
      <c r="F446" s="184"/>
      <c r="G446" s="184"/>
      <c r="H446" s="184"/>
      <c r="I446" s="184"/>
      <c r="J446" s="184"/>
      <c r="K446" s="184"/>
      <c r="L446" s="184"/>
      <c r="M446" s="184"/>
      <c r="N446" s="98"/>
      <c r="O446" s="164"/>
      <c r="P446" s="164"/>
      <c r="Q446" s="184"/>
      <c r="R446" s="184"/>
      <c r="S446" s="184"/>
      <c r="T446" s="184"/>
      <c r="U446" s="184"/>
      <c r="V446" s="184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84"/>
      <c r="C447" s="184"/>
      <c r="D447" s="184"/>
      <c r="E447" s="184"/>
      <c r="F447" s="184"/>
      <c r="G447" s="184"/>
      <c r="H447" s="184"/>
      <c r="I447" s="184"/>
      <c r="J447" s="184"/>
      <c r="K447" s="184"/>
      <c r="L447" s="184"/>
      <c r="M447" s="184"/>
      <c r="N447" s="98"/>
      <c r="O447" s="164"/>
      <c r="P447" s="164"/>
      <c r="Q447" s="184"/>
      <c r="R447" s="184"/>
      <c r="S447" s="184"/>
      <c r="T447" s="184"/>
      <c r="U447" s="184"/>
      <c r="V447" s="184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84"/>
      <c r="C448" s="184"/>
      <c r="D448" s="184"/>
      <c r="E448" s="184"/>
      <c r="F448" s="184"/>
      <c r="G448" s="184"/>
      <c r="H448" s="184"/>
      <c r="I448" s="184"/>
      <c r="J448" s="184"/>
      <c r="K448" s="184"/>
      <c r="L448" s="184"/>
      <c r="M448" s="184"/>
      <c r="N448" s="98"/>
      <c r="O448" s="164"/>
      <c r="P448" s="164"/>
      <c r="Q448" s="184"/>
      <c r="R448" s="184"/>
      <c r="S448" s="184"/>
      <c r="T448" s="184"/>
      <c r="U448" s="184"/>
      <c r="V448" s="184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84"/>
      <c r="C449" s="184"/>
      <c r="D449" s="184"/>
      <c r="E449" s="184"/>
      <c r="F449" s="184"/>
      <c r="G449" s="184"/>
      <c r="H449" s="184"/>
      <c r="I449" s="184"/>
      <c r="J449" s="184"/>
      <c r="K449" s="184"/>
      <c r="L449" s="184"/>
      <c r="M449" s="184"/>
      <c r="N449" s="98"/>
      <c r="O449" s="164"/>
      <c r="P449" s="164"/>
      <c r="Q449" s="184"/>
      <c r="R449" s="184"/>
      <c r="S449" s="184"/>
      <c r="T449" s="184"/>
      <c r="U449" s="184"/>
      <c r="V449" s="184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84"/>
      <c r="C450" s="184"/>
      <c r="D450" s="184"/>
      <c r="E450" s="184"/>
      <c r="F450" s="184"/>
      <c r="G450" s="184"/>
      <c r="H450" s="184"/>
      <c r="I450" s="184"/>
      <c r="J450" s="184"/>
      <c r="K450" s="184"/>
      <c r="L450" s="184"/>
      <c r="M450" s="184"/>
      <c r="N450" s="98"/>
      <c r="O450" s="164"/>
      <c r="P450" s="164"/>
      <c r="Q450" s="184"/>
      <c r="R450" s="184"/>
      <c r="S450" s="184"/>
      <c r="T450" s="184"/>
      <c r="U450" s="184"/>
      <c r="V450" s="184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84"/>
      <c r="C451" s="184"/>
      <c r="D451" s="184"/>
      <c r="E451" s="184"/>
      <c r="F451" s="184"/>
      <c r="G451" s="184"/>
      <c r="H451" s="184"/>
      <c r="I451" s="184"/>
      <c r="J451" s="184"/>
      <c r="K451" s="184"/>
      <c r="L451" s="184"/>
      <c r="M451" s="184"/>
      <c r="N451" s="98"/>
      <c r="O451" s="164"/>
      <c r="P451" s="164"/>
      <c r="Q451" s="184"/>
      <c r="R451" s="184"/>
      <c r="S451" s="184"/>
      <c r="T451" s="184"/>
      <c r="U451" s="184"/>
      <c r="V451" s="184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84"/>
      <c r="C452" s="184"/>
      <c r="D452" s="184"/>
      <c r="E452" s="184"/>
      <c r="F452" s="184"/>
      <c r="G452" s="184"/>
      <c r="H452" s="184"/>
      <c r="I452" s="184"/>
      <c r="J452" s="184"/>
      <c r="K452" s="184"/>
      <c r="L452" s="184"/>
      <c r="M452" s="184"/>
      <c r="N452" s="98"/>
      <c r="O452" s="164"/>
      <c r="P452" s="164"/>
      <c r="Q452" s="184"/>
      <c r="R452" s="184"/>
      <c r="S452" s="184"/>
      <c r="T452" s="184"/>
      <c r="U452" s="184"/>
      <c r="V452" s="184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84"/>
      <c r="C453" s="184"/>
      <c r="D453" s="184"/>
      <c r="E453" s="184"/>
      <c r="F453" s="184"/>
      <c r="G453" s="184"/>
      <c r="H453" s="184"/>
      <c r="I453" s="184"/>
      <c r="J453" s="184"/>
      <c r="K453" s="184"/>
      <c r="L453" s="184"/>
      <c r="M453" s="184"/>
      <c r="N453" s="98"/>
      <c r="O453" s="164"/>
      <c r="P453" s="164"/>
      <c r="Q453" s="184"/>
      <c r="R453" s="184"/>
      <c r="S453" s="184"/>
      <c r="T453" s="184"/>
      <c r="U453" s="184"/>
      <c r="V453" s="184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84"/>
      <c r="C454" s="184"/>
      <c r="D454" s="184"/>
      <c r="E454" s="184"/>
      <c r="F454" s="184"/>
      <c r="G454" s="184"/>
      <c r="H454" s="184"/>
      <c r="I454" s="184"/>
      <c r="J454" s="184"/>
      <c r="K454" s="184"/>
      <c r="L454" s="184"/>
      <c r="M454" s="184"/>
      <c r="N454" s="98"/>
      <c r="O454" s="164"/>
      <c r="P454" s="164"/>
      <c r="Q454" s="184"/>
      <c r="R454" s="184"/>
      <c r="S454" s="184"/>
      <c r="T454" s="184"/>
      <c r="U454" s="184"/>
      <c r="V454" s="184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84"/>
      <c r="C455" s="184"/>
      <c r="D455" s="184"/>
      <c r="E455" s="184"/>
      <c r="F455" s="184"/>
      <c r="G455" s="184"/>
      <c r="H455" s="184"/>
      <c r="I455" s="184"/>
      <c r="J455" s="184"/>
      <c r="K455" s="184"/>
      <c r="L455" s="184"/>
      <c r="M455" s="184"/>
      <c r="N455" s="98"/>
      <c r="O455" s="164"/>
      <c r="P455" s="164"/>
      <c r="Q455" s="184"/>
      <c r="R455" s="184"/>
      <c r="S455" s="184"/>
      <c r="T455" s="184"/>
      <c r="U455" s="184"/>
      <c r="V455" s="184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84"/>
      <c r="C456" s="184"/>
      <c r="D456" s="184"/>
      <c r="E456" s="184"/>
      <c r="F456" s="184"/>
      <c r="G456" s="184"/>
      <c r="H456" s="184"/>
      <c r="I456" s="184"/>
      <c r="J456" s="184"/>
      <c r="K456" s="184"/>
      <c r="L456" s="184"/>
      <c r="M456" s="184"/>
      <c r="N456" s="98"/>
      <c r="O456" s="164"/>
      <c r="P456" s="164"/>
      <c r="Q456" s="184"/>
      <c r="R456" s="184"/>
      <c r="S456" s="184"/>
      <c r="T456" s="184"/>
      <c r="U456" s="184"/>
      <c r="V456" s="184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84"/>
      <c r="C457" s="184"/>
      <c r="D457" s="184"/>
      <c r="E457" s="184"/>
      <c r="F457" s="184"/>
      <c r="G457" s="184"/>
      <c r="H457" s="184"/>
      <c r="I457" s="184"/>
      <c r="J457" s="184"/>
      <c r="K457" s="184"/>
      <c r="L457" s="184"/>
      <c r="M457" s="184"/>
      <c r="N457" s="98"/>
      <c r="O457" s="164"/>
      <c r="P457" s="164"/>
      <c r="Q457" s="184"/>
      <c r="R457" s="184"/>
      <c r="S457" s="184"/>
      <c r="T457" s="184"/>
      <c r="U457" s="184"/>
      <c r="V457" s="184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84"/>
      <c r="C458" s="184"/>
      <c r="D458" s="184"/>
      <c r="E458" s="184"/>
      <c r="F458" s="184"/>
      <c r="G458" s="184"/>
      <c r="H458" s="184"/>
      <c r="I458" s="184"/>
      <c r="J458" s="184"/>
      <c r="K458" s="184"/>
      <c r="L458" s="184"/>
      <c r="M458" s="184"/>
      <c r="N458" s="98"/>
      <c r="O458" s="164"/>
      <c r="P458" s="164"/>
      <c r="Q458" s="184"/>
      <c r="R458" s="184"/>
      <c r="S458" s="184"/>
      <c r="T458" s="184"/>
      <c r="U458" s="184"/>
      <c r="V458" s="184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84"/>
      <c r="C459" s="184"/>
      <c r="D459" s="184"/>
      <c r="E459" s="184"/>
      <c r="F459" s="184"/>
      <c r="G459" s="184"/>
      <c r="H459" s="184"/>
      <c r="I459" s="184"/>
      <c r="J459" s="184"/>
      <c r="K459" s="184"/>
      <c r="L459" s="184"/>
      <c r="M459" s="184"/>
      <c r="N459" s="98"/>
      <c r="O459" s="164"/>
      <c r="P459" s="164"/>
      <c r="Q459" s="184"/>
      <c r="R459" s="184"/>
      <c r="S459" s="184"/>
      <c r="T459" s="184"/>
      <c r="U459" s="184"/>
      <c r="V459" s="184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84"/>
      <c r="C460" s="184"/>
      <c r="D460" s="184"/>
      <c r="E460" s="184"/>
      <c r="F460" s="184"/>
      <c r="G460" s="184"/>
      <c r="H460" s="184"/>
      <c r="I460" s="184"/>
      <c r="J460" s="184"/>
      <c r="K460" s="184"/>
      <c r="L460" s="184"/>
      <c r="M460" s="184"/>
      <c r="N460" s="98"/>
      <c r="O460" s="164"/>
      <c r="P460" s="164"/>
      <c r="Q460" s="184"/>
      <c r="R460" s="184"/>
      <c r="S460" s="184"/>
      <c r="T460" s="184"/>
      <c r="U460" s="184"/>
      <c r="V460" s="184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84"/>
      <c r="C461" s="184"/>
      <c r="D461" s="184"/>
      <c r="E461" s="184"/>
      <c r="F461" s="184"/>
      <c r="G461" s="184"/>
      <c r="H461" s="184"/>
      <c r="I461" s="184"/>
      <c r="J461" s="184"/>
      <c r="K461" s="184"/>
      <c r="L461" s="184"/>
      <c r="M461" s="184"/>
      <c r="N461" s="98"/>
      <c r="O461" s="164"/>
      <c r="P461" s="164"/>
      <c r="Q461" s="184"/>
      <c r="R461" s="184"/>
      <c r="S461" s="184"/>
      <c r="T461" s="184"/>
      <c r="U461" s="184"/>
      <c r="V461" s="184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84"/>
      <c r="C462" s="184"/>
      <c r="D462" s="184"/>
      <c r="E462" s="184"/>
      <c r="F462" s="184"/>
      <c r="G462" s="184"/>
      <c r="H462" s="184"/>
      <c r="I462" s="184"/>
      <c r="J462" s="184"/>
      <c r="K462" s="184"/>
      <c r="L462" s="184"/>
      <c r="M462" s="184"/>
      <c r="N462" s="98"/>
      <c r="O462" s="164"/>
      <c r="P462" s="164"/>
      <c r="Q462" s="184"/>
      <c r="R462" s="184"/>
      <c r="S462" s="184"/>
      <c r="T462" s="184"/>
      <c r="U462" s="184"/>
      <c r="V462" s="184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84"/>
      <c r="C463" s="184"/>
      <c r="D463" s="184"/>
      <c r="E463" s="184"/>
      <c r="F463" s="184"/>
      <c r="G463" s="184"/>
      <c r="H463" s="184"/>
      <c r="I463" s="184"/>
      <c r="J463" s="184"/>
      <c r="K463" s="184"/>
      <c r="L463" s="184"/>
      <c r="M463" s="184"/>
      <c r="N463" s="98"/>
      <c r="O463" s="164"/>
      <c r="P463" s="164"/>
      <c r="Q463" s="184"/>
      <c r="R463" s="184"/>
      <c r="S463" s="184"/>
      <c r="T463" s="184"/>
      <c r="U463" s="184"/>
      <c r="V463" s="184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84"/>
      <c r="C464" s="184"/>
      <c r="D464" s="184"/>
      <c r="E464" s="184"/>
      <c r="F464" s="184"/>
      <c r="G464" s="184"/>
      <c r="H464" s="184"/>
      <c r="I464" s="184"/>
      <c r="J464" s="184"/>
      <c r="K464" s="184"/>
      <c r="L464" s="184"/>
      <c r="M464" s="184"/>
      <c r="N464" s="98"/>
      <c r="O464" s="164"/>
      <c r="P464" s="164"/>
      <c r="Q464" s="184"/>
      <c r="R464" s="184"/>
      <c r="S464" s="184"/>
      <c r="T464" s="184"/>
      <c r="U464" s="184"/>
      <c r="V464" s="184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84"/>
      <c r="C465" s="184"/>
      <c r="D465" s="184"/>
      <c r="E465" s="184"/>
      <c r="F465" s="184"/>
      <c r="G465" s="184"/>
      <c r="H465" s="184"/>
      <c r="I465" s="184"/>
      <c r="J465" s="184"/>
      <c r="K465" s="184"/>
      <c r="L465" s="184"/>
      <c r="M465" s="184"/>
      <c r="N465" s="98"/>
      <c r="O465" s="164"/>
      <c r="P465" s="164"/>
      <c r="Q465" s="184"/>
      <c r="R465" s="184"/>
      <c r="S465" s="184"/>
      <c r="T465" s="184"/>
      <c r="U465" s="184"/>
      <c r="V465" s="184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84"/>
      <c r="C466" s="184"/>
      <c r="D466" s="184"/>
      <c r="E466" s="184"/>
      <c r="F466" s="184"/>
      <c r="G466" s="184"/>
      <c r="H466" s="184"/>
      <c r="I466" s="184"/>
      <c r="J466" s="184"/>
      <c r="K466" s="184"/>
      <c r="L466" s="184"/>
      <c r="M466" s="184"/>
      <c r="N466" s="98"/>
      <c r="O466" s="164"/>
      <c r="P466" s="164"/>
      <c r="Q466" s="184"/>
      <c r="R466" s="184"/>
      <c r="S466" s="184"/>
      <c r="T466" s="184"/>
      <c r="U466" s="184"/>
      <c r="V466" s="184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84"/>
      <c r="C467" s="184"/>
      <c r="D467" s="184"/>
      <c r="E467" s="184"/>
      <c r="F467" s="184"/>
      <c r="G467" s="184"/>
      <c r="H467" s="184"/>
      <c r="I467" s="184"/>
      <c r="J467" s="184"/>
      <c r="K467" s="184"/>
      <c r="L467" s="184"/>
      <c r="M467" s="184"/>
      <c r="N467" s="98"/>
      <c r="O467" s="164"/>
      <c r="P467" s="164"/>
      <c r="Q467" s="184"/>
      <c r="R467" s="184"/>
      <c r="S467" s="184"/>
      <c r="T467" s="184"/>
      <c r="U467" s="184"/>
      <c r="V467" s="184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84"/>
      <c r="C468" s="184"/>
      <c r="D468" s="184"/>
      <c r="E468" s="184"/>
      <c r="F468" s="184"/>
      <c r="G468" s="184"/>
      <c r="H468" s="184"/>
      <c r="I468" s="184"/>
      <c r="J468" s="184"/>
      <c r="K468" s="184"/>
      <c r="L468" s="184"/>
      <c r="M468" s="184"/>
      <c r="N468" s="98"/>
      <c r="O468" s="164"/>
      <c r="P468" s="164"/>
      <c r="Q468" s="184"/>
      <c r="R468" s="184"/>
      <c r="S468" s="184"/>
      <c r="T468" s="184"/>
      <c r="U468" s="184"/>
      <c r="V468" s="184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84"/>
      <c r="C469" s="184"/>
      <c r="D469" s="184"/>
      <c r="E469" s="184"/>
      <c r="F469" s="184"/>
      <c r="G469" s="184"/>
      <c r="H469" s="184"/>
      <c r="I469" s="184"/>
      <c r="J469" s="184"/>
      <c r="K469" s="184"/>
      <c r="L469" s="184"/>
      <c r="M469" s="184"/>
      <c r="N469" s="98"/>
      <c r="O469" s="164"/>
      <c r="P469" s="164"/>
      <c r="Q469" s="184"/>
      <c r="R469" s="184"/>
      <c r="S469" s="184"/>
      <c r="T469" s="184"/>
      <c r="U469" s="184"/>
      <c r="V469" s="184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84"/>
      <c r="C470" s="184"/>
      <c r="D470" s="184"/>
      <c r="E470" s="184"/>
      <c r="F470" s="184"/>
      <c r="G470" s="184"/>
      <c r="H470" s="184"/>
      <c r="I470" s="184"/>
      <c r="J470" s="184"/>
      <c r="K470" s="184"/>
      <c r="L470" s="184"/>
      <c r="M470" s="184"/>
      <c r="N470" s="98"/>
      <c r="O470" s="164"/>
      <c r="P470" s="164"/>
      <c r="Q470" s="184"/>
      <c r="R470" s="184"/>
      <c r="S470" s="184"/>
      <c r="T470" s="184"/>
      <c r="U470" s="184"/>
      <c r="V470" s="184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84"/>
      <c r="C471" s="184"/>
      <c r="D471" s="184"/>
      <c r="E471" s="184"/>
      <c r="F471" s="184"/>
      <c r="G471" s="184"/>
      <c r="H471" s="184"/>
      <c r="I471" s="184"/>
      <c r="J471" s="184"/>
      <c r="K471" s="184"/>
      <c r="L471" s="184"/>
      <c r="M471" s="184"/>
      <c r="N471" s="98"/>
      <c r="O471" s="164"/>
      <c r="P471" s="164"/>
      <c r="Q471" s="184"/>
      <c r="R471" s="184"/>
      <c r="S471" s="184"/>
      <c r="T471" s="184"/>
      <c r="U471" s="184"/>
      <c r="V471" s="184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84"/>
      <c r="C472" s="184"/>
      <c r="D472" s="184"/>
      <c r="E472" s="184"/>
      <c r="F472" s="184"/>
      <c r="G472" s="184"/>
      <c r="H472" s="184"/>
      <c r="I472" s="184"/>
      <c r="J472" s="184"/>
      <c r="K472" s="184"/>
      <c r="L472" s="184"/>
      <c r="M472" s="184"/>
      <c r="N472" s="98"/>
      <c r="O472" s="164"/>
      <c r="P472" s="164"/>
      <c r="Q472" s="184"/>
      <c r="R472" s="184"/>
      <c r="S472" s="184"/>
      <c r="T472" s="184"/>
      <c r="U472" s="184"/>
      <c r="V472" s="184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84"/>
      <c r="C473" s="184"/>
      <c r="D473" s="184"/>
      <c r="E473" s="184"/>
      <c r="F473" s="184"/>
      <c r="G473" s="184"/>
      <c r="H473" s="184"/>
      <c r="I473" s="184"/>
      <c r="J473" s="184"/>
      <c r="K473" s="184"/>
      <c r="L473" s="184"/>
      <c r="M473" s="184"/>
      <c r="N473" s="98"/>
      <c r="O473" s="164"/>
      <c r="P473" s="164"/>
      <c r="Q473" s="184"/>
      <c r="R473" s="184"/>
      <c r="S473" s="184"/>
      <c r="T473" s="184"/>
      <c r="U473" s="184"/>
      <c r="V473" s="184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84"/>
      <c r="C474" s="184"/>
      <c r="D474" s="184"/>
      <c r="E474" s="184"/>
      <c r="F474" s="184"/>
      <c r="G474" s="184"/>
      <c r="H474" s="184"/>
      <c r="I474" s="184"/>
      <c r="J474" s="184"/>
      <c r="K474" s="184"/>
      <c r="L474" s="184"/>
      <c r="M474" s="184"/>
      <c r="N474" s="98"/>
      <c r="O474" s="164"/>
      <c r="P474" s="164"/>
      <c r="Q474" s="184"/>
      <c r="R474" s="184"/>
      <c r="S474" s="184"/>
      <c r="T474" s="184"/>
      <c r="U474" s="184"/>
      <c r="V474" s="184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84"/>
      <c r="C475" s="184"/>
      <c r="D475" s="184"/>
      <c r="E475" s="184"/>
      <c r="F475" s="184"/>
      <c r="G475" s="184"/>
      <c r="H475" s="184"/>
      <c r="I475" s="184"/>
      <c r="J475" s="184"/>
      <c r="K475" s="184"/>
      <c r="L475" s="184"/>
      <c r="M475" s="184"/>
      <c r="N475" s="98"/>
      <c r="O475" s="164"/>
      <c r="P475" s="164"/>
      <c r="Q475" s="184"/>
      <c r="R475" s="184"/>
      <c r="S475" s="184"/>
      <c r="T475" s="184"/>
      <c r="U475" s="184"/>
      <c r="V475" s="184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84"/>
      <c r="C476" s="184"/>
      <c r="D476" s="184"/>
      <c r="E476" s="184"/>
      <c r="F476" s="184"/>
      <c r="G476" s="184"/>
      <c r="H476" s="184"/>
      <c r="I476" s="184"/>
      <c r="J476" s="184"/>
      <c r="K476" s="184"/>
      <c r="L476" s="184"/>
      <c r="M476" s="184"/>
      <c r="N476" s="98"/>
      <c r="O476" s="164"/>
      <c r="P476" s="164"/>
      <c r="Q476" s="184"/>
      <c r="R476" s="184"/>
      <c r="S476" s="184"/>
      <c r="T476" s="184"/>
      <c r="U476" s="184"/>
      <c r="V476" s="184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84"/>
      <c r="C477" s="184"/>
      <c r="D477" s="184"/>
      <c r="E477" s="184"/>
      <c r="F477" s="184"/>
      <c r="G477" s="184"/>
      <c r="H477" s="184"/>
      <c r="I477" s="184"/>
      <c r="J477" s="184"/>
      <c r="K477" s="184"/>
      <c r="L477" s="184"/>
      <c r="M477" s="184"/>
      <c r="N477" s="98"/>
      <c r="O477" s="164"/>
      <c r="P477" s="164"/>
      <c r="Q477" s="184"/>
      <c r="R477" s="184"/>
      <c r="S477" s="184"/>
      <c r="T477" s="184"/>
      <c r="U477" s="184"/>
      <c r="V477" s="184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84"/>
      <c r="C478" s="184"/>
      <c r="D478" s="184"/>
      <c r="E478" s="184"/>
      <c r="F478" s="184"/>
      <c r="G478" s="184"/>
      <c r="H478" s="184"/>
      <c r="I478" s="184"/>
      <c r="J478" s="184"/>
      <c r="K478" s="184"/>
      <c r="L478" s="184"/>
      <c r="M478" s="184"/>
      <c r="N478" s="98"/>
      <c r="O478" s="164"/>
      <c r="P478" s="164"/>
      <c r="Q478" s="184"/>
      <c r="R478" s="184"/>
      <c r="S478" s="184"/>
      <c r="T478" s="184"/>
      <c r="U478" s="184"/>
      <c r="V478" s="184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84"/>
      <c r="C479" s="184"/>
      <c r="D479" s="184"/>
      <c r="E479" s="184"/>
      <c r="F479" s="184"/>
      <c r="G479" s="184"/>
      <c r="H479" s="184"/>
      <c r="I479" s="184"/>
      <c r="J479" s="184"/>
      <c r="K479" s="184"/>
      <c r="L479" s="184"/>
      <c r="M479" s="184"/>
      <c r="N479" s="98"/>
      <c r="O479" s="164"/>
      <c r="P479" s="164"/>
      <c r="Q479" s="184"/>
      <c r="R479" s="184"/>
      <c r="S479" s="184"/>
      <c r="T479" s="184"/>
      <c r="U479" s="184"/>
      <c r="V479" s="184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84"/>
      <c r="C480" s="184"/>
      <c r="D480" s="184"/>
      <c r="E480" s="184"/>
      <c r="F480" s="184"/>
      <c r="G480" s="184"/>
      <c r="H480" s="184"/>
      <c r="I480" s="184"/>
      <c r="J480" s="184"/>
      <c r="K480" s="184"/>
      <c r="L480" s="184"/>
      <c r="M480" s="184"/>
      <c r="N480" s="98"/>
      <c r="O480" s="164"/>
      <c r="P480" s="164"/>
      <c r="Q480" s="184"/>
      <c r="R480" s="184"/>
      <c r="S480" s="184"/>
      <c r="T480" s="184"/>
      <c r="U480" s="184"/>
      <c r="V480" s="184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84"/>
      <c r="C481" s="184"/>
      <c r="D481" s="184"/>
      <c r="E481" s="184"/>
      <c r="F481" s="184"/>
      <c r="G481" s="184"/>
      <c r="H481" s="184"/>
      <c r="I481" s="184"/>
      <c r="J481" s="184"/>
      <c r="K481" s="184"/>
      <c r="L481" s="184"/>
      <c r="M481" s="184"/>
      <c r="N481" s="98"/>
      <c r="O481" s="164"/>
      <c r="P481" s="164"/>
      <c r="Q481" s="184"/>
      <c r="R481" s="184"/>
      <c r="S481" s="184"/>
      <c r="T481" s="184"/>
      <c r="U481" s="184"/>
      <c r="V481" s="184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84"/>
      <c r="C482" s="184"/>
      <c r="D482" s="184"/>
      <c r="E482" s="184"/>
      <c r="F482" s="184"/>
      <c r="G482" s="184"/>
      <c r="H482" s="184"/>
      <c r="I482" s="184"/>
      <c r="J482" s="184"/>
      <c r="K482" s="184"/>
      <c r="L482" s="184"/>
      <c r="M482" s="184"/>
      <c r="N482" s="98"/>
      <c r="O482" s="164"/>
      <c r="P482" s="164"/>
      <c r="Q482" s="184"/>
      <c r="R482" s="184"/>
      <c r="S482" s="184"/>
      <c r="T482" s="184"/>
      <c r="U482" s="184"/>
      <c r="V482" s="184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84"/>
      <c r="C483" s="184"/>
      <c r="D483" s="184"/>
      <c r="E483" s="184"/>
      <c r="F483" s="184"/>
      <c r="G483" s="184"/>
      <c r="H483" s="184"/>
      <c r="I483" s="184"/>
      <c r="J483" s="184"/>
      <c r="K483" s="184"/>
      <c r="L483" s="184"/>
      <c r="M483" s="184"/>
      <c r="N483" s="98"/>
      <c r="O483" s="164"/>
      <c r="P483" s="164"/>
      <c r="Q483" s="184"/>
      <c r="R483" s="184"/>
      <c r="S483" s="184"/>
      <c r="T483" s="184"/>
      <c r="U483" s="184"/>
      <c r="V483" s="184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84"/>
      <c r="C484" s="184"/>
      <c r="D484" s="184"/>
      <c r="E484" s="184"/>
      <c r="F484" s="184"/>
      <c r="G484" s="184"/>
      <c r="H484" s="184"/>
      <c r="I484" s="184"/>
      <c r="J484" s="184"/>
      <c r="K484" s="184"/>
      <c r="L484" s="184"/>
      <c r="M484" s="184"/>
      <c r="N484" s="98"/>
      <c r="O484" s="164"/>
      <c r="P484" s="164"/>
      <c r="Q484" s="184"/>
      <c r="R484" s="184"/>
      <c r="S484" s="184"/>
      <c r="T484" s="184"/>
      <c r="U484" s="184"/>
      <c r="V484" s="184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84"/>
      <c r="C485" s="184"/>
      <c r="D485" s="184"/>
      <c r="E485" s="184"/>
      <c r="F485" s="184"/>
      <c r="G485" s="184"/>
      <c r="H485" s="184"/>
      <c r="I485" s="184"/>
      <c r="J485" s="184"/>
      <c r="K485" s="184"/>
      <c r="L485" s="184"/>
      <c r="M485" s="184"/>
      <c r="N485" s="98"/>
      <c r="O485" s="164"/>
      <c r="P485" s="164"/>
      <c r="Q485" s="184"/>
      <c r="R485" s="184"/>
      <c r="S485" s="184"/>
      <c r="T485" s="184"/>
      <c r="U485" s="184"/>
      <c r="V485" s="184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84"/>
      <c r="C486" s="184"/>
      <c r="D486" s="184"/>
      <c r="E486" s="184"/>
      <c r="F486" s="184"/>
      <c r="G486" s="184"/>
      <c r="H486" s="184"/>
      <c r="I486" s="184"/>
      <c r="J486" s="184"/>
      <c r="K486" s="184"/>
      <c r="L486" s="184"/>
      <c r="M486" s="184"/>
      <c r="N486" s="98"/>
      <c r="O486" s="164"/>
      <c r="P486" s="164"/>
      <c r="Q486" s="184"/>
      <c r="R486" s="184"/>
      <c r="S486" s="184"/>
      <c r="T486" s="184"/>
      <c r="U486" s="184"/>
      <c r="V486" s="184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84"/>
      <c r="C487" s="184"/>
      <c r="D487" s="184"/>
      <c r="E487" s="184"/>
      <c r="F487" s="184"/>
      <c r="G487" s="184"/>
      <c r="H487" s="184"/>
      <c r="I487" s="184"/>
      <c r="J487" s="184"/>
      <c r="K487" s="184"/>
      <c r="L487" s="184"/>
      <c r="M487" s="184"/>
      <c r="N487" s="98"/>
      <c r="O487" s="164"/>
      <c r="P487" s="164"/>
      <c r="Q487" s="184"/>
      <c r="R487" s="184"/>
      <c r="S487" s="184"/>
      <c r="T487" s="184"/>
      <c r="U487" s="184"/>
      <c r="V487" s="184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84"/>
      <c r="C488" s="184"/>
      <c r="D488" s="184"/>
      <c r="E488" s="184"/>
      <c r="F488" s="184"/>
      <c r="G488" s="184"/>
      <c r="H488" s="184"/>
      <c r="I488" s="184"/>
      <c r="J488" s="184"/>
      <c r="K488" s="184"/>
      <c r="L488" s="184"/>
      <c r="M488" s="184"/>
      <c r="N488" s="98"/>
      <c r="O488" s="164"/>
      <c r="P488" s="164"/>
      <c r="Q488" s="184"/>
      <c r="R488" s="184"/>
      <c r="S488" s="184"/>
      <c r="T488" s="184"/>
      <c r="U488" s="184"/>
      <c r="V488" s="184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84"/>
      <c r="C489" s="184"/>
      <c r="D489" s="184"/>
      <c r="E489" s="184"/>
      <c r="F489" s="184"/>
      <c r="G489" s="184"/>
      <c r="H489" s="184"/>
      <c r="I489" s="184"/>
      <c r="J489" s="184"/>
      <c r="K489" s="184"/>
      <c r="L489" s="184"/>
      <c r="M489" s="184"/>
      <c r="N489" s="98"/>
      <c r="O489" s="164"/>
      <c r="P489" s="164"/>
      <c r="Q489" s="184"/>
      <c r="R489" s="184"/>
      <c r="S489" s="184"/>
      <c r="T489" s="184"/>
      <c r="U489" s="184"/>
      <c r="V489" s="184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84"/>
      <c r="C490" s="184"/>
      <c r="D490" s="184"/>
      <c r="E490" s="184"/>
      <c r="F490" s="184"/>
      <c r="G490" s="184"/>
      <c r="H490" s="184"/>
      <c r="I490" s="184"/>
      <c r="J490" s="184"/>
      <c r="K490" s="184"/>
      <c r="L490" s="184"/>
      <c r="M490" s="184"/>
      <c r="N490" s="98"/>
      <c r="O490" s="164"/>
      <c r="P490" s="164"/>
      <c r="Q490" s="184"/>
      <c r="R490" s="184"/>
      <c r="S490" s="184"/>
      <c r="T490" s="184"/>
      <c r="U490" s="184"/>
      <c r="V490" s="184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84"/>
      <c r="C491" s="184"/>
      <c r="D491" s="184"/>
      <c r="E491" s="184"/>
      <c r="F491" s="184"/>
      <c r="G491" s="184"/>
      <c r="H491" s="184"/>
      <c r="I491" s="184"/>
      <c r="J491" s="184"/>
      <c r="K491" s="184"/>
      <c r="L491" s="184"/>
      <c r="M491" s="184"/>
      <c r="N491" s="98"/>
      <c r="O491" s="164"/>
      <c r="P491" s="164"/>
      <c r="Q491" s="184"/>
      <c r="R491" s="184"/>
      <c r="S491" s="184"/>
      <c r="T491" s="184"/>
      <c r="U491" s="184"/>
      <c r="V491" s="184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84"/>
      <c r="C492" s="184"/>
      <c r="D492" s="184"/>
      <c r="E492" s="184"/>
      <c r="F492" s="184"/>
      <c r="G492" s="184"/>
      <c r="H492" s="184"/>
      <c r="I492" s="184"/>
      <c r="J492" s="184"/>
      <c r="K492" s="184"/>
      <c r="L492" s="184"/>
      <c r="M492" s="184"/>
      <c r="N492" s="98"/>
      <c r="O492" s="164"/>
      <c r="P492" s="164"/>
      <c r="Q492" s="184"/>
      <c r="R492" s="184"/>
      <c r="S492" s="184"/>
      <c r="T492" s="184"/>
      <c r="U492" s="184"/>
      <c r="V492" s="184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84"/>
      <c r="C493" s="184"/>
      <c r="D493" s="184"/>
      <c r="E493" s="184"/>
      <c r="F493" s="184"/>
      <c r="G493" s="184"/>
      <c r="H493" s="184"/>
      <c r="I493" s="184"/>
      <c r="J493" s="184"/>
      <c r="K493" s="184"/>
      <c r="L493" s="184"/>
      <c r="M493" s="184"/>
      <c r="N493" s="98"/>
      <c r="O493" s="164"/>
      <c r="P493" s="164"/>
      <c r="Q493" s="184"/>
      <c r="R493" s="184"/>
      <c r="S493" s="184"/>
      <c r="T493" s="184"/>
      <c r="U493" s="184"/>
      <c r="V493" s="184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84"/>
      <c r="C494" s="184"/>
      <c r="D494" s="184"/>
      <c r="E494" s="184"/>
      <c r="F494" s="184"/>
      <c r="G494" s="184"/>
      <c r="H494" s="184"/>
      <c r="I494" s="184"/>
      <c r="J494" s="184"/>
      <c r="K494" s="184"/>
      <c r="L494" s="184"/>
      <c r="M494" s="184"/>
      <c r="N494" s="98"/>
      <c r="O494" s="164"/>
      <c r="P494" s="164"/>
      <c r="Q494" s="184"/>
      <c r="R494" s="184"/>
      <c r="S494" s="184"/>
      <c r="T494" s="184"/>
      <c r="U494" s="184"/>
      <c r="V494" s="184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84"/>
      <c r="C495" s="184"/>
      <c r="D495" s="184"/>
      <c r="E495" s="184"/>
      <c r="F495" s="184"/>
      <c r="G495" s="184"/>
      <c r="H495" s="184"/>
      <c r="I495" s="184"/>
      <c r="J495" s="184"/>
      <c r="K495" s="184"/>
      <c r="L495" s="184"/>
      <c r="M495" s="184"/>
      <c r="N495" s="98"/>
      <c r="O495" s="164"/>
      <c r="P495" s="164"/>
      <c r="Q495" s="184"/>
      <c r="R495" s="184"/>
      <c r="S495" s="184"/>
      <c r="T495" s="184"/>
      <c r="U495" s="184"/>
      <c r="V495" s="184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84"/>
      <c r="C496" s="184"/>
      <c r="D496" s="184"/>
      <c r="E496" s="184"/>
      <c r="F496" s="184"/>
      <c r="G496" s="184"/>
      <c r="H496" s="184"/>
      <c r="I496" s="184"/>
      <c r="J496" s="184"/>
      <c r="K496" s="184"/>
      <c r="L496" s="184"/>
      <c r="M496" s="184"/>
      <c r="N496" s="98"/>
      <c r="O496" s="164"/>
      <c r="P496" s="164"/>
      <c r="Q496" s="184"/>
      <c r="R496" s="184"/>
      <c r="S496" s="184"/>
      <c r="T496" s="184"/>
      <c r="U496" s="184"/>
      <c r="V496" s="184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84"/>
      <c r="C497" s="184"/>
      <c r="D497" s="184"/>
      <c r="E497" s="184"/>
      <c r="F497" s="184"/>
      <c r="G497" s="184"/>
      <c r="H497" s="184"/>
      <c r="I497" s="184"/>
      <c r="J497" s="184"/>
      <c r="K497" s="184"/>
      <c r="L497" s="184"/>
      <c r="M497" s="184"/>
      <c r="N497" s="98"/>
      <c r="O497" s="164"/>
      <c r="P497" s="164"/>
      <c r="Q497" s="184"/>
      <c r="R497" s="184"/>
      <c r="S497" s="184"/>
      <c r="T497" s="184"/>
      <c r="U497" s="184"/>
      <c r="V497" s="184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84"/>
      <c r="C498" s="184"/>
      <c r="D498" s="184"/>
      <c r="E498" s="184"/>
      <c r="F498" s="184"/>
      <c r="G498" s="184"/>
      <c r="H498" s="184"/>
      <c r="I498" s="184"/>
      <c r="J498" s="184"/>
      <c r="K498" s="184"/>
      <c r="L498" s="184"/>
      <c r="M498" s="184"/>
      <c r="N498" s="98"/>
      <c r="O498" s="164"/>
      <c r="P498" s="164"/>
      <c r="Q498" s="184"/>
      <c r="R498" s="184"/>
      <c r="S498" s="184"/>
      <c r="T498" s="184"/>
      <c r="U498" s="184"/>
      <c r="V498" s="184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84"/>
      <c r="C499" s="184"/>
      <c r="D499" s="184"/>
      <c r="E499" s="184"/>
      <c r="F499" s="184"/>
      <c r="G499" s="184"/>
      <c r="H499" s="184"/>
      <c r="I499" s="184"/>
      <c r="J499" s="184"/>
      <c r="K499" s="184"/>
      <c r="L499" s="184"/>
      <c r="M499" s="184"/>
      <c r="N499" s="98"/>
      <c r="O499" s="164"/>
      <c r="P499" s="164"/>
      <c r="Q499" s="184"/>
      <c r="R499" s="184"/>
      <c r="S499" s="184"/>
      <c r="T499" s="184"/>
      <c r="U499" s="184"/>
      <c r="V499" s="184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84"/>
      <c r="C500" s="184"/>
      <c r="D500" s="184"/>
      <c r="E500" s="184"/>
      <c r="F500" s="184"/>
      <c r="G500" s="184"/>
      <c r="H500" s="184"/>
      <c r="I500" s="184"/>
      <c r="J500" s="184"/>
      <c r="K500" s="184"/>
      <c r="L500" s="184"/>
      <c r="M500" s="184"/>
      <c r="N500" s="98"/>
      <c r="O500" s="164"/>
      <c r="P500" s="164"/>
      <c r="Q500" s="184"/>
      <c r="R500" s="184"/>
      <c r="S500" s="184"/>
      <c r="T500" s="184"/>
      <c r="U500" s="184"/>
      <c r="V500" s="184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84"/>
      <c r="C501" s="184"/>
      <c r="D501" s="184"/>
      <c r="E501" s="184"/>
      <c r="F501" s="184"/>
      <c r="G501" s="184"/>
      <c r="H501" s="184"/>
      <c r="I501" s="184"/>
      <c r="J501" s="184"/>
      <c r="K501" s="184"/>
      <c r="L501" s="184"/>
      <c r="M501" s="184"/>
      <c r="N501" s="98"/>
      <c r="O501" s="164"/>
      <c r="P501" s="164"/>
      <c r="Q501" s="184"/>
      <c r="R501" s="184"/>
      <c r="S501" s="184"/>
      <c r="T501" s="184"/>
      <c r="U501" s="184"/>
      <c r="V501" s="184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84"/>
      <c r="C502" s="184"/>
      <c r="D502" s="184"/>
      <c r="E502" s="184"/>
      <c r="F502" s="184"/>
      <c r="G502" s="184"/>
      <c r="H502" s="184"/>
      <c r="I502" s="184"/>
      <c r="J502" s="184"/>
      <c r="K502" s="184"/>
      <c r="L502" s="184"/>
      <c r="M502" s="184"/>
      <c r="N502" s="98"/>
      <c r="O502" s="164"/>
      <c r="P502" s="164"/>
      <c r="Q502" s="184"/>
      <c r="R502" s="184"/>
      <c r="S502" s="184"/>
      <c r="T502" s="184"/>
      <c r="U502" s="184"/>
      <c r="V502" s="184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84"/>
      <c r="C503" s="184"/>
      <c r="D503" s="184"/>
      <c r="E503" s="184"/>
      <c r="F503" s="184"/>
      <c r="G503" s="184"/>
      <c r="H503" s="184"/>
      <c r="I503" s="184"/>
      <c r="J503" s="184"/>
      <c r="K503" s="184"/>
      <c r="L503" s="184"/>
      <c r="M503" s="184"/>
      <c r="N503" s="98"/>
      <c r="O503" s="164"/>
      <c r="P503" s="164"/>
      <c r="Q503" s="184"/>
      <c r="R503" s="184"/>
      <c r="S503" s="184"/>
      <c r="T503" s="184"/>
      <c r="U503" s="184"/>
      <c r="V503" s="184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84"/>
      <c r="C504" s="184"/>
      <c r="D504" s="184"/>
      <c r="E504" s="184"/>
      <c r="F504" s="184"/>
      <c r="G504" s="184"/>
      <c r="H504" s="184"/>
      <c r="I504" s="184"/>
      <c r="J504" s="184"/>
      <c r="K504" s="184"/>
      <c r="L504" s="184"/>
      <c r="M504" s="184"/>
      <c r="N504" s="98"/>
      <c r="O504" s="164"/>
      <c r="P504" s="164"/>
      <c r="Q504" s="184"/>
      <c r="R504" s="184"/>
      <c r="S504" s="184"/>
      <c r="T504" s="184"/>
      <c r="U504" s="184"/>
      <c r="V504" s="184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84"/>
      <c r="C505" s="184"/>
      <c r="D505" s="184"/>
      <c r="E505" s="184"/>
      <c r="F505" s="184"/>
      <c r="G505" s="184"/>
      <c r="H505" s="184"/>
      <c r="I505" s="184"/>
      <c r="J505" s="184"/>
      <c r="K505" s="184"/>
      <c r="L505" s="184"/>
      <c r="M505" s="184"/>
      <c r="N505" s="98"/>
      <c r="O505" s="164"/>
      <c r="P505" s="164"/>
      <c r="Q505" s="184"/>
      <c r="R505" s="184"/>
      <c r="S505" s="184"/>
      <c r="T505" s="184"/>
      <c r="U505" s="184"/>
      <c r="V505" s="184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84"/>
      <c r="C506" s="184"/>
      <c r="D506" s="184"/>
      <c r="E506" s="184"/>
      <c r="F506" s="184"/>
      <c r="G506" s="184"/>
      <c r="H506" s="184"/>
      <c r="I506" s="184"/>
      <c r="J506" s="184"/>
      <c r="K506" s="184"/>
      <c r="L506" s="184"/>
      <c r="M506" s="184"/>
      <c r="N506" s="98"/>
      <c r="O506" s="164"/>
      <c r="P506" s="164"/>
      <c r="Q506" s="184"/>
      <c r="R506" s="184"/>
      <c r="S506" s="184"/>
      <c r="T506" s="184"/>
      <c r="U506" s="184"/>
      <c r="V506" s="184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84"/>
      <c r="C507" s="184"/>
      <c r="D507" s="184"/>
      <c r="E507" s="184"/>
      <c r="F507" s="184"/>
      <c r="G507" s="184"/>
      <c r="H507" s="184"/>
      <c r="I507" s="184"/>
      <c r="J507" s="184"/>
      <c r="K507" s="184"/>
      <c r="L507" s="184"/>
      <c r="M507" s="184"/>
      <c r="N507" s="98"/>
      <c r="O507" s="164"/>
      <c r="P507" s="164"/>
      <c r="Q507" s="184"/>
      <c r="R507" s="184"/>
      <c r="S507" s="184"/>
      <c r="T507" s="184"/>
      <c r="U507" s="184"/>
      <c r="V507" s="184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84"/>
      <c r="C508" s="184"/>
      <c r="D508" s="184"/>
      <c r="E508" s="184"/>
      <c r="F508" s="184"/>
      <c r="G508" s="184"/>
      <c r="H508" s="184"/>
      <c r="I508" s="184"/>
      <c r="J508" s="184"/>
      <c r="K508" s="184"/>
      <c r="L508" s="184"/>
      <c r="M508" s="184"/>
      <c r="N508" s="98"/>
      <c r="O508" s="164"/>
      <c r="P508" s="164"/>
      <c r="Q508" s="184"/>
      <c r="R508" s="184"/>
      <c r="S508" s="184"/>
      <c r="T508" s="184"/>
      <c r="U508" s="184"/>
      <c r="V508" s="184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84"/>
      <c r="C509" s="184"/>
      <c r="D509" s="184"/>
      <c r="E509" s="184"/>
      <c r="F509" s="184"/>
      <c r="G509" s="184"/>
      <c r="H509" s="184"/>
      <c r="I509" s="184"/>
      <c r="J509" s="184"/>
      <c r="K509" s="184"/>
      <c r="L509" s="184"/>
      <c r="M509" s="184"/>
      <c r="N509" s="98"/>
      <c r="O509" s="164"/>
      <c r="P509" s="164"/>
      <c r="Q509" s="184"/>
      <c r="R509" s="184"/>
      <c r="S509" s="184"/>
      <c r="T509" s="184"/>
      <c r="U509" s="184"/>
      <c r="V509" s="184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84"/>
      <c r="C510" s="184"/>
      <c r="D510" s="184"/>
      <c r="E510" s="184"/>
      <c r="F510" s="184"/>
      <c r="G510" s="184"/>
      <c r="H510" s="184"/>
      <c r="I510" s="184"/>
      <c r="J510" s="184"/>
      <c r="K510" s="184"/>
      <c r="L510" s="184"/>
      <c r="M510" s="184"/>
      <c r="N510" s="98"/>
      <c r="O510" s="164"/>
      <c r="P510" s="164"/>
      <c r="Q510" s="184"/>
      <c r="R510" s="184"/>
      <c r="S510" s="184"/>
      <c r="T510" s="184"/>
      <c r="U510" s="184"/>
      <c r="V510" s="184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84"/>
      <c r="C511" s="184"/>
      <c r="D511" s="184"/>
      <c r="E511" s="184"/>
      <c r="F511" s="184"/>
      <c r="G511" s="184"/>
      <c r="H511" s="184"/>
      <c r="I511" s="184"/>
      <c r="J511" s="184"/>
      <c r="K511" s="184"/>
      <c r="L511" s="184"/>
      <c r="M511" s="184"/>
      <c r="N511" s="98"/>
      <c r="O511" s="164"/>
      <c r="P511" s="164"/>
      <c r="Q511" s="184"/>
      <c r="R511" s="184"/>
      <c r="S511" s="184"/>
      <c r="T511" s="184"/>
      <c r="U511" s="184"/>
      <c r="V511" s="184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84"/>
      <c r="C512" s="184"/>
      <c r="D512" s="184"/>
      <c r="E512" s="184"/>
      <c r="F512" s="184"/>
      <c r="G512" s="184"/>
      <c r="H512" s="184"/>
      <c r="I512" s="184"/>
      <c r="J512" s="184"/>
      <c r="K512" s="184"/>
      <c r="L512" s="184"/>
      <c r="M512" s="184"/>
      <c r="N512" s="98"/>
      <c r="O512" s="164"/>
      <c r="P512" s="164"/>
      <c r="Q512" s="184"/>
      <c r="R512" s="184"/>
      <c r="S512" s="184"/>
      <c r="T512" s="184"/>
      <c r="U512" s="184"/>
      <c r="V512" s="184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84"/>
      <c r="C513" s="184"/>
      <c r="D513" s="184"/>
      <c r="E513" s="184"/>
      <c r="F513" s="184"/>
      <c r="G513" s="184"/>
      <c r="H513" s="184"/>
      <c r="I513" s="184"/>
      <c r="J513" s="184"/>
      <c r="K513" s="184"/>
      <c r="L513" s="184"/>
      <c r="M513" s="184"/>
      <c r="N513" s="98"/>
      <c r="O513" s="164"/>
      <c r="P513" s="164"/>
      <c r="Q513" s="184"/>
      <c r="R513" s="184"/>
      <c r="S513" s="184"/>
      <c r="T513" s="184"/>
      <c r="U513" s="184"/>
      <c r="V513" s="184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84"/>
      <c r="C514" s="184"/>
      <c r="D514" s="184"/>
      <c r="E514" s="184"/>
      <c r="F514" s="184"/>
      <c r="G514" s="184"/>
      <c r="H514" s="184"/>
      <c r="I514" s="184"/>
      <c r="J514" s="184"/>
      <c r="K514" s="184"/>
      <c r="L514" s="184"/>
      <c r="M514" s="184"/>
      <c r="N514" s="98"/>
      <c r="O514" s="164"/>
      <c r="P514" s="164"/>
      <c r="Q514" s="184"/>
      <c r="R514" s="184"/>
      <c r="S514" s="184"/>
      <c r="T514" s="184"/>
      <c r="U514" s="184"/>
      <c r="V514" s="184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84"/>
      <c r="C515" s="184"/>
      <c r="D515" s="184"/>
      <c r="E515" s="184"/>
      <c r="F515" s="184"/>
      <c r="G515" s="184"/>
      <c r="H515" s="184"/>
      <c r="I515" s="184"/>
      <c r="J515" s="184"/>
      <c r="K515" s="184"/>
      <c r="L515" s="184"/>
      <c r="M515" s="184"/>
      <c r="N515" s="98"/>
      <c r="O515" s="164"/>
      <c r="P515" s="164"/>
      <c r="Q515" s="184"/>
      <c r="R515" s="184"/>
      <c r="S515" s="184"/>
      <c r="T515" s="184"/>
      <c r="U515" s="184"/>
      <c r="V515" s="184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84"/>
      <c r="C516" s="184"/>
      <c r="D516" s="184"/>
      <c r="E516" s="184"/>
      <c r="F516" s="184"/>
      <c r="G516" s="184"/>
      <c r="H516" s="184"/>
      <c r="I516" s="184"/>
      <c r="J516" s="184"/>
      <c r="K516" s="184"/>
      <c r="L516" s="184"/>
      <c r="M516" s="184"/>
      <c r="N516" s="98"/>
      <c r="O516" s="164"/>
      <c r="P516" s="164"/>
      <c r="Q516" s="184"/>
      <c r="R516" s="184"/>
      <c r="S516" s="184"/>
      <c r="T516" s="184"/>
      <c r="U516" s="184"/>
      <c r="V516" s="184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84"/>
      <c r="C517" s="184"/>
      <c r="D517" s="184"/>
      <c r="E517" s="184"/>
      <c r="F517" s="184"/>
      <c r="G517" s="184"/>
      <c r="H517" s="184"/>
      <c r="I517" s="184"/>
      <c r="J517" s="184"/>
      <c r="K517" s="184"/>
      <c r="L517" s="184"/>
      <c r="M517" s="184"/>
      <c r="N517" s="98"/>
      <c r="O517" s="164"/>
      <c r="P517" s="164"/>
      <c r="Q517" s="184"/>
      <c r="R517" s="184"/>
      <c r="S517" s="184"/>
      <c r="T517" s="184"/>
      <c r="U517" s="184"/>
      <c r="V517" s="184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84"/>
      <c r="C518" s="184"/>
      <c r="D518" s="184"/>
      <c r="E518" s="184"/>
      <c r="F518" s="184"/>
      <c r="G518" s="184"/>
      <c r="H518" s="184"/>
      <c r="I518" s="184"/>
      <c r="J518" s="184"/>
      <c r="K518" s="184"/>
      <c r="L518" s="184"/>
      <c r="M518" s="184"/>
      <c r="N518" s="98"/>
      <c r="O518" s="164"/>
      <c r="P518" s="164"/>
      <c r="Q518" s="184"/>
      <c r="R518" s="184"/>
      <c r="S518" s="184"/>
      <c r="T518" s="184"/>
      <c r="U518" s="184"/>
      <c r="V518" s="184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84"/>
      <c r="C519" s="184"/>
      <c r="D519" s="184"/>
      <c r="E519" s="184"/>
      <c r="F519" s="184"/>
      <c r="G519" s="184"/>
      <c r="H519" s="184"/>
      <c r="I519" s="184"/>
      <c r="J519" s="184"/>
      <c r="K519" s="184"/>
      <c r="L519" s="184"/>
      <c r="M519" s="184"/>
      <c r="N519" s="98"/>
      <c r="O519" s="164"/>
      <c r="P519" s="164"/>
      <c r="Q519" s="184"/>
      <c r="R519" s="184"/>
      <c r="S519" s="184"/>
      <c r="T519" s="184"/>
      <c r="U519" s="184"/>
      <c r="V519" s="184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84"/>
      <c r="C520" s="184"/>
      <c r="D520" s="184"/>
      <c r="E520" s="184"/>
      <c r="F520" s="184"/>
      <c r="G520" s="184"/>
      <c r="H520" s="184"/>
      <c r="I520" s="184"/>
      <c r="J520" s="184"/>
      <c r="K520" s="184"/>
      <c r="L520" s="184"/>
      <c r="M520" s="184"/>
      <c r="N520" s="98"/>
      <c r="O520" s="164"/>
      <c r="P520" s="164"/>
      <c r="Q520" s="184"/>
      <c r="R520" s="184"/>
      <c r="S520" s="184"/>
      <c r="T520" s="184"/>
      <c r="U520" s="184"/>
      <c r="V520" s="184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84"/>
      <c r="C521" s="184"/>
      <c r="D521" s="184"/>
      <c r="E521" s="184"/>
      <c r="F521" s="184"/>
      <c r="G521" s="184"/>
      <c r="H521" s="184"/>
      <c r="I521" s="184"/>
      <c r="J521" s="184"/>
      <c r="K521" s="184"/>
      <c r="L521" s="184"/>
      <c r="M521" s="184"/>
      <c r="N521" s="98"/>
      <c r="O521" s="164"/>
      <c r="P521" s="164"/>
      <c r="Q521" s="184"/>
      <c r="R521" s="184"/>
      <c r="S521" s="184"/>
      <c r="T521" s="184"/>
      <c r="U521" s="184"/>
      <c r="V521" s="184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84"/>
      <c r="C522" s="184"/>
      <c r="D522" s="184"/>
      <c r="E522" s="184"/>
      <c r="F522" s="184"/>
      <c r="G522" s="184"/>
      <c r="H522" s="184"/>
      <c r="I522" s="184"/>
      <c r="J522" s="184"/>
      <c r="K522" s="184"/>
      <c r="L522" s="184"/>
      <c r="M522" s="184"/>
      <c r="N522" s="98"/>
      <c r="O522" s="164"/>
      <c r="P522" s="164"/>
      <c r="Q522" s="184"/>
      <c r="R522" s="184"/>
      <c r="S522" s="184"/>
      <c r="T522" s="184"/>
      <c r="U522" s="184"/>
      <c r="V522" s="184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84"/>
      <c r="C523" s="184"/>
      <c r="D523" s="184"/>
      <c r="E523" s="184"/>
      <c r="F523" s="184"/>
      <c r="G523" s="184"/>
      <c r="H523" s="184"/>
      <c r="I523" s="184"/>
      <c r="J523" s="184"/>
      <c r="K523" s="184"/>
      <c r="L523" s="184"/>
      <c r="M523" s="184"/>
      <c r="N523" s="98"/>
      <c r="O523" s="164"/>
      <c r="P523" s="164"/>
      <c r="Q523" s="184"/>
      <c r="R523" s="184"/>
      <c r="S523" s="184"/>
      <c r="T523" s="184"/>
      <c r="U523" s="184"/>
      <c r="V523" s="184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84"/>
      <c r="C524" s="184"/>
      <c r="D524" s="184"/>
      <c r="E524" s="184"/>
      <c r="F524" s="184"/>
      <c r="G524" s="184"/>
      <c r="H524" s="184"/>
      <c r="I524" s="184"/>
      <c r="J524" s="184"/>
      <c r="K524" s="184"/>
      <c r="L524" s="184"/>
      <c r="M524" s="184"/>
      <c r="N524" s="98"/>
      <c r="O524" s="164"/>
      <c r="P524" s="164"/>
      <c r="Q524" s="184"/>
      <c r="R524" s="184"/>
      <c r="S524" s="184"/>
      <c r="T524" s="184"/>
      <c r="U524" s="184"/>
      <c r="V524" s="184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84"/>
      <c r="C525" s="184"/>
      <c r="D525" s="184"/>
      <c r="E525" s="184"/>
      <c r="F525" s="184"/>
      <c r="G525" s="184"/>
      <c r="H525" s="184"/>
      <c r="I525" s="184"/>
      <c r="J525" s="184"/>
      <c r="K525" s="184"/>
      <c r="L525" s="184"/>
      <c r="M525" s="184"/>
      <c r="N525" s="98"/>
      <c r="O525" s="164"/>
      <c r="P525" s="164"/>
      <c r="Q525" s="184"/>
      <c r="R525" s="184"/>
      <c r="S525" s="184"/>
      <c r="T525" s="184"/>
      <c r="U525" s="184"/>
      <c r="V525" s="184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84"/>
      <c r="C526" s="184"/>
      <c r="D526" s="184"/>
      <c r="E526" s="184"/>
      <c r="F526" s="184"/>
      <c r="G526" s="184"/>
      <c r="H526" s="184"/>
      <c r="I526" s="184"/>
      <c r="J526" s="184"/>
      <c r="K526" s="184"/>
      <c r="L526" s="184"/>
      <c r="M526" s="184"/>
      <c r="N526" s="98"/>
      <c r="O526" s="164"/>
      <c r="P526" s="164"/>
      <c r="Q526" s="184"/>
      <c r="R526" s="184"/>
      <c r="S526" s="184"/>
      <c r="T526" s="184"/>
      <c r="U526" s="184"/>
      <c r="V526" s="184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84"/>
      <c r="C527" s="184"/>
      <c r="D527" s="184"/>
      <c r="E527" s="184"/>
      <c r="F527" s="184"/>
      <c r="G527" s="184"/>
      <c r="H527" s="184"/>
      <c r="I527" s="184"/>
      <c r="J527" s="184"/>
      <c r="K527" s="184"/>
      <c r="L527" s="184"/>
      <c r="M527" s="184"/>
      <c r="N527" s="98"/>
      <c r="O527" s="164"/>
      <c r="P527" s="164"/>
      <c r="Q527" s="184"/>
      <c r="R527" s="184"/>
      <c r="S527" s="184"/>
      <c r="T527" s="184"/>
      <c r="U527" s="184"/>
      <c r="V527" s="184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84"/>
      <c r="C528" s="184"/>
      <c r="D528" s="184"/>
      <c r="E528" s="184"/>
      <c r="F528" s="184"/>
      <c r="G528" s="184"/>
      <c r="H528" s="184"/>
      <c r="I528" s="184"/>
      <c r="J528" s="184"/>
      <c r="K528" s="184"/>
      <c r="L528" s="184"/>
      <c r="M528" s="184"/>
      <c r="N528" s="98"/>
      <c r="O528" s="164"/>
      <c r="P528" s="164"/>
      <c r="Q528" s="184"/>
      <c r="R528" s="184"/>
      <c r="S528" s="184"/>
      <c r="T528" s="184"/>
      <c r="U528" s="184"/>
      <c r="V528" s="184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84"/>
      <c r="C529" s="184"/>
      <c r="D529" s="184"/>
      <c r="E529" s="184"/>
      <c r="F529" s="184"/>
      <c r="G529" s="184"/>
      <c r="H529" s="184"/>
      <c r="I529" s="184"/>
      <c r="J529" s="184"/>
      <c r="K529" s="184"/>
      <c r="L529" s="184"/>
      <c r="M529" s="184"/>
      <c r="N529" s="98"/>
      <c r="O529" s="164"/>
      <c r="P529" s="164"/>
      <c r="Q529" s="184"/>
      <c r="R529" s="184"/>
      <c r="S529" s="184"/>
      <c r="T529" s="184"/>
      <c r="U529" s="184"/>
      <c r="V529" s="184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84"/>
      <c r="C530" s="184"/>
      <c r="D530" s="184"/>
      <c r="E530" s="184"/>
      <c r="F530" s="184"/>
      <c r="G530" s="184"/>
      <c r="H530" s="184"/>
      <c r="I530" s="184"/>
      <c r="J530" s="184"/>
      <c r="K530" s="184"/>
      <c r="L530" s="184"/>
      <c r="M530" s="184"/>
      <c r="N530" s="98"/>
      <c r="O530" s="164"/>
      <c r="P530" s="164"/>
      <c r="Q530" s="184"/>
      <c r="R530" s="184"/>
      <c r="S530" s="184"/>
      <c r="T530" s="184"/>
      <c r="U530" s="184"/>
      <c r="V530" s="184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84"/>
      <c r="C531" s="184"/>
      <c r="D531" s="184"/>
      <c r="E531" s="184"/>
      <c r="F531" s="184"/>
      <c r="G531" s="184"/>
      <c r="H531" s="184"/>
      <c r="I531" s="184"/>
      <c r="J531" s="184"/>
      <c r="K531" s="184"/>
      <c r="L531" s="184"/>
      <c r="M531" s="184"/>
      <c r="N531" s="98"/>
      <c r="O531" s="164"/>
      <c r="P531" s="164"/>
      <c r="Q531" s="184"/>
      <c r="R531" s="184"/>
      <c r="S531" s="184"/>
      <c r="T531" s="184"/>
      <c r="U531" s="184"/>
      <c r="V531" s="184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84"/>
      <c r="C532" s="184"/>
      <c r="D532" s="184"/>
      <c r="E532" s="184"/>
      <c r="F532" s="184"/>
      <c r="G532" s="184"/>
      <c r="H532" s="184"/>
      <c r="I532" s="184"/>
      <c r="J532" s="184"/>
      <c r="K532" s="184"/>
      <c r="L532" s="184"/>
      <c r="M532" s="184"/>
      <c r="N532" s="98"/>
      <c r="O532" s="164"/>
      <c r="P532" s="164"/>
      <c r="Q532" s="184"/>
      <c r="R532" s="184"/>
      <c r="S532" s="184"/>
      <c r="T532" s="184"/>
      <c r="U532" s="184"/>
      <c r="V532" s="184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84"/>
      <c r="C533" s="184"/>
      <c r="D533" s="184"/>
      <c r="E533" s="184"/>
      <c r="F533" s="184"/>
      <c r="G533" s="184"/>
      <c r="H533" s="184"/>
      <c r="I533" s="184"/>
      <c r="J533" s="184"/>
      <c r="K533" s="184"/>
      <c r="L533" s="184"/>
      <c r="M533" s="184"/>
      <c r="N533" s="98"/>
      <c r="O533" s="164"/>
      <c r="P533" s="164"/>
      <c r="Q533" s="184"/>
      <c r="R533" s="184"/>
      <c r="S533" s="184"/>
      <c r="T533" s="184"/>
      <c r="U533" s="184"/>
      <c r="V533" s="184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84"/>
      <c r="C534" s="184"/>
      <c r="D534" s="184"/>
      <c r="E534" s="184"/>
      <c r="F534" s="184"/>
      <c r="G534" s="184"/>
      <c r="H534" s="184"/>
      <c r="I534" s="184"/>
      <c r="J534" s="184"/>
      <c r="K534" s="184"/>
      <c r="L534" s="184"/>
      <c r="M534" s="184"/>
      <c r="N534" s="98"/>
      <c r="O534" s="164"/>
      <c r="P534" s="164"/>
      <c r="Q534" s="184"/>
      <c r="R534" s="184"/>
      <c r="S534" s="184"/>
      <c r="T534" s="184"/>
      <c r="U534" s="184"/>
      <c r="V534" s="184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84"/>
      <c r="C535" s="184"/>
      <c r="D535" s="184"/>
      <c r="E535" s="184"/>
      <c r="F535" s="184"/>
      <c r="G535" s="184"/>
      <c r="H535" s="184"/>
      <c r="I535" s="184"/>
      <c r="J535" s="184"/>
      <c r="K535" s="184"/>
      <c r="L535" s="184"/>
      <c r="M535" s="184"/>
      <c r="N535" s="98"/>
      <c r="O535" s="164"/>
      <c r="P535" s="164"/>
      <c r="Q535" s="184"/>
      <c r="R535" s="184"/>
      <c r="S535" s="184"/>
      <c r="T535" s="184"/>
      <c r="U535" s="184"/>
      <c r="V535" s="184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84"/>
      <c r="C536" s="184"/>
      <c r="D536" s="184"/>
      <c r="E536" s="184"/>
      <c r="F536" s="184"/>
      <c r="G536" s="184"/>
      <c r="H536" s="184"/>
      <c r="I536" s="184"/>
      <c r="J536" s="184"/>
      <c r="K536" s="184"/>
      <c r="L536" s="184"/>
      <c r="M536" s="184"/>
      <c r="N536" s="98"/>
      <c r="O536" s="164"/>
      <c r="P536" s="164"/>
      <c r="Q536" s="184"/>
      <c r="R536" s="184"/>
      <c r="S536" s="184"/>
      <c r="T536" s="184"/>
      <c r="U536" s="184"/>
      <c r="V536" s="184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84"/>
      <c r="C537" s="184"/>
      <c r="D537" s="184"/>
      <c r="E537" s="184"/>
      <c r="F537" s="184"/>
      <c r="G537" s="184"/>
      <c r="H537" s="184"/>
      <c r="I537" s="184"/>
      <c r="J537" s="184"/>
      <c r="K537" s="184"/>
      <c r="L537" s="184"/>
      <c r="M537" s="184"/>
      <c r="N537" s="98"/>
      <c r="O537" s="164"/>
      <c r="P537" s="164"/>
      <c r="Q537" s="184"/>
      <c r="R537" s="184"/>
      <c r="S537" s="184"/>
      <c r="T537" s="184"/>
      <c r="U537" s="184"/>
      <c r="V537" s="184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84"/>
      <c r="C538" s="184"/>
      <c r="D538" s="184"/>
      <c r="E538" s="184"/>
      <c r="F538" s="184"/>
      <c r="G538" s="184"/>
      <c r="H538" s="184"/>
      <c r="I538" s="184"/>
      <c r="J538" s="184"/>
      <c r="K538" s="184"/>
      <c r="L538" s="184"/>
      <c r="M538" s="184"/>
      <c r="N538" s="98"/>
      <c r="O538" s="164"/>
      <c r="P538" s="164"/>
      <c r="Q538" s="184"/>
      <c r="R538" s="184"/>
      <c r="S538" s="184"/>
      <c r="T538" s="184"/>
      <c r="U538" s="184"/>
      <c r="V538" s="184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84"/>
      <c r="C539" s="184"/>
      <c r="D539" s="184"/>
      <c r="E539" s="184"/>
      <c r="F539" s="184"/>
      <c r="G539" s="184"/>
      <c r="H539" s="184"/>
      <c r="I539" s="184"/>
      <c r="J539" s="184"/>
      <c r="K539" s="184"/>
      <c r="L539" s="184"/>
      <c r="M539" s="184"/>
      <c r="N539" s="98"/>
      <c r="O539" s="164"/>
      <c r="P539" s="164"/>
      <c r="Q539" s="184"/>
      <c r="R539" s="184"/>
      <c r="S539" s="184"/>
      <c r="T539" s="184"/>
      <c r="U539" s="184"/>
      <c r="V539" s="184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84"/>
      <c r="C540" s="184"/>
      <c r="D540" s="184"/>
      <c r="E540" s="184"/>
      <c r="F540" s="184"/>
      <c r="G540" s="184"/>
      <c r="H540" s="184"/>
      <c r="I540" s="184"/>
      <c r="J540" s="184"/>
      <c r="K540" s="184"/>
      <c r="L540" s="184"/>
      <c r="M540" s="184"/>
      <c r="N540" s="98"/>
      <c r="O540" s="164"/>
      <c r="P540" s="164"/>
      <c r="Q540" s="184"/>
      <c r="R540" s="184"/>
      <c r="S540" s="184"/>
      <c r="T540" s="184"/>
      <c r="U540" s="184"/>
      <c r="V540" s="184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84"/>
      <c r="C541" s="184"/>
      <c r="D541" s="184"/>
      <c r="E541" s="184"/>
      <c r="F541" s="184"/>
      <c r="G541" s="184"/>
      <c r="H541" s="184"/>
      <c r="I541" s="184"/>
      <c r="J541" s="184"/>
      <c r="K541" s="184"/>
      <c r="L541" s="184"/>
      <c r="M541" s="184"/>
      <c r="N541" s="98"/>
      <c r="O541" s="164"/>
      <c r="P541" s="164"/>
      <c r="Q541" s="184"/>
      <c r="R541" s="184"/>
      <c r="S541" s="184"/>
      <c r="T541" s="184"/>
      <c r="U541" s="184"/>
      <c r="V541" s="184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84"/>
      <c r="C542" s="184"/>
      <c r="D542" s="184"/>
      <c r="E542" s="184"/>
      <c r="F542" s="184"/>
      <c r="G542" s="184"/>
      <c r="H542" s="184"/>
      <c r="I542" s="184"/>
      <c r="J542" s="184"/>
      <c r="K542" s="184"/>
      <c r="L542" s="184"/>
      <c r="M542" s="184"/>
      <c r="N542" s="98"/>
      <c r="O542" s="164"/>
      <c r="P542" s="164"/>
      <c r="Q542" s="184"/>
      <c r="R542" s="184"/>
      <c r="S542" s="184"/>
      <c r="T542" s="184"/>
      <c r="U542" s="184"/>
      <c r="V542" s="184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84"/>
      <c r="C543" s="184"/>
      <c r="D543" s="184"/>
      <c r="E543" s="184"/>
      <c r="F543" s="184"/>
      <c r="G543" s="184"/>
      <c r="H543" s="184"/>
      <c r="I543" s="184"/>
      <c r="J543" s="184"/>
      <c r="K543" s="184"/>
      <c r="L543" s="184"/>
      <c r="M543" s="184"/>
      <c r="N543" s="98"/>
      <c r="O543" s="164"/>
      <c r="P543" s="164"/>
      <c r="Q543" s="184"/>
      <c r="R543" s="184"/>
      <c r="S543" s="184"/>
      <c r="T543" s="184"/>
      <c r="U543" s="184"/>
      <c r="V543" s="184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84"/>
      <c r="C544" s="184"/>
      <c r="D544" s="184"/>
      <c r="E544" s="184"/>
      <c r="F544" s="184"/>
      <c r="G544" s="184"/>
      <c r="H544" s="184"/>
      <c r="I544" s="184"/>
      <c r="J544" s="184"/>
      <c r="K544" s="184"/>
      <c r="L544" s="184"/>
      <c r="M544" s="184"/>
      <c r="N544" s="98"/>
      <c r="O544" s="164"/>
      <c r="P544" s="164"/>
      <c r="Q544" s="184"/>
      <c r="R544" s="184"/>
      <c r="S544" s="184"/>
      <c r="T544" s="184"/>
      <c r="U544" s="184"/>
      <c r="V544" s="184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84"/>
      <c r="C545" s="184"/>
      <c r="D545" s="184"/>
      <c r="E545" s="184"/>
      <c r="F545" s="184"/>
      <c r="G545" s="184"/>
      <c r="H545" s="184"/>
      <c r="I545" s="184"/>
      <c r="J545" s="184"/>
      <c r="K545" s="184"/>
      <c r="L545" s="184"/>
      <c r="M545" s="184"/>
      <c r="N545" s="98"/>
      <c r="O545" s="164"/>
      <c r="P545" s="164"/>
      <c r="Q545" s="184"/>
      <c r="R545" s="184"/>
      <c r="S545" s="184"/>
      <c r="T545" s="184"/>
      <c r="U545" s="184"/>
      <c r="V545" s="184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84"/>
      <c r="C546" s="184"/>
      <c r="D546" s="184"/>
      <c r="E546" s="184"/>
      <c r="F546" s="184"/>
      <c r="G546" s="184"/>
      <c r="H546" s="184"/>
      <c r="I546" s="184"/>
      <c r="J546" s="184"/>
      <c r="K546" s="184"/>
      <c r="L546" s="184"/>
      <c r="M546" s="184"/>
      <c r="N546" s="98"/>
      <c r="O546" s="164"/>
      <c r="P546" s="164"/>
      <c r="Q546" s="184"/>
      <c r="R546" s="184"/>
      <c r="S546" s="184"/>
      <c r="T546" s="184"/>
      <c r="U546" s="184"/>
      <c r="V546" s="184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84"/>
      <c r="C547" s="184"/>
      <c r="D547" s="184"/>
      <c r="E547" s="184"/>
      <c r="F547" s="184"/>
      <c r="G547" s="184"/>
      <c r="H547" s="184"/>
      <c r="I547" s="184"/>
      <c r="J547" s="184"/>
      <c r="K547" s="184"/>
      <c r="L547" s="184"/>
      <c r="M547" s="184"/>
      <c r="N547" s="98"/>
      <c r="O547" s="164"/>
      <c r="P547" s="164"/>
      <c r="Q547" s="184"/>
      <c r="R547" s="184"/>
      <c r="S547" s="184"/>
      <c r="T547" s="184"/>
      <c r="U547" s="184"/>
      <c r="V547" s="184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84"/>
      <c r="C548" s="184"/>
      <c r="D548" s="184"/>
      <c r="E548" s="184"/>
      <c r="F548" s="184"/>
      <c r="G548" s="184"/>
      <c r="H548" s="184"/>
      <c r="I548" s="184"/>
      <c r="J548" s="184"/>
      <c r="K548" s="184"/>
      <c r="L548" s="184"/>
      <c r="M548" s="184"/>
      <c r="N548" s="98"/>
      <c r="O548" s="164"/>
      <c r="P548" s="164"/>
      <c r="Q548" s="184"/>
      <c r="R548" s="184"/>
      <c r="S548" s="184"/>
      <c r="T548" s="184"/>
      <c r="U548" s="184"/>
      <c r="V548" s="184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84"/>
      <c r="C549" s="184"/>
      <c r="D549" s="184"/>
      <c r="E549" s="184"/>
      <c r="F549" s="184"/>
      <c r="G549" s="184"/>
      <c r="H549" s="184"/>
      <c r="I549" s="184"/>
      <c r="J549" s="184"/>
      <c r="K549" s="184"/>
      <c r="L549" s="184"/>
      <c r="M549" s="184"/>
      <c r="N549" s="98"/>
      <c r="O549" s="164"/>
      <c r="P549" s="164"/>
      <c r="Q549" s="184"/>
      <c r="R549" s="184"/>
      <c r="S549" s="184"/>
      <c r="T549" s="184"/>
      <c r="U549" s="184"/>
      <c r="V549" s="184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84"/>
      <c r="C550" s="184"/>
      <c r="D550" s="184"/>
      <c r="E550" s="184"/>
      <c r="F550" s="184"/>
      <c r="G550" s="184"/>
      <c r="H550" s="184"/>
      <c r="I550" s="184"/>
      <c r="J550" s="184"/>
      <c r="K550" s="184"/>
      <c r="L550" s="184"/>
      <c r="M550" s="184"/>
      <c r="N550" s="98"/>
      <c r="O550" s="164"/>
      <c r="P550" s="164"/>
      <c r="Q550" s="184"/>
      <c r="R550" s="184"/>
      <c r="S550" s="184"/>
      <c r="T550" s="184"/>
      <c r="U550" s="184"/>
      <c r="V550" s="184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84"/>
      <c r="C551" s="184"/>
      <c r="D551" s="184"/>
      <c r="E551" s="184"/>
      <c r="F551" s="184"/>
      <c r="G551" s="184"/>
      <c r="H551" s="184"/>
      <c r="I551" s="184"/>
      <c r="J551" s="184"/>
      <c r="K551" s="184"/>
      <c r="L551" s="184"/>
      <c r="M551" s="184"/>
      <c r="N551" s="98"/>
      <c r="O551" s="164"/>
      <c r="P551" s="164"/>
      <c r="Q551" s="184"/>
      <c r="R551" s="184"/>
      <c r="S551" s="184"/>
      <c r="T551" s="184"/>
      <c r="U551" s="184"/>
      <c r="V551" s="184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84"/>
      <c r="C552" s="184"/>
      <c r="D552" s="184"/>
      <c r="E552" s="184"/>
      <c r="F552" s="184"/>
      <c r="G552" s="184"/>
      <c r="H552" s="184"/>
      <c r="I552" s="184"/>
      <c r="J552" s="184"/>
      <c r="K552" s="184"/>
      <c r="L552" s="184"/>
      <c r="M552" s="184"/>
      <c r="N552" s="98"/>
      <c r="O552" s="164"/>
      <c r="P552" s="164"/>
      <c r="Q552" s="184"/>
      <c r="R552" s="184"/>
      <c r="S552" s="184"/>
      <c r="T552" s="184"/>
      <c r="U552" s="184"/>
      <c r="V552" s="184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84"/>
      <c r="C553" s="184"/>
      <c r="D553" s="184"/>
      <c r="E553" s="184"/>
      <c r="F553" s="184"/>
      <c r="G553" s="184"/>
      <c r="H553" s="184"/>
      <c r="I553" s="184"/>
      <c r="J553" s="184"/>
      <c r="K553" s="184"/>
      <c r="L553" s="184"/>
      <c r="M553" s="184"/>
      <c r="N553" s="98"/>
      <c r="O553" s="164"/>
      <c r="P553" s="164"/>
      <c r="Q553" s="184"/>
      <c r="R553" s="184"/>
      <c r="S553" s="184"/>
      <c r="T553" s="184"/>
      <c r="U553" s="184"/>
      <c r="V553" s="184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84"/>
      <c r="C554" s="184"/>
      <c r="D554" s="184"/>
      <c r="E554" s="184"/>
      <c r="F554" s="184"/>
      <c r="G554" s="184"/>
      <c r="H554" s="184"/>
      <c r="I554" s="184"/>
      <c r="J554" s="184"/>
      <c r="K554" s="184"/>
      <c r="L554" s="184"/>
      <c r="M554" s="184"/>
      <c r="N554" s="98"/>
      <c r="O554" s="164"/>
      <c r="P554" s="164"/>
      <c r="Q554" s="184"/>
      <c r="R554" s="184"/>
      <c r="S554" s="184"/>
      <c r="T554" s="184"/>
      <c r="U554" s="184"/>
      <c r="V554" s="184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84"/>
      <c r="C555" s="184"/>
      <c r="D555" s="184"/>
      <c r="E555" s="184"/>
      <c r="F555" s="184"/>
      <c r="G555" s="184"/>
      <c r="H555" s="184"/>
      <c r="I555" s="184"/>
      <c r="J555" s="184"/>
      <c r="K555" s="184"/>
      <c r="L555" s="184"/>
      <c r="M555" s="184"/>
      <c r="N555" s="98"/>
      <c r="O555" s="164"/>
      <c r="P555" s="164"/>
      <c r="Q555" s="184"/>
      <c r="R555" s="184"/>
      <c r="S555" s="184"/>
      <c r="T555" s="184"/>
      <c r="U555" s="184"/>
      <c r="V555" s="184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84"/>
      <c r="C556" s="184"/>
      <c r="D556" s="184"/>
      <c r="E556" s="184"/>
      <c r="F556" s="184"/>
      <c r="G556" s="184"/>
      <c r="H556" s="184"/>
      <c r="I556" s="184"/>
      <c r="J556" s="184"/>
      <c r="K556" s="184"/>
      <c r="L556" s="184"/>
      <c r="M556" s="184"/>
      <c r="N556" s="98"/>
      <c r="O556" s="164"/>
      <c r="P556" s="164"/>
      <c r="Q556" s="184"/>
      <c r="R556" s="184"/>
      <c r="S556" s="184"/>
      <c r="T556" s="184"/>
      <c r="U556" s="184"/>
      <c r="V556" s="184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84"/>
      <c r="C557" s="184"/>
      <c r="D557" s="184"/>
      <c r="E557" s="184"/>
      <c r="F557" s="184"/>
      <c r="G557" s="184"/>
      <c r="H557" s="184"/>
      <c r="I557" s="184"/>
      <c r="J557" s="184"/>
      <c r="K557" s="184"/>
      <c r="L557" s="184"/>
      <c r="M557" s="184"/>
      <c r="N557" s="98"/>
      <c r="O557" s="164"/>
      <c r="P557" s="164"/>
      <c r="Q557" s="184"/>
      <c r="R557" s="184"/>
      <c r="S557" s="184"/>
      <c r="T557" s="184"/>
      <c r="U557" s="184"/>
      <c r="V557" s="184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84"/>
      <c r="C558" s="184"/>
      <c r="D558" s="184"/>
      <c r="E558" s="184"/>
      <c r="F558" s="184"/>
      <c r="G558" s="184"/>
      <c r="H558" s="184"/>
      <c r="I558" s="184"/>
      <c r="J558" s="184"/>
      <c r="K558" s="184"/>
      <c r="L558" s="184"/>
      <c r="M558" s="184"/>
      <c r="N558" s="98"/>
      <c r="O558" s="164"/>
      <c r="P558" s="164"/>
      <c r="Q558" s="184"/>
      <c r="R558" s="184"/>
      <c r="S558" s="184"/>
      <c r="T558" s="184"/>
      <c r="U558" s="184"/>
      <c r="V558" s="184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84"/>
      <c r="C559" s="184"/>
      <c r="D559" s="184"/>
      <c r="E559" s="184"/>
      <c r="F559" s="184"/>
      <c r="G559" s="184"/>
      <c r="H559" s="184"/>
      <c r="I559" s="184"/>
      <c r="J559" s="184"/>
      <c r="K559" s="184"/>
      <c r="L559" s="184"/>
      <c r="M559" s="184"/>
      <c r="N559" s="98"/>
      <c r="O559" s="164"/>
      <c r="P559" s="164"/>
      <c r="Q559" s="184"/>
      <c r="R559" s="184"/>
      <c r="S559" s="184"/>
      <c r="T559" s="184"/>
      <c r="U559" s="184"/>
      <c r="V559" s="184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84"/>
      <c r="C560" s="184"/>
      <c r="D560" s="184"/>
      <c r="E560" s="184"/>
      <c r="F560" s="184"/>
      <c r="G560" s="184"/>
      <c r="H560" s="184"/>
      <c r="I560" s="184"/>
      <c r="J560" s="184"/>
      <c r="K560" s="184"/>
      <c r="L560" s="184"/>
      <c r="M560" s="184"/>
      <c r="N560" s="98"/>
      <c r="O560" s="164"/>
      <c r="P560" s="164"/>
      <c r="Q560" s="184"/>
      <c r="R560" s="184"/>
      <c r="S560" s="184"/>
      <c r="T560" s="184"/>
      <c r="U560" s="184"/>
      <c r="V560" s="184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84"/>
      <c r="C561" s="184"/>
      <c r="D561" s="184"/>
      <c r="E561" s="184"/>
      <c r="F561" s="184"/>
      <c r="G561" s="184"/>
      <c r="H561" s="184"/>
      <c r="I561" s="184"/>
      <c r="J561" s="184"/>
      <c r="K561" s="184"/>
      <c r="L561" s="184"/>
      <c r="M561" s="184"/>
      <c r="N561" s="98"/>
      <c r="O561" s="164"/>
      <c r="P561" s="164"/>
      <c r="Q561" s="184"/>
      <c r="R561" s="184"/>
      <c r="S561" s="184"/>
      <c r="T561" s="184"/>
      <c r="U561" s="184"/>
      <c r="V561" s="184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84"/>
      <c r="C562" s="184"/>
      <c r="D562" s="184"/>
      <c r="E562" s="184"/>
      <c r="F562" s="184"/>
      <c r="G562" s="184"/>
      <c r="H562" s="184"/>
      <c r="I562" s="184"/>
      <c r="J562" s="184"/>
      <c r="K562" s="184"/>
      <c r="L562" s="184"/>
      <c r="M562" s="184"/>
      <c r="N562" s="98"/>
      <c r="O562" s="164"/>
      <c r="P562" s="164"/>
      <c r="Q562" s="184"/>
      <c r="R562" s="184"/>
      <c r="S562" s="184"/>
      <c r="T562" s="184"/>
      <c r="U562" s="184"/>
      <c r="V562" s="184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84"/>
      <c r="C563" s="184"/>
      <c r="D563" s="184"/>
      <c r="E563" s="184"/>
      <c r="F563" s="184"/>
      <c r="G563" s="184"/>
      <c r="H563" s="184"/>
      <c r="I563" s="184"/>
      <c r="J563" s="184"/>
      <c r="K563" s="184"/>
      <c r="L563" s="184"/>
      <c r="M563" s="184"/>
      <c r="N563" s="98"/>
      <c r="O563" s="164"/>
      <c r="P563" s="164"/>
      <c r="Q563" s="184"/>
      <c r="R563" s="184"/>
      <c r="S563" s="184"/>
      <c r="T563" s="184"/>
      <c r="U563" s="184"/>
      <c r="V563" s="184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5"/>
      <c r="C568" s="186"/>
      <c r="D568" s="186"/>
      <c r="E568" s="165"/>
      <c r="F568" s="165"/>
      <c r="G568" s="165"/>
      <c r="H568" s="185"/>
      <c r="I568" s="185"/>
      <c r="J568" s="185"/>
      <c r="K568" s="185"/>
      <c r="L568" s="185"/>
      <c r="M568" s="185"/>
      <c r="N568" s="185"/>
      <c r="O568" s="185"/>
      <c r="P568" s="185"/>
      <c r="Q568" s="165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8"/>
      <c r="C569" s="188"/>
      <c r="D569" s="188"/>
      <c r="E569" s="102"/>
      <c r="F569" s="102"/>
      <c r="G569" s="102"/>
      <c r="H569" s="189"/>
      <c r="I569" s="189"/>
      <c r="J569" s="189"/>
      <c r="K569" s="189"/>
      <c r="L569" s="190"/>
      <c r="M569" s="190"/>
      <c r="N569" s="190"/>
      <c r="O569" s="190"/>
      <c r="P569" s="190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8"/>
      <c r="C570" s="188"/>
      <c r="D570" s="188"/>
      <c r="E570" s="102"/>
      <c r="F570" s="102"/>
      <c r="G570" s="102"/>
      <c r="H570" s="189"/>
      <c r="I570" s="189"/>
      <c r="J570" s="189"/>
      <c r="K570" s="189"/>
      <c r="L570" s="190"/>
      <c r="M570" s="190"/>
      <c r="N570" s="190"/>
      <c r="O570" s="190"/>
      <c r="P570" s="190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8"/>
      <c r="C571" s="188"/>
      <c r="D571" s="188"/>
      <c r="E571" s="102"/>
      <c r="F571" s="102"/>
      <c r="G571" s="102"/>
      <c r="H571" s="189"/>
      <c r="I571" s="189"/>
      <c r="J571" s="189"/>
      <c r="K571" s="189"/>
      <c r="L571" s="190"/>
      <c r="M571" s="190"/>
      <c r="N571" s="190"/>
      <c r="O571" s="190"/>
      <c r="P571" s="190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8"/>
      <c r="C572" s="188"/>
      <c r="D572" s="188"/>
      <c r="E572" s="102"/>
      <c r="F572" s="102"/>
      <c r="G572" s="102"/>
      <c r="H572" s="189"/>
      <c r="I572" s="189"/>
      <c r="J572" s="189"/>
      <c r="K572" s="189"/>
      <c r="L572" s="190"/>
      <c r="M572" s="190"/>
      <c r="N572" s="190"/>
      <c r="O572" s="190"/>
      <c r="P572" s="190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8"/>
      <c r="C573" s="188"/>
      <c r="D573" s="188"/>
      <c r="E573" s="102"/>
      <c r="F573" s="102"/>
      <c r="G573" s="102"/>
      <c r="H573" s="189"/>
      <c r="I573" s="189"/>
      <c r="J573" s="189"/>
      <c r="K573" s="189"/>
      <c r="L573" s="190"/>
      <c r="M573" s="190"/>
      <c r="N573" s="190"/>
      <c r="O573" s="190"/>
      <c r="P573" s="190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8"/>
      <c r="C574" s="188"/>
      <c r="D574" s="188"/>
      <c r="E574" s="102"/>
      <c r="F574" s="102"/>
      <c r="G574" s="102"/>
      <c r="H574" s="189"/>
      <c r="I574" s="189"/>
      <c r="J574" s="189"/>
      <c r="K574" s="189"/>
      <c r="L574" s="190"/>
      <c r="M574" s="190"/>
      <c r="N574" s="190"/>
      <c r="O574" s="190"/>
      <c r="P574" s="190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8"/>
      <c r="C575" s="188"/>
      <c r="D575" s="188"/>
      <c r="E575" s="102"/>
      <c r="F575" s="102"/>
      <c r="G575" s="102"/>
      <c r="H575" s="189"/>
      <c r="I575" s="189"/>
      <c r="J575" s="189"/>
      <c r="K575" s="189"/>
      <c r="L575" s="190"/>
      <c r="M575" s="190"/>
      <c r="N575" s="190"/>
      <c r="O575" s="190"/>
      <c r="P575" s="190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8"/>
      <c r="C576" s="188"/>
      <c r="D576" s="188"/>
      <c r="E576" s="102"/>
      <c r="F576" s="102"/>
      <c r="G576" s="102"/>
      <c r="H576" s="189"/>
      <c r="I576" s="189"/>
      <c r="J576" s="189"/>
      <c r="K576" s="189"/>
      <c r="L576" s="190"/>
      <c r="M576" s="190"/>
      <c r="N576" s="190"/>
      <c r="O576" s="190"/>
      <c r="P576" s="190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8"/>
      <c r="C577" s="188"/>
      <c r="D577" s="188"/>
      <c r="E577" s="102"/>
      <c r="F577" s="102"/>
      <c r="G577" s="102"/>
      <c r="H577" s="189"/>
      <c r="I577" s="189"/>
      <c r="J577" s="189"/>
      <c r="K577" s="189"/>
      <c r="L577" s="190"/>
      <c r="M577" s="190"/>
      <c r="N577" s="190"/>
      <c r="O577" s="190"/>
      <c r="P577" s="190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8"/>
      <c r="C578" s="188"/>
      <c r="D578" s="188"/>
      <c r="E578" s="102"/>
      <c r="F578" s="102"/>
      <c r="G578" s="102"/>
      <c r="H578" s="189"/>
      <c r="I578" s="189"/>
      <c r="J578" s="189"/>
      <c r="K578" s="189"/>
      <c r="L578" s="190"/>
      <c r="M578" s="190"/>
      <c r="N578" s="190"/>
      <c r="O578" s="190"/>
      <c r="P578" s="190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8"/>
      <c r="C579" s="188"/>
      <c r="D579" s="188"/>
      <c r="E579" s="102"/>
      <c r="F579" s="102"/>
      <c r="G579" s="102"/>
      <c r="H579" s="189"/>
      <c r="I579" s="189"/>
      <c r="J579" s="189"/>
      <c r="K579" s="189"/>
      <c r="L579" s="190"/>
      <c r="M579" s="190"/>
      <c r="N579" s="190"/>
      <c r="O579" s="190"/>
      <c r="P579" s="190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8"/>
      <c r="C580" s="188"/>
      <c r="D580" s="188"/>
      <c r="E580" s="102"/>
      <c r="F580" s="102"/>
      <c r="G580" s="102"/>
      <c r="H580" s="189"/>
      <c r="I580" s="189"/>
      <c r="J580" s="189"/>
      <c r="K580" s="189"/>
      <c r="L580" s="190"/>
      <c r="M580" s="190"/>
      <c r="N580" s="190"/>
      <c r="O580" s="190"/>
      <c r="P580" s="190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8"/>
      <c r="C581" s="188"/>
      <c r="D581" s="188"/>
      <c r="E581" s="102"/>
      <c r="F581" s="102"/>
      <c r="G581" s="102"/>
      <c r="H581" s="189"/>
      <c r="I581" s="189"/>
      <c r="J581" s="189"/>
      <c r="K581" s="189"/>
      <c r="L581" s="190"/>
      <c r="M581" s="190"/>
      <c r="N581" s="190"/>
      <c r="O581" s="190"/>
      <c r="P581" s="190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8"/>
      <c r="C582" s="188"/>
      <c r="D582" s="188"/>
      <c r="E582" s="102"/>
      <c r="F582" s="102"/>
      <c r="G582" s="102"/>
      <c r="H582" s="189"/>
      <c r="I582" s="189"/>
      <c r="J582" s="189"/>
      <c r="K582" s="189"/>
      <c r="L582" s="190"/>
      <c r="M582" s="190"/>
      <c r="N582" s="190"/>
      <c r="O582" s="190"/>
      <c r="P582" s="190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8"/>
      <c r="C583" s="188"/>
      <c r="D583" s="188"/>
      <c r="E583" s="102"/>
      <c r="F583" s="102"/>
      <c r="G583" s="102"/>
      <c r="H583" s="189"/>
      <c r="I583" s="189"/>
      <c r="J583" s="189"/>
      <c r="K583" s="189"/>
      <c r="L583" s="190"/>
      <c r="M583" s="190"/>
      <c r="N583" s="190"/>
      <c r="O583" s="190"/>
      <c r="P583" s="190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8"/>
      <c r="C584" s="188"/>
      <c r="D584" s="188"/>
      <c r="E584" s="102"/>
      <c r="F584" s="102"/>
      <c r="G584" s="102"/>
      <c r="H584" s="189"/>
      <c r="I584" s="189"/>
      <c r="J584" s="189"/>
      <c r="K584" s="189"/>
      <c r="L584" s="190"/>
      <c r="M584" s="190"/>
      <c r="N584" s="190"/>
      <c r="O584" s="190"/>
      <c r="P584" s="190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8"/>
      <c r="C585" s="188"/>
      <c r="D585" s="188"/>
      <c r="E585" s="102"/>
      <c r="F585" s="102"/>
      <c r="G585" s="102"/>
      <c r="H585" s="189"/>
      <c r="I585" s="189"/>
      <c r="J585" s="189"/>
      <c r="K585" s="189"/>
      <c r="L585" s="190"/>
      <c r="M585" s="190"/>
      <c r="N585" s="190"/>
      <c r="O585" s="190"/>
      <c r="P585" s="190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8"/>
      <c r="C586" s="188"/>
      <c r="D586" s="188"/>
      <c r="E586" s="102"/>
      <c r="F586" s="102"/>
      <c r="G586" s="102"/>
      <c r="H586" s="189"/>
      <c r="I586" s="189"/>
      <c r="J586" s="189"/>
      <c r="K586" s="189"/>
      <c r="L586" s="190"/>
      <c r="M586" s="190"/>
      <c r="N586" s="190"/>
      <c r="O586" s="190"/>
      <c r="P586" s="190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8"/>
      <c r="C587" s="188"/>
      <c r="D587" s="188"/>
      <c r="E587" s="102"/>
      <c r="F587" s="102"/>
      <c r="G587" s="102"/>
      <c r="H587" s="189"/>
      <c r="I587" s="189"/>
      <c r="J587" s="189"/>
      <c r="K587" s="189"/>
      <c r="L587" s="190"/>
      <c r="M587" s="190"/>
      <c r="N587" s="190"/>
      <c r="O587" s="190"/>
      <c r="P587" s="190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5"/>
      <c r="C590" s="186"/>
      <c r="D590" s="186"/>
      <c r="E590" s="187"/>
      <c r="F590" s="187"/>
      <c r="G590" s="187"/>
      <c r="H590" s="187"/>
      <c r="I590" s="187"/>
      <c r="J590" s="187"/>
      <c r="K590" s="187"/>
      <c r="L590" s="187"/>
      <c r="M590" s="187"/>
      <c r="N590" s="165"/>
      <c r="O590" s="165"/>
      <c r="P590" s="185"/>
      <c r="Q590" s="185"/>
      <c r="R590" s="185"/>
      <c r="S590" s="185"/>
      <c r="T590" s="185"/>
      <c r="U590" s="185"/>
      <c r="V590" s="165"/>
      <c r="W590" s="165"/>
      <c r="X590" s="165"/>
      <c r="Y590" s="165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84"/>
      <c r="C591" s="184"/>
      <c r="D591" s="184"/>
      <c r="E591" s="184"/>
      <c r="F591" s="184"/>
      <c r="G591" s="184"/>
      <c r="H591" s="184"/>
      <c r="I591" s="184"/>
      <c r="J591" s="184"/>
      <c r="K591" s="184"/>
      <c r="L591" s="184"/>
      <c r="M591" s="184"/>
      <c r="N591" s="98"/>
      <c r="O591" s="164"/>
      <c r="P591" s="184"/>
      <c r="Q591" s="184"/>
      <c r="R591" s="184"/>
      <c r="S591" s="184"/>
      <c r="T591" s="184"/>
      <c r="U591" s="184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84"/>
      <c r="C592" s="184"/>
      <c r="D592" s="184"/>
      <c r="E592" s="184"/>
      <c r="F592" s="184"/>
      <c r="G592" s="184"/>
      <c r="H592" s="184"/>
      <c r="I592" s="184"/>
      <c r="J592" s="184"/>
      <c r="K592" s="184"/>
      <c r="L592" s="184"/>
      <c r="M592" s="184"/>
      <c r="N592" s="98"/>
      <c r="O592" s="164"/>
      <c r="P592" s="184"/>
      <c r="Q592" s="184"/>
      <c r="R592" s="184"/>
      <c r="S592" s="184"/>
      <c r="T592" s="184"/>
      <c r="U592" s="184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84"/>
      <c r="C593" s="184"/>
      <c r="D593" s="184"/>
      <c r="E593" s="184"/>
      <c r="F593" s="184"/>
      <c r="G593" s="184"/>
      <c r="H593" s="184"/>
      <c r="I593" s="184"/>
      <c r="J593" s="184"/>
      <c r="K593" s="184"/>
      <c r="L593" s="184"/>
      <c r="M593" s="184"/>
      <c r="N593" s="98"/>
      <c r="O593" s="164"/>
      <c r="P593" s="184"/>
      <c r="Q593" s="184"/>
      <c r="R593" s="184"/>
      <c r="S593" s="184"/>
      <c r="T593" s="184"/>
      <c r="U593" s="184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84"/>
      <c r="C594" s="184"/>
      <c r="D594" s="184"/>
      <c r="E594" s="184"/>
      <c r="F594" s="184"/>
      <c r="G594" s="184"/>
      <c r="H594" s="184"/>
      <c r="I594" s="184"/>
      <c r="J594" s="184"/>
      <c r="K594" s="184"/>
      <c r="L594" s="184"/>
      <c r="M594" s="184"/>
      <c r="N594" s="98"/>
      <c r="O594" s="164"/>
      <c r="P594" s="184"/>
      <c r="Q594" s="184"/>
      <c r="R594" s="184"/>
      <c r="S594" s="184"/>
      <c r="T594" s="184"/>
      <c r="U594" s="184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84"/>
      <c r="C595" s="184"/>
      <c r="D595" s="184"/>
      <c r="E595" s="184"/>
      <c r="F595" s="184"/>
      <c r="G595" s="184"/>
      <c r="H595" s="184"/>
      <c r="I595" s="184"/>
      <c r="J595" s="184"/>
      <c r="K595" s="184"/>
      <c r="L595" s="184"/>
      <c r="M595" s="184"/>
      <c r="N595" s="98"/>
      <c r="O595" s="164"/>
      <c r="P595" s="184"/>
      <c r="Q595" s="184"/>
      <c r="R595" s="184"/>
      <c r="S595" s="184"/>
      <c r="T595" s="184"/>
      <c r="U595" s="184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84"/>
      <c r="C596" s="184"/>
      <c r="D596" s="184"/>
      <c r="E596" s="184"/>
      <c r="F596" s="184"/>
      <c r="G596" s="184"/>
      <c r="H596" s="184"/>
      <c r="I596" s="184"/>
      <c r="J596" s="184"/>
      <c r="K596" s="184"/>
      <c r="L596" s="184"/>
      <c r="M596" s="184"/>
      <c r="N596" s="98"/>
      <c r="O596" s="164"/>
      <c r="P596" s="184"/>
      <c r="Q596" s="184"/>
      <c r="R596" s="184"/>
      <c r="S596" s="184"/>
      <c r="T596" s="184"/>
      <c r="U596" s="184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84"/>
      <c r="C597" s="184"/>
      <c r="D597" s="184"/>
      <c r="E597" s="184"/>
      <c r="F597" s="184"/>
      <c r="G597" s="184"/>
      <c r="H597" s="184"/>
      <c r="I597" s="184"/>
      <c r="J597" s="184"/>
      <c r="K597" s="184"/>
      <c r="L597" s="184"/>
      <c r="M597" s="184"/>
      <c r="N597" s="98"/>
      <c r="O597" s="164"/>
      <c r="P597" s="184"/>
      <c r="Q597" s="184"/>
      <c r="R597" s="184"/>
      <c r="S597" s="184"/>
      <c r="T597" s="184"/>
      <c r="U597" s="184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84"/>
      <c r="C598" s="184"/>
      <c r="D598" s="184"/>
      <c r="E598" s="184"/>
      <c r="F598" s="184"/>
      <c r="G598" s="184"/>
      <c r="H598" s="184"/>
      <c r="I598" s="184"/>
      <c r="J598" s="184"/>
      <c r="K598" s="184"/>
      <c r="L598" s="184"/>
      <c r="M598" s="184"/>
      <c r="N598" s="98"/>
      <c r="O598" s="164"/>
      <c r="P598" s="184"/>
      <c r="Q598" s="184"/>
      <c r="R598" s="184"/>
      <c r="S598" s="184"/>
      <c r="T598" s="184"/>
      <c r="U598" s="184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84"/>
      <c r="C599" s="184"/>
      <c r="D599" s="184"/>
      <c r="E599" s="184"/>
      <c r="F599" s="184"/>
      <c r="G599" s="184"/>
      <c r="H599" s="184"/>
      <c r="I599" s="184"/>
      <c r="J599" s="184"/>
      <c r="K599" s="184"/>
      <c r="L599" s="184"/>
      <c r="M599" s="184"/>
      <c r="N599" s="98"/>
      <c r="O599" s="164"/>
      <c r="P599" s="184"/>
      <c r="Q599" s="184"/>
      <c r="R599" s="184"/>
      <c r="S599" s="184"/>
      <c r="T599" s="184"/>
      <c r="U599" s="184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84"/>
      <c r="C600" s="184"/>
      <c r="D600" s="184"/>
      <c r="E600" s="184"/>
      <c r="F600" s="184"/>
      <c r="G600" s="184"/>
      <c r="H600" s="184"/>
      <c r="I600" s="184"/>
      <c r="J600" s="184"/>
      <c r="K600" s="184"/>
      <c r="L600" s="184"/>
      <c r="M600" s="184"/>
      <c r="N600" s="98"/>
      <c r="O600" s="164"/>
      <c r="P600" s="184"/>
      <c r="Q600" s="184"/>
      <c r="R600" s="184"/>
      <c r="S600" s="184"/>
      <c r="T600" s="184"/>
      <c r="U600" s="184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84"/>
      <c r="C601" s="184"/>
      <c r="D601" s="184"/>
      <c r="E601" s="184"/>
      <c r="F601" s="184"/>
      <c r="G601" s="184"/>
      <c r="H601" s="184"/>
      <c r="I601" s="184"/>
      <c r="J601" s="184"/>
      <c r="K601" s="184"/>
      <c r="L601" s="184"/>
      <c r="M601" s="184"/>
      <c r="N601" s="98"/>
      <c r="O601" s="164"/>
      <c r="P601" s="184"/>
      <c r="Q601" s="184"/>
      <c r="R601" s="184"/>
      <c r="S601" s="184"/>
      <c r="T601" s="184"/>
      <c r="U601" s="184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84"/>
      <c r="C602" s="184"/>
      <c r="D602" s="184"/>
      <c r="E602" s="184"/>
      <c r="F602" s="184"/>
      <c r="G602" s="184"/>
      <c r="H602" s="184"/>
      <c r="I602" s="184"/>
      <c r="J602" s="184"/>
      <c r="K602" s="184"/>
      <c r="L602" s="184"/>
      <c r="M602" s="184"/>
      <c r="N602" s="98"/>
      <c r="O602" s="164"/>
      <c r="P602" s="184"/>
      <c r="Q602" s="184"/>
      <c r="R602" s="184"/>
      <c r="S602" s="184"/>
      <c r="T602" s="184"/>
      <c r="U602" s="184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84"/>
      <c r="C603" s="184"/>
      <c r="D603" s="184"/>
      <c r="E603" s="184"/>
      <c r="F603" s="184"/>
      <c r="G603" s="184"/>
      <c r="H603" s="184"/>
      <c r="I603" s="184"/>
      <c r="J603" s="184"/>
      <c r="K603" s="184"/>
      <c r="L603" s="184"/>
      <c r="M603" s="184"/>
      <c r="N603" s="98"/>
      <c r="O603" s="164"/>
      <c r="P603" s="184"/>
      <c r="Q603" s="184"/>
      <c r="R603" s="184"/>
      <c r="S603" s="184"/>
      <c r="T603" s="184"/>
      <c r="U603" s="184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84"/>
      <c r="C604" s="184"/>
      <c r="D604" s="184"/>
      <c r="E604" s="184"/>
      <c r="F604" s="184"/>
      <c r="G604" s="184"/>
      <c r="H604" s="184"/>
      <c r="I604" s="184"/>
      <c r="J604" s="184"/>
      <c r="K604" s="184"/>
      <c r="L604" s="184"/>
      <c r="M604" s="184"/>
      <c r="N604" s="98"/>
      <c r="O604" s="164"/>
      <c r="P604" s="184"/>
      <c r="Q604" s="184"/>
      <c r="R604" s="184"/>
      <c r="S604" s="184"/>
      <c r="T604" s="184"/>
      <c r="U604" s="184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84"/>
      <c r="C605" s="184"/>
      <c r="D605" s="184"/>
      <c r="E605" s="184"/>
      <c r="F605" s="184"/>
      <c r="G605" s="184"/>
      <c r="H605" s="184"/>
      <c r="I605" s="184"/>
      <c r="J605" s="184"/>
      <c r="K605" s="184"/>
      <c r="L605" s="184"/>
      <c r="M605" s="184"/>
      <c r="N605" s="98"/>
      <c r="O605" s="164"/>
      <c r="P605" s="184"/>
      <c r="Q605" s="184"/>
      <c r="R605" s="184"/>
      <c r="S605" s="184"/>
      <c r="T605" s="184"/>
      <c r="U605" s="184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84"/>
      <c r="C606" s="184"/>
      <c r="D606" s="184"/>
      <c r="E606" s="184"/>
      <c r="F606" s="184"/>
      <c r="G606" s="184"/>
      <c r="H606" s="184"/>
      <c r="I606" s="184"/>
      <c r="J606" s="184"/>
      <c r="K606" s="184"/>
      <c r="L606" s="184"/>
      <c r="M606" s="184"/>
      <c r="N606" s="98"/>
      <c r="O606" s="164"/>
      <c r="P606" s="184"/>
      <c r="Q606" s="184"/>
      <c r="R606" s="184"/>
      <c r="S606" s="184"/>
      <c r="T606" s="184"/>
      <c r="U606" s="184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84"/>
      <c r="C607" s="184"/>
      <c r="D607" s="184"/>
      <c r="E607" s="184"/>
      <c r="F607" s="184"/>
      <c r="G607" s="184"/>
      <c r="H607" s="184"/>
      <c r="I607" s="184"/>
      <c r="J607" s="184"/>
      <c r="K607" s="184"/>
      <c r="L607" s="184"/>
      <c r="M607" s="184"/>
      <c r="N607" s="98"/>
      <c r="O607" s="164"/>
      <c r="P607" s="184"/>
      <c r="Q607" s="184"/>
      <c r="R607" s="184"/>
      <c r="S607" s="184"/>
      <c r="T607" s="184"/>
      <c r="U607" s="184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84"/>
      <c r="C608" s="184"/>
      <c r="D608" s="184"/>
      <c r="E608" s="184"/>
      <c r="F608" s="184"/>
      <c r="G608" s="184"/>
      <c r="H608" s="184"/>
      <c r="I608" s="184"/>
      <c r="J608" s="184"/>
      <c r="K608" s="184"/>
      <c r="L608" s="184"/>
      <c r="M608" s="184"/>
      <c r="N608" s="98"/>
      <c r="O608" s="164"/>
      <c r="P608" s="184"/>
      <c r="Q608" s="184"/>
      <c r="R608" s="184"/>
      <c r="S608" s="184"/>
      <c r="T608" s="184"/>
      <c r="U608" s="184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84"/>
      <c r="C609" s="184"/>
      <c r="D609" s="184"/>
      <c r="E609" s="184"/>
      <c r="F609" s="184"/>
      <c r="G609" s="184"/>
      <c r="H609" s="184"/>
      <c r="I609" s="184"/>
      <c r="J609" s="184"/>
      <c r="K609" s="184"/>
      <c r="L609" s="184"/>
      <c r="M609" s="184"/>
      <c r="N609" s="98"/>
      <c r="O609" s="164"/>
      <c r="P609" s="184"/>
      <c r="Q609" s="184"/>
      <c r="R609" s="184"/>
      <c r="S609" s="184"/>
      <c r="T609" s="184"/>
      <c r="U609" s="184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84"/>
      <c r="C610" s="184"/>
      <c r="D610" s="184"/>
      <c r="E610" s="184"/>
      <c r="F610" s="184"/>
      <c r="G610" s="184"/>
      <c r="H610" s="184"/>
      <c r="I610" s="184"/>
      <c r="J610" s="184"/>
      <c r="K610" s="184"/>
      <c r="L610" s="184"/>
      <c r="M610" s="184"/>
      <c r="N610" s="98"/>
      <c r="O610" s="164"/>
      <c r="P610" s="184"/>
      <c r="Q610" s="184"/>
      <c r="R610" s="184"/>
      <c r="S610" s="184"/>
      <c r="T610" s="184"/>
      <c r="U610" s="184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84"/>
      <c r="C611" s="184"/>
      <c r="D611" s="184"/>
      <c r="E611" s="184"/>
      <c r="F611" s="184"/>
      <c r="G611" s="184"/>
      <c r="H611" s="184"/>
      <c r="I611" s="184"/>
      <c r="J611" s="184"/>
      <c r="K611" s="184"/>
      <c r="L611" s="184"/>
      <c r="M611" s="184"/>
      <c r="N611" s="98"/>
      <c r="O611" s="164"/>
      <c r="P611" s="184"/>
      <c r="Q611" s="184"/>
      <c r="R611" s="184"/>
      <c r="S611" s="184"/>
      <c r="T611" s="184"/>
      <c r="U611" s="184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84"/>
      <c r="C612" s="184"/>
      <c r="D612" s="184"/>
      <c r="E612" s="184"/>
      <c r="F612" s="184"/>
      <c r="G612" s="184"/>
      <c r="H612" s="184"/>
      <c r="I612" s="184"/>
      <c r="J612" s="184"/>
      <c r="K612" s="184"/>
      <c r="L612" s="184"/>
      <c r="M612" s="184"/>
      <c r="N612" s="98"/>
      <c r="O612" s="164"/>
      <c r="P612" s="184"/>
      <c r="Q612" s="184"/>
      <c r="R612" s="184"/>
      <c r="S612" s="184"/>
      <c r="T612" s="184"/>
      <c r="U612" s="184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84"/>
      <c r="C613" s="184"/>
      <c r="D613" s="184"/>
      <c r="E613" s="184"/>
      <c r="F613" s="184"/>
      <c r="G613" s="184"/>
      <c r="H613" s="184"/>
      <c r="I613" s="184"/>
      <c r="J613" s="184"/>
      <c r="K613" s="184"/>
      <c r="L613" s="184"/>
      <c r="M613" s="184"/>
      <c r="N613" s="98"/>
      <c r="O613" s="164"/>
      <c r="P613" s="184"/>
      <c r="Q613" s="184"/>
      <c r="R613" s="184"/>
      <c r="S613" s="184"/>
      <c r="T613" s="184"/>
      <c r="U613" s="184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84"/>
      <c r="C614" s="184"/>
      <c r="D614" s="184"/>
      <c r="E614" s="184"/>
      <c r="F614" s="184"/>
      <c r="G614" s="184"/>
      <c r="H614" s="184"/>
      <c r="I614" s="184"/>
      <c r="J614" s="184"/>
      <c r="K614" s="184"/>
      <c r="L614" s="184"/>
      <c r="M614" s="184"/>
      <c r="N614" s="98"/>
      <c r="O614" s="164"/>
      <c r="P614" s="184"/>
      <c r="Q614" s="184"/>
      <c r="R614" s="184"/>
      <c r="S614" s="184"/>
      <c r="T614" s="184"/>
      <c r="U614" s="184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84"/>
      <c r="C615" s="184"/>
      <c r="D615" s="184"/>
      <c r="E615" s="184"/>
      <c r="F615" s="184"/>
      <c r="G615" s="184"/>
      <c r="H615" s="184"/>
      <c r="I615" s="184"/>
      <c r="J615" s="184"/>
      <c r="K615" s="184"/>
      <c r="L615" s="184"/>
      <c r="M615" s="184"/>
      <c r="N615" s="98"/>
      <c r="O615" s="164"/>
      <c r="P615" s="184"/>
      <c r="Q615" s="184"/>
      <c r="R615" s="184"/>
      <c r="S615" s="184"/>
      <c r="T615" s="184"/>
      <c r="U615" s="184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84"/>
      <c r="C616" s="184"/>
      <c r="D616" s="184"/>
      <c r="E616" s="184"/>
      <c r="F616" s="184"/>
      <c r="G616" s="184"/>
      <c r="H616" s="184"/>
      <c r="I616" s="184"/>
      <c r="J616" s="184"/>
      <c r="K616" s="184"/>
      <c r="L616" s="184"/>
      <c r="M616" s="184"/>
      <c r="N616" s="98"/>
      <c r="O616" s="164"/>
      <c r="P616" s="184"/>
      <c r="Q616" s="184"/>
      <c r="R616" s="184"/>
      <c r="S616" s="184"/>
      <c r="T616" s="184"/>
      <c r="U616" s="184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84"/>
      <c r="C617" s="184"/>
      <c r="D617" s="184"/>
      <c r="E617" s="184"/>
      <c r="F617" s="184"/>
      <c r="G617" s="184"/>
      <c r="H617" s="184"/>
      <c r="I617" s="184"/>
      <c r="J617" s="184"/>
      <c r="K617" s="184"/>
      <c r="L617" s="184"/>
      <c r="M617" s="184"/>
      <c r="N617" s="98"/>
      <c r="O617" s="164"/>
      <c r="P617" s="184"/>
      <c r="Q617" s="184"/>
      <c r="R617" s="184"/>
      <c r="S617" s="184"/>
      <c r="T617" s="184"/>
      <c r="U617" s="184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84"/>
      <c r="C618" s="184"/>
      <c r="D618" s="184"/>
      <c r="E618" s="184"/>
      <c r="F618" s="184"/>
      <c r="G618" s="184"/>
      <c r="H618" s="184"/>
      <c r="I618" s="184"/>
      <c r="J618" s="184"/>
      <c r="K618" s="184"/>
      <c r="L618" s="184"/>
      <c r="M618" s="184"/>
      <c r="N618" s="98"/>
      <c r="O618" s="164"/>
      <c r="P618" s="184"/>
      <c r="Q618" s="184"/>
      <c r="R618" s="184"/>
      <c r="S618" s="184"/>
      <c r="T618" s="184"/>
      <c r="U618" s="184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84"/>
      <c r="C619" s="184"/>
      <c r="D619" s="184"/>
      <c r="E619" s="184"/>
      <c r="F619" s="184"/>
      <c r="G619" s="184"/>
      <c r="H619" s="184"/>
      <c r="I619" s="184"/>
      <c r="J619" s="184"/>
      <c r="K619" s="184"/>
      <c r="L619" s="184"/>
      <c r="M619" s="184"/>
      <c r="N619" s="98"/>
      <c r="O619" s="164"/>
      <c r="P619" s="184"/>
      <c r="Q619" s="184"/>
      <c r="R619" s="184"/>
      <c r="S619" s="184"/>
      <c r="T619" s="184"/>
      <c r="U619" s="184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84"/>
      <c r="C620" s="184"/>
      <c r="D620" s="184"/>
      <c r="E620" s="184"/>
      <c r="F620" s="184"/>
      <c r="G620" s="184"/>
      <c r="H620" s="184"/>
      <c r="I620" s="184"/>
      <c r="J620" s="184"/>
      <c r="K620" s="184"/>
      <c r="L620" s="184"/>
      <c r="M620" s="184"/>
      <c r="N620" s="98"/>
      <c r="O620" s="164"/>
      <c r="P620" s="184"/>
      <c r="Q620" s="184"/>
      <c r="R620" s="184"/>
      <c r="S620" s="184"/>
      <c r="T620" s="184"/>
      <c r="U620" s="184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84"/>
      <c r="C621" s="184"/>
      <c r="D621" s="184"/>
      <c r="E621" s="184"/>
      <c r="F621" s="184"/>
      <c r="G621" s="184"/>
      <c r="H621" s="184"/>
      <c r="I621" s="184"/>
      <c r="J621" s="184"/>
      <c r="K621" s="184"/>
      <c r="L621" s="184"/>
      <c r="M621" s="184"/>
      <c r="N621" s="98"/>
      <c r="O621" s="164"/>
      <c r="P621" s="184"/>
      <c r="Q621" s="184"/>
      <c r="R621" s="184"/>
      <c r="S621" s="184"/>
      <c r="T621" s="184"/>
      <c r="U621" s="184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84"/>
      <c r="C622" s="184"/>
      <c r="D622" s="184"/>
      <c r="E622" s="184"/>
      <c r="F622" s="184"/>
      <c r="G622" s="184"/>
      <c r="H622" s="184"/>
      <c r="I622" s="184"/>
      <c r="J622" s="184"/>
      <c r="K622" s="184"/>
      <c r="L622" s="184"/>
      <c r="M622" s="184"/>
      <c r="N622" s="98"/>
      <c r="O622" s="164"/>
      <c r="P622" s="184"/>
      <c r="Q622" s="184"/>
      <c r="R622" s="184"/>
      <c r="S622" s="184"/>
      <c r="T622" s="184"/>
      <c r="U622" s="184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84"/>
      <c r="C623" s="184"/>
      <c r="D623" s="184"/>
      <c r="E623" s="184"/>
      <c r="F623" s="184"/>
      <c r="G623" s="184"/>
      <c r="H623" s="184"/>
      <c r="I623" s="184"/>
      <c r="J623" s="184"/>
      <c r="K623" s="184"/>
      <c r="L623" s="184"/>
      <c r="M623" s="184"/>
      <c r="N623" s="98"/>
      <c r="O623" s="164"/>
      <c r="P623" s="184"/>
      <c r="Q623" s="184"/>
      <c r="R623" s="184"/>
      <c r="S623" s="184"/>
      <c r="T623" s="184"/>
      <c r="U623" s="184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84"/>
      <c r="C624" s="184"/>
      <c r="D624" s="184"/>
      <c r="E624" s="184"/>
      <c r="F624" s="184"/>
      <c r="G624" s="184"/>
      <c r="H624" s="184"/>
      <c r="I624" s="184"/>
      <c r="J624" s="184"/>
      <c r="K624" s="184"/>
      <c r="L624" s="184"/>
      <c r="M624" s="184"/>
      <c r="N624" s="98"/>
      <c r="O624" s="164"/>
      <c r="P624" s="184"/>
      <c r="Q624" s="184"/>
      <c r="R624" s="184"/>
      <c r="S624" s="184"/>
      <c r="T624" s="184"/>
      <c r="U624" s="184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84"/>
      <c r="C625" s="184"/>
      <c r="D625" s="184"/>
      <c r="E625" s="184"/>
      <c r="F625" s="184"/>
      <c r="G625" s="184"/>
      <c r="H625" s="184"/>
      <c r="I625" s="184"/>
      <c r="J625" s="184"/>
      <c r="K625" s="184"/>
      <c r="L625" s="184"/>
      <c r="M625" s="184"/>
      <c r="N625" s="98"/>
      <c r="O625" s="164"/>
      <c r="P625" s="184"/>
      <c r="Q625" s="184"/>
      <c r="R625" s="184"/>
      <c r="S625" s="184"/>
      <c r="T625" s="184"/>
      <c r="U625" s="184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84"/>
      <c r="C626" s="184"/>
      <c r="D626" s="184"/>
      <c r="E626" s="184"/>
      <c r="F626" s="184"/>
      <c r="G626" s="184"/>
      <c r="H626" s="184"/>
      <c r="I626" s="184"/>
      <c r="J626" s="184"/>
      <c r="K626" s="184"/>
      <c r="L626" s="184"/>
      <c r="M626" s="184"/>
      <c r="N626" s="98"/>
      <c r="O626" s="164"/>
      <c r="P626" s="184"/>
      <c r="Q626" s="184"/>
      <c r="R626" s="184"/>
      <c r="S626" s="184"/>
      <c r="T626" s="184"/>
      <c r="U626" s="184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84"/>
      <c r="C627" s="184"/>
      <c r="D627" s="184"/>
      <c r="E627" s="184"/>
      <c r="F627" s="184"/>
      <c r="G627" s="184"/>
      <c r="H627" s="184"/>
      <c r="I627" s="184"/>
      <c r="J627" s="184"/>
      <c r="K627" s="184"/>
      <c r="L627" s="184"/>
      <c r="M627" s="184"/>
      <c r="N627" s="98"/>
      <c r="O627" s="164"/>
      <c r="P627" s="184"/>
      <c r="Q627" s="184"/>
      <c r="R627" s="184"/>
      <c r="S627" s="184"/>
      <c r="T627" s="184"/>
      <c r="U627" s="184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84"/>
      <c r="C628" s="184"/>
      <c r="D628" s="184"/>
      <c r="E628" s="184"/>
      <c r="F628" s="184"/>
      <c r="G628" s="184"/>
      <c r="H628" s="184"/>
      <c r="I628" s="184"/>
      <c r="J628" s="184"/>
      <c r="K628" s="184"/>
      <c r="L628" s="184"/>
      <c r="M628" s="184"/>
      <c r="N628" s="98"/>
      <c r="O628" s="164"/>
      <c r="P628" s="184"/>
      <c r="Q628" s="184"/>
      <c r="R628" s="184"/>
      <c r="S628" s="184"/>
      <c r="T628" s="184"/>
      <c r="U628" s="184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84"/>
      <c r="C629" s="184"/>
      <c r="D629" s="184"/>
      <c r="E629" s="184"/>
      <c r="F629" s="184"/>
      <c r="G629" s="184"/>
      <c r="H629" s="184"/>
      <c r="I629" s="184"/>
      <c r="J629" s="184"/>
      <c r="K629" s="184"/>
      <c r="L629" s="184"/>
      <c r="M629" s="184"/>
      <c r="N629" s="98"/>
      <c r="O629" s="164"/>
      <c r="P629" s="184"/>
      <c r="Q629" s="184"/>
      <c r="R629" s="184"/>
      <c r="S629" s="184"/>
      <c r="T629" s="184"/>
      <c r="U629" s="184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84"/>
      <c r="C630" s="184"/>
      <c r="D630" s="184"/>
      <c r="E630" s="184"/>
      <c r="F630" s="184"/>
      <c r="G630" s="184"/>
      <c r="H630" s="184"/>
      <c r="I630" s="184"/>
      <c r="J630" s="184"/>
      <c r="K630" s="184"/>
      <c r="L630" s="184"/>
      <c r="M630" s="184"/>
      <c r="N630" s="98"/>
      <c r="O630" s="164"/>
      <c r="P630" s="184"/>
      <c r="Q630" s="184"/>
      <c r="R630" s="184"/>
      <c r="S630" s="184"/>
      <c r="T630" s="184"/>
      <c r="U630" s="184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84"/>
      <c r="C631" s="184"/>
      <c r="D631" s="184"/>
      <c r="E631" s="184"/>
      <c r="F631" s="184"/>
      <c r="G631" s="184"/>
      <c r="H631" s="184"/>
      <c r="I631" s="184"/>
      <c r="J631" s="184"/>
      <c r="K631" s="184"/>
      <c r="L631" s="184"/>
      <c r="M631" s="184"/>
      <c r="N631" s="98"/>
      <c r="O631" s="164"/>
      <c r="P631" s="184"/>
      <c r="Q631" s="184"/>
      <c r="R631" s="184"/>
      <c r="S631" s="184"/>
      <c r="T631" s="184"/>
      <c r="U631" s="184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84"/>
      <c r="C632" s="184"/>
      <c r="D632" s="184"/>
      <c r="E632" s="184"/>
      <c r="F632" s="184"/>
      <c r="G632" s="184"/>
      <c r="H632" s="184"/>
      <c r="I632" s="184"/>
      <c r="J632" s="184"/>
      <c r="K632" s="184"/>
      <c r="L632" s="184"/>
      <c r="M632" s="184"/>
      <c r="N632" s="98"/>
      <c r="O632" s="164"/>
      <c r="P632" s="184"/>
      <c r="Q632" s="184"/>
      <c r="R632" s="184"/>
      <c r="S632" s="184"/>
      <c r="T632" s="184"/>
      <c r="U632" s="184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84"/>
      <c r="C633" s="184"/>
      <c r="D633" s="184"/>
      <c r="E633" s="184"/>
      <c r="F633" s="184"/>
      <c r="G633" s="184"/>
      <c r="H633" s="184"/>
      <c r="I633" s="184"/>
      <c r="J633" s="184"/>
      <c r="K633" s="184"/>
      <c r="L633" s="184"/>
      <c r="M633" s="184"/>
      <c r="N633" s="98"/>
      <c r="O633" s="164"/>
      <c r="P633" s="184"/>
      <c r="Q633" s="184"/>
      <c r="R633" s="184"/>
      <c r="S633" s="184"/>
      <c r="T633" s="184"/>
      <c r="U633" s="184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84"/>
      <c r="C634" s="184"/>
      <c r="D634" s="184"/>
      <c r="E634" s="184"/>
      <c r="F634" s="184"/>
      <c r="G634" s="184"/>
      <c r="H634" s="184"/>
      <c r="I634" s="184"/>
      <c r="J634" s="184"/>
      <c r="K634" s="184"/>
      <c r="L634" s="184"/>
      <c r="M634" s="184"/>
      <c r="N634" s="98"/>
      <c r="O634" s="164"/>
      <c r="P634" s="184"/>
      <c r="Q634" s="184"/>
      <c r="R634" s="184"/>
      <c r="S634" s="184"/>
      <c r="T634" s="184"/>
      <c r="U634" s="184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84"/>
      <c r="C635" s="184"/>
      <c r="D635" s="184"/>
      <c r="E635" s="184"/>
      <c r="F635" s="184"/>
      <c r="G635" s="184"/>
      <c r="H635" s="184"/>
      <c r="I635" s="184"/>
      <c r="J635" s="184"/>
      <c r="K635" s="184"/>
      <c r="L635" s="184"/>
      <c r="M635" s="184"/>
      <c r="N635" s="98"/>
      <c r="O635" s="164"/>
      <c r="P635" s="184"/>
      <c r="Q635" s="184"/>
      <c r="R635" s="184"/>
      <c r="S635" s="184"/>
      <c r="T635" s="184"/>
      <c r="U635" s="184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84"/>
      <c r="C636" s="184"/>
      <c r="D636" s="184"/>
      <c r="E636" s="184"/>
      <c r="F636" s="184"/>
      <c r="G636" s="184"/>
      <c r="H636" s="184"/>
      <c r="I636" s="184"/>
      <c r="J636" s="184"/>
      <c r="K636" s="184"/>
      <c r="L636" s="184"/>
      <c r="M636" s="184"/>
      <c r="N636" s="98"/>
      <c r="O636" s="164"/>
      <c r="P636" s="184"/>
      <c r="Q636" s="184"/>
      <c r="R636" s="184"/>
      <c r="S636" s="184"/>
      <c r="T636" s="184"/>
      <c r="U636" s="184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84"/>
      <c r="C637" s="184"/>
      <c r="D637" s="184"/>
      <c r="E637" s="184"/>
      <c r="F637" s="184"/>
      <c r="G637" s="184"/>
      <c r="H637" s="184"/>
      <c r="I637" s="184"/>
      <c r="J637" s="184"/>
      <c r="K637" s="184"/>
      <c r="L637" s="184"/>
      <c r="M637" s="184"/>
      <c r="N637" s="98"/>
      <c r="O637" s="164"/>
      <c r="P637" s="184"/>
      <c r="Q637" s="184"/>
      <c r="R637" s="184"/>
      <c r="S637" s="184"/>
      <c r="T637" s="184"/>
      <c r="U637" s="184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84"/>
      <c r="C638" s="184"/>
      <c r="D638" s="184"/>
      <c r="E638" s="184"/>
      <c r="F638" s="184"/>
      <c r="G638" s="184"/>
      <c r="H638" s="184"/>
      <c r="I638" s="184"/>
      <c r="J638" s="184"/>
      <c r="K638" s="184"/>
      <c r="L638" s="184"/>
      <c r="M638" s="184"/>
      <c r="N638" s="98"/>
      <c r="O638" s="164"/>
      <c r="P638" s="184"/>
      <c r="Q638" s="184"/>
      <c r="R638" s="184"/>
      <c r="S638" s="184"/>
      <c r="T638" s="184"/>
      <c r="U638" s="184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84"/>
      <c r="C639" s="184"/>
      <c r="D639" s="184"/>
      <c r="E639" s="184"/>
      <c r="F639" s="184"/>
      <c r="G639" s="184"/>
      <c r="H639" s="184"/>
      <c r="I639" s="184"/>
      <c r="J639" s="184"/>
      <c r="K639" s="184"/>
      <c r="L639" s="184"/>
      <c r="M639" s="184"/>
      <c r="N639" s="98"/>
      <c r="O639" s="164"/>
      <c r="P639" s="184"/>
      <c r="Q639" s="184"/>
      <c r="R639" s="184"/>
      <c r="S639" s="184"/>
      <c r="T639" s="184"/>
      <c r="U639" s="184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84"/>
      <c r="C640" s="184"/>
      <c r="D640" s="184"/>
      <c r="E640" s="184"/>
      <c r="F640" s="184"/>
      <c r="G640" s="184"/>
      <c r="H640" s="184"/>
      <c r="I640" s="184"/>
      <c r="J640" s="184"/>
      <c r="K640" s="184"/>
      <c r="L640" s="184"/>
      <c r="M640" s="184"/>
      <c r="N640" s="98"/>
      <c r="O640" s="164"/>
      <c r="P640" s="184"/>
      <c r="Q640" s="184"/>
      <c r="R640" s="184"/>
      <c r="S640" s="184"/>
      <c r="T640" s="184"/>
      <c r="U640" s="184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84"/>
      <c r="C641" s="184"/>
      <c r="D641" s="184"/>
      <c r="E641" s="184"/>
      <c r="F641" s="184"/>
      <c r="G641" s="184"/>
      <c r="H641" s="184"/>
      <c r="I641" s="184"/>
      <c r="J641" s="184"/>
      <c r="K641" s="184"/>
      <c r="L641" s="184"/>
      <c r="M641" s="184"/>
      <c r="N641" s="98"/>
      <c r="O641" s="164"/>
      <c r="P641" s="184"/>
      <c r="Q641" s="184"/>
      <c r="R641" s="184"/>
      <c r="S641" s="184"/>
      <c r="T641" s="184"/>
      <c r="U641" s="184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84"/>
      <c r="C642" s="184"/>
      <c r="D642" s="184"/>
      <c r="E642" s="184"/>
      <c r="F642" s="184"/>
      <c r="G642" s="184"/>
      <c r="H642" s="184"/>
      <c r="I642" s="184"/>
      <c r="J642" s="184"/>
      <c r="K642" s="184"/>
      <c r="L642" s="184"/>
      <c r="M642" s="184"/>
      <c r="N642" s="98"/>
      <c r="O642" s="164"/>
      <c r="P642" s="184"/>
      <c r="Q642" s="184"/>
      <c r="R642" s="184"/>
      <c r="S642" s="184"/>
      <c r="T642" s="184"/>
      <c r="U642" s="184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84"/>
      <c r="C643" s="184"/>
      <c r="D643" s="184"/>
      <c r="E643" s="184"/>
      <c r="F643" s="184"/>
      <c r="G643" s="184"/>
      <c r="H643" s="184"/>
      <c r="I643" s="184"/>
      <c r="J643" s="184"/>
      <c r="K643" s="184"/>
      <c r="L643" s="184"/>
      <c r="M643" s="184"/>
      <c r="N643" s="98"/>
      <c r="O643" s="164"/>
      <c r="P643" s="184"/>
      <c r="Q643" s="184"/>
      <c r="R643" s="184"/>
      <c r="S643" s="184"/>
      <c r="T643" s="184"/>
      <c r="U643" s="184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84"/>
      <c r="C644" s="184"/>
      <c r="D644" s="184"/>
      <c r="E644" s="184"/>
      <c r="F644" s="184"/>
      <c r="G644" s="184"/>
      <c r="H644" s="184"/>
      <c r="I644" s="184"/>
      <c r="J644" s="184"/>
      <c r="K644" s="184"/>
      <c r="L644" s="184"/>
      <c r="M644" s="184"/>
      <c r="N644" s="98"/>
      <c r="O644" s="164"/>
      <c r="P644" s="184"/>
      <c r="Q644" s="184"/>
      <c r="R644" s="184"/>
      <c r="S644" s="184"/>
      <c r="T644" s="184"/>
      <c r="U644" s="184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84"/>
      <c r="C645" s="184"/>
      <c r="D645" s="184"/>
      <c r="E645" s="184"/>
      <c r="F645" s="184"/>
      <c r="G645" s="184"/>
      <c r="H645" s="184"/>
      <c r="I645" s="184"/>
      <c r="J645" s="184"/>
      <c r="K645" s="184"/>
      <c r="L645" s="184"/>
      <c r="M645" s="184"/>
      <c r="N645" s="98"/>
      <c r="O645" s="164"/>
      <c r="P645" s="184"/>
      <c r="Q645" s="184"/>
      <c r="R645" s="184"/>
      <c r="S645" s="184"/>
      <c r="T645" s="184"/>
      <c r="U645" s="184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84"/>
      <c r="C646" s="184"/>
      <c r="D646" s="184"/>
      <c r="E646" s="184"/>
      <c r="F646" s="184"/>
      <c r="G646" s="184"/>
      <c r="H646" s="184"/>
      <c r="I646" s="184"/>
      <c r="J646" s="184"/>
      <c r="K646" s="184"/>
      <c r="L646" s="184"/>
      <c r="M646" s="184"/>
      <c r="N646" s="98"/>
      <c r="O646" s="164"/>
      <c r="P646" s="184"/>
      <c r="Q646" s="184"/>
      <c r="R646" s="184"/>
      <c r="S646" s="184"/>
      <c r="T646" s="184"/>
      <c r="U646" s="184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84"/>
      <c r="C647" s="184"/>
      <c r="D647" s="184"/>
      <c r="E647" s="184"/>
      <c r="F647" s="184"/>
      <c r="G647" s="184"/>
      <c r="H647" s="184"/>
      <c r="I647" s="184"/>
      <c r="J647" s="184"/>
      <c r="K647" s="184"/>
      <c r="L647" s="184"/>
      <c r="M647" s="184"/>
      <c r="N647" s="98"/>
      <c r="O647" s="164"/>
      <c r="P647" s="184"/>
      <c r="Q647" s="184"/>
      <c r="R647" s="184"/>
      <c r="S647" s="184"/>
      <c r="T647" s="184"/>
      <c r="U647" s="184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84"/>
      <c r="C648" s="184"/>
      <c r="D648" s="184"/>
      <c r="E648" s="184"/>
      <c r="F648" s="184"/>
      <c r="G648" s="184"/>
      <c r="H648" s="184"/>
      <c r="I648" s="184"/>
      <c r="J648" s="184"/>
      <c r="K648" s="184"/>
      <c r="L648" s="184"/>
      <c r="M648" s="184"/>
      <c r="N648" s="98"/>
      <c r="O648" s="164"/>
      <c r="P648" s="184"/>
      <c r="Q648" s="184"/>
      <c r="R648" s="184"/>
      <c r="S648" s="184"/>
      <c r="T648" s="184"/>
      <c r="U648" s="184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84"/>
      <c r="C649" s="184"/>
      <c r="D649" s="184"/>
      <c r="E649" s="184"/>
      <c r="F649" s="184"/>
      <c r="G649" s="184"/>
      <c r="H649" s="184"/>
      <c r="I649" s="184"/>
      <c r="J649" s="184"/>
      <c r="K649" s="184"/>
      <c r="L649" s="184"/>
      <c r="M649" s="184"/>
      <c r="N649" s="98"/>
      <c r="O649" s="164"/>
      <c r="P649" s="184"/>
      <c r="Q649" s="184"/>
      <c r="R649" s="184"/>
      <c r="S649" s="184"/>
      <c r="T649" s="184"/>
      <c r="U649" s="184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84"/>
      <c r="C650" s="184"/>
      <c r="D650" s="184"/>
      <c r="E650" s="184"/>
      <c r="F650" s="184"/>
      <c r="G650" s="184"/>
      <c r="H650" s="184"/>
      <c r="I650" s="184"/>
      <c r="J650" s="184"/>
      <c r="K650" s="184"/>
      <c r="L650" s="184"/>
      <c r="M650" s="184"/>
      <c r="N650" s="98"/>
      <c r="O650" s="164"/>
      <c r="P650" s="184"/>
      <c r="Q650" s="184"/>
      <c r="R650" s="184"/>
      <c r="S650" s="184"/>
      <c r="T650" s="184"/>
      <c r="U650" s="184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84"/>
      <c r="C651" s="184"/>
      <c r="D651" s="184"/>
      <c r="E651" s="184"/>
      <c r="F651" s="184"/>
      <c r="G651" s="184"/>
      <c r="H651" s="184"/>
      <c r="I651" s="184"/>
      <c r="J651" s="184"/>
      <c r="K651" s="184"/>
      <c r="L651" s="184"/>
      <c r="M651" s="184"/>
      <c r="N651" s="98"/>
      <c r="O651" s="164"/>
      <c r="P651" s="184"/>
      <c r="Q651" s="184"/>
      <c r="R651" s="184"/>
      <c r="S651" s="184"/>
      <c r="T651" s="184"/>
      <c r="U651" s="184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84"/>
      <c r="C652" s="184"/>
      <c r="D652" s="184"/>
      <c r="E652" s="184"/>
      <c r="F652" s="184"/>
      <c r="G652" s="184"/>
      <c r="H652" s="184"/>
      <c r="I652" s="184"/>
      <c r="J652" s="184"/>
      <c r="K652" s="184"/>
      <c r="L652" s="184"/>
      <c r="M652" s="184"/>
      <c r="N652" s="98"/>
      <c r="O652" s="164"/>
      <c r="P652" s="184"/>
      <c r="Q652" s="184"/>
      <c r="R652" s="184"/>
      <c r="S652" s="184"/>
      <c r="T652" s="184"/>
      <c r="U652" s="184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84"/>
      <c r="C653" s="184"/>
      <c r="D653" s="184"/>
      <c r="E653" s="184"/>
      <c r="F653" s="184"/>
      <c r="G653" s="184"/>
      <c r="H653" s="184"/>
      <c r="I653" s="184"/>
      <c r="J653" s="184"/>
      <c r="K653" s="184"/>
      <c r="L653" s="184"/>
      <c r="M653" s="184"/>
      <c r="N653" s="98"/>
      <c r="O653" s="164"/>
      <c r="P653" s="184"/>
      <c r="Q653" s="184"/>
      <c r="R653" s="184"/>
      <c r="S653" s="184"/>
      <c r="T653" s="184"/>
      <c r="U653" s="184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84"/>
      <c r="C654" s="184"/>
      <c r="D654" s="184"/>
      <c r="E654" s="184"/>
      <c r="F654" s="184"/>
      <c r="G654" s="184"/>
      <c r="H654" s="184"/>
      <c r="I654" s="184"/>
      <c r="J654" s="184"/>
      <c r="K654" s="184"/>
      <c r="L654" s="184"/>
      <c r="M654" s="184"/>
      <c r="N654" s="98"/>
      <c r="O654" s="164"/>
      <c r="P654" s="184"/>
      <c r="Q654" s="184"/>
      <c r="R654" s="184"/>
      <c r="S654" s="184"/>
      <c r="T654" s="184"/>
      <c r="U654" s="184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84"/>
      <c r="C655" s="184"/>
      <c r="D655" s="184"/>
      <c r="E655" s="184"/>
      <c r="F655" s="184"/>
      <c r="G655" s="184"/>
      <c r="H655" s="184"/>
      <c r="I655" s="184"/>
      <c r="J655" s="184"/>
      <c r="K655" s="184"/>
      <c r="L655" s="184"/>
      <c r="M655" s="184"/>
      <c r="N655" s="98"/>
      <c r="O655" s="164"/>
      <c r="P655" s="184"/>
      <c r="Q655" s="184"/>
      <c r="R655" s="184"/>
      <c r="S655" s="184"/>
      <c r="T655" s="184"/>
      <c r="U655" s="184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84"/>
      <c r="C656" s="184"/>
      <c r="D656" s="184"/>
      <c r="E656" s="184"/>
      <c r="F656" s="184"/>
      <c r="G656" s="184"/>
      <c r="H656" s="184"/>
      <c r="I656" s="184"/>
      <c r="J656" s="184"/>
      <c r="K656" s="184"/>
      <c r="L656" s="184"/>
      <c r="M656" s="184"/>
      <c r="N656" s="98"/>
      <c r="O656" s="164"/>
      <c r="P656" s="184"/>
      <c r="Q656" s="184"/>
      <c r="R656" s="184"/>
      <c r="S656" s="184"/>
      <c r="T656" s="184"/>
      <c r="U656" s="184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84"/>
      <c r="C657" s="184"/>
      <c r="D657" s="184"/>
      <c r="E657" s="184"/>
      <c r="F657" s="184"/>
      <c r="G657" s="184"/>
      <c r="H657" s="184"/>
      <c r="I657" s="184"/>
      <c r="J657" s="184"/>
      <c r="K657" s="184"/>
      <c r="L657" s="184"/>
      <c r="M657" s="184"/>
      <c r="N657" s="98"/>
      <c r="O657" s="164"/>
      <c r="P657" s="184"/>
      <c r="Q657" s="184"/>
      <c r="R657" s="184"/>
      <c r="S657" s="184"/>
      <c r="T657" s="184"/>
      <c r="U657" s="184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84"/>
      <c r="C658" s="184"/>
      <c r="D658" s="184"/>
      <c r="E658" s="184"/>
      <c r="F658" s="184"/>
      <c r="G658" s="184"/>
      <c r="H658" s="184"/>
      <c r="I658" s="184"/>
      <c r="J658" s="184"/>
      <c r="K658" s="184"/>
      <c r="L658" s="184"/>
      <c r="M658" s="184"/>
      <c r="N658" s="98"/>
      <c r="O658" s="164"/>
      <c r="P658" s="184"/>
      <c r="Q658" s="184"/>
      <c r="R658" s="184"/>
      <c r="S658" s="184"/>
      <c r="T658" s="184"/>
      <c r="U658" s="184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84"/>
      <c r="C659" s="184"/>
      <c r="D659" s="184"/>
      <c r="E659" s="184"/>
      <c r="F659" s="184"/>
      <c r="G659" s="184"/>
      <c r="H659" s="184"/>
      <c r="I659" s="184"/>
      <c r="J659" s="184"/>
      <c r="K659" s="184"/>
      <c r="L659" s="184"/>
      <c r="M659" s="184"/>
      <c r="N659" s="98"/>
      <c r="O659" s="164"/>
      <c r="P659" s="184"/>
      <c r="Q659" s="184"/>
      <c r="R659" s="184"/>
      <c r="S659" s="184"/>
      <c r="T659" s="184"/>
      <c r="U659" s="184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84"/>
      <c r="C660" s="184"/>
      <c r="D660" s="184"/>
      <c r="E660" s="184"/>
      <c r="F660" s="184"/>
      <c r="G660" s="184"/>
      <c r="H660" s="184"/>
      <c r="I660" s="184"/>
      <c r="J660" s="184"/>
      <c r="K660" s="184"/>
      <c r="L660" s="184"/>
      <c r="M660" s="184"/>
      <c r="N660" s="98"/>
      <c r="O660" s="164"/>
      <c r="P660" s="184"/>
      <c r="Q660" s="184"/>
      <c r="R660" s="184"/>
      <c r="S660" s="184"/>
      <c r="T660" s="184"/>
      <c r="U660" s="184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84"/>
      <c r="C661" s="184"/>
      <c r="D661" s="184"/>
      <c r="E661" s="184"/>
      <c r="F661" s="184"/>
      <c r="G661" s="184"/>
      <c r="H661" s="184"/>
      <c r="I661" s="184"/>
      <c r="J661" s="184"/>
      <c r="K661" s="184"/>
      <c r="L661" s="184"/>
      <c r="M661" s="184"/>
      <c r="N661" s="98"/>
      <c r="O661" s="164"/>
      <c r="P661" s="184"/>
      <c r="Q661" s="184"/>
      <c r="R661" s="184"/>
      <c r="S661" s="184"/>
      <c r="T661" s="184"/>
      <c r="U661" s="184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84"/>
      <c r="C662" s="184"/>
      <c r="D662" s="184"/>
      <c r="E662" s="184"/>
      <c r="F662" s="184"/>
      <c r="G662" s="184"/>
      <c r="H662" s="184"/>
      <c r="I662" s="184"/>
      <c r="J662" s="184"/>
      <c r="K662" s="184"/>
      <c r="L662" s="184"/>
      <c r="M662" s="184"/>
      <c r="N662" s="98"/>
      <c r="O662" s="164"/>
      <c r="P662" s="184"/>
      <c r="Q662" s="184"/>
      <c r="R662" s="184"/>
      <c r="S662" s="184"/>
      <c r="T662" s="184"/>
      <c r="U662" s="184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84"/>
      <c r="C663" s="184"/>
      <c r="D663" s="184"/>
      <c r="E663" s="184"/>
      <c r="F663" s="184"/>
      <c r="G663" s="184"/>
      <c r="H663" s="184"/>
      <c r="I663" s="184"/>
      <c r="J663" s="184"/>
      <c r="K663" s="184"/>
      <c r="L663" s="184"/>
      <c r="M663" s="184"/>
      <c r="N663" s="98"/>
      <c r="O663" s="164"/>
      <c r="P663" s="184"/>
      <c r="Q663" s="184"/>
      <c r="R663" s="184"/>
      <c r="S663" s="184"/>
      <c r="T663" s="184"/>
      <c r="U663" s="184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84"/>
      <c r="C664" s="184"/>
      <c r="D664" s="184"/>
      <c r="E664" s="184"/>
      <c r="F664" s="184"/>
      <c r="G664" s="184"/>
      <c r="H664" s="184"/>
      <c r="I664" s="184"/>
      <c r="J664" s="184"/>
      <c r="K664" s="184"/>
      <c r="L664" s="184"/>
      <c r="M664" s="184"/>
      <c r="N664" s="98"/>
      <c r="O664" s="164"/>
      <c r="P664" s="184"/>
      <c r="Q664" s="184"/>
      <c r="R664" s="184"/>
      <c r="S664" s="184"/>
      <c r="T664" s="184"/>
      <c r="U664" s="184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84"/>
      <c r="C665" s="184"/>
      <c r="D665" s="184"/>
      <c r="E665" s="184"/>
      <c r="F665" s="184"/>
      <c r="G665" s="184"/>
      <c r="H665" s="184"/>
      <c r="I665" s="184"/>
      <c r="J665" s="184"/>
      <c r="K665" s="184"/>
      <c r="L665" s="184"/>
      <c r="M665" s="184"/>
      <c r="N665" s="98"/>
      <c r="O665" s="164"/>
      <c r="P665" s="184"/>
      <c r="Q665" s="184"/>
      <c r="R665" s="184"/>
      <c r="S665" s="184"/>
      <c r="T665" s="184"/>
      <c r="U665" s="184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84"/>
      <c r="C666" s="184"/>
      <c r="D666" s="184"/>
      <c r="E666" s="184"/>
      <c r="F666" s="184"/>
      <c r="G666" s="184"/>
      <c r="H666" s="184"/>
      <c r="I666" s="184"/>
      <c r="J666" s="184"/>
      <c r="K666" s="184"/>
      <c r="L666" s="184"/>
      <c r="M666" s="184"/>
      <c r="N666" s="98"/>
      <c r="O666" s="164"/>
      <c r="P666" s="184"/>
      <c r="Q666" s="184"/>
      <c r="R666" s="184"/>
      <c r="S666" s="184"/>
      <c r="T666" s="184"/>
      <c r="U666" s="184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84"/>
      <c r="C667" s="184"/>
      <c r="D667" s="184"/>
      <c r="E667" s="184"/>
      <c r="F667" s="184"/>
      <c r="G667" s="184"/>
      <c r="H667" s="184"/>
      <c r="I667" s="184"/>
      <c r="J667" s="184"/>
      <c r="K667" s="184"/>
      <c r="L667" s="184"/>
      <c r="M667" s="184"/>
      <c r="N667" s="98"/>
      <c r="O667" s="164"/>
      <c r="P667" s="184"/>
      <c r="Q667" s="184"/>
      <c r="R667" s="184"/>
      <c r="S667" s="184"/>
      <c r="T667" s="184"/>
      <c r="U667" s="184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84"/>
      <c r="C668" s="184"/>
      <c r="D668" s="184"/>
      <c r="E668" s="184"/>
      <c r="F668" s="184"/>
      <c r="G668" s="184"/>
      <c r="H668" s="184"/>
      <c r="I668" s="184"/>
      <c r="J668" s="184"/>
      <c r="K668" s="184"/>
      <c r="L668" s="184"/>
      <c r="M668" s="184"/>
      <c r="N668" s="98"/>
      <c r="O668" s="164"/>
      <c r="P668" s="184"/>
      <c r="Q668" s="184"/>
      <c r="R668" s="184"/>
      <c r="S668" s="184"/>
      <c r="T668" s="184"/>
      <c r="U668" s="184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84"/>
      <c r="C669" s="184"/>
      <c r="D669" s="184"/>
      <c r="E669" s="184"/>
      <c r="F669" s="184"/>
      <c r="G669" s="184"/>
      <c r="H669" s="184"/>
      <c r="I669" s="184"/>
      <c r="J669" s="184"/>
      <c r="K669" s="184"/>
      <c r="L669" s="184"/>
      <c r="M669" s="184"/>
      <c r="N669" s="98"/>
      <c r="O669" s="164"/>
      <c r="P669" s="184"/>
      <c r="Q669" s="184"/>
      <c r="R669" s="184"/>
      <c r="S669" s="184"/>
      <c r="T669" s="184"/>
      <c r="U669" s="184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84"/>
      <c r="C670" s="184"/>
      <c r="D670" s="184"/>
      <c r="E670" s="184"/>
      <c r="F670" s="184"/>
      <c r="G670" s="184"/>
      <c r="H670" s="184"/>
      <c r="I670" s="184"/>
      <c r="J670" s="184"/>
      <c r="K670" s="184"/>
      <c r="L670" s="184"/>
      <c r="M670" s="184"/>
      <c r="N670" s="98"/>
      <c r="O670" s="164"/>
      <c r="P670" s="184"/>
      <c r="Q670" s="184"/>
      <c r="R670" s="184"/>
      <c r="S670" s="184"/>
      <c r="T670" s="184"/>
      <c r="U670" s="184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84"/>
      <c r="C671" s="184"/>
      <c r="D671" s="184"/>
      <c r="E671" s="184"/>
      <c r="F671" s="184"/>
      <c r="G671" s="184"/>
      <c r="H671" s="184"/>
      <c r="I671" s="184"/>
      <c r="J671" s="184"/>
      <c r="K671" s="184"/>
      <c r="L671" s="184"/>
      <c r="M671" s="184"/>
      <c r="N671" s="98"/>
      <c r="O671" s="164"/>
      <c r="P671" s="184"/>
      <c r="Q671" s="184"/>
      <c r="R671" s="184"/>
      <c r="S671" s="184"/>
      <c r="T671" s="184"/>
      <c r="U671" s="184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84"/>
      <c r="C672" s="184"/>
      <c r="D672" s="184"/>
      <c r="E672" s="184"/>
      <c r="F672" s="184"/>
      <c r="G672" s="184"/>
      <c r="H672" s="184"/>
      <c r="I672" s="184"/>
      <c r="J672" s="184"/>
      <c r="K672" s="184"/>
      <c r="L672" s="184"/>
      <c r="M672" s="184"/>
      <c r="N672" s="98"/>
      <c r="O672" s="164"/>
      <c r="P672" s="184"/>
      <c r="Q672" s="184"/>
      <c r="R672" s="184"/>
      <c r="S672" s="184"/>
      <c r="T672" s="184"/>
      <c r="U672" s="184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84"/>
      <c r="C673" s="184"/>
      <c r="D673" s="184"/>
      <c r="E673" s="184"/>
      <c r="F673" s="184"/>
      <c r="G673" s="184"/>
      <c r="H673" s="184"/>
      <c r="I673" s="184"/>
      <c r="J673" s="184"/>
      <c r="K673" s="184"/>
      <c r="L673" s="184"/>
      <c r="M673" s="184"/>
      <c r="N673" s="98"/>
      <c r="O673" s="164"/>
      <c r="P673" s="184"/>
      <c r="Q673" s="184"/>
      <c r="R673" s="184"/>
      <c r="S673" s="184"/>
      <c r="T673" s="184"/>
      <c r="U673" s="184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84"/>
      <c r="C674" s="184"/>
      <c r="D674" s="184"/>
      <c r="E674" s="184"/>
      <c r="F674" s="184"/>
      <c r="G674" s="184"/>
      <c r="H674" s="184"/>
      <c r="I674" s="184"/>
      <c r="J674" s="184"/>
      <c r="K674" s="184"/>
      <c r="L674" s="184"/>
      <c r="M674" s="184"/>
      <c r="N674" s="98"/>
      <c r="O674" s="164"/>
      <c r="P674" s="184"/>
      <c r="Q674" s="184"/>
      <c r="R674" s="184"/>
      <c r="S674" s="184"/>
      <c r="T674" s="184"/>
      <c r="U674" s="184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84"/>
      <c r="C675" s="184"/>
      <c r="D675" s="184"/>
      <c r="E675" s="184"/>
      <c r="F675" s="184"/>
      <c r="G675" s="184"/>
      <c r="H675" s="184"/>
      <c r="I675" s="184"/>
      <c r="J675" s="184"/>
      <c r="K675" s="184"/>
      <c r="L675" s="184"/>
      <c r="M675" s="184"/>
      <c r="N675" s="98"/>
      <c r="O675" s="164"/>
      <c r="P675" s="184"/>
      <c r="Q675" s="184"/>
      <c r="R675" s="184"/>
      <c r="S675" s="184"/>
      <c r="T675" s="184"/>
      <c r="U675" s="184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84"/>
      <c r="C676" s="184"/>
      <c r="D676" s="184"/>
      <c r="E676" s="184"/>
      <c r="F676" s="184"/>
      <c r="G676" s="184"/>
      <c r="H676" s="184"/>
      <c r="I676" s="184"/>
      <c r="J676" s="184"/>
      <c r="K676" s="184"/>
      <c r="L676" s="184"/>
      <c r="M676" s="184"/>
      <c r="N676" s="98"/>
      <c r="O676" s="164"/>
      <c r="P676" s="184"/>
      <c r="Q676" s="184"/>
      <c r="R676" s="184"/>
      <c r="S676" s="184"/>
      <c r="T676" s="184"/>
      <c r="U676" s="184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84"/>
      <c r="C677" s="184"/>
      <c r="D677" s="184"/>
      <c r="E677" s="184"/>
      <c r="F677" s="184"/>
      <c r="G677" s="184"/>
      <c r="H677" s="184"/>
      <c r="I677" s="184"/>
      <c r="J677" s="184"/>
      <c r="K677" s="184"/>
      <c r="L677" s="184"/>
      <c r="M677" s="184"/>
      <c r="N677" s="98"/>
      <c r="O677" s="164"/>
      <c r="P677" s="184"/>
      <c r="Q677" s="184"/>
      <c r="R677" s="184"/>
      <c r="S677" s="184"/>
      <c r="T677" s="184"/>
      <c r="U677" s="184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84"/>
      <c r="C678" s="184"/>
      <c r="D678" s="184"/>
      <c r="E678" s="184"/>
      <c r="F678" s="184"/>
      <c r="G678" s="184"/>
      <c r="H678" s="184"/>
      <c r="I678" s="184"/>
      <c r="J678" s="184"/>
      <c r="K678" s="184"/>
      <c r="L678" s="184"/>
      <c r="M678" s="184"/>
      <c r="N678" s="98"/>
      <c r="O678" s="164"/>
      <c r="P678" s="184"/>
      <c r="Q678" s="184"/>
      <c r="R678" s="184"/>
      <c r="S678" s="184"/>
      <c r="T678" s="184"/>
      <c r="U678" s="184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84"/>
      <c r="C679" s="184"/>
      <c r="D679" s="184"/>
      <c r="E679" s="184"/>
      <c r="F679" s="184"/>
      <c r="G679" s="184"/>
      <c r="H679" s="184"/>
      <c r="I679" s="184"/>
      <c r="J679" s="184"/>
      <c r="K679" s="184"/>
      <c r="L679" s="184"/>
      <c r="M679" s="184"/>
      <c r="N679" s="98"/>
      <c r="O679" s="164"/>
      <c r="P679" s="184"/>
      <c r="Q679" s="184"/>
      <c r="R679" s="184"/>
      <c r="S679" s="184"/>
      <c r="T679" s="184"/>
      <c r="U679" s="184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84"/>
      <c r="C680" s="184"/>
      <c r="D680" s="184"/>
      <c r="E680" s="184"/>
      <c r="F680" s="184"/>
      <c r="G680" s="184"/>
      <c r="H680" s="184"/>
      <c r="I680" s="184"/>
      <c r="J680" s="184"/>
      <c r="K680" s="184"/>
      <c r="L680" s="184"/>
      <c r="M680" s="184"/>
      <c r="N680" s="98"/>
      <c r="O680" s="164"/>
      <c r="P680" s="184"/>
      <c r="Q680" s="184"/>
      <c r="R680" s="184"/>
      <c r="S680" s="184"/>
      <c r="T680" s="184"/>
      <c r="U680" s="184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84"/>
      <c r="C681" s="184"/>
      <c r="D681" s="184"/>
      <c r="E681" s="184"/>
      <c r="F681" s="184"/>
      <c r="G681" s="184"/>
      <c r="H681" s="184"/>
      <c r="I681" s="184"/>
      <c r="J681" s="184"/>
      <c r="K681" s="184"/>
      <c r="L681" s="184"/>
      <c r="M681" s="184"/>
      <c r="N681" s="98"/>
      <c r="O681" s="164"/>
      <c r="P681" s="184"/>
      <c r="Q681" s="184"/>
      <c r="R681" s="184"/>
      <c r="S681" s="184"/>
      <c r="T681" s="184"/>
      <c r="U681" s="184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84"/>
      <c r="C682" s="184"/>
      <c r="D682" s="184"/>
      <c r="E682" s="184"/>
      <c r="F682" s="184"/>
      <c r="G682" s="184"/>
      <c r="H682" s="184"/>
      <c r="I682" s="184"/>
      <c r="J682" s="184"/>
      <c r="K682" s="184"/>
      <c r="L682" s="184"/>
      <c r="M682" s="184"/>
      <c r="N682" s="98"/>
      <c r="O682" s="164"/>
      <c r="P682" s="184"/>
      <c r="Q682" s="184"/>
      <c r="R682" s="184"/>
      <c r="S682" s="184"/>
      <c r="T682" s="184"/>
      <c r="U682" s="184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84"/>
      <c r="C683" s="184"/>
      <c r="D683" s="184"/>
      <c r="E683" s="184"/>
      <c r="F683" s="184"/>
      <c r="G683" s="184"/>
      <c r="H683" s="184"/>
      <c r="I683" s="184"/>
      <c r="J683" s="184"/>
      <c r="K683" s="184"/>
      <c r="L683" s="184"/>
      <c r="M683" s="184"/>
      <c r="N683" s="98"/>
      <c r="O683" s="164"/>
      <c r="P683" s="184"/>
      <c r="Q683" s="184"/>
      <c r="R683" s="184"/>
      <c r="S683" s="184"/>
      <c r="T683" s="184"/>
      <c r="U683" s="184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84"/>
      <c r="C684" s="184"/>
      <c r="D684" s="184"/>
      <c r="E684" s="184"/>
      <c r="F684" s="184"/>
      <c r="G684" s="184"/>
      <c r="H684" s="184"/>
      <c r="I684" s="184"/>
      <c r="J684" s="184"/>
      <c r="K684" s="184"/>
      <c r="L684" s="184"/>
      <c r="M684" s="184"/>
      <c r="N684" s="98"/>
      <c r="O684" s="164"/>
      <c r="P684" s="184"/>
      <c r="Q684" s="184"/>
      <c r="R684" s="184"/>
      <c r="S684" s="184"/>
      <c r="T684" s="184"/>
      <c r="U684" s="184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84"/>
      <c r="C685" s="184"/>
      <c r="D685" s="184"/>
      <c r="E685" s="184"/>
      <c r="F685" s="184"/>
      <c r="G685" s="184"/>
      <c r="H685" s="184"/>
      <c r="I685" s="184"/>
      <c r="J685" s="184"/>
      <c r="K685" s="184"/>
      <c r="L685" s="184"/>
      <c r="M685" s="184"/>
      <c r="N685" s="98"/>
      <c r="O685" s="164"/>
      <c r="P685" s="184"/>
      <c r="Q685" s="184"/>
      <c r="R685" s="184"/>
      <c r="S685" s="184"/>
      <c r="T685" s="184"/>
      <c r="U685" s="184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84"/>
      <c r="C686" s="184"/>
      <c r="D686" s="184"/>
      <c r="E686" s="184"/>
      <c r="F686" s="184"/>
      <c r="G686" s="184"/>
      <c r="H686" s="184"/>
      <c r="I686" s="184"/>
      <c r="J686" s="184"/>
      <c r="K686" s="184"/>
      <c r="L686" s="184"/>
      <c r="M686" s="184"/>
      <c r="N686" s="98"/>
      <c r="O686" s="164"/>
      <c r="P686" s="184"/>
      <c r="Q686" s="184"/>
      <c r="R686" s="184"/>
      <c r="S686" s="184"/>
      <c r="T686" s="184"/>
      <c r="U686" s="184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84"/>
      <c r="C687" s="184"/>
      <c r="D687" s="184"/>
      <c r="E687" s="184"/>
      <c r="F687" s="184"/>
      <c r="G687" s="184"/>
      <c r="H687" s="184"/>
      <c r="I687" s="184"/>
      <c r="J687" s="184"/>
      <c r="K687" s="184"/>
      <c r="L687" s="184"/>
      <c r="M687" s="184"/>
      <c r="N687" s="98"/>
      <c r="O687" s="164"/>
      <c r="P687" s="184"/>
      <c r="Q687" s="184"/>
      <c r="R687" s="184"/>
      <c r="S687" s="184"/>
      <c r="T687" s="184"/>
      <c r="U687" s="184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84"/>
      <c r="C688" s="184"/>
      <c r="D688" s="184"/>
      <c r="E688" s="184"/>
      <c r="F688" s="184"/>
      <c r="G688" s="184"/>
      <c r="H688" s="184"/>
      <c r="I688" s="184"/>
      <c r="J688" s="184"/>
      <c r="K688" s="184"/>
      <c r="L688" s="184"/>
      <c r="M688" s="184"/>
      <c r="N688" s="98"/>
      <c r="O688" s="164"/>
      <c r="P688" s="184"/>
      <c r="Q688" s="184"/>
      <c r="R688" s="184"/>
      <c r="S688" s="184"/>
      <c r="T688" s="184"/>
      <c r="U688" s="184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84"/>
      <c r="C689" s="184"/>
      <c r="D689" s="184"/>
      <c r="E689" s="184"/>
      <c r="F689" s="184"/>
      <c r="G689" s="184"/>
      <c r="H689" s="184"/>
      <c r="I689" s="184"/>
      <c r="J689" s="184"/>
      <c r="K689" s="184"/>
      <c r="L689" s="184"/>
      <c r="M689" s="184"/>
      <c r="N689" s="98"/>
      <c r="O689" s="164"/>
      <c r="P689" s="184"/>
      <c r="Q689" s="184"/>
      <c r="R689" s="184"/>
      <c r="S689" s="184"/>
      <c r="T689" s="184"/>
      <c r="U689" s="184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84"/>
      <c r="C690" s="184"/>
      <c r="D690" s="184"/>
      <c r="E690" s="184"/>
      <c r="F690" s="184"/>
      <c r="G690" s="184"/>
      <c r="H690" s="184"/>
      <c r="I690" s="184"/>
      <c r="J690" s="184"/>
      <c r="K690" s="184"/>
      <c r="L690" s="184"/>
      <c r="M690" s="184"/>
      <c r="N690" s="98"/>
      <c r="O690" s="164"/>
      <c r="P690" s="184"/>
      <c r="Q690" s="184"/>
      <c r="R690" s="184"/>
      <c r="S690" s="184"/>
      <c r="T690" s="184"/>
      <c r="U690" s="184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84"/>
      <c r="C691" s="184"/>
      <c r="D691" s="184"/>
      <c r="E691" s="184"/>
      <c r="F691" s="184"/>
      <c r="G691" s="184"/>
      <c r="H691" s="184"/>
      <c r="I691" s="184"/>
      <c r="J691" s="184"/>
      <c r="K691" s="184"/>
      <c r="L691" s="184"/>
      <c r="M691" s="184"/>
      <c r="N691" s="98"/>
      <c r="O691" s="164"/>
      <c r="P691" s="184"/>
      <c r="Q691" s="184"/>
      <c r="R691" s="184"/>
      <c r="S691" s="184"/>
      <c r="T691" s="184"/>
      <c r="U691" s="184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84"/>
      <c r="C692" s="184"/>
      <c r="D692" s="184"/>
      <c r="E692" s="184"/>
      <c r="F692" s="184"/>
      <c r="G692" s="184"/>
      <c r="H692" s="184"/>
      <c r="I692" s="184"/>
      <c r="J692" s="184"/>
      <c r="K692" s="184"/>
      <c r="L692" s="184"/>
      <c r="M692" s="184"/>
      <c r="N692" s="98"/>
      <c r="O692" s="164"/>
      <c r="P692" s="184"/>
      <c r="Q692" s="184"/>
      <c r="R692" s="184"/>
      <c r="S692" s="184"/>
      <c r="T692" s="184"/>
      <c r="U692" s="184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84"/>
      <c r="C693" s="184"/>
      <c r="D693" s="184"/>
      <c r="E693" s="184"/>
      <c r="F693" s="184"/>
      <c r="G693" s="184"/>
      <c r="H693" s="184"/>
      <c r="I693" s="184"/>
      <c r="J693" s="184"/>
      <c r="K693" s="184"/>
      <c r="L693" s="184"/>
      <c r="M693" s="184"/>
      <c r="N693" s="98"/>
      <c r="O693" s="164"/>
      <c r="P693" s="184"/>
      <c r="Q693" s="184"/>
      <c r="R693" s="184"/>
      <c r="S693" s="184"/>
      <c r="T693" s="184"/>
      <c r="U693" s="184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84"/>
      <c r="C694" s="184"/>
      <c r="D694" s="184"/>
      <c r="E694" s="184"/>
      <c r="F694" s="184"/>
      <c r="G694" s="184"/>
      <c r="H694" s="184"/>
      <c r="I694" s="184"/>
      <c r="J694" s="184"/>
      <c r="K694" s="184"/>
      <c r="L694" s="184"/>
      <c r="M694" s="184"/>
      <c r="N694" s="98"/>
      <c r="O694" s="164"/>
      <c r="P694" s="184"/>
      <c r="Q694" s="184"/>
      <c r="R694" s="184"/>
      <c r="S694" s="184"/>
      <c r="T694" s="184"/>
      <c r="U694" s="184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84"/>
      <c r="C695" s="184"/>
      <c r="D695" s="184"/>
      <c r="E695" s="184"/>
      <c r="F695" s="184"/>
      <c r="G695" s="184"/>
      <c r="H695" s="184"/>
      <c r="I695" s="184"/>
      <c r="J695" s="184"/>
      <c r="K695" s="184"/>
      <c r="L695" s="184"/>
      <c r="M695" s="184"/>
      <c r="N695" s="98"/>
      <c r="O695" s="164"/>
      <c r="P695" s="184"/>
      <c r="Q695" s="184"/>
      <c r="R695" s="184"/>
      <c r="S695" s="184"/>
      <c r="T695" s="184"/>
      <c r="U695" s="184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84"/>
      <c r="C696" s="184"/>
      <c r="D696" s="184"/>
      <c r="E696" s="184"/>
      <c r="F696" s="184"/>
      <c r="G696" s="184"/>
      <c r="H696" s="184"/>
      <c r="I696" s="184"/>
      <c r="J696" s="184"/>
      <c r="K696" s="184"/>
      <c r="L696" s="184"/>
      <c r="M696" s="184"/>
      <c r="N696" s="98"/>
      <c r="O696" s="164"/>
      <c r="P696" s="184"/>
      <c r="Q696" s="184"/>
      <c r="R696" s="184"/>
      <c r="S696" s="184"/>
      <c r="T696" s="184"/>
      <c r="U696" s="184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84"/>
      <c r="C697" s="184"/>
      <c r="D697" s="184"/>
      <c r="E697" s="184"/>
      <c r="F697" s="184"/>
      <c r="G697" s="184"/>
      <c r="H697" s="184"/>
      <c r="I697" s="184"/>
      <c r="J697" s="184"/>
      <c r="K697" s="184"/>
      <c r="L697" s="184"/>
      <c r="M697" s="184"/>
      <c r="N697" s="98"/>
      <c r="O697" s="164"/>
      <c r="P697" s="184"/>
      <c r="Q697" s="184"/>
      <c r="R697" s="184"/>
      <c r="S697" s="184"/>
      <c r="T697" s="184"/>
      <c r="U697" s="184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84"/>
      <c r="C698" s="184"/>
      <c r="D698" s="184"/>
      <c r="E698" s="184"/>
      <c r="F698" s="184"/>
      <c r="G698" s="184"/>
      <c r="H698" s="184"/>
      <c r="I698" s="184"/>
      <c r="J698" s="184"/>
      <c r="K698" s="184"/>
      <c r="L698" s="184"/>
      <c r="M698" s="184"/>
      <c r="N698" s="98"/>
      <c r="O698" s="164"/>
      <c r="P698" s="184"/>
      <c r="Q698" s="184"/>
      <c r="R698" s="184"/>
      <c r="S698" s="184"/>
      <c r="T698" s="184"/>
      <c r="U698" s="184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84"/>
      <c r="C699" s="184"/>
      <c r="D699" s="184"/>
      <c r="E699" s="184"/>
      <c r="F699" s="184"/>
      <c r="G699" s="184"/>
      <c r="H699" s="184"/>
      <c r="I699" s="184"/>
      <c r="J699" s="184"/>
      <c r="K699" s="184"/>
      <c r="L699" s="184"/>
      <c r="M699" s="184"/>
      <c r="N699" s="98"/>
      <c r="O699" s="164"/>
      <c r="P699" s="184"/>
      <c r="Q699" s="184"/>
      <c r="R699" s="184"/>
      <c r="S699" s="184"/>
      <c r="T699" s="184"/>
      <c r="U699" s="184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84"/>
      <c r="C700" s="184"/>
      <c r="D700" s="184"/>
      <c r="E700" s="184"/>
      <c r="F700" s="184"/>
      <c r="G700" s="184"/>
      <c r="H700" s="184"/>
      <c r="I700" s="184"/>
      <c r="J700" s="184"/>
      <c r="K700" s="184"/>
      <c r="L700" s="184"/>
      <c r="M700" s="184"/>
      <c r="N700" s="98"/>
      <c r="O700" s="164"/>
      <c r="P700" s="184"/>
      <c r="Q700" s="184"/>
      <c r="R700" s="184"/>
      <c r="S700" s="184"/>
      <c r="T700" s="184"/>
      <c r="U700" s="184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84"/>
      <c r="C701" s="184"/>
      <c r="D701" s="184"/>
      <c r="E701" s="184"/>
      <c r="F701" s="184"/>
      <c r="G701" s="184"/>
      <c r="H701" s="184"/>
      <c r="I701" s="184"/>
      <c r="J701" s="184"/>
      <c r="K701" s="184"/>
      <c r="L701" s="184"/>
      <c r="M701" s="184"/>
      <c r="N701" s="98"/>
      <c r="O701" s="164"/>
      <c r="P701" s="184"/>
      <c r="Q701" s="184"/>
      <c r="R701" s="184"/>
      <c r="S701" s="184"/>
      <c r="T701" s="184"/>
      <c r="U701" s="184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84"/>
      <c r="C702" s="184"/>
      <c r="D702" s="184"/>
      <c r="E702" s="184"/>
      <c r="F702" s="184"/>
      <c r="G702" s="184"/>
      <c r="H702" s="184"/>
      <c r="I702" s="184"/>
      <c r="J702" s="184"/>
      <c r="K702" s="184"/>
      <c r="L702" s="184"/>
      <c r="M702" s="184"/>
      <c r="N702" s="98"/>
      <c r="O702" s="164"/>
      <c r="P702" s="184"/>
      <c r="Q702" s="184"/>
      <c r="R702" s="184"/>
      <c r="S702" s="184"/>
      <c r="T702" s="184"/>
      <c r="U702" s="184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84"/>
      <c r="C703" s="184"/>
      <c r="D703" s="184"/>
      <c r="E703" s="184"/>
      <c r="F703" s="184"/>
      <c r="G703" s="184"/>
      <c r="H703" s="184"/>
      <c r="I703" s="184"/>
      <c r="J703" s="184"/>
      <c r="K703" s="184"/>
      <c r="L703" s="184"/>
      <c r="M703" s="184"/>
      <c r="N703" s="98"/>
      <c r="O703" s="164"/>
      <c r="P703" s="184"/>
      <c r="Q703" s="184"/>
      <c r="R703" s="184"/>
      <c r="S703" s="184"/>
      <c r="T703" s="184"/>
      <c r="U703" s="184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84"/>
      <c r="C704" s="184"/>
      <c r="D704" s="184"/>
      <c r="E704" s="184"/>
      <c r="F704" s="184"/>
      <c r="G704" s="184"/>
      <c r="H704" s="184"/>
      <c r="I704" s="184"/>
      <c r="J704" s="184"/>
      <c r="K704" s="184"/>
      <c r="L704" s="184"/>
      <c r="M704" s="184"/>
      <c r="N704" s="98"/>
      <c r="O704" s="164"/>
      <c r="P704" s="184"/>
      <c r="Q704" s="184"/>
      <c r="R704" s="184"/>
      <c r="S704" s="184"/>
      <c r="T704" s="184"/>
      <c r="U704" s="184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84"/>
      <c r="C705" s="184"/>
      <c r="D705" s="184"/>
      <c r="E705" s="184"/>
      <c r="F705" s="184"/>
      <c r="G705" s="184"/>
      <c r="H705" s="184"/>
      <c r="I705" s="184"/>
      <c r="J705" s="184"/>
      <c r="K705" s="184"/>
      <c r="L705" s="184"/>
      <c r="M705" s="184"/>
      <c r="N705" s="98"/>
      <c r="O705" s="164"/>
      <c r="P705" s="184"/>
      <c r="Q705" s="184"/>
      <c r="R705" s="184"/>
      <c r="S705" s="184"/>
      <c r="T705" s="184"/>
      <c r="U705" s="184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84"/>
      <c r="C706" s="184"/>
      <c r="D706" s="184"/>
      <c r="E706" s="184"/>
      <c r="F706" s="184"/>
      <c r="G706" s="184"/>
      <c r="H706" s="184"/>
      <c r="I706" s="184"/>
      <c r="J706" s="184"/>
      <c r="K706" s="184"/>
      <c r="L706" s="184"/>
      <c r="M706" s="184"/>
      <c r="N706" s="98"/>
      <c r="O706" s="164"/>
      <c r="P706" s="184"/>
      <c r="Q706" s="184"/>
      <c r="R706" s="184"/>
      <c r="S706" s="184"/>
      <c r="T706" s="184"/>
      <c r="U706" s="184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84"/>
      <c r="C707" s="184"/>
      <c r="D707" s="184"/>
      <c r="E707" s="184"/>
      <c r="F707" s="184"/>
      <c r="G707" s="184"/>
      <c r="H707" s="184"/>
      <c r="I707" s="184"/>
      <c r="J707" s="184"/>
      <c r="K707" s="184"/>
      <c r="L707" s="184"/>
      <c r="M707" s="184"/>
      <c r="N707" s="98"/>
      <c r="O707" s="164"/>
      <c r="P707" s="184"/>
      <c r="Q707" s="184"/>
      <c r="R707" s="184"/>
      <c r="S707" s="184"/>
      <c r="T707" s="184"/>
      <c r="U707" s="184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84"/>
      <c r="C708" s="184"/>
      <c r="D708" s="184"/>
      <c r="E708" s="184"/>
      <c r="F708" s="184"/>
      <c r="G708" s="184"/>
      <c r="H708" s="184"/>
      <c r="I708" s="184"/>
      <c r="J708" s="184"/>
      <c r="K708" s="184"/>
      <c r="L708" s="184"/>
      <c r="M708" s="184"/>
      <c r="N708" s="98"/>
      <c r="O708" s="164"/>
      <c r="P708" s="184"/>
      <c r="Q708" s="184"/>
      <c r="R708" s="184"/>
      <c r="S708" s="184"/>
      <c r="T708" s="184"/>
      <c r="U708" s="184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84"/>
      <c r="C709" s="184"/>
      <c r="D709" s="184"/>
      <c r="E709" s="184"/>
      <c r="F709" s="184"/>
      <c r="G709" s="184"/>
      <c r="H709" s="184"/>
      <c r="I709" s="184"/>
      <c r="J709" s="184"/>
      <c r="K709" s="184"/>
      <c r="L709" s="184"/>
      <c r="M709" s="184"/>
      <c r="N709" s="98"/>
      <c r="O709" s="164"/>
      <c r="P709" s="184"/>
      <c r="Q709" s="184"/>
      <c r="R709" s="184"/>
      <c r="S709" s="184"/>
      <c r="T709" s="184"/>
      <c r="U709" s="184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84"/>
      <c r="C710" s="184"/>
      <c r="D710" s="184"/>
      <c r="E710" s="184"/>
      <c r="F710" s="184"/>
      <c r="G710" s="184"/>
      <c r="H710" s="184"/>
      <c r="I710" s="184"/>
      <c r="J710" s="184"/>
      <c r="K710" s="184"/>
      <c r="L710" s="184"/>
      <c r="M710" s="184"/>
      <c r="N710" s="98"/>
      <c r="O710" s="164"/>
      <c r="P710" s="184"/>
      <c r="Q710" s="184"/>
      <c r="R710" s="184"/>
      <c r="S710" s="184"/>
      <c r="T710" s="184"/>
      <c r="U710" s="184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84"/>
      <c r="C711" s="184"/>
      <c r="D711" s="184"/>
      <c r="E711" s="184"/>
      <c r="F711" s="184"/>
      <c r="G711" s="184"/>
      <c r="H711" s="184"/>
      <c r="I711" s="184"/>
      <c r="J711" s="184"/>
      <c r="K711" s="184"/>
      <c r="L711" s="184"/>
      <c r="M711" s="184"/>
      <c r="N711" s="98"/>
      <c r="O711" s="164"/>
      <c r="P711" s="184"/>
      <c r="Q711" s="184"/>
      <c r="R711" s="184"/>
      <c r="S711" s="184"/>
      <c r="T711" s="184"/>
      <c r="U711" s="184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84"/>
      <c r="C712" s="184"/>
      <c r="D712" s="184"/>
      <c r="E712" s="184"/>
      <c r="F712" s="184"/>
      <c r="G712" s="184"/>
      <c r="H712" s="184"/>
      <c r="I712" s="184"/>
      <c r="J712" s="184"/>
      <c r="K712" s="184"/>
      <c r="L712" s="184"/>
      <c r="M712" s="184"/>
      <c r="N712" s="98"/>
      <c r="O712" s="164"/>
      <c r="P712" s="184"/>
      <c r="Q712" s="184"/>
      <c r="R712" s="184"/>
      <c r="S712" s="184"/>
      <c r="T712" s="184"/>
      <c r="U712" s="184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84"/>
      <c r="C713" s="184"/>
      <c r="D713" s="184"/>
      <c r="E713" s="184"/>
      <c r="F713" s="184"/>
      <c r="G713" s="184"/>
      <c r="H713" s="184"/>
      <c r="I713" s="184"/>
      <c r="J713" s="184"/>
      <c r="K713" s="184"/>
      <c r="L713" s="184"/>
      <c r="M713" s="184"/>
      <c r="N713" s="98"/>
      <c r="O713" s="164"/>
      <c r="P713" s="184"/>
      <c r="Q713" s="184"/>
      <c r="R713" s="184"/>
      <c r="S713" s="184"/>
      <c r="T713" s="184"/>
      <c r="U713" s="184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84"/>
      <c r="C714" s="184"/>
      <c r="D714" s="184"/>
      <c r="E714" s="184"/>
      <c r="F714" s="184"/>
      <c r="G714" s="184"/>
      <c r="H714" s="184"/>
      <c r="I714" s="184"/>
      <c r="J714" s="184"/>
      <c r="K714" s="184"/>
      <c r="L714" s="184"/>
      <c r="M714" s="184"/>
      <c r="N714" s="98"/>
      <c r="O714" s="164"/>
      <c r="P714" s="184"/>
      <c r="Q714" s="184"/>
      <c r="R714" s="184"/>
      <c r="S714" s="184"/>
      <c r="T714" s="184"/>
      <c r="U714" s="184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84"/>
      <c r="C715" s="184"/>
      <c r="D715" s="184"/>
      <c r="E715" s="184"/>
      <c r="F715" s="184"/>
      <c r="G715" s="184"/>
      <c r="H715" s="184"/>
      <c r="I715" s="184"/>
      <c r="J715" s="184"/>
      <c r="K715" s="184"/>
      <c r="L715" s="184"/>
      <c r="M715" s="184"/>
      <c r="N715" s="98"/>
      <c r="O715" s="164"/>
      <c r="P715" s="184"/>
      <c r="Q715" s="184"/>
      <c r="R715" s="184"/>
      <c r="S715" s="184"/>
      <c r="T715" s="184"/>
      <c r="U715" s="184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84"/>
      <c r="C716" s="184"/>
      <c r="D716" s="184"/>
      <c r="E716" s="184"/>
      <c r="F716" s="184"/>
      <c r="G716" s="184"/>
      <c r="H716" s="184"/>
      <c r="I716" s="184"/>
      <c r="J716" s="184"/>
      <c r="K716" s="184"/>
      <c r="L716" s="184"/>
      <c r="M716" s="184"/>
      <c r="N716" s="98"/>
      <c r="O716" s="164"/>
      <c r="P716" s="184"/>
      <c r="Q716" s="184"/>
      <c r="R716" s="184"/>
      <c r="S716" s="184"/>
      <c r="T716" s="184"/>
      <c r="U716" s="184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84"/>
      <c r="C717" s="184"/>
      <c r="D717" s="184"/>
      <c r="E717" s="184"/>
      <c r="F717" s="184"/>
      <c r="G717" s="184"/>
      <c r="H717" s="184"/>
      <c r="I717" s="184"/>
      <c r="J717" s="184"/>
      <c r="K717" s="184"/>
      <c r="L717" s="184"/>
      <c r="M717" s="184"/>
      <c r="N717" s="98"/>
      <c r="O717" s="164"/>
      <c r="P717" s="184"/>
      <c r="Q717" s="184"/>
      <c r="R717" s="184"/>
      <c r="S717" s="184"/>
      <c r="T717" s="184"/>
      <c r="U717" s="184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84"/>
      <c r="C718" s="184"/>
      <c r="D718" s="184"/>
      <c r="E718" s="184"/>
      <c r="F718" s="184"/>
      <c r="G718" s="184"/>
      <c r="H718" s="184"/>
      <c r="I718" s="184"/>
      <c r="J718" s="184"/>
      <c r="K718" s="184"/>
      <c r="L718" s="184"/>
      <c r="M718" s="184"/>
      <c r="N718" s="98"/>
      <c r="O718" s="164"/>
      <c r="P718" s="184"/>
      <c r="Q718" s="184"/>
      <c r="R718" s="184"/>
      <c r="S718" s="184"/>
      <c r="T718" s="184"/>
      <c r="U718" s="184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84"/>
      <c r="C719" s="184"/>
      <c r="D719" s="184"/>
      <c r="E719" s="184"/>
      <c r="F719" s="184"/>
      <c r="G719" s="184"/>
      <c r="H719" s="184"/>
      <c r="I719" s="184"/>
      <c r="J719" s="184"/>
      <c r="K719" s="184"/>
      <c r="L719" s="184"/>
      <c r="M719" s="184"/>
      <c r="N719" s="98"/>
      <c r="O719" s="164"/>
      <c r="P719" s="184"/>
      <c r="Q719" s="184"/>
      <c r="R719" s="184"/>
      <c r="S719" s="184"/>
      <c r="T719" s="184"/>
      <c r="U719" s="184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84"/>
      <c r="C720" s="184"/>
      <c r="D720" s="184"/>
      <c r="E720" s="184"/>
      <c r="F720" s="184"/>
      <c r="G720" s="184"/>
      <c r="H720" s="184"/>
      <c r="I720" s="184"/>
      <c r="J720" s="184"/>
      <c r="K720" s="184"/>
      <c r="L720" s="184"/>
      <c r="M720" s="184"/>
      <c r="N720" s="98"/>
      <c r="O720" s="164"/>
      <c r="P720" s="184"/>
      <c r="Q720" s="184"/>
      <c r="R720" s="184"/>
      <c r="S720" s="184"/>
      <c r="T720" s="184"/>
      <c r="U720" s="184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84"/>
      <c r="C721" s="184"/>
      <c r="D721" s="184"/>
      <c r="E721" s="184"/>
      <c r="F721" s="184"/>
      <c r="G721" s="184"/>
      <c r="H721" s="184"/>
      <c r="I721" s="184"/>
      <c r="J721" s="184"/>
      <c r="K721" s="184"/>
      <c r="L721" s="184"/>
      <c r="M721" s="184"/>
      <c r="N721" s="98"/>
      <c r="O721" s="164"/>
      <c r="P721" s="184"/>
      <c r="Q721" s="184"/>
      <c r="R721" s="184"/>
      <c r="S721" s="184"/>
      <c r="T721" s="184"/>
      <c r="U721" s="184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84"/>
      <c r="C722" s="184"/>
      <c r="D722" s="184"/>
      <c r="E722" s="184"/>
      <c r="F722" s="184"/>
      <c r="G722" s="184"/>
      <c r="H722" s="184"/>
      <c r="I722" s="184"/>
      <c r="J722" s="184"/>
      <c r="K722" s="184"/>
      <c r="L722" s="184"/>
      <c r="M722" s="184"/>
      <c r="N722" s="98"/>
      <c r="O722" s="164"/>
      <c r="P722" s="184"/>
      <c r="Q722" s="184"/>
      <c r="R722" s="184"/>
      <c r="S722" s="184"/>
      <c r="T722" s="184"/>
      <c r="U722" s="184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84"/>
      <c r="C723" s="184"/>
      <c r="D723" s="184"/>
      <c r="E723" s="184"/>
      <c r="F723" s="184"/>
      <c r="G723" s="184"/>
      <c r="H723" s="184"/>
      <c r="I723" s="184"/>
      <c r="J723" s="184"/>
      <c r="K723" s="184"/>
      <c r="L723" s="184"/>
      <c r="M723" s="184"/>
      <c r="N723" s="98"/>
      <c r="O723" s="164"/>
      <c r="P723" s="184"/>
      <c r="Q723" s="184"/>
      <c r="R723" s="184"/>
      <c r="S723" s="184"/>
      <c r="T723" s="184"/>
      <c r="U723" s="184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84"/>
      <c r="C724" s="184"/>
      <c r="D724" s="184"/>
      <c r="E724" s="184"/>
      <c r="F724" s="184"/>
      <c r="G724" s="184"/>
      <c r="H724" s="184"/>
      <c r="I724" s="184"/>
      <c r="J724" s="184"/>
      <c r="K724" s="184"/>
      <c r="L724" s="184"/>
      <c r="M724" s="184"/>
      <c r="N724" s="98"/>
      <c r="O724" s="164"/>
      <c r="P724" s="184"/>
      <c r="Q724" s="184"/>
      <c r="R724" s="184"/>
      <c r="S724" s="184"/>
      <c r="T724" s="184"/>
      <c r="U724" s="184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84"/>
      <c r="C725" s="184"/>
      <c r="D725" s="184"/>
      <c r="E725" s="184"/>
      <c r="F725" s="184"/>
      <c r="G725" s="184"/>
      <c r="H725" s="184"/>
      <c r="I725" s="184"/>
      <c r="J725" s="184"/>
      <c r="K725" s="184"/>
      <c r="L725" s="184"/>
      <c r="M725" s="184"/>
      <c r="N725" s="98"/>
      <c r="O725" s="164"/>
      <c r="P725" s="184"/>
      <c r="Q725" s="184"/>
      <c r="R725" s="184"/>
      <c r="S725" s="184"/>
      <c r="T725" s="184"/>
      <c r="U725" s="184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84"/>
      <c r="C726" s="184"/>
      <c r="D726" s="184"/>
      <c r="E726" s="184"/>
      <c r="F726" s="184"/>
      <c r="G726" s="184"/>
      <c r="H726" s="184"/>
      <c r="I726" s="184"/>
      <c r="J726" s="184"/>
      <c r="K726" s="184"/>
      <c r="L726" s="184"/>
      <c r="M726" s="184"/>
      <c r="N726" s="98"/>
      <c r="O726" s="164"/>
      <c r="P726" s="184"/>
      <c r="Q726" s="184"/>
      <c r="R726" s="184"/>
      <c r="S726" s="184"/>
      <c r="T726" s="184"/>
      <c r="U726" s="184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84"/>
      <c r="C727" s="184"/>
      <c r="D727" s="184"/>
      <c r="E727" s="184"/>
      <c r="F727" s="184"/>
      <c r="G727" s="184"/>
      <c r="H727" s="184"/>
      <c r="I727" s="184"/>
      <c r="J727" s="184"/>
      <c r="K727" s="184"/>
      <c r="L727" s="184"/>
      <c r="M727" s="184"/>
      <c r="N727" s="98"/>
      <c r="O727" s="164"/>
      <c r="P727" s="184"/>
      <c r="Q727" s="184"/>
      <c r="R727" s="184"/>
      <c r="S727" s="184"/>
      <c r="T727" s="184"/>
      <c r="U727" s="184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84"/>
      <c r="C728" s="184"/>
      <c r="D728" s="184"/>
      <c r="E728" s="184"/>
      <c r="F728" s="184"/>
      <c r="G728" s="184"/>
      <c r="H728" s="184"/>
      <c r="I728" s="184"/>
      <c r="J728" s="184"/>
      <c r="K728" s="184"/>
      <c r="L728" s="184"/>
      <c r="M728" s="184"/>
      <c r="N728" s="98"/>
      <c r="O728" s="164"/>
      <c r="P728" s="184"/>
      <c r="Q728" s="184"/>
      <c r="R728" s="184"/>
      <c r="S728" s="184"/>
      <c r="T728" s="184"/>
      <c r="U728" s="184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84"/>
      <c r="C729" s="184"/>
      <c r="D729" s="184"/>
      <c r="E729" s="184"/>
      <c r="F729" s="184"/>
      <c r="G729" s="184"/>
      <c r="H729" s="184"/>
      <c r="I729" s="184"/>
      <c r="J729" s="184"/>
      <c r="K729" s="184"/>
      <c r="L729" s="184"/>
      <c r="M729" s="184"/>
      <c r="N729" s="98"/>
      <c r="O729" s="164"/>
      <c r="P729" s="184"/>
      <c r="Q729" s="184"/>
      <c r="R729" s="184"/>
      <c r="S729" s="184"/>
      <c r="T729" s="184"/>
      <c r="U729" s="184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84"/>
      <c r="C730" s="184"/>
      <c r="D730" s="184"/>
      <c r="E730" s="184"/>
      <c r="F730" s="184"/>
      <c r="G730" s="184"/>
      <c r="H730" s="184"/>
      <c r="I730" s="184"/>
      <c r="J730" s="184"/>
      <c r="K730" s="184"/>
      <c r="L730" s="184"/>
      <c r="M730" s="184"/>
      <c r="N730" s="98"/>
      <c r="O730" s="164"/>
      <c r="P730" s="184"/>
      <c r="Q730" s="184"/>
      <c r="R730" s="184"/>
      <c r="S730" s="184"/>
      <c r="T730" s="184"/>
      <c r="U730" s="184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84"/>
      <c r="C731" s="184"/>
      <c r="D731" s="184"/>
      <c r="E731" s="184"/>
      <c r="F731" s="184"/>
      <c r="G731" s="184"/>
      <c r="H731" s="184"/>
      <c r="I731" s="184"/>
      <c r="J731" s="184"/>
      <c r="K731" s="184"/>
      <c r="L731" s="184"/>
      <c r="M731" s="184"/>
      <c r="N731" s="98"/>
      <c r="O731" s="164"/>
      <c r="P731" s="184"/>
      <c r="Q731" s="184"/>
      <c r="R731" s="184"/>
      <c r="S731" s="184"/>
      <c r="T731" s="184"/>
      <c r="U731" s="184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84"/>
      <c r="C732" s="184"/>
      <c r="D732" s="184"/>
      <c r="E732" s="184"/>
      <c r="F732" s="184"/>
      <c r="G732" s="184"/>
      <c r="H732" s="184"/>
      <c r="I732" s="184"/>
      <c r="J732" s="184"/>
      <c r="K732" s="184"/>
      <c r="L732" s="184"/>
      <c r="M732" s="184"/>
      <c r="N732" s="98"/>
      <c r="O732" s="164"/>
      <c r="P732" s="184"/>
      <c r="Q732" s="184"/>
      <c r="R732" s="184"/>
      <c r="S732" s="184"/>
      <c r="T732" s="184"/>
      <c r="U732" s="184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84"/>
      <c r="C733" s="184"/>
      <c r="D733" s="184"/>
      <c r="E733" s="184"/>
      <c r="F733" s="184"/>
      <c r="G733" s="184"/>
      <c r="H733" s="184"/>
      <c r="I733" s="184"/>
      <c r="J733" s="184"/>
      <c r="K733" s="184"/>
      <c r="L733" s="184"/>
      <c r="M733" s="184"/>
      <c r="N733" s="98"/>
      <c r="O733" s="164"/>
      <c r="P733" s="184"/>
      <c r="Q733" s="184"/>
      <c r="R733" s="184"/>
      <c r="S733" s="184"/>
      <c r="T733" s="184"/>
      <c r="U733" s="184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84"/>
      <c r="C734" s="184"/>
      <c r="D734" s="184"/>
      <c r="E734" s="184"/>
      <c r="F734" s="184"/>
      <c r="G734" s="184"/>
      <c r="H734" s="184"/>
      <c r="I734" s="184"/>
      <c r="J734" s="184"/>
      <c r="K734" s="184"/>
      <c r="L734" s="184"/>
      <c r="M734" s="184"/>
      <c r="N734" s="98"/>
      <c r="O734" s="164"/>
      <c r="P734" s="184"/>
      <c r="Q734" s="184"/>
      <c r="R734" s="184"/>
      <c r="S734" s="184"/>
      <c r="T734" s="184"/>
      <c r="U734" s="184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84"/>
      <c r="C735" s="184"/>
      <c r="D735" s="184"/>
      <c r="E735" s="184"/>
      <c r="F735" s="184"/>
      <c r="G735" s="184"/>
      <c r="H735" s="184"/>
      <c r="I735" s="184"/>
      <c r="J735" s="184"/>
      <c r="K735" s="184"/>
      <c r="L735" s="184"/>
      <c r="M735" s="184"/>
      <c r="N735" s="98"/>
      <c r="O735" s="164"/>
      <c r="P735" s="184"/>
      <c r="Q735" s="184"/>
      <c r="R735" s="184"/>
      <c r="S735" s="184"/>
      <c r="T735" s="184"/>
      <c r="U735" s="184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84"/>
      <c r="C736" s="184"/>
      <c r="D736" s="184"/>
      <c r="E736" s="184"/>
      <c r="F736" s="184"/>
      <c r="G736" s="184"/>
      <c r="H736" s="184"/>
      <c r="I736" s="184"/>
      <c r="J736" s="184"/>
      <c r="K736" s="184"/>
      <c r="L736" s="184"/>
      <c r="M736" s="184"/>
      <c r="N736" s="98"/>
      <c r="O736" s="164"/>
      <c r="P736" s="184"/>
      <c r="Q736" s="184"/>
      <c r="R736" s="184"/>
      <c r="S736" s="184"/>
      <c r="T736" s="184"/>
      <c r="U736" s="184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84"/>
      <c r="C737" s="184"/>
      <c r="D737" s="184"/>
      <c r="E737" s="184"/>
      <c r="F737" s="184"/>
      <c r="G737" s="184"/>
      <c r="H737" s="184"/>
      <c r="I737" s="184"/>
      <c r="J737" s="184"/>
      <c r="K737" s="184"/>
      <c r="L737" s="184"/>
      <c r="M737" s="184"/>
      <c r="N737" s="98"/>
      <c r="O737" s="164"/>
      <c r="P737" s="184"/>
      <c r="Q737" s="184"/>
      <c r="R737" s="184"/>
      <c r="S737" s="184"/>
      <c r="T737" s="184"/>
      <c r="U737" s="184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84"/>
      <c r="C738" s="184"/>
      <c r="D738" s="184"/>
      <c r="E738" s="184"/>
      <c r="F738" s="184"/>
      <c r="G738" s="184"/>
      <c r="H738" s="184"/>
      <c r="I738" s="184"/>
      <c r="J738" s="184"/>
      <c r="K738" s="184"/>
      <c r="L738" s="184"/>
      <c r="M738" s="184"/>
      <c r="N738" s="98"/>
      <c r="O738" s="164"/>
      <c r="P738" s="184"/>
      <c r="Q738" s="184"/>
      <c r="R738" s="184"/>
      <c r="S738" s="184"/>
      <c r="T738" s="184"/>
      <c r="U738" s="184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84"/>
      <c r="C739" s="184"/>
      <c r="D739" s="184"/>
      <c r="E739" s="184"/>
      <c r="F739" s="184"/>
      <c r="G739" s="184"/>
      <c r="H739" s="184"/>
      <c r="I739" s="184"/>
      <c r="J739" s="184"/>
      <c r="K739" s="184"/>
      <c r="L739" s="184"/>
      <c r="M739" s="184"/>
      <c r="N739" s="98"/>
      <c r="O739" s="164"/>
      <c r="P739" s="184"/>
      <c r="Q739" s="184"/>
      <c r="R739" s="184"/>
      <c r="S739" s="184"/>
      <c r="T739" s="184"/>
      <c r="U739" s="184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84"/>
      <c r="C740" s="184"/>
      <c r="D740" s="184"/>
      <c r="E740" s="184"/>
      <c r="F740" s="184"/>
      <c r="G740" s="184"/>
      <c r="H740" s="184"/>
      <c r="I740" s="184"/>
      <c r="J740" s="184"/>
      <c r="K740" s="184"/>
      <c r="L740" s="184"/>
      <c r="M740" s="184"/>
      <c r="N740" s="98"/>
      <c r="O740" s="164"/>
      <c r="P740" s="184"/>
      <c r="Q740" s="184"/>
      <c r="R740" s="184"/>
      <c r="S740" s="184"/>
      <c r="T740" s="184"/>
      <c r="U740" s="184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84"/>
      <c r="C741" s="184"/>
      <c r="D741" s="184"/>
      <c r="E741" s="184"/>
      <c r="F741" s="184"/>
      <c r="G741" s="184"/>
      <c r="H741" s="184"/>
      <c r="I741" s="184"/>
      <c r="J741" s="184"/>
      <c r="K741" s="184"/>
      <c r="L741" s="184"/>
      <c r="M741" s="184"/>
      <c r="N741" s="98"/>
      <c r="O741" s="164"/>
      <c r="P741" s="184"/>
      <c r="Q741" s="184"/>
      <c r="R741" s="184"/>
      <c r="S741" s="184"/>
      <c r="T741" s="184"/>
      <c r="U741" s="184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84"/>
      <c r="C742" s="184"/>
      <c r="D742" s="184"/>
      <c r="E742" s="184"/>
      <c r="F742" s="184"/>
      <c r="G742" s="184"/>
      <c r="H742" s="184"/>
      <c r="I742" s="184"/>
      <c r="J742" s="184"/>
      <c r="K742" s="184"/>
      <c r="L742" s="184"/>
      <c r="M742" s="184"/>
      <c r="N742" s="98"/>
      <c r="O742" s="164"/>
      <c r="P742" s="184"/>
      <c r="Q742" s="184"/>
      <c r="R742" s="184"/>
      <c r="S742" s="184"/>
      <c r="T742" s="184"/>
      <c r="U742" s="184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84"/>
      <c r="C743" s="184"/>
      <c r="D743" s="184"/>
      <c r="E743" s="184"/>
      <c r="F743" s="184"/>
      <c r="G743" s="184"/>
      <c r="H743" s="184"/>
      <c r="I743" s="184"/>
      <c r="J743" s="184"/>
      <c r="K743" s="184"/>
      <c r="L743" s="184"/>
      <c r="M743" s="184"/>
      <c r="N743" s="98"/>
      <c r="O743" s="164"/>
      <c r="P743" s="184"/>
      <c r="Q743" s="184"/>
      <c r="R743" s="184"/>
      <c r="S743" s="184"/>
      <c r="T743" s="184"/>
      <c r="U743" s="184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84"/>
      <c r="C744" s="184"/>
      <c r="D744" s="184"/>
      <c r="E744" s="184"/>
      <c r="F744" s="184"/>
      <c r="G744" s="184"/>
      <c r="H744" s="184"/>
      <c r="I744" s="184"/>
      <c r="J744" s="184"/>
      <c r="K744" s="184"/>
      <c r="L744" s="184"/>
      <c r="M744" s="184"/>
      <c r="N744" s="98"/>
      <c r="O744" s="164"/>
      <c r="P744" s="184"/>
      <c r="Q744" s="184"/>
      <c r="R744" s="184"/>
      <c r="S744" s="184"/>
      <c r="T744" s="184"/>
      <c r="U744" s="184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84"/>
      <c r="C745" s="184"/>
      <c r="D745" s="184"/>
      <c r="E745" s="184"/>
      <c r="F745" s="184"/>
      <c r="G745" s="184"/>
      <c r="H745" s="184"/>
      <c r="I745" s="184"/>
      <c r="J745" s="184"/>
      <c r="K745" s="184"/>
      <c r="L745" s="184"/>
      <c r="M745" s="184"/>
      <c r="N745" s="98"/>
      <c r="O745" s="164"/>
      <c r="P745" s="184"/>
      <c r="Q745" s="184"/>
      <c r="R745" s="184"/>
      <c r="S745" s="184"/>
      <c r="T745" s="184"/>
      <c r="U745" s="184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84"/>
      <c r="C746" s="184"/>
      <c r="D746" s="184"/>
      <c r="E746" s="184"/>
      <c r="F746" s="184"/>
      <c r="G746" s="184"/>
      <c r="H746" s="184"/>
      <c r="I746" s="184"/>
      <c r="J746" s="184"/>
      <c r="K746" s="184"/>
      <c r="L746" s="184"/>
      <c r="M746" s="184"/>
      <c r="N746" s="98"/>
      <c r="O746" s="164"/>
      <c r="P746" s="184"/>
      <c r="Q746" s="184"/>
      <c r="R746" s="184"/>
      <c r="S746" s="184"/>
      <c r="T746" s="184"/>
      <c r="U746" s="184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84"/>
      <c r="C747" s="184"/>
      <c r="D747" s="184"/>
      <c r="E747" s="184"/>
      <c r="F747" s="184"/>
      <c r="G747" s="184"/>
      <c r="H747" s="184"/>
      <c r="I747" s="184"/>
      <c r="J747" s="184"/>
      <c r="K747" s="184"/>
      <c r="L747" s="184"/>
      <c r="M747" s="184"/>
      <c r="N747" s="98"/>
      <c r="O747" s="164"/>
      <c r="P747" s="184"/>
      <c r="Q747" s="184"/>
      <c r="R747" s="184"/>
      <c r="S747" s="184"/>
      <c r="T747" s="184"/>
      <c r="U747" s="184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84"/>
      <c r="C748" s="184"/>
      <c r="D748" s="184"/>
      <c r="E748" s="184"/>
      <c r="F748" s="184"/>
      <c r="G748" s="184"/>
      <c r="H748" s="184"/>
      <c r="I748" s="184"/>
      <c r="J748" s="184"/>
      <c r="K748" s="184"/>
      <c r="L748" s="184"/>
      <c r="M748" s="184"/>
      <c r="N748" s="98"/>
      <c r="O748" s="164"/>
      <c r="P748" s="184"/>
      <c r="Q748" s="184"/>
      <c r="R748" s="184"/>
      <c r="S748" s="184"/>
      <c r="T748" s="184"/>
      <c r="U748" s="184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84"/>
      <c r="C749" s="184"/>
      <c r="D749" s="184"/>
      <c r="E749" s="184"/>
      <c r="F749" s="184"/>
      <c r="G749" s="184"/>
      <c r="H749" s="184"/>
      <c r="I749" s="184"/>
      <c r="J749" s="184"/>
      <c r="K749" s="184"/>
      <c r="L749" s="184"/>
      <c r="M749" s="184"/>
      <c r="N749" s="98"/>
      <c r="O749" s="164"/>
      <c r="P749" s="184"/>
      <c r="Q749" s="184"/>
      <c r="R749" s="184"/>
      <c r="S749" s="184"/>
      <c r="T749" s="184"/>
      <c r="U749" s="184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84"/>
      <c r="C750" s="184"/>
      <c r="D750" s="184"/>
      <c r="E750" s="184"/>
      <c r="F750" s="184"/>
      <c r="G750" s="184"/>
      <c r="H750" s="184"/>
      <c r="I750" s="184"/>
      <c r="J750" s="184"/>
      <c r="K750" s="184"/>
      <c r="L750" s="184"/>
      <c r="M750" s="184"/>
      <c r="N750" s="98"/>
      <c r="O750" s="164"/>
      <c r="P750" s="184"/>
      <c r="Q750" s="184"/>
      <c r="R750" s="184"/>
      <c r="S750" s="184"/>
      <c r="T750" s="184"/>
      <c r="U750" s="184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84"/>
      <c r="C751" s="184"/>
      <c r="D751" s="184"/>
      <c r="E751" s="184"/>
      <c r="F751" s="184"/>
      <c r="G751" s="184"/>
      <c r="H751" s="184"/>
      <c r="I751" s="184"/>
      <c r="J751" s="184"/>
      <c r="K751" s="184"/>
      <c r="L751" s="184"/>
      <c r="M751" s="184"/>
      <c r="N751" s="98"/>
      <c r="O751" s="164"/>
      <c r="P751" s="184"/>
      <c r="Q751" s="184"/>
      <c r="R751" s="184"/>
      <c r="S751" s="184"/>
      <c r="T751" s="184"/>
      <c r="U751" s="184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84"/>
      <c r="C752" s="184"/>
      <c r="D752" s="184"/>
      <c r="E752" s="184"/>
      <c r="F752" s="184"/>
      <c r="G752" s="184"/>
      <c r="H752" s="184"/>
      <c r="I752" s="184"/>
      <c r="J752" s="184"/>
      <c r="K752" s="184"/>
      <c r="L752" s="184"/>
      <c r="M752" s="184"/>
      <c r="N752" s="98"/>
      <c r="O752" s="164"/>
      <c r="P752" s="184"/>
      <c r="Q752" s="184"/>
      <c r="R752" s="184"/>
      <c r="S752" s="184"/>
      <c r="T752" s="184"/>
      <c r="U752" s="184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84"/>
      <c r="C753" s="184"/>
      <c r="D753" s="184"/>
      <c r="E753" s="184"/>
      <c r="F753" s="184"/>
      <c r="G753" s="184"/>
      <c r="H753" s="184"/>
      <c r="I753" s="184"/>
      <c r="J753" s="184"/>
      <c r="K753" s="184"/>
      <c r="L753" s="184"/>
      <c r="M753" s="184"/>
      <c r="N753" s="98"/>
      <c r="O753" s="164"/>
      <c r="P753" s="184"/>
      <c r="Q753" s="184"/>
      <c r="R753" s="184"/>
      <c r="S753" s="184"/>
      <c r="T753" s="184"/>
      <c r="U753" s="184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84"/>
      <c r="C754" s="184"/>
      <c r="D754" s="184"/>
      <c r="E754" s="184"/>
      <c r="F754" s="184"/>
      <c r="G754" s="184"/>
      <c r="H754" s="184"/>
      <c r="I754" s="184"/>
      <c r="J754" s="184"/>
      <c r="K754" s="184"/>
      <c r="L754" s="184"/>
      <c r="M754" s="184"/>
      <c r="N754" s="98"/>
      <c r="O754" s="164"/>
      <c r="P754" s="184"/>
      <c r="Q754" s="184"/>
      <c r="R754" s="184"/>
      <c r="S754" s="184"/>
      <c r="T754" s="184"/>
      <c r="U754" s="184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84"/>
      <c r="C755" s="184"/>
      <c r="D755" s="184"/>
      <c r="E755" s="184"/>
      <c r="F755" s="184"/>
      <c r="G755" s="184"/>
      <c r="H755" s="184"/>
      <c r="I755" s="184"/>
      <c r="J755" s="184"/>
      <c r="K755" s="184"/>
      <c r="L755" s="184"/>
      <c r="M755" s="184"/>
      <c r="N755" s="98"/>
      <c r="O755" s="164"/>
      <c r="P755" s="184"/>
      <c r="Q755" s="184"/>
      <c r="R755" s="184"/>
      <c r="S755" s="184"/>
      <c r="T755" s="184"/>
      <c r="U755" s="184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84"/>
      <c r="C756" s="184"/>
      <c r="D756" s="184"/>
      <c r="E756" s="184"/>
      <c r="F756" s="184"/>
      <c r="G756" s="184"/>
      <c r="H756" s="184"/>
      <c r="I756" s="184"/>
      <c r="J756" s="184"/>
      <c r="K756" s="184"/>
      <c r="L756" s="184"/>
      <c r="M756" s="184"/>
      <c r="N756" s="98"/>
      <c r="O756" s="164"/>
      <c r="P756" s="184"/>
      <c r="Q756" s="184"/>
      <c r="R756" s="184"/>
      <c r="S756" s="184"/>
      <c r="T756" s="184"/>
      <c r="U756" s="184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84"/>
      <c r="C757" s="184"/>
      <c r="D757" s="184"/>
      <c r="E757" s="184"/>
      <c r="F757" s="184"/>
      <c r="G757" s="184"/>
      <c r="H757" s="184"/>
      <c r="I757" s="184"/>
      <c r="J757" s="184"/>
      <c r="K757" s="184"/>
      <c r="L757" s="184"/>
      <c r="M757" s="184"/>
      <c r="N757" s="98"/>
      <c r="O757" s="164"/>
      <c r="P757" s="184"/>
      <c r="Q757" s="184"/>
      <c r="R757" s="184"/>
      <c r="S757" s="184"/>
      <c r="T757" s="184"/>
      <c r="U757" s="184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119" priority="39" operator="equal">
      <formula>"KO"</formula>
    </cfRule>
    <cfRule type="cellIs" dxfId="118" priority="40" operator="equal">
      <formula>"OK"</formula>
    </cfRule>
  </conditionalFormatting>
  <conditionalFormatting sqref="Z199">
    <cfRule type="cellIs" dxfId="117" priority="37" operator="equal">
      <formula>"KO"</formula>
    </cfRule>
    <cfRule type="cellIs" dxfId="116" priority="38" operator="equal">
      <formula>"OK"</formula>
    </cfRule>
  </conditionalFormatting>
  <conditionalFormatting sqref="Z146">
    <cfRule type="cellIs" dxfId="115" priority="35" operator="equal">
      <formula>"KO"</formula>
    </cfRule>
    <cfRule type="cellIs" dxfId="114" priority="36" operator="equal">
      <formula>"OK"</formula>
    </cfRule>
  </conditionalFormatting>
  <conditionalFormatting sqref="Z318">
    <cfRule type="cellIs" dxfId="113" priority="33" operator="equal">
      <formula>"KO"</formula>
    </cfRule>
    <cfRule type="cellIs" dxfId="112" priority="34" operator="equal">
      <formula>"OK"</formula>
    </cfRule>
  </conditionalFormatting>
  <conditionalFormatting sqref="Z394">
    <cfRule type="cellIs" dxfId="111" priority="31" operator="equal">
      <formula>"KO"</formula>
    </cfRule>
    <cfRule type="cellIs" dxfId="110" priority="32" operator="equal">
      <formula>"OK"</formula>
    </cfRule>
  </conditionalFormatting>
  <conditionalFormatting sqref="AD15:AD34">
    <cfRule type="cellIs" dxfId="109" priority="29" operator="equal">
      <formula>"KO"</formula>
    </cfRule>
    <cfRule type="cellIs" dxfId="108" priority="30" operator="equal">
      <formula>"OK"</formula>
    </cfRule>
  </conditionalFormatting>
  <conditionalFormatting sqref="Q569:Q587">
    <cfRule type="cellIs" dxfId="107" priority="5" operator="equal">
      <formula>"KO"</formula>
    </cfRule>
    <cfRule type="cellIs" dxfId="106" priority="6" operator="equal">
      <formula>"OK"</formula>
    </cfRule>
  </conditionalFormatting>
  <conditionalFormatting sqref="R137:R145">
    <cfRule type="cellIs" dxfId="105" priority="27" operator="equal">
      <formula>"KO"</formula>
    </cfRule>
    <cfRule type="cellIs" dxfId="104" priority="28" operator="equal">
      <formula>"OK"</formula>
    </cfRule>
  </conditionalFormatting>
  <conditionalFormatting sqref="V194:V198">
    <cfRule type="cellIs" dxfId="103" priority="25" operator="equal">
      <formula>"KO"</formula>
    </cfRule>
    <cfRule type="cellIs" dxfId="102" priority="26" operator="equal">
      <formula>"OK"</formula>
    </cfRule>
  </conditionalFormatting>
  <conditionalFormatting sqref="Q247">
    <cfRule type="cellIs" dxfId="101" priority="23" operator="equal">
      <formula>"KO"</formula>
    </cfRule>
    <cfRule type="cellIs" dxfId="100" priority="24" operator="equal">
      <formula>"OK"</formula>
    </cfRule>
  </conditionalFormatting>
  <conditionalFormatting sqref="Q248">
    <cfRule type="cellIs" dxfId="99" priority="21" operator="equal">
      <formula>"KO"</formula>
    </cfRule>
    <cfRule type="cellIs" dxfId="98" priority="22" operator="equal">
      <formula>"OK"</formula>
    </cfRule>
  </conditionalFormatting>
  <conditionalFormatting sqref="Q249">
    <cfRule type="cellIs" dxfId="97" priority="19" operator="equal">
      <formula>"KO"</formula>
    </cfRule>
    <cfRule type="cellIs" dxfId="96" priority="20" operator="equal">
      <formula>"OK"</formula>
    </cfRule>
  </conditionalFormatting>
  <conditionalFormatting sqref="Q250">
    <cfRule type="cellIs" dxfId="95" priority="17" operator="equal">
      <formula>"KO"</formula>
    </cfRule>
    <cfRule type="cellIs" dxfId="94" priority="18" operator="equal">
      <formula>"OK"</formula>
    </cfRule>
  </conditionalFormatting>
  <conditionalFormatting sqref="Q251">
    <cfRule type="cellIs" dxfId="93" priority="15" operator="equal">
      <formula>"KO"</formula>
    </cfRule>
    <cfRule type="cellIs" dxfId="92" priority="16" operator="equal">
      <formula>"OK"</formula>
    </cfRule>
  </conditionalFormatting>
  <conditionalFormatting sqref="Q252">
    <cfRule type="cellIs" dxfId="91" priority="13" operator="equal">
      <formula>"KO"</formula>
    </cfRule>
    <cfRule type="cellIs" dxfId="90" priority="14" operator="equal">
      <formula>"OK"</formula>
    </cfRule>
  </conditionalFormatting>
  <conditionalFormatting sqref="Q253">
    <cfRule type="cellIs" dxfId="89" priority="11" operator="equal">
      <formula>"KO"</formula>
    </cfRule>
    <cfRule type="cellIs" dxfId="88" priority="12" operator="equal">
      <formula>"OK"</formula>
    </cfRule>
  </conditionalFormatting>
  <conditionalFormatting sqref="R312:R317">
    <cfRule type="cellIs" dxfId="87" priority="9" operator="equal">
      <formula>"KO"</formula>
    </cfRule>
    <cfRule type="cellIs" dxfId="86" priority="10" operator="equal">
      <formula>"OK"</formula>
    </cfRule>
  </conditionalFormatting>
  <conditionalFormatting sqref="V376:V393">
    <cfRule type="cellIs" dxfId="85" priority="7" operator="equal">
      <formula>"KO"</formula>
    </cfRule>
    <cfRule type="cellIs" dxfId="84" priority="8" operator="equal">
      <formula>"OK"</formula>
    </cfRule>
  </conditionalFormatting>
  <conditionalFormatting sqref="T146">
    <cfRule type="cellIs" dxfId="83" priority="3" operator="equal">
      <formula>"KO"</formula>
    </cfRule>
    <cfRule type="cellIs" dxfId="82" priority="4" operator="equal">
      <formula>"OK"</formula>
    </cfRule>
  </conditionalFormatting>
  <conditionalFormatting sqref="Z587">
    <cfRule type="cellIs" dxfId="81" priority="1" operator="equal">
      <formula>"KO"</formula>
    </cfRule>
    <cfRule type="cellIs" dxfId="8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AK1" s="49"/>
    </row>
    <row r="2" spans="1:37" s="47" customFormat="1" ht="30.75" customHeight="1" x14ac:dyDescent="0.25">
      <c r="B2" s="50"/>
      <c r="D2" s="208" t="s">
        <v>26</v>
      </c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9" t="s">
        <v>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AK7" s="49"/>
    </row>
    <row r="8" spans="1:37" s="47" customFormat="1" x14ac:dyDescent="0.25">
      <c r="A8" s="63" t="s">
        <v>39</v>
      </c>
      <c r="B8" s="170"/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15</v>
      </c>
      <c r="B10" s="67" t="str">
        <f>VLOOKUP(A10,EXPERIENCIA_REQUERIDA_PERFIL!A:B,2,FALSE)</f>
        <v>Tècnic/a Usabilitat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68</v>
      </c>
      <c r="AE11" s="71">
        <f>VLOOKUP($A$10,EXPERIENCIA_REQUERIDA_PERFIL!A:BD,10,FALSE)</f>
        <v>0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69</v>
      </c>
      <c r="AE12" s="71">
        <f>VLOOKUP($A$10,EXPERIENCIA_REQUERIDA_PERFIL!A:BD,11,FALSE)</f>
        <v>0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3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2" t="s">
        <v>66</v>
      </c>
      <c r="AC13" s="145">
        <f>VLOOKUP($A$10,EXPERIENCIA_REQUERIDA_PERFIL!A:BD,31,FALSE)</f>
        <v>0</v>
      </c>
      <c r="AD13" s="125" t="s">
        <v>47</v>
      </c>
      <c r="AE13" s="71">
        <f>VLOOKUP($A$10,EXPERIENCIA_REQUERIDA_PERFIL!A:BD,9,FALSE)</f>
        <v>0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9" t="s">
        <v>15</v>
      </c>
      <c r="C14" s="200"/>
      <c r="D14" s="200"/>
      <c r="E14" s="20" t="s">
        <v>14</v>
      </c>
      <c r="F14" s="20" t="s">
        <v>29</v>
      </c>
      <c r="G14" s="20" t="s">
        <v>25</v>
      </c>
      <c r="H14" s="210" t="s">
        <v>18</v>
      </c>
      <c r="I14" s="211"/>
      <c r="J14" s="211"/>
      <c r="K14" s="211"/>
      <c r="L14" s="20" t="str">
        <f>IF(VLOOKUP($A$10,EXPERIENCIA_REQUERIDA_PERFIL!A:C,3,FALSE)="","",VLOOKUP($A$10,EXPERIENCIA_REQUERIDA_PERFIL!A:C,3,FALSE))</f>
        <v/>
      </c>
      <c r="M14" s="212" t="str">
        <f>IF(VLOOKUP($A$10,EXPERIENCIA_REQUERIDA_PERFIL!A:BD,6,FALSE)="","",VLOOKUP($A$10,EXPERIENCIA_REQUERIDA_PERFIL!A:BD,6,FALSE))</f>
        <v>Rol de Tècnic/a d’Usabilitat en serveis IT en entorns GIS i aplicacions similars a les incloses al catàleg de servei (veure Annex I del PPT)</v>
      </c>
      <c r="N14" s="213"/>
      <c r="O14" s="213"/>
      <c r="P14" s="214"/>
      <c r="Q14" s="215" t="str">
        <f>IF(VLOOKUP($A$10,EXPERIENCIA_REQUERIDA_PERFIL!A:BD,12,FALSE)="","",VLOOKUP($A$10,EXPERIENCIA_REQUERIDA_PERFIL!A:BD,12,FALSE))</f>
        <v/>
      </c>
      <c r="R14" s="215"/>
      <c r="S14" s="215"/>
      <c r="T14" s="215"/>
      <c r="U14" s="215"/>
      <c r="V14" s="215"/>
      <c r="W14" s="215"/>
      <c r="X14" s="182" t="str">
        <f>IF(VLOOKUP($A$10,EXPERIENCIA_REQUERIDA_PERFIL!A:BD,18,FALSE)="","",VLOOKUP($A$10,EXPERIENCIA_REQUERIDA_PERFIL!A:BD,18,FALSE))</f>
        <v/>
      </c>
      <c r="Y14" s="183"/>
      <c r="Z14" s="182" t="str">
        <f>IF(VLOOKUP($A$10,EXPERIENCIA_REQUERIDA_PERFIL!A:BD,24,FALSE)="","",VLOOKUP($A$10,EXPERIENCIA_REQUERIDA_PERFIL!A:BD,24,FALSE))</f>
        <v/>
      </c>
      <c r="AA14" s="183"/>
      <c r="AB14" s="182" t="str">
        <f>IF(VLOOKUP($A$10,EXPERIENCIA_REQUERIDA_PERFIL!A:BD,30,FALSE)="","",VLOOKUP($A$10,EXPERIENCIA_REQUERIDA_PERFIL!A:BD,30,FALSE))</f>
        <v/>
      </c>
      <c r="AC14" s="183"/>
      <c r="AD14" s="20" t="s">
        <v>54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203" t="str">
        <f t="shared" ref="B15:B34" si="0">$B$10</f>
        <v>Tècnic/a Usabilitat</v>
      </c>
      <c r="C15" s="203"/>
      <c r="D15" s="203"/>
      <c r="E15" s="81" t="s">
        <v>53</v>
      </c>
      <c r="F15" s="81" t="s">
        <v>67</v>
      </c>
      <c r="G15" s="81">
        <v>100</v>
      </c>
      <c r="H15" s="204">
        <v>5</v>
      </c>
      <c r="I15" s="205"/>
      <c r="J15" s="205"/>
      <c r="K15" s="205"/>
      <c r="L15" s="167" t="s">
        <v>3</v>
      </c>
      <c r="M15" s="180">
        <f>IF($M$14="","",ROUND(SUMIF($AE$39:$AE$103,CONCATENATE(E15,"SI"),$AD$39:$AD$103)/12,2))</f>
        <v>3</v>
      </c>
      <c r="N15" s="206"/>
      <c r="O15" s="206"/>
      <c r="P15" s="181"/>
      <c r="Q15" s="207" t="str">
        <f>IF($Q$14="","",ROUND(SUMIF($AF$39:$AF$78,CONCATENATE(E15,"SI"),$AD$39:$AD$78)/12,2))</f>
        <v/>
      </c>
      <c r="R15" s="207"/>
      <c r="S15" s="207"/>
      <c r="T15" s="207"/>
      <c r="U15" s="207"/>
      <c r="V15" s="207"/>
      <c r="W15" s="207"/>
      <c r="X15" s="180" t="str">
        <f>IF($X$14="","",ROUND(SUMIF($AG$39:$AG$78,CONCATENATE(E15,"SI"),$AD$39:$AD$78)/12,2))</f>
        <v/>
      </c>
      <c r="Y15" s="181"/>
      <c r="Z15" s="180" t="str">
        <f>IF($Z$14="","",ROUND(SUMIF($AH$39:$AH$78,CONCATENATE(E15,"SI"),$AD$39:$AD$78)/12,2))</f>
        <v/>
      </c>
      <c r="AA15" s="181"/>
      <c r="AB15" s="180" t="str">
        <f>IF($AB$14="","",ROUND(SUMIF($AI$39:$AI$78,CONCATENATE(E15,"SI"),$AD$39:$AD$78)/12,2))</f>
        <v/>
      </c>
      <c r="AC15" s="181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 t="str">
        <f>IF(OR($E15="",$M$14="",AE$13=0),"",MAX(TRUNC((M15-$P$13)/AE$11),0))</f>
        <v/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203" t="str">
        <f t="shared" si="0"/>
        <v>Tècnic/a Usabilitat</v>
      </c>
      <c r="C16" s="203"/>
      <c r="D16" s="203"/>
      <c r="E16" s="81"/>
      <c r="F16" s="81"/>
      <c r="G16" s="81"/>
      <c r="H16" s="204"/>
      <c r="I16" s="205"/>
      <c r="J16" s="205"/>
      <c r="K16" s="205"/>
      <c r="L16" s="167" t="s">
        <v>51</v>
      </c>
      <c r="M16" s="180">
        <f t="shared" ref="M16:M34" si="2">IF($M$14="","",ROUND(SUMIF($AE$39:$AE$103,CONCATENATE(E16,"SI"),$AD$39:$AD$103)/12,2))</f>
        <v>0</v>
      </c>
      <c r="N16" s="206"/>
      <c r="O16" s="206"/>
      <c r="P16" s="181"/>
      <c r="Q16" s="207" t="str">
        <f t="shared" ref="Q16:Q34" si="3">IF($Q$14="","",ROUND(SUMIF($AF$39:$AF$78,CONCATENATE(E16,"SI"),$AD$39:$AD$78)/12,2))</f>
        <v/>
      </c>
      <c r="R16" s="207"/>
      <c r="S16" s="207"/>
      <c r="T16" s="207"/>
      <c r="U16" s="207"/>
      <c r="V16" s="207"/>
      <c r="W16" s="207"/>
      <c r="X16" s="180" t="str">
        <f t="shared" ref="X16:X34" si="4">IF($X$14="","",ROUND(SUMIF($AG$39:$AG$78,CONCATENATE(E16,"SI"),$AD$39:$AD$78)/12,2))</f>
        <v/>
      </c>
      <c r="Y16" s="181"/>
      <c r="Z16" s="180" t="str">
        <f t="shared" ref="Z16:Z34" si="5">IF($Z$14="","",ROUND(SUMIF($AH$39:$AH$78,CONCATENATE(E16,"SI"),$AD$39:$AD$78)/12,2))</f>
        <v/>
      </c>
      <c r="AA16" s="181"/>
      <c r="AB16" s="180" t="str">
        <f t="shared" ref="AB16:AB34" si="6">IF($AB$14="","",ROUND(SUMIF($AI$39:$AI$78,CONCATENATE(E16,"SI"),$AD$39:$AD$78)/12,2))</f>
        <v/>
      </c>
      <c r="AC16" s="181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203" t="str">
        <f t="shared" si="0"/>
        <v>Tècnic/a Usabilitat</v>
      </c>
      <c r="C17" s="203"/>
      <c r="D17" s="203"/>
      <c r="E17" s="81"/>
      <c r="F17" s="81"/>
      <c r="G17" s="81"/>
      <c r="H17" s="204"/>
      <c r="I17" s="205"/>
      <c r="J17" s="205"/>
      <c r="K17" s="205"/>
      <c r="L17" s="167" t="s">
        <v>51</v>
      </c>
      <c r="M17" s="180">
        <f t="shared" si="2"/>
        <v>0</v>
      </c>
      <c r="N17" s="206"/>
      <c r="O17" s="206"/>
      <c r="P17" s="181"/>
      <c r="Q17" s="207" t="str">
        <f t="shared" si="3"/>
        <v/>
      </c>
      <c r="R17" s="207"/>
      <c r="S17" s="207"/>
      <c r="T17" s="207"/>
      <c r="U17" s="207"/>
      <c r="V17" s="207"/>
      <c r="W17" s="207"/>
      <c r="X17" s="180" t="str">
        <f t="shared" si="4"/>
        <v/>
      </c>
      <c r="Y17" s="181"/>
      <c r="Z17" s="180" t="str">
        <f t="shared" si="5"/>
        <v/>
      </c>
      <c r="AA17" s="181"/>
      <c r="AB17" s="180" t="str">
        <f t="shared" si="6"/>
        <v/>
      </c>
      <c r="AC17" s="181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203" t="str">
        <f t="shared" si="0"/>
        <v>Tècnic/a Usabilitat</v>
      </c>
      <c r="C18" s="203"/>
      <c r="D18" s="203"/>
      <c r="E18" s="81"/>
      <c r="F18" s="81"/>
      <c r="G18" s="81"/>
      <c r="H18" s="204"/>
      <c r="I18" s="205"/>
      <c r="J18" s="205"/>
      <c r="K18" s="205"/>
      <c r="L18" s="167" t="s">
        <v>51</v>
      </c>
      <c r="M18" s="180">
        <f t="shared" si="2"/>
        <v>0</v>
      </c>
      <c r="N18" s="206"/>
      <c r="O18" s="206"/>
      <c r="P18" s="181"/>
      <c r="Q18" s="207" t="str">
        <f t="shared" si="3"/>
        <v/>
      </c>
      <c r="R18" s="207"/>
      <c r="S18" s="207"/>
      <c r="T18" s="207"/>
      <c r="U18" s="207"/>
      <c r="V18" s="207"/>
      <c r="W18" s="207"/>
      <c r="X18" s="180" t="str">
        <f t="shared" si="4"/>
        <v/>
      </c>
      <c r="Y18" s="181"/>
      <c r="Z18" s="180" t="str">
        <f t="shared" si="5"/>
        <v/>
      </c>
      <c r="AA18" s="181"/>
      <c r="AB18" s="180" t="str">
        <f t="shared" si="6"/>
        <v/>
      </c>
      <c r="AC18" s="181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203" t="str">
        <f t="shared" si="0"/>
        <v>Tècnic/a Usabilitat</v>
      </c>
      <c r="C19" s="203"/>
      <c r="D19" s="203"/>
      <c r="E19" s="81"/>
      <c r="F19" s="81"/>
      <c r="G19" s="81"/>
      <c r="H19" s="204"/>
      <c r="I19" s="205"/>
      <c r="J19" s="205"/>
      <c r="K19" s="205"/>
      <c r="L19" s="167" t="s">
        <v>51</v>
      </c>
      <c r="M19" s="180">
        <f t="shared" si="2"/>
        <v>0</v>
      </c>
      <c r="N19" s="206"/>
      <c r="O19" s="206"/>
      <c r="P19" s="181"/>
      <c r="Q19" s="207" t="str">
        <f t="shared" si="3"/>
        <v/>
      </c>
      <c r="R19" s="207"/>
      <c r="S19" s="207"/>
      <c r="T19" s="207"/>
      <c r="U19" s="207"/>
      <c r="V19" s="207"/>
      <c r="W19" s="207"/>
      <c r="X19" s="180" t="str">
        <f t="shared" si="4"/>
        <v/>
      </c>
      <c r="Y19" s="181"/>
      <c r="Z19" s="180" t="str">
        <f t="shared" si="5"/>
        <v/>
      </c>
      <c r="AA19" s="181"/>
      <c r="AB19" s="180" t="str">
        <f t="shared" si="6"/>
        <v/>
      </c>
      <c r="AC19" s="181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203" t="str">
        <f t="shared" si="0"/>
        <v>Tècnic/a Usabilitat</v>
      </c>
      <c r="C20" s="203"/>
      <c r="D20" s="203"/>
      <c r="E20" s="81"/>
      <c r="F20" s="81"/>
      <c r="G20" s="81"/>
      <c r="H20" s="204"/>
      <c r="I20" s="205"/>
      <c r="J20" s="205"/>
      <c r="K20" s="205"/>
      <c r="L20" s="167" t="s">
        <v>51</v>
      </c>
      <c r="M20" s="180">
        <f t="shared" si="2"/>
        <v>0</v>
      </c>
      <c r="N20" s="206"/>
      <c r="O20" s="206"/>
      <c r="P20" s="181"/>
      <c r="Q20" s="207" t="str">
        <f t="shared" si="3"/>
        <v/>
      </c>
      <c r="R20" s="207"/>
      <c r="S20" s="207"/>
      <c r="T20" s="207"/>
      <c r="U20" s="207"/>
      <c r="V20" s="207"/>
      <c r="W20" s="207"/>
      <c r="X20" s="180" t="str">
        <f t="shared" si="4"/>
        <v/>
      </c>
      <c r="Y20" s="181"/>
      <c r="Z20" s="180" t="str">
        <f t="shared" si="5"/>
        <v/>
      </c>
      <c r="AA20" s="181"/>
      <c r="AB20" s="180" t="str">
        <f t="shared" si="6"/>
        <v/>
      </c>
      <c r="AC20" s="181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203" t="str">
        <f t="shared" si="0"/>
        <v>Tècnic/a Usabilitat</v>
      </c>
      <c r="C21" s="203"/>
      <c r="D21" s="203"/>
      <c r="E21" s="81"/>
      <c r="F21" s="81"/>
      <c r="G21" s="81"/>
      <c r="H21" s="204"/>
      <c r="I21" s="205"/>
      <c r="J21" s="205"/>
      <c r="K21" s="205"/>
      <c r="L21" s="167" t="s">
        <v>51</v>
      </c>
      <c r="M21" s="180">
        <f t="shared" si="2"/>
        <v>0</v>
      </c>
      <c r="N21" s="206"/>
      <c r="O21" s="206"/>
      <c r="P21" s="181"/>
      <c r="Q21" s="207" t="str">
        <f t="shared" si="3"/>
        <v/>
      </c>
      <c r="R21" s="207"/>
      <c r="S21" s="207"/>
      <c r="T21" s="207"/>
      <c r="U21" s="207"/>
      <c r="V21" s="207"/>
      <c r="W21" s="207"/>
      <c r="X21" s="180" t="str">
        <f t="shared" si="4"/>
        <v/>
      </c>
      <c r="Y21" s="181"/>
      <c r="Z21" s="180" t="str">
        <f t="shared" si="5"/>
        <v/>
      </c>
      <c r="AA21" s="181"/>
      <c r="AB21" s="180" t="str">
        <f t="shared" si="6"/>
        <v/>
      </c>
      <c r="AC21" s="181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203" t="str">
        <f t="shared" si="0"/>
        <v>Tècnic/a Usabilitat</v>
      </c>
      <c r="C22" s="203"/>
      <c r="D22" s="203"/>
      <c r="E22" s="81"/>
      <c r="F22" s="81"/>
      <c r="G22" s="81"/>
      <c r="H22" s="204"/>
      <c r="I22" s="205"/>
      <c r="J22" s="205"/>
      <c r="K22" s="205"/>
      <c r="L22" s="167" t="s">
        <v>51</v>
      </c>
      <c r="M22" s="180">
        <f t="shared" si="2"/>
        <v>0</v>
      </c>
      <c r="N22" s="206"/>
      <c r="O22" s="206"/>
      <c r="P22" s="181"/>
      <c r="Q22" s="207" t="str">
        <f t="shared" si="3"/>
        <v/>
      </c>
      <c r="R22" s="207"/>
      <c r="S22" s="207"/>
      <c r="T22" s="207"/>
      <c r="U22" s="207"/>
      <c r="V22" s="207"/>
      <c r="W22" s="207"/>
      <c r="X22" s="180" t="str">
        <f t="shared" si="4"/>
        <v/>
      </c>
      <c r="Y22" s="181"/>
      <c r="Z22" s="180" t="str">
        <f t="shared" si="5"/>
        <v/>
      </c>
      <c r="AA22" s="181"/>
      <c r="AB22" s="180" t="str">
        <f t="shared" si="6"/>
        <v/>
      </c>
      <c r="AC22" s="181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203" t="str">
        <f t="shared" si="0"/>
        <v>Tècnic/a Usabilitat</v>
      </c>
      <c r="C23" s="203"/>
      <c r="D23" s="203"/>
      <c r="E23" s="81"/>
      <c r="F23" s="81"/>
      <c r="G23" s="81"/>
      <c r="H23" s="204"/>
      <c r="I23" s="205"/>
      <c r="J23" s="205"/>
      <c r="K23" s="205"/>
      <c r="L23" s="167" t="s">
        <v>51</v>
      </c>
      <c r="M23" s="180">
        <f t="shared" si="2"/>
        <v>0</v>
      </c>
      <c r="N23" s="206"/>
      <c r="O23" s="206"/>
      <c r="P23" s="181"/>
      <c r="Q23" s="207" t="str">
        <f t="shared" si="3"/>
        <v/>
      </c>
      <c r="R23" s="207"/>
      <c r="S23" s="207"/>
      <c r="T23" s="207"/>
      <c r="U23" s="207"/>
      <c r="V23" s="207"/>
      <c r="W23" s="207"/>
      <c r="X23" s="180" t="str">
        <f t="shared" si="4"/>
        <v/>
      </c>
      <c r="Y23" s="181"/>
      <c r="Z23" s="180" t="str">
        <f t="shared" si="5"/>
        <v/>
      </c>
      <c r="AA23" s="181"/>
      <c r="AB23" s="180" t="str">
        <f t="shared" si="6"/>
        <v/>
      </c>
      <c r="AC23" s="181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203" t="str">
        <f t="shared" si="0"/>
        <v>Tècnic/a Usabilitat</v>
      </c>
      <c r="C24" s="203"/>
      <c r="D24" s="203"/>
      <c r="E24" s="81"/>
      <c r="F24" s="81"/>
      <c r="G24" s="81"/>
      <c r="H24" s="204"/>
      <c r="I24" s="205"/>
      <c r="J24" s="205"/>
      <c r="K24" s="205"/>
      <c r="L24" s="167" t="s">
        <v>51</v>
      </c>
      <c r="M24" s="180">
        <f t="shared" si="2"/>
        <v>0</v>
      </c>
      <c r="N24" s="206"/>
      <c r="O24" s="206"/>
      <c r="P24" s="181"/>
      <c r="Q24" s="207" t="str">
        <f t="shared" si="3"/>
        <v/>
      </c>
      <c r="R24" s="207"/>
      <c r="S24" s="207"/>
      <c r="T24" s="207"/>
      <c r="U24" s="207"/>
      <c r="V24" s="207"/>
      <c r="W24" s="207"/>
      <c r="X24" s="180" t="str">
        <f t="shared" si="4"/>
        <v/>
      </c>
      <c r="Y24" s="181"/>
      <c r="Z24" s="180" t="str">
        <f t="shared" si="5"/>
        <v/>
      </c>
      <c r="AA24" s="181"/>
      <c r="AB24" s="180" t="str">
        <f t="shared" si="6"/>
        <v/>
      </c>
      <c r="AC24" s="181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203" t="str">
        <f t="shared" si="0"/>
        <v>Tècnic/a Usabilitat</v>
      </c>
      <c r="C25" s="203"/>
      <c r="D25" s="203"/>
      <c r="E25" s="81"/>
      <c r="F25" s="81"/>
      <c r="G25" s="81"/>
      <c r="H25" s="204"/>
      <c r="I25" s="205"/>
      <c r="J25" s="205"/>
      <c r="K25" s="205"/>
      <c r="L25" s="167" t="s">
        <v>51</v>
      </c>
      <c r="M25" s="180">
        <f t="shared" si="2"/>
        <v>0</v>
      </c>
      <c r="N25" s="206"/>
      <c r="O25" s="206"/>
      <c r="P25" s="181"/>
      <c r="Q25" s="207" t="str">
        <f t="shared" si="3"/>
        <v/>
      </c>
      <c r="R25" s="207"/>
      <c r="S25" s="207"/>
      <c r="T25" s="207"/>
      <c r="U25" s="207"/>
      <c r="V25" s="207"/>
      <c r="W25" s="207"/>
      <c r="X25" s="180" t="str">
        <f t="shared" si="4"/>
        <v/>
      </c>
      <c r="Y25" s="181"/>
      <c r="Z25" s="180" t="str">
        <f t="shared" si="5"/>
        <v/>
      </c>
      <c r="AA25" s="181"/>
      <c r="AB25" s="180" t="str">
        <f t="shared" si="6"/>
        <v/>
      </c>
      <c r="AC25" s="181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203" t="str">
        <f t="shared" si="0"/>
        <v>Tècnic/a Usabilitat</v>
      </c>
      <c r="C26" s="203"/>
      <c r="D26" s="203"/>
      <c r="E26" s="81"/>
      <c r="F26" s="81"/>
      <c r="G26" s="81"/>
      <c r="H26" s="204"/>
      <c r="I26" s="205"/>
      <c r="J26" s="205"/>
      <c r="K26" s="205"/>
      <c r="L26" s="167" t="s">
        <v>51</v>
      </c>
      <c r="M26" s="180">
        <f t="shared" si="2"/>
        <v>0</v>
      </c>
      <c r="N26" s="206"/>
      <c r="O26" s="206"/>
      <c r="P26" s="181"/>
      <c r="Q26" s="207" t="str">
        <f t="shared" si="3"/>
        <v/>
      </c>
      <c r="R26" s="207"/>
      <c r="S26" s="207"/>
      <c r="T26" s="207"/>
      <c r="U26" s="207"/>
      <c r="V26" s="207"/>
      <c r="W26" s="207"/>
      <c r="X26" s="180" t="str">
        <f t="shared" si="4"/>
        <v/>
      </c>
      <c r="Y26" s="181"/>
      <c r="Z26" s="180" t="str">
        <f t="shared" si="5"/>
        <v/>
      </c>
      <c r="AA26" s="181"/>
      <c r="AB26" s="180" t="str">
        <f t="shared" si="6"/>
        <v/>
      </c>
      <c r="AC26" s="181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203" t="str">
        <f t="shared" si="0"/>
        <v>Tècnic/a Usabilitat</v>
      </c>
      <c r="C27" s="203"/>
      <c r="D27" s="203"/>
      <c r="E27" s="81"/>
      <c r="F27" s="81"/>
      <c r="G27" s="81"/>
      <c r="H27" s="204"/>
      <c r="I27" s="205"/>
      <c r="J27" s="205"/>
      <c r="K27" s="205"/>
      <c r="L27" s="167" t="s">
        <v>51</v>
      </c>
      <c r="M27" s="180">
        <f t="shared" si="2"/>
        <v>0</v>
      </c>
      <c r="N27" s="206"/>
      <c r="O27" s="206"/>
      <c r="P27" s="181"/>
      <c r="Q27" s="207" t="str">
        <f t="shared" si="3"/>
        <v/>
      </c>
      <c r="R27" s="207"/>
      <c r="S27" s="207"/>
      <c r="T27" s="207"/>
      <c r="U27" s="207"/>
      <c r="V27" s="207"/>
      <c r="W27" s="207"/>
      <c r="X27" s="180" t="str">
        <f t="shared" si="4"/>
        <v/>
      </c>
      <c r="Y27" s="181"/>
      <c r="Z27" s="180" t="str">
        <f t="shared" si="5"/>
        <v/>
      </c>
      <c r="AA27" s="181"/>
      <c r="AB27" s="180" t="str">
        <f t="shared" si="6"/>
        <v/>
      </c>
      <c r="AC27" s="181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203" t="str">
        <f t="shared" si="0"/>
        <v>Tècnic/a Usabilitat</v>
      </c>
      <c r="C28" s="203"/>
      <c r="D28" s="203"/>
      <c r="E28" s="81"/>
      <c r="F28" s="81"/>
      <c r="G28" s="81"/>
      <c r="H28" s="204"/>
      <c r="I28" s="205"/>
      <c r="J28" s="205"/>
      <c r="K28" s="205"/>
      <c r="L28" s="167" t="s">
        <v>51</v>
      </c>
      <c r="M28" s="180">
        <f t="shared" si="2"/>
        <v>0</v>
      </c>
      <c r="N28" s="206"/>
      <c r="O28" s="206"/>
      <c r="P28" s="181"/>
      <c r="Q28" s="207" t="str">
        <f t="shared" si="3"/>
        <v/>
      </c>
      <c r="R28" s="207"/>
      <c r="S28" s="207"/>
      <c r="T28" s="207"/>
      <c r="U28" s="207"/>
      <c r="V28" s="207"/>
      <c r="W28" s="207"/>
      <c r="X28" s="180" t="str">
        <f t="shared" si="4"/>
        <v/>
      </c>
      <c r="Y28" s="181"/>
      <c r="Z28" s="180" t="str">
        <f t="shared" si="5"/>
        <v/>
      </c>
      <c r="AA28" s="181"/>
      <c r="AB28" s="180" t="str">
        <f t="shared" si="6"/>
        <v/>
      </c>
      <c r="AC28" s="181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203" t="str">
        <f t="shared" si="0"/>
        <v>Tècnic/a Usabilitat</v>
      </c>
      <c r="C29" s="203"/>
      <c r="D29" s="203"/>
      <c r="E29" s="81"/>
      <c r="F29" s="81"/>
      <c r="G29" s="81"/>
      <c r="H29" s="204"/>
      <c r="I29" s="205"/>
      <c r="J29" s="205"/>
      <c r="K29" s="205"/>
      <c r="L29" s="167" t="s">
        <v>51</v>
      </c>
      <c r="M29" s="180">
        <f t="shared" si="2"/>
        <v>0</v>
      </c>
      <c r="N29" s="206"/>
      <c r="O29" s="206"/>
      <c r="P29" s="181"/>
      <c r="Q29" s="207" t="str">
        <f t="shared" si="3"/>
        <v/>
      </c>
      <c r="R29" s="207"/>
      <c r="S29" s="207"/>
      <c r="T29" s="207"/>
      <c r="U29" s="207"/>
      <c r="V29" s="207"/>
      <c r="W29" s="207"/>
      <c r="X29" s="180" t="str">
        <f t="shared" si="4"/>
        <v/>
      </c>
      <c r="Y29" s="181"/>
      <c r="Z29" s="180" t="str">
        <f t="shared" si="5"/>
        <v/>
      </c>
      <c r="AA29" s="181"/>
      <c r="AB29" s="180" t="str">
        <f t="shared" si="6"/>
        <v/>
      </c>
      <c r="AC29" s="181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203" t="str">
        <f t="shared" si="0"/>
        <v>Tècnic/a Usabilitat</v>
      </c>
      <c r="C30" s="203"/>
      <c r="D30" s="203"/>
      <c r="E30" s="81"/>
      <c r="F30" s="81"/>
      <c r="G30" s="81"/>
      <c r="H30" s="204"/>
      <c r="I30" s="205"/>
      <c r="J30" s="205"/>
      <c r="K30" s="205"/>
      <c r="L30" s="167" t="s">
        <v>51</v>
      </c>
      <c r="M30" s="180">
        <f t="shared" si="2"/>
        <v>0</v>
      </c>
      <c r="N30" s="206"/>
      <c r="O30" s="206"/>
      <c r="P30" s="181"/>
      <c r="Q30" s="207" t="str">
        <f t="shared" si="3"/>
        <v/>
      </c>
      <c r="R30" s="207"/>
      <c r="S30" s="207"/>
      <c r="T30" s="207"/>
      <c r="U30" s="207"/>
      <c r="V30" s="207"/>
      <c r="W30" s="207"/>
      <c r="X30" s="180" t="str">
        <f t="shared" si="4"/>
        <v/>
      </c>
      <c r="Y30" s="181"/>
      <c r="Z30" s="180" t="str">
        <f t="shared" si="5"/>
        <v/>
      </c>
      <c r="AA30" s="181"/>
      <c r="AB30" s="180" t="str">
        <f t="shared" si="6"/>
        <v/>
      </c>
      <c r="AC30" s="181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203" t="str">
        <f t="shared" si="0"/>
        <v>Tècnic/a Usabilitat</v>
      </c>
      <c r="C31" s="203"/>
      <c r="D31" s="203"/>
      <c r="E31" s="81"/>
      <c r="F31" s="81"/>
      <c r="G31" s="81"/>
      <c r="H31" s="204"/>
      <c r="I31" s="205"/>
      <c r="J31" s="205"/>
      <c r="K31" s="205"/>
      <c r="L31" s="167" t="s">
        <v>51</v>
      </c>
      <c r="M31" s="180">
        <f t="shared" si="2"/>
        <v>0</v>
      </c>
      <c r="N31" s="206"/>
      <c r="O31" s="206"/>
      <c r="P31" s="181"/>
      <c r="Q31" s="207" t="str">
        <f t="shared" si="3"/>
        <v/>
      </c>
      <c r="R31" s="207"/>
      <c r="S31" s="207"/>
      <c r="T31" s="207"/>
      <c r="U31" s="207"/>
      <c r="V31" s="207"/>
      <c r="W31" s="207"/>
      <c r="X31" s="180" t="str">
        <f t="shared" si="4"/>
        <v/>
      </c>
      <c r="Y31" s="181"/>
      <c r="Z31" s="180" t="str">
        <f t="shared" si="5"/>
        <v/>
      </c>
      <c r="AA31" s="181"/>
      <c r="AB31" s="180" t="str">
        <f t="shared" si="6"/>
        <v/>
      </c>
      <c r="AC31" s="181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203" t="str">
        <f t="shared" si="0"/>
        <v>Tècnic/a Usabilitat</v>
      </c>
      <c r="C32" s="203"/>
      <c r="D32" s="203"/>
      <c r="E32" s="81"/>
      <c r="F32" s="81"/>
      <c r="G32" s="81"/>
      <c r="H32" s="204"/>
      <c r="I32" s="205"/>
      <c r="J32" s="205"/>
      <c r="K32" s="205"/>
      <c r="L32" s="167" t="s">
        <v>51</v>
      </c>
      <c r="M32" s="180">
        <f t="shared" si="2"/>
        <v>0</v>
      </c>
      <c r="N32" s="206"/>
      <c r="O32" s="206"/>
      <c r="P32" s="181"/>
      <c r="Q32" s="207" t="str">
        <f t="shared" si="3"/>
        <v/>
      </c>
      <c r="R32" s="207"/>
      <c r="S32" s="207"/>
      <c r="T32" s="207"/>
      <c r="U32" s="207"/>
      <c r="V32" s="207"/>
      <c r="W32" s="207"/>
      <c r="X32" s="180" t="str">
        <f t="shared" si="4"/>
        <v/>
      </c>
      <c r="Y32" s="181"/>
      <c r="Z32" s="180" t="str">
        <f t="shared" si="5"/>
        <v/>
      </c>
      <c r="AA32" s="181"/>
      <c r="AB32" s="180" t="str">
        <f t="shared" si="6"/>
        <v/>
      </c>
      <c r="AC32" s="181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203" t="str">
        <f t="shared" si="0"/>
        <v>Tècnic/a Usabilitat</v>
      </c>
      <c r="C33" s="203"/>
      <c r="D33" s="203"/>
      <c r="E33" s="81"/>
      <c r="F33" s="81"/>
      <c r="G33" s="81"/>
      <c r="H33" s="204"/>
      <c r="I33" s="205"/>
      <c r="J33" s="205"/>
      <c r="K33" s="205"/>
      <c r="L33" s="167" t="s">
        <v>51</v>
      </c>
      <c r="M33" s="180">
        <f t="shared" si="2"/>
        <v>0</v>
      </c>
      <c r="N33" s="206"/>
      <c r="O33" s="206"/>
      <c r="P33" s="181"/>
      <c r="Q33" s="207" t="str">
        <f t="shared" si="3"/>
        <v/>
      </c>
      <c r="R33" s="207"/>
      <c r="S33" s="207"/>
      <c r="T33" s="207"/>
      <c r="U33" s="207"/>
      <c r="V33" s="207"/>
      <c r="W33" s="207"/>
      <c r="X33" s="180" t="str">
        <f t="shared" si="4"/>
        <v/>
      </c>
      <c r="Y33" s="181"/>
      <c r="Z33" s="180" t="str">
        <f t="shared" si="5"/>
        <v/>
      </c>
      <c r="AA33" s="181"/>
      <c r="AB33" s="180" t="str">
        <f t="shared" si="6"/>
        <v/>
      </c>
      <c r="AC33" s="181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203" t="str">
        <f t="shared" si="0"/>
        <v>Tècnic/a Usabilitat</v>
      </c>
      <c r="C34" s="203"/>
      <c r="D34" s="203"/>
      <c r="E34" s="81"/>
      <c r="F34" s="81"/>
      <c r="G34" s="81"/>
      <c r="H34" s="204"/>
      <c r="I34" s="205"/>
      <c r="J34" s="205"/>
      <c r="K34" s="205"/>
      <c r="L34" s="167" t="s">
        <v>51</v>
      </c>
      <c r="M34" s="180">
        <f t="shared" si="2"/>
        <v>0</v>
      </c>
      <c r="N34" s="206"/>
      <c r="O34" s="206"/>
      <c r="P34" s="181"/>
      <c r="Q34" s="207" t="str">
        <f t="shared" si="3"/>
        <v/>
      </c>
      <c r="R34" s="207"/>
      <c r="S34" s="207"/>
      <c r="T34" s="207"/>
      <c r="U34" s="207"/>
      <c r="V34" s="207"/>
      <c r="W34" s="207"/>
      <c r="X34" s="180" t="str">
        <f t="shared" si="4"/>
        <v/>
      </c>
      <c r="Y34" s="181"/>
      <c r="Z34" s="180" t="str">
        <f t="shared" si="5"/>
        <v/>
      </c>
      <c r="AA34" s="181"/>
      <c r="AB34" s="180" t="str">
        <f t="shared" si="6"/>
        <v/>
      </c>
      <c r="AC34" s="181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6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6" t="s">
        <v>72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9" t="s">
        <v>16</v>
      </c>
      <c r="C38" s="200"/>
      <c r="D38" s="200"/>
      <c r="E38" s="201" t="s">
        <v>17</v>
      </c>
      <c r="F38" s="201"/>
      <c r="G38" s="201"/>
      <c r="H38" s="201"/>
      <c r="I38" s="201"/>
      <c r="J38" s="201"/>
      <c r="K38" s="201"/>
      <c r="L38" s="201"/>
      <c r="M38" s="201"/>
      <c r="N38" s="20" t="s">
        <v>19</v>
      </c>
      <c r="O38" s="20" t="s">
        <v>14</v>
      </c>
      <c r="P38" s="20" t="str">
        <f>M14</f>
        <v>Rol de Tècnic/a d’Usabilitat en serveis IT en entorns GIS i aplicacions similars a les incloses al catàleg de servei (veure Annex I del PPT)</v>
      </c>
      <c r="Q38" s="202" t="str">
        <f>Q14</f>
        <v/>
      </c>
      <c r="R38" s="202"/>
      <c r="S38" s="202"/>
      <c r="T38" s="202"/>
      <c r="U38" s="202"/>
      <c r="V38" s="202"/>
      <c r="W38" s="168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1" t="s">
        <v>55</v>
      </c>
      <c r="C39" s="191"/>
      <c r="D39" s="191"/>
      <c r="E39" s="196" t="s">
        <v>56</v>
      </c>
      <c r="F39" s="197"/>
      <c r="G39" s="197"/>
      <c r="H39" s="197"/>
      <c r="I39" s="197"/>
      <c r="J39" s="197"/>
      <c r="K39" s="197"/>
      <c r="L39" s="197"/>
      <c r="M39" s="198"/>
      <c r="N39" s="87"/>
      <c r="O39" s="87" t="s">
        <v>53</v>
      </c>
      <c r="P39" s="167" t="s">
        <v>3</v>
      </c>
      <c r="Q39" s="191" t="s">
        <v>4</v>
      </c>
      <c r="R39" s="191"/>
      <c r="S39" s="191"/>
      <c r="T39" s="191"/>
      <c r="U39" s="191"/>
      <c r="V39" s="191"/>
      <c r="W39" s="167" t="s">
        <v>4</v>
      </c>
      <c r="X39" s="167" t="s">
        <v>4</v>
      </c>
      <c r="Y39" s="167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91"/>
      <c r="C40" s="191"/>
      <c r="D40" s="191"/>
      <c r="E40" s="196"/>
      <c r="F40" s="197"/>
      <c r="G40" s="197"/>
      <c r="H40" s="197"/>
      <c r="I40" s="197"/>
      <c r="J40" s="197"/>
      <c r="K40" s="197"/>
      <c r="L40" s="197"/>
      <c r="M40" s="198"/>
      <c r="N40" s="87"/>
      <c r="O40" s="87"/>
      <c r="P40" s="167" t="s">
        <v>51</v>
      </c>
      <c r="Q40" s="191" t="s">
        <v>51</v>
      </c>
      <c r="R40" s="191"/>
      <c r="S40" s="191"/>
      <c r="T40" s="191"/>
      <c r="U40" s="191"/>
      <c r="V40" s="191"/>
      <c r="W40" s="167" t="s">
        <v>51</v>
      </c>
      <c r="X40" s="167" t="s">
        <v>51</v>
      </c>
      <c r="Y40" s="167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91"/>
      <c r="C41" s="191"/>
      <c r="D41" s="191"/>
      <c r="E41" s="196"/>
      <c r="F41" s="197"/>
      <c r="G41" s="197"/>
      <c r="H41" s="197"/>
      <c r="I41" s="197"/>
      <c r="J41" s="197"/>
      <c r="K41" s="197"/>
      <c r="L41" s="197"/>
      <c r="M41" s="198"/>
      <c r="N41" s="87"/>
      <c r="O41" s="87"/>
      <c r="P41" s="167" t="s">
        <v>51</v>
      </c>
      <c r="Q41" s="191" t="s">
        <v>51</v>
      </c>
      <c r="R41" s="191"/>
      <c r="S41" s="191"/>
      <c r="T41" s="191"/>
      <c r="U41" s="191"/>
      <c r="V41" s="191"/>
      <c r="W41" s="167" t="s">
        <v>51</v>
      </c>
      <c r="X41" s="167" t="s">
        <v>51</v>
      </c>
      <c r="Y41" s="167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91"/>
      <c r="C42" s="191"/>
      <c r="D42" s="191"/>
      <c r="E42" s="196"/>
      <c r="F42" s="197"/>
      <c r="G42" s="197"/>
      <c r="H42" s="197"/>
      <c r="I42" s="197"/>
      <c r="J42" s="197"/>
      <c r="K42" s="197"/>
      <c r="L42" s="197"/>
      <c r="M42" s="198"/>
      <c r="N42" s="87"/>
      <c r="O42" s="87"/>
      <c r="P42" s="167" t="s">
        <v>51</v>
      </c>
      <c r="Q42" s="191" t="s">
        <v>51</v>
      </c>
      <c r="R42" s="191"/>
      <c r="S42" s="191"/>
      <c r="T42" s="191"/>
      <c r="U42" s="191"/>
      <c r="V42" s="191"/>
      <c r="W42" s="167" t="s">
        <v>51</v>
      </c>
      <c r="X42" s="167" t="s">
        <v>51</v>
      </c>
      <c r="Y42" s="167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91"/>
      <c r="C43" s="191"/>
      <c r="D43" s="191"/>
      <c r="E43" s="196"/>
      <c r="F43" s="197"/>
      <c r="G43" s="197"/>
      <c r="H43" s="197"/>
      <c r="I43" s="197"/>
      <c r="J43" s="197"/>
      <c r="K43" s="197"/>
      <c r="L43" s="197"/>
      <c r="M43" s="198"/>
      <c r="N43" s="87"/>
      <c r="O43" s="87"/>
      <c r="P43" s="167" t="s">
        <v>51</v>
      </c>
      <c r="Q43" s="191" t="s">
        <v>51</v>
      </c>
      <c r="R43" s="191"/>
      <c r="S43" s="191"/>
      <c r="T43" s="191"/>
      <c r="U43" s="191"/>
      <c r="V43" s="191"/>
      <c r="W43" s="167" t="s">
        <v>51</v>
      </c>
      <c r="X43" s="167" t="s">
        <v>51</v>
      </c>
      <c r="Y43" s="167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91"/>
      <c r="C44" s="191"/>
      <c r="D44" s="191"/>
      <c r="E44" s="196"/>
      <c r="F44" s="197"/>
      <c r="G44" s="197"/>
      <c r="H44" s="197"/>
      <c r="I44" s="197"/>
      <c r="J44" s="197"/>
      <c r="K44" s="197"/>
      <c r="L44" s="197"/>
      <c r="M44" s="198"/>
      <c r="N44" s="87"/>
      <c r="O44" s="87"/>
      <c r="P44" s="167" t="s">
        <v>51</v>
      </c>
      <c r="Q44" s="191" t="s">
        <v>51</v>
      </c>
      <c r="R44" s="191"/>
      <c r="S44" s="191"/>
      <c r="T44" s="191"/>
      <c r="U44" s="191"/>
      <c r="V44" s="191"/>
      <c r="W44" s="167" t="s">
        <v>51</v>
      </c>
      <c r="X44" s="167" t="s">
        <v>51</v>
      </c>
      <c r="Y44" s="167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91"/>
      <c r="C45" s="191"/>
      <c r="D45" s="191"/>
      <c r="E45" s="196"/>
      <c r="F45" s="197"/>
      <c r="G45" s="197"/>
      <c r="H45" s="197"/>
      <c r="I45" s="197"/>
      <c r="J45" s="197"/>
      <c r="K45" s="197"/>
      <c r="L45" s="197"/>
      <c r="M45" s="198"/>
      <c r="N45" s="87"/>
      <c r="O45" s="87"/>
      <c r="P45" s="167" t="s">
        <v>51</v>
      </c>
      <c r="Q45" s="191" t="s">
        <v>51</v>
      </c>
      <c r="R45" s="191"/>
      <c r="S45" s="191"/>
      <c r="T45" s="191"/>
      <c r="U45" s="191"/>
      <c r="V45" s="191"/>
      <c r="W45" s="167" t="s">
        <v>51</v>
      </c>
      <c r="X45" s="167" t="s">
        <v>51</v>
      </c>
      <c r="Y45" s="167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91"/>
      <c r="C46" s="191"/>
      <c r="D46" s="191"/>
      <c r="E46" s="196"/>
      <c r="F46" s="197"/>
      <c r="G46" s="197"/>
      <c r="H46" s="197"/>
      <c r="I46" s="197"/>
      <c r="J46" s="197"/>
      <c r="K46" s="197"/>
      <c r="L46" s="197"/>
      <c r="M46" s="198"/>
      <c r="N46" s="87"/>
      <c r="O46" s="87"/>
      <c r="P46" s="167" t="s">
        <v>51</v>
      </c>
      <c r="Q46" s="191" t="s">
        <v>51</v>
      </c>
      <c r="R46" s="191"/>
      <c r="S46" s="191"/>
      <c r="T46" s="191"/>
      <c r="U46" s="191"/>
      <c r="V46" s="191"/>
      <c r="W46" s="167" t="s">
        <v>51</v>
      </c>
      <c r="X46" s="167" t="s">
        <v>51</v>
      </c>
      <c r="Y46" s="167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91"/>
      <c r="C47" s="191"/>
      <c r="D47" s="191"/>
      <c r="E47" s="196"/>
      <c r="F47" s="197"/>
      <c r="G47" s="197"/>
      <c r="H47" s="197"/>
      <c r="I47" s="197"/>
      <c r="J47" s="197"/>
      <c r="K47" s="197"/>
      <c r="L47" s="197"/>
      <c r="M47" s="198"/>
      <c r="N47" s="87"/>
      <c r="O47" s="87"/>
      <c r="P47" s="167" t="s">
        <v>51</v>
      </c>
      <c r="Q47" s="191" t="s">
        <v>51</v>
      </c>
      <c r="R47" s="191"/>
      <c r="S47" s="191"/>
      <c r="T47" s="191"/>
      <c r="U47" s="191"/>
      <c r="V47" s="191"/>
      <c r="W47" s="167" t="s">
        <v>51</v>
      </c>
      <c r="X47" s="167" t="s">
        <v>51</v>
      </c>
      <c r="Y47" s="167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91"/>
      <c r="C48" s="191"/>
      <c r="D48" s="191"/>
      <c r="E48" s="196"/>
      <c r="F48" s="197"/>
      <c r="G48" s="197"/>
      <c r="H48" s="197"/>
      <c r="I48" s="197"/>
      <c r="J48" s="197"/>
      <c r="K48" s="197"/>
      <c r="L48" s="197"/>
      <c r="M48" s="198"/>
      <c r="N48" s="87"/>
      <c r="O48" s="87"/>
      <c r="P48" s="167" t="s">
        <v>51</v>
      </c>
      <c r="Q48" s="191" t="s">
        <v>51</v>
      </c>
      <c r="R48" s="191"/>
      <c r="S48" s="191"/>
      <c r="T48" s="191"/>
      <c r="U48" s="191"/>
      <c r="V48" s="191"/>
      <c r="W48" s="167" t="s">
        <v>51</v>
      </c>
      <c r="X48" s="167" t="s">
        <v>51</v>
      </c>
      <c r="Y48" s="167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91"/>
      <c r="C49" s="191"/>
      <c r="D49" s="191"/>
      <c r="E49" s="196"/>
      <c r="F49" s="197"/>
      <c r="G49" s="197"/>
      <c r="H49" s="197"/>
      <c r="I49" s="197"/>
      <c r="J49" s="197"/>
      <c r="K49" s="197"/>
      <c r="L49" s="197"/>
      <c r="M49" s="198"/>
      <c r="N49" s="87"/>
      <c r="O49" s="87"/>
      <c r="P49" s="167" t="s">
        <v>51</v>
      </c>
      <c r="Q49" s="191" t="s">
        <v>51</v>
      </c>
      <c r="R49" s="191"/>
      <c r="S49" s="191"/>
      <c r="T49" s="191"/>
      <c r="U49" s="191"/>
      <c r="V49" s="191"/>
      <c r="W49" s="167" t="s">
        <v>51</v>
      </c>
      <c r="X49" s="167" t="s">
        <v>51</v>
      </c>
      <c r="Y49" s="167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91"/>
      <c r="C50" s="191"/>
      <c r="D50" s="191"/>
      <c r="E50" s="196"/>
      <c r="F50" s="197"/>
      <c r="G50" s="197"/>
      <c r="H50" s="197"/>
      <c r="I50" s="197"/>
      <c r="J50" s="197"/>
      <c r="K50" s="197"/>
      <c r="L50" s="197"/>
      <c r="M50" s="198"/>
      <c r="N50" s="87"/>
      <c r="O50" s="87"/>
      <c r="P50" s="167" t="s">
        <v>51</v>
      </c>
      <c r="Q50" s="191" t="s">
        <v>51</v>
      </c>
      <c r="R50" s="191"/>
      <c r="S50" s="191"/>
      <c r="T50" s="191"/>
      <c r="U50" s="191"/>
      <c r="V50" s="191"/>
      <c r="W50" s="167" t="s">
        <v>51</v>
      </c>
      <c r="X50" s="167" t="s">
        <v>51</v>
      </c>
      <c r="Y50" s="167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91"/>
      <c r="C51" s="191"/>
      <c r="D51" s="191"/>
      <c r="E51" s="196"/>
      <c r="F51" s="197"/>
      <c r="G51" s="197"/>
      <c r="H51" s="197"/>
      <c r="I51" s="197"/>
      <c r="J51" s="197"/>
      <c r="K51" s="197"/>
      <c r="L51" s="197"/>
      <c r="M51" s="198"/>
      <c r="N51" s="87"/>
      <c r="O51" s="87"/>
      <c r="P51" s="167" t="s">
        <v>51</v>
      </c>
      <c r="Q51" s="191" t="s">
        <v>51</v>
      </c>
      <c r="R51" s="191"/>
      <c r="S51" s="191"/>
      <c r="T51" s="191"/>
      <c r="U51" s="191"/>
      <c r="V51" s="191"/>
      <c r="W51" s="167" t="s">
        <v>51</v>
      </c>
      <c r="X51" s="167" t="s">
        <v>51</v>
      </c>
      <c r="Y51" s="167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91"/>
      <c r="C52" s="191"/>
      <c r="D52" s="191"/>
      <c r="E52" s="196"/>
      <c r="F52" s="197"/>
      <c r="G52" s="197"/>
      <c r="H52" s="197"/>
      <c r="I52" s="197"/>
      <c r="J52" s="197"/>
      <c r="K52" s="197"/>
      <c r="L52" s="197"/>
      <c r="M52" s="198"/>
      <c r="N52" s="87"/>
      <c r="O52" s="87"/>
      <c r="P52" s="167" t="s">
        <v>51</v>
      </c>
      <c r="Q52" s="191" t="s">
        <v>51</v>
      </c>
      <c r="R52" s="191"/>
      <c r="S52" s="191"/>
      <c r="T52" s="191"/>
      <c r="U52" s="191"/>
      <c r="V52" s="191"/>
      <c r="W52" s="167" t="s">
        <v>51</v>
      </c>
      <c r="X52" s="167" t="s">
        <v>51</v>
      </c>
      <c r="Y52" s="167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91"/>
      <c r="C53" s="191"/>
      <c r="D53" s="191"/>
      <c r="E53" s="196"/>
      <c r="F53" s="197"/>
      <c r="G53" s="197"/>
      <c r="H53" s="197"/>
      <c r="I53" s="197"/>
      <c r="J53" s="197"/>
      <c r="K53" s="197"/>
      <c r="L53" s="197"/>
      <c r="M53" s="198"/>
      <c r="N53" s="87"/>
      <c r="O53" s="87"/>
      <c r="P53" s="167" t="s">
        <v>51</v>
      </c>
      <c r="Q53" s="191" t="s">
        <v>51</v>
      </c>
      <c r="R53" s="191"/>
      <c r="S53" s="191"/>
      <c r="T53" s="191"/>
      <c r="U53" s="191"/>
      <c r="V53" s="191"/>
      <c r="W53" s="167" t="s">
        <v>51</v>
      </c>
      <c r="X53" s="167" t="s">
        <v>51</v>
      </c>
      <c r="Y53" s="167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91"/>
      <c r="C54" s="191"/>
      <c r="D54" s="191"/>
      <c r="E54" s="196"/>
      <c r="F54" s="197"/>
      <c r="G54" s="197"/>
      <c r="H54" s="197"/>
      <c r="I54" s="197"/>
      <c r="J54" s="197"/>
      <c r="K54" s="197"/>
      <c r="L54" s="197"/>
      <c r="M54" s="198"/>
      <c r="N54" s="87"/>
      <c r="O54" s="87"/>
      <c r="P54" s="167" t="s">
        <v>51</v>
      </c>
      <c r="Q54" s="191" t="s">
        <v>51</v>
      </c>
      <c r="R54" s="191"/>
      <c r="S54" s="191"/>
      <c r="T54" s="191"/>
      <c r="U54" s="191"/>
      <c r="V54" s="191"/>
      <c r="W54" s="167" t="s">
        <v>51</v>
      </c>
      <c r="X54" s="167" t="s">
        <v>51</v>
      </c>
      <c r="Y54" s="167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91"/>
      <c r="C55" s="191"/>
      <c r="D55" s="191"/>
      <c r="E55" s="196"/>
      <c r="F55" s="197"/>
      <c r="G55" s="197"/>
      <c r="H55" s="197"/>
      <c r="I55" s="197"/>
      <c r="J55" s="197"/>
      <c r="K55" s="197"/>
      <c r="L55" s="197"/>
      <c r="M55" s="198"/>
      <c r="N55" s="87"/>
      <c r="O55" s="87"/>
      <c r="P55" s="167" t="s">
        <v>51</v>
      </c>
      <c r="Q55" s="191" t="s">
        <v>51</v>
      </c>
      <c r="R55" s="191"/>
      <c r="S55" s="191"/>
      <c r="T55" s="191"/>
      <c r="U55" s="191"/>
      <c r="V55" s="191"/>
      <c r="W55" s="167" t="s">
        <v>51</v>
      </c>
      <c r="X55" s="167" t="s">
        <v>51</v>
      </c>
      <c r="Y55" s="167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91"/>
      <c r="C56" s="191"/>
      <c r="D56" s="191"/>
      <c r="E56" s="196"/>
      <c r="F56" s="197"/>
      <c r="G56" s="197"/>
      <c r="H56" s="197"/>
      <c r="I56" s="197"/>
      <c r="J56" s="197"/>
      <c r="K56" s="197"/>
      <c r="L56" s="197"/>
      <c r="M56" s="198"/>
      <c r="N56" s="87"/>
      <c r="O56" s="87"/>
      <c r="P56" s="167" t="s">
        <v>51</v>
      </c>
      <c r="Q56" s="191" t="s">
        <v>51</v>
      </c>
      <c r="R56" s="191"/>
      <c r="S56" s="191"/>
      <c r="T56" s="191"/>
      <c r="U56" s="191"/>
      <c r="V56" s="191"/>
      <c r="W56" s="167" t="s">
        <v>51</v>
      </c>
      <c r="X56" s="167" t="s">
        <v>51</v>
      </c>
      <c r="Y56" s="167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91"/>
      <c r="C57" s="191"/>
      <c r="D57" s="191"/>
      <c r="E57" s="196"/>
      <c r="F57" s="197"/>
      <c r="G57" s="197"/>
      <c r="H57" s="197"/>
      <c r="I57" s="197"/>
      <c r="J57" s="197"/>
      <c r="K57" s="197"/>
      <c r="L57" s="197"/>
      <c r="M57" s="198"/>
      <c r="N57" s="87"/>
      <c r="O57" s="87"/>
      <c r="P57" s="167" t="s">
        <v>51</v>
      </c>
      <c r="Q57" s="191" t="s">
        <v>51</v>
      </c>
      <c r="R57" s="191"/>
      <c r="S57" s="191"/>
      <c r="T57" s="191"/>
      <c r="U57" s="191"/>
      <c r="V57" s="191"/>
      <c r="W57" s="167" t="s">
        <v>51</v>
      </c>
      <c r="X57" s="167" t="s">
        <v>51</v>
      </c>
      <c r="Y57" s="167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91"/>
      <c r="C58" s="191"/>
      <c r="D58" s="191"/>
      <c r="E58" s="196"/>
      <c r="F58" s="197"/>
      <c r="G58" s="197"/>
      <c r="H58" s="197"/>
      <c r="I58" s="197"/>
      <c r="J58" s="197"/>
      <c r="K58" s="197"/>
      <c r="L58" s="197"/>
      <c r="M58" s="198"/>
      <c r="N58" s="87"/>
      <c r="O58" s="87"/>
      <c r="P58" s="167" t="s">
        <v>51</v>
      </c>
      <c r="Q58" s="191" t="s">
        <v>51</v>
      </c>
      <c r="R58" s="191"/>
      <c r="S58" s="191"/>
      <c r="T58" s="191"/>
      <c r="U58" s="191"/>
      <c r="V58" s="191"/>
      <c r="W58" s="167" t="s">
        <v>51</v>
      </c>
      <c r="X58" s="167" t="s">
        <v>51</v>
      </c>
      <c r="Y58" s="167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91"/>
      <c r="C59" s="191"/>
      <c r="D59" s="191"/>
      <c r="E59" s="196"/>
      <c r="F59" s="197"/>
      <c r="G59" s="197"/>
      <c r="H59" s="197"/>
      <c r="I59" s="197"/>
      <c r="J59" s="197"/>
      <c r="K59" s="197"/>
      <c r="L59" s="197"/>
      <c r="M59" s="198"/>
      <c r="N59" s="87"/>
      <c r="O59" s="87"/>
      <c r="P59" s="167" t="s">
        <v>51</v>
      </c>
      <c r="Q59" s="191" t="s">
        <v>51</v>
      </c>
      <c r="R59" s="191"/>
      <c r="S59" s="191"/>
      <c r="T59" s="191"/>
      <c r="U59" s="191"/>
      <c r="V59" s="191"/>
      <c r="W59" s="167" t="s">
        <v>51</v>
      </c>
      <c r="X59" s="167" t="s">
        <v>51</v>
      </c>
      <c r="Y59" s="167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91"/>
      <c r="C60" s="191"/>
      <c r="D60" s="191"/>
      <c r="E60" s="196"/>
      <c r="F60" s="197"/>
      <c r="G60" s="197"/>
      <c r="H60" s="197"/>
      <c r="I60" s="197"/>
      <c r="J60" s="197"/>
      <c r="K60" s="197"/>
      <c r="L60" s="197"/>
      <c r="M60" s="198"/>
      <c r="N60" s="87"/>
      <c r="O60" s="87"/>
      <c r="P60" s="167" t="s">
        <v>51</v>
      </c>
      <c r="Q60" s="191" t="s">
        <v>51</v>
      </c>
      <c r="R60" s="191"/>
      <c r="S60" s="191"/>
      <c r="T60" s="191"/>
      <c r="U60" s="191"/>
      <c r="V60" s="191"/>
      <c r="W60" s="167" t="s">
        <v>51</v>
      </c>
      <c r="X60" s="167" t="s">
        <v>51</v>
      </c>
      <c r="Y60" s="167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91"/>
      <c r="C61" s="191"/>
      <c r="D61" s="191"/>
      <c r="E61" s="196"/>
      <c r="F61" s="197"/>
      <c r="G61" s="197"/>
      <c r="H61" s="197"/>
      <c r="I61" s="197"/>
      <c r="J61" s="197"/>
      <c r="K61" s="197"/>
      <c r="L61" s="197"/>
      <c r="M61" s="198"/>
      <c r="N61" s="87"/>
      <c r="O61" s="87"/>
      <c r="P61" s="167" t="s">
        <v>51</v>
      </c>
      <c r="Q61" s="191" t="s">
        <v>51</v>
      </c>
      <c r="R61" s="191"/>
      <c r="S61" s="191"/>
      <c r="T61" s="191"/>
      <c r="U61" s="191"/>
      <c r="V61" s="191"/>
      <c r="W61" s="167" t="s">
        <v>51</v>
      </c>
      <c r="X61" s="167" t="s">
        <v>51</v>
      </c>
      <c r="Y61" s="167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91"/>
      <c r="C62" s="191"/>
      <c r="D62" s="191"/>
      <c r="E62" s="196"/>
      <c r="F62" s="197"/>
      <c r="G62" s="197"/>
      <c r="H62" s="197"/>
      <c r="I62" s="197"/>
      <c r="J62" s="197"/>
      <c r="K62" s="197"/>
      <c r="L62" s="197"/>
      <c r="M62" s="198"/>
      <c r="N62" s="87"/>
      <c r="O62" s="87"/>
      <c r="P62" s="167" t="s">
        <v>51</v>
      </c>
      <c r="Q62" s="191" t="s">
        <v>51</v>
      </c>
      <c r="R62" s="191"/>
      <c r="S62" s="191"/>
      <c r="T62" s="191"/>
      <c r="U62" s="191"/>
      <c r="V62" s="191"/>
      <c r="W62" s="167" t="s">
        <v>51</v>
      </c>
      <c r="X62" s="167" t="s">
        <v>51</v>
      </c>
      <c r="Y62" s="167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91"/>
      <c r="C63" s="191"/>
      <c r="D63" s="191"/>
      <c r="E63" s="196"/>
      <c r="F63" s="197"/>
      <c r="G63" s="197"/>
      <c r="H63" s="197"/>
      <c r="I63" s="197"/>
      <c r="J63" s="197"/>
      <c r="K63" s="197"/>
      <c r="L63" s="197"/>
      <c r="M63" s="198"/>
      <c r="N63" s="87"/>
      <c r="O63" s="87"/>
      <c r="P63" s="167" t="s">
        <v>51</v>
      </c>
      <c r="Q63" s="191" t="s">
        <v>51</v>
      </c>
      <c r="R63" s="191"/>
      <c r="S63" s="191"/>
      <c r="T63" s="191"/>
      <c r="U63" s="191"/>
      <c r="V63" s="191"/>
      <c r="W63" s="167" t="s">
        <v>51</v>
      </c>
      <c r="X63" s="167" t="s">
        <v>51</v>
      </c>
      <c r="Y63" s="167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91"/>
      <c r="C64" s="191"/>
      <c r="D64" s="191"/>
      <c r="E64" s="196"/>
      <c r="F64" s="197"/>
      <c r="G64" s="197"/>
      <c r="H64" s="197"/>
      <c r="I64" s="197"/>
      <c r="J64" s="197"/>
      <c r="K64" s="197"/>
      <c r="L64" s="197"/>
      <c r="M64" s="198"/>
      <c r="N64" s="87"/>
      <c r="O64" s="87"/>
      <c r="P64" s="167" t="s">
        <v>51</v>
      </c>
      <c r="Q64" s="191" t="s">
        <v>51</v>
      </c>
      <c r="R64" s="191"/>
      <c r="S64" s="191"/>
      <c r="T64" s="191"/>
      <c r="U64" s="191"/>
      <c r="V64" s="191"/>
      <c r="W64" s="167" t="s">
        <v>51</v>
      </c>
      <c r="X64" s="167" t="s">
        <v>51</v>
      </c>
      <c r="Y64" s="167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91"/>
      <c r="C65" s="191"/>
      <c r="D65" s="191"/>
      <c r="E65" s="196"/>
      <c r="F65" s="197"/>
      <c r="G65" s="197"/>
      <c r="H65" s="197"/>
      <c r="I65" s="197"/>
      <c r="J65" s="197"/>
      <c r="K65" s="197"/>
      <c r="L65" s="197"/>
      <c r="M65" s="198"/>
      <c r="N65" s="87"/>
      <c r="O65" s="87"/>
      <c r="P65" s="167" t="s">
        <v>51</v>
      </c>
      <c r="Q65" s="191" t="s">
        <v>51</v>
      </c>
      <c r="R65" s="191"/>
      <c r="S65" s="191"/>
      <c r="T65" s="191"/>
      <c r="U65" s="191"/>
      <c r="V65" s="191"/>
      <c r="W65" s="167" t="s">
        <v>51</v>
      </c>
      <c r="X65" s="167" t="s">
        <v>51</v>
      </c>
      <c r="Y65" s="167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91"/>
      <c r="C66" s="191"/>
      <c r="D66" s="191"/>
      <c r="E66" s="196"/>
      <c r="F66" s="197"/>
      <c r="G66" s="197"/>
      <c r="H66" s="197"/>
      <c r="I66" s="197"/>
      <c r="J66" s="197"/>
      <c r="K66" s="197"/>
      <c r="L66" s="197"/>
      <c r="M66" s="198"/>
      <c r="N66" s="87"/>
      <c r="O66" s="87"/>
      <c r="P66" s="167" t="s">
        <v>51</v>
      </c>
      <c r="Q66" s="191" t="s">
        <v>51</v>
      </c>
      <c r="R66" s="191"/>
      <c r="S66" s="191"/>
      <c r="T66" s="191"/>
      <c r="U66" s="191"/>
      <c r="V66" s="191"/>
      <c r="W66" s="167" t="s">
        <v>51</v>
      </c>
      <c r="X66" s="167" t="s">
        <v>51</v>
      </c>
      <c r="Y66" s="167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91"/>
      <c r="C67" s="191"/>
      <c r="D67" s="191"/>
      <c r="E67" s="196"/>
      <c r="F67" s="197"/>
      <c r="G67" s="197"/>
      <c r="H67" s="197"/>
      <c r="I67" s="197"/>
      <c r="J67" s="197"/>
      <c r="K67" s="197"/>
      <c r="L67" s="197"/>
      <c r="M67" s="198"/>
      <c r="N67" s="87"/>
      <c r="O67" s="87"/>
      <c r="P67" s="167" t="s">
        <v>51</v>
      </c>
      <c r="Q67" s="191" t="s">
        <v>51</v>
      </c>
      <c r="R67" s="191"/>
      <c r="S67" s="191"/>
      <c r="T67" s="191"/>
      <c r="U67" s="191"/>
      <c r="V67" s="191"/>
      <c r="W67" s="167" t="s">
        <v>51</v>
      </c>
      <c r="X67" s="167" t="s">
        <v>51</v>
      </c>
      <c r="Y67" s="167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91"/>
      <c r="C68" s="191"/>
      <c r="D68" s="191"/>
      <c r="E68" s="196"/>
      <c r="F68" s="197"/>
      <c r="G68" s="197"/>
      <c r="H68" s="197"/>
      <c r="I68" s="197"/>
      <c r="J68" s="197"/>
      <c r="K68" s="197"/>
      <c r="L68" s="197"/>
      <c r="M68" s="198"/>
      <c r="N68" s="87"/>
      <c r="O68" s="87"/>
      <c r="P68" s="167" t="s">
        <v>51</v>
      </c>
      <c r="Q68" s="191" t="s">
        <v>51</v>
      </c>
      <c r="R68" s="191"/>
      <c r="S68" s="191"/>
      <c r="T68" s="191"/>
      <c r="U68" s="191"/>
      <c r="V68" s="191"/>
      <c r="W68" s="167" t="s">
        <v>51</v>
      </c>
      <c r="X68" s="167" t="s">
        <v>51</v>
      </c>
      <c r="Y68" s="167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91"/>
      <c r="C69" s="191"/>
      <c r="D69" s="191"/>
      <c r="E69" s="196"/>
      <c r="F69" s="197"/>
      <c r="G69" s="197"/>
      <c r="H69" s="197"/>
      <c r="I69" s="197"/>
      <c r="J69" s="197"/>
      <c r="K69" s="197"/>
      <c r="L69" s="197"/>
      <c r="M69" s="198"/>
      <c r="N69" s="87"/>
      <c r="O69" s="87"/>
      <c r="P69" s="167" t="s">
        <v>51</v>
      </c>
      <c r="Q69" s="191" t="s">
        <v>51</v>
      </c>
      <c r="R69" s="191"/>
      <c r="S69" s="191"/>
      <c r="T69" s="191"/>
      <c r="U69" s="191"/>
      <c r="V69" s="191"/>
      <c r="W69" s="167" t="s">
        <v>51</v>
      </c>
      <c r="X69" s="167" t="s">
        <v>51</v>
      </c>
      <c r="Y69" s="167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91"/>
      <c r="C70" s="191"/>
      <c r="D70" s="191"/>
      <c r="E70" s="196"/>
      <c r="F70" s="197"/>
      <c r="G70" s="197"/>
      <c r="H70" s="197"/>
      <c r="I70" s="197"/>
      <c r="J70" s="197"/>
      <c r="K70" s="197"/>
      <c r="L70" s="197"/>
      <c r="M70" s="198"/>
      <c r="N70" s="87"/>
      <c r="O70" s="87"/>
      <c r="P70" s="167" t="s">
        <v>51</v>
      </c>
      <c r="Q70" s="191" t="s">
        <v>51</v>
      </c>
      <c r="R70" s="191"/>
      <c r="S70" s="191"/>
      <c r="T70" s="191"/>
      <c r="U70" s="191"/>
      <c r="V70" s="191"/>
      <c r="W70" s="167" t="s">
        <v>51</v>
      </c>
      <c r="X70" s="167" t="s">
        <v>51</v>
      </c>
      <c r="Y70" s="167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91"/>
      <c r="C71" s="191"/>
      <c r="D71" s="191"/>
      <c r="E71" s="196"/>
      <c r="F71" s="197"/>
      <c r="G71" s="197"/>
      <c r="H71" s="197"/>
      <c r="I71" s="197"/>
      <c r="J71" s="197"/>
      <c r="K71" s="197"/>
      <c r="L71" s="197"/>
      <c r="M71" s="198"/>
      <c r="N71" s="87"/>
      <c r="O71" s="87"/>
      <c r="P71" s="167" t="s">
        <v>51</v>
      </c>
      <c r="Q71" s="191" t="s">
        <v>51</v>
      </c>
      <c r="R71" s="191"/>
      <c r="S71" s="191"/>
      <c r="T71" s="191"/>
      <c r="U71" s="191"/>
      <c r="V71" s="191"/>
      <c r="W71" s="167" t="s">
        <v>51</v>
      </c>
      <c r="X71" s="167" t="s">
        <v>51</v>
      </c>
      <c r="Y71" s="167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91"/>
      <c r="C72" s="191"/>
      <c r="D72" s="191"/>
      <c r="E72" s="196"/>
      <c r="F72" s="197"/>
      <c r="G72" s="197"/>
      <c r="H72" s="197"/>
      <c r="I72" s="197"/>
      <c r="J72" s="197"/>
      <c r="K72" s="197"/>
      <c r="L72" s="197"/>
      <c r="M72" s="198"/>
      <c r="N72" s="87"/>
      <c r="O72" s="87"/>
      <c r="P72" s="167" t="s">
        <v>51</v>
      </c>
      <c r="Q72" s="191" t="s">
        <v>51</v>
      </c>
      <c r="R72" s="191"/>
      <c r="S72" s="191"/>
      <c r="T72" s="191"/>
      <c r="U72" s="191"/>
      <c r="V72" s="191"/>
      <c r="W72" s="167" t="s">
        <v>51</v>
      </c>
      <c r="X72" s="167" t="s">
        <v>51</v>
      </c>
      <c r="Y72" s="167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91"/>
      <c r="C73" s="191"/>
      <c r="D73" s="191"/>
      <c r="E73" s="196"/>
      <c r="F73" s="197"/>
      <c r="G73" s="197"/>
      <c r="H73" s="197"/>
      <c r="I73" s="197"/>
      <c r="J73" s="197"/>
      <c r="K73" s="197"/>
      <c r="L73" s="197"/>
      <c r="M73" s="198"/>
      <c r="N73" s="87"/>
      <c r="O73" s="87"/>
      <c r="P73" s="167" t="s">
        <v>51</v>
      </c>
      <c r="Q73" s="191" t="s">
        <v>51</v>
      </c>
      <c r="R73" s="191"/>
      <c r="S73" s="191"/>
      <c r="T73" s="191"/>
      <c r="U73" s="191"/>
      <c r="V73" s="191"/>
      <c r="W73" s="167" t="s">
        <v>51</v>
      </c>
      <c r="X73" s="167" t="s">
        <v>51</v>
      </c>
      <c r="Y73" s="167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91"/>
      <c r="C74" s="191"/>
      <c r="D74" s="191"/>
      <c r="E74" s="196"/>
      <c r="F74" s="197"/>
      <c r="G74" s="197"/>
      <c r="H74" s="197"/>
      <c r="I74" s="197"/>
      <c r="J74" s="197"/>
      <c r="K74" s="197"/>
      <c r="L74" s="197"/>
      <c r="M74" s="198"/>
      <c r="N74" s="87"/>
      <c r="O74" s="87"/>
      <c r="P74" s="167" t="s">
        <v>51</v>
      </c>
      <c r="Q74" s="191" t="s">
        <v>51</v>
      </c>
      <c r="R74" s="191"/>
      <c r="S74" s="191"/>
      <c r="T74" s="191"/>
      <c r="U74" s="191"/>
      <c r="V74" s="191"/>
      <c r="W74" s="167" t="s">
        <v>51</v>
      </c>
      <c r="X74" s="167" t="s">
        <v>51</v>
      </c>
      <c r="Y74" s="167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91"/>
      <c r="C75" s="191"/>
      <c r="D75" s="191"/>
      <c r="E75" s="196"/>
      <c r="F75" s="197"/>
      <c r="G75" s="197"/>
      <c r="H75" s="197"/>
      <c r="I75" s="197"/>
      <c r="J75" s="197"/>
      <c r="K75" s="197"/>
      <c r="L75" s="197"/>
      <c r="M75" s="198"/>
      <c r="N75" s="87"/>
      <c r="O75" s="87"/>
      <c r="P75" s="167" t="s">
        <v>51</v>
      </c>
      <c r="Q75" s="191" t="s">
        <v>51</v>
      </c>
      <c r="R75" s="191"/>
      <c r="S75" s="191"/>
      <c r="T75" s="191"/>
      <c r="U75" s="191"/>
      <c r="V75" s="191"/>
      <c r="W75" s="167" t="s">
        <v>51</v>
      </c>
      <c r="X75" s="167" t="s">
        <v>51</v>
      </c>
      <c r="Y75" s="167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91"/>
      <c r="C76" s="191"/>
      <c r="D76" s="191"/>
      <c r="E76" s="196"/>
      <c r="F76" s="197"/>
      <c r="G76" s="197"/>
      <c r="H76" s="197"/>
      <c r="I76" s="197"/>
      <c r="J76" s="197"/>
      <c r="K76" s="197"/>
      <c r="L76" s="197"/>
      <c r="M76" s="198"/>
      <c r="N76" s="87"/>
      <c r="O76" s="87"/>
      <c r="P76" s="167" t="s">
        <v>51</v>
      </c>
      <c r="Q76" s="191" t="s">
        <v>51</v>
      </c>
      <c r="R76" s="191"/>
      <c r="S76" s="191"/>
      <c r="T76" s="191"/>
      <c r="U76" s="191"/>
      <c r="V76" s="191"/>
      <c r="W76" s="167" t="s">
        <v>51</v>
      </c>
      <c r="X76" s="167" t="s">
        <v>51</v>
      </c>
      <c r="Y76" s="167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91"/>
      <c r="C77" s="191"/>
      <c r="D77" s="191"/>
      <c r="E77" s="196"/>
      <c r="F77" s="197"/>
      <c r="G77" s="197"/>
      <c r="H77" s="197"/>
      <c r="I77" s="197"/>
      <c r="J77" s="197"/>
      <c r="K77" s="197"/>
      <c r="L77" s="197"/>
      <c r="M77" s="198"/>
      <c r="N77" s="87"/>
      <c r="O77" s="87"/>
      <c r="P77" s="167" t="s">
        <v>51</v>
      </c>
      <c r="Q77" s="191" t="s">
        <v>51</v>
      </c>
      <c r="R77" s="191"/>
      <c r="S77" s="191"/>
      <c r="T77" s="191"/>
      <c r="U77" s="191"/>
      <c r="V77" s="191"/>
      <c r="W77" s="167" t="s">
        <v>51</v>
      </c>
      <c r="X77" s="167" t="s">
        <v>51</v>
      </c>
      <c r="Y77" s="167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92"/>
      <c r="C78" s="192"/>
      <c r="D78" s="192"/>
      <c r="E78" s="193"/>
      <c r="F78" s="194"/>
      <c r="G78" s="194"/>
      <c r="H78" s="194"/>
      <c r="I78" s="194"/>
      <c r="J78" s="194"/>
      <c r="K78" s="194"/>
      <c r="L78" s="194"/>
      <c r="M78" s="195"/>
      <c r="N78" s="91"/>
      <c r="O78" s="91"/>
      <c r="P78" s="167" t="s">
        <v>51</v>
      </c>
      <c r="Q78" s="191" t="s">
        <v>51</v>
      </c>
      <c r="R78" s="191"/>
      <c r="S78" s="191"/>
      <c r="T78" s="191"/>
      <c r="U78" s="191"/>
      <c r="V78" s="191"/>
      <c r="W78" s="167" t="s">
        <v>51</v>
      </c>
      <c r="X78" s="167" t="s">
        <v>51</v>
      </c>
      <c r="Y78" s="167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92"/>
      <c r="C79" s="192"/>
      <c r="D79" s="192"/>
      <c r="E79" s="193"/>
      <c r="F79" s="194"/>
      <c r="G79" s="194"/>
      <c r="H79" s="194"/>
      <c r="I79" s="194"/>
      <c r="J79" s="194"/>
      <c r="K79" s="194"/>
      <c r="L79" s="194"/>
      <c r="M79" s="195"/>
      <c r="N79" s="91"/>
      <c r="O79" s="91"/>
      <c r="P79" s="167" t="s">
        <v>51</v>
      </c>
      <c r="Q79" s="191" t="s">
        <v>51</v>
      </c>
      <c r="R79" s="191"/>
      <c r="S79" s="191"/>
      <c r="T79" s="191"/>
      <c r="U79" s="191"/>
      <c r="V79" s="191"/>
      <c r="W79" s="167" t="s">
        <v>51</v>
      </c>
      <c r="X79" s="167" t="s">
        <v>51</v>
      </c>
      <c r="Y79" s="167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92"/>
      <c r="C80" s="192"/>
      <c r="D80" s="192"/>
      <c r="E80" s="193"/>
      <c r="F80" s="194"/>
      <c r="G80" s="194"/>
      <c r="H80" s="194"/>
      <c r="I80" s="194"/>
      <c r="J80" s="194"/>
      <c r="K80" s="194"/>
      <c r="L80" s="194"/>
      <c r="M80" s="195"/>
      <c r="N80" s="91"/>
      <c r="O80" s="91"/>
      <c r="P80" s="167" t="s">
        <v>51</v>
      </c>
      <c r="Q80" s="191" t="s">
        <v>51</v>
      </c>
      <c r="R80" s="191"/>
      <c r="S80" s="191"/>
      <c r="T80" s="191"/>
      <c r="U80" s="191"/>
      <c r="V80" s="191"/>
      <c r="W80" s="167" t="s">
        <v>51</v>
      </c>
      <c r="X80" s="167" t="s">
        <v>51</v>
      </c>
      <c r="Y80" s="167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92"/>
      <c r="C81" s="192"/>
      <c r="D81" s="192"/>
      <c r="E81" s="193"/>
      <c r="F81" s="194"/>
      <c r="G81" s="194"/>
      <c r="H81" s="194"/>
      <c r="I81" s="194"/>
      <c r="J81" s="194"/>
      <c r="K81" s="194"/>
      <c r="L81" s="194"/>
      <c r="M81" s="195"/>
      <c r="N81" s="91"/>
      <c r="O81" s="91"/>
      <c r="P81" s="167" t="s">
        <v>51</v>
      </c>
      <c r="Q81" s="191" t="s">
        <v>51</v>
      </c>
      <c r="R81" s="191"/>
      <c r="S81" s="191"/>
      <c r="T81" s="191"/>
      <c r="U81" s="191"/>
      <c r="V81" s="191"/>
      <c r="W81" s="167" t="s">
        <v>51</v>
      </c>
      <c r="X81" s="167" t="s">
        <v>51</v>
      </c>
      <c r="Y81" s="167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92"/>
      <c r="C82" s="192"/>
      <c r="D82" s="192"/>
      <c r="E82" s="193"/>
      <c r="F82" s="194"/>
      <c r="G82" s="194"/>
      <c r="H82" s="194"/>
      <c r="I82" s="194"/>
      <c r="J82" s="194"/>
      <c r="K82" s="194"/>
      <c r="L82" s="194"/>
      <c r="M82" s="195"/>
      <c r="N82" s="91"/>
      <c r="O82" s="91"/>
      <c r="P82" s="167" t="s">
        <v>51</v>
      </c>
      <c r="Q82" s="191" t="s">
        <v>51</v>
      </c>
      <c r="R82" s="191"/>
      <c r="S82" s="191"/>
      <c r="T82" s="191"/>
      <c r="U82" s="191"/>
      <c r="V82" s="191"/>
      <c r="W82" s="167" t="s">
        <v>51</v>
      </c>
      <c r="X82" s="167" t="s">
        <v>51</v>
      </c>
      <c r="Y82" s="167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92"/>
      <c r="C83" s="192"/>
      <c r="D83" s="192"/>
      <c r="E83" s="193"/>
      <c r="F83" s="194"/>
      <c r="G83" s="194"/>
      <c r="H83" s="194"/>
      <c r="I83" s="194"/>
      <c r="J83" s="194"/>
      <c r="K83" s="194"/>
      <c r="L83" s="194"/>
      <c r="M83" s="195"/>
      <c r="N83" s="91"/>
      <c r="O83" s="91"/>
      <c r="P83" s="167" t="s">
        <v>51</v>
      </c>
      <c r="Q83" s="191" t="s">
        <v>51</v>
      </c>
      <c r="R83" s="191"/>
      <c r="S83" s="191"/>
      <c r="T83" s="191"/>
      <c r="U83" s="191"/>
      <c r="V83" s="191"/>
      <c r="W83" s="167" t="s">
        <v>51</v>
      </c>
      <c r="X83" s="167" t="s">
        <v>51</v>
      </c>
      <c r="Y83" s="167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92"/>
      <c r="C84" s="192"/>
      <c r="D84" s="192"/>
      <c r="E84" s="193"/>
      <c r="F84" s="194"/>
      <c r="G84" s="194"/>
      <c r="H84" s="194"/>
      <c r="I84" s="194"/>
      <c r="J84" s="194"/>
      <c r="K84" s="194"/>
      <c r="L84" s="194"/>
      <c r="M84" s="195"/>
      <c r="N84" s="91"/>
      <c r="O84" s="91"/>
      <c r="P84" s="167" t="s">
        <v>51</v>
      </c>
      <c r="Q84" s="191" t="s">
        <v>51</v>
      </c>
      <c r="R84" s="191"/>
      <c r="S84" s="191"/>
      <c r="T84" s="191"/>
      <c r="U84" s="191"/>
      <c r="V84" s="191"/>
      <c r="W84" s="167" t="s">
        <v>51</v>
      </c>
      <c r="X84" s="167" t="s">
        <v>51</v>
      </c>
      <c r="Y84" s="167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92"/>
      <c r="C85" s="192"/>
      <c r="D85" s="192"/>
      <c r="E85" s="193"/>
      <c r="F85" s="194"/>
      <c r="G85" s="194"/>
      <c r="H85" s="194"/>
      <c r="I85" s="194"/>
      <c r="J85" s="194"/>
      <c r="K85" s="194"/>
      <c r="L85" s="194"/>
      <c r="M85" s="195"/>
      <c r="N85" s="91"/>
      <c r="O85" s="91"/>
      <c r="P85" s="167" t="s">
        <v>51</v>
      </c>
      <c r="Q85" s="191" t="s">
        <v>51</v>
      </c>
      <c r="R85" s="191"/>
      <c r="S85" s="191"/>
      <c r="T85" s="191"/>
      <c r="U85" s="191"/>
      <c r="V85" s="191"/>
      <c r="W85" s="167" t="s">
        <v>51</v>
      </c>
      <c r="X85" s="167" t="s">
        <v>51</v>
      </c>
      <c r="Y85" s="167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92"/>
      <c r="C86" s="192"/>
      <c r="D86" s="192"/>
      <c r="E86" s="193"/>
      <c r="F86" s="194"/>
      <c r="G86" s="194"/>
      <c r="H86" s="194"/>
      <c r="I86" s="194"/>
      <c r="J86" s="194"/>
      <c r="K86" s="194"/>
      <c r="L86" s="194"/>
      <c r="M86" s="195"/>
      <c r="N86" s="91"/>
      <c r="O86" s="91"/>
      <c r="P86" s="167" t="s">
        <v>51</v>
      </c>
      <c r="Q86" s="191" t="s">
        <v>51</v>
      </c>
      <c r="R86" s="191"/>
      <c r="S86" s="191"/>
      <c r="T86" s="191"/>
      <c r="U86" s="191"/>
      <c r="V86" s="191"/>
      <c r="W86" s="167" t="s">
        <v>51</v>
      </c>
      <c r="X86" s="167" t="s">
        <v>51</v>
      </c>
      <c r="Y86" s="167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92"/>
      <c r="C87" s="192"/>
      <c r="D87" s="192"/>
      <c r="E87" s="193"/>
      <c r="F87" s="194"/>
      <c r="G87" s="194"/>
      <c r="H87" s="194"/>
      <c r="I87" s="194"/>
      <c r="J87" s="194"/>
      <c r="K87" s="194"/>
      <c r="L87" s="194"/>
      <c r="M87" s="195"/>
      <c r="N87" s="91"/>
      <c r="O87" s="91"/>
      <c r="P87" s="167" t="s">
        <v>51</v>
      </c>
      <c r="Q87" s="191" t="s">
        <v>51</v>
      </c>
      <c r="R87" s="191"/>
      <c r="S87" s="191"/>
      <c r="T87" s="191"/>
      <c r="U87" s="191"/>
      <c r="V87" s="191"/>
      <c r="W87" s="167" t="s">
        <v>51</v>
      </c>
      <c r="X87" s="167" t="s">
        <v>51</v>
      </c>
      <c r="Y87" s="167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92"/>
      <c r="C88" s="192"/>
      <c r="D88" s="192"/>
      <c r="E88" s="193"/>
      <c r="F88" s="194"/>
      <c r="G88" s="194"/>
      <c r="H88" s="194"/>
      <c r="I88" s="194"/>
      <c r="J88" s="194"/>
      <c r="K88" s="194"/>
      <c r="L88" s="194"/>
      <c r="M88" s="195"/>
      <c r="N88" s="91"/>
      <c r="O88" s="91"/>
      <c r="P88" s="167" t="s">
        <v>51</v>
      </c>
      <c r="Q88" s="191" t="s">
        <v>51</v>
      </c>
      <c r="R88" s="191"/>
      <c r="S88" s="191"/>
      <c r="T88" s="191"/>
      <c r="U88" s="191"/>
      <c r="V88" s="191"/>
      <c r="W88" s="167" t="s">
        <v>51</v>
      </c>
      <c r="X88" s="167" t="s">
        <v>51</v>
      </c>
      <c r="Y88" s="167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92"/>
      <c r="C89" s="192"/>
      <c r="D89" s="192"/>
      <c r="E89" s="193"/>
      <c r="F89" s="194"/>
      <c r="G89" s="194"/>
      <c r="H89" s="194"/>
      <c r="I89" s="194"/>
      <c r="J89" s="194"/>
      <c r="K89" s="194"/>
      <c r="L89" s="194"/>
      <c r="M89" s="195"/>
      <c r="N89" s="91"/>
      <c r="O89" s="91"/>
      <c r="P89" s="167" t="s">
        <v>51</v>
      </c>
      <c r="Q89" s="191" t="s">
        <v>51</v>
      </c>
      <c r="R89" s="191"/>
      <c r="S89" s="191"/>
      <c r="T89" s="191"/>
      <c r="U89" s="191"/>
      <c r="V89" s="191"/>
      <c r="W89" s="167" t="s">
        <v>51</v>
      </c>
      <c r="X89" s="167" t="s">
        <v>51</v>
      </c>
      <c r="Y89" s="167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92"/>
      <c r="C90" s="192"/>
      <c r="D90" s="192"/>
      <c r="E90" s="193"/>
      <c r="F90" s="194"/>
      <c r="G90" s="194"/>
      <c r="H90" s="194"/>
      <c r="I90" s="194"/>
      <c r="J90" s="194"/>
      <c r="K90" s="194"/>
      <c r="L90" s="194"/>
      <c r="M90" s="195"/>
      <c r="N90" s="91"/>
      <c r="O90" s="91"/>
      <c r="P90" s="167" t="s">
        <v>51</v>
      </c>
      <c r="Q90" s="191" t="s">
        <v>51</v>
      </c>
      <c r="R90" s="191"/>
      <c r="S90" s="191"/>
      <c r="T90" s="191"/>
      <c r="U90" s="191"/>
      <c r="V90" s="191"/>
      <c r="W90" s="167" t="s">
        <v>51</v>
      </c>
      <c r="X90" s="167" t="s">
        <v>51</v>
      </c>
      <c r="Y90" s="167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92"/>
      <c r="C91" s="192"/>
      <c r="D91" s="192"/>
      <c r="E91" s="193"/>
      <c r="F91" s="194"/>
      <c r="G91" s="194"/>
      <c r="H91" s="194"/>
      <c r="I91" s="194"/>
      <c r="J91" s="194"/>
      <c r="K91" s="194"/>
      <c r="L91" s="194"/>
      <c r="M91" s="195"/>
      <c r="N91" s="91"/>
      <c r="O91" s="91"/>
      <c r="P91" s="167" t="s">
        <v>51</v>
      </c>
      <c r="Q91" s="191" t="s">
        <v>51</v>
      </c>
      <c r="R91" s="191"/>
      <c r="S91" s="191"/>
      <c r="T91" s="191"/>
      <c r="U91" s="191"/>
      <c r="V91" s="191"/>
      <c r="W91" s="167" t="s">
        <v>51</v>
      </c>
      <c r="X91" s="167" t="s">
        <v>51</v>
      </c>
      <c r="Y91" s="167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92"/>
      <c r="C92" s="192"/>
      <c r="D92" s="192"/>
      <c r="E92" s="193"/>
      <c r="F92" s="194"/>
      <c r="G92" s="194"/>
      <c r="H92" s="194"/>
      <c r="I92" s="194"/>
      <c r="J92" s="194"/>
      <c r="K92" s="194"/>
      <c r="L92" s="194"/>
      <c r="M92" s="195"/>
      <c r="N92" s="91"/>
      <c r="O92" s="91"/>
      <c r="P92" s="167" t="s">
        <v>51</v>
      </c>
      <c r="Q92" s="191" t="s">
        <v>51</v>
      </c>
      <c r="R92" s="191"/>
      <c r="S92" s="191"/>
      <c r="T92" s="191"/>
      <c r="U92" s="191"/>
      <c r="V92" s="191"/>
      <c r="W92" s="167" t="s">
        <v>51</v>
      </c>
      <c r="X92" s="167" t="s">
        <v>51</v>
      </c>
      <c r="Y92" s="167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92"/>
      <c r="C93" s="192"/>
      <c r="D93" s="192"/>
      <c r="E93" s="193"/>
      <c r="F93" s="194"/>
      <c r="G93" s="194"/>
      <c r="H93" s="194"/>
      <c r="I93" s="194"/>
      <c r="J93" s="194"/>
      <c r="K93" s="194"/>
      <c r="L93" s="194"/>
      <c r="M93" s="195"/>
      <c r="N93" s="91"/>
      <c r="O93" s="91"/>
      <c r="P93" s="167" t="s">
        <v>51</v>
      </c>
      <c r="Q93" s="191" t="s">
        <v>51</v>
      </c>
      <c r="R93" s="191"/>
      <c r="S93" s="191"/>
      <c r="T93" s="191"/>
      <c r="U93" s="191"/>
      <c r="V93" s="191"/>
      <c r="W93" s="167" t="s">
        <v>51</v>
      </c>
      <c r="X93" s="167" t="s">
        <v>51</v>
      </c>
      <c r="Y93" s="167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1"/>
      <c r="C94" s="191"/>
      <c r="D94" s="191"/>
      <c r="E94" s="191"/>
      <c r="F94" s="191"/>
      <c r="G94" s="191"/>
      <c r="H94" s="191"/>
      <c r="I94" s="191"/>
      <c r="J94" s="191"/>
      <c r="K94" s="191"/>
      <c r="L94" s="191"/>
      <c r="M94" s="191"/>
      <c r="N94" s="87"/>
      <c r="O94" s="87"/>
      <c r="P94" s="167" t="s">
        <v>51</v>
      </c>
      <c r="Q94" s="191" t="s">
        <v>51</v>
      </c>
      <c r="R94" s="191"/>
      <c r="S94" s="191"/>
      <c r="T94" s="191"/>
      <c r="U94" s="191"/>
      <c r="V94" s="191"/>
      <c r="W94" s="167" t="s">
        <v>51</v>
      </c>
      <c r="X94" s="167" t="s">
        <v>51</v>
      </c>
      <c r="Y94" s="167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92"/>
      <c r="C95" s="192"/>
      <c r="D95" s="192"/>
      <c r="E95" s="193"/>
      <c r="F95" s="194"/>
      <c r="G95" s="194"/>
      <c r="H95" s="194"/>
      <c r="I95" s="194"/>
      <c r="J95" s="194"/>
      <c r="K95" s="194"/>
      <c r="L95" s="194"/>
      <c r="M95" s="195"/>
      <c r="N95" s="91"/>
      <c r="O95" s="91"/>
      <c r="P95" s="167" t="s">
        <v>51</v>
      </c>
      <c r="Q95" s="191" t="s">
        <v>51</v>
      </c>
      <c r="R95" s="191"/>
      <c r="S95" s="191"/>
      <c r="T95" s="191"/>
      <c r="U95" s="191"/>
      <c r="V95" s="191"/>
      <c r="W95" s="167" t="s">
        <v>51</v>
      </c>
      <c r="X95" s="167" t="s">
        <v>51</v>
      </c>
      <c r="Y95" s="167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1"/>
      <c r="C96" s="191"/>
      <c r="D96" s="191"/>
      <c r="E96" s="191"/>
      <c r="F96" s="191"/>
      <c r="G96" s="191"/>
      <c r="H96" s="191"/>
      <c r="I96" s="191"/>
      <c r="J96" s="191"/>
      <c r="K96" s="191"/>
      <c r="L96" s="191"/>
      <c r="M96" s="191"/>
      <c r="N96" s="87"/>
      <c r="O96" s="87"/>
      <c r="P96" s="167" t="s">
        <v>51</v>
      </c>
      <c r="Q96" s="191" t="s">
        <v>51</v>
      </c>
      <c r="R96" s="191"/>
      <c r="S96" s="191"/>
      <c r="T96" s="191"/>
      <c r="U96" s="191"/>
      <c r="V96" s="191"/>
      <c r="W96" s="167" t="s">
        <v>51</v>
      </c>
      <c r="X96" s="167" t="s">
        <v>51</v>
      </c>
      <c r="Y96" s="167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92"/>
      <c r="C97" s="192"/>
      <c r="D97" s="192"/>
      <c r="E97" s="193"/>
      <c r="F97" s="194"/>
      <c r="G97" s="194"/>
      <c r="H97" s="194"/>
      <c r="I97" s="194"/>
      <c r="J97" s="194"/>
      <c r="K97" s="194"/>
      <c r="L97" s="194"/>
      <c r="M97" s="195"/>
      <c r="N97" s="91"/>
      <c r="O97" s="91"/>
      <c r="P97" s="167" t="s">
        <v>51</v>
      </c>
      <c r="Q97" s="191" t="s">
        <v>51</v>
      </c>
      <c r="R97" s="191"/>
      <c r="S97" s="191"/>
      <c r="T97" s="191"/>
      <c r="U97" s="191"/>
      <c r="V97" s="191"/>
      <c r="W97" s="167" t="s">
        <v>51</v>
      </c>
      <c r="X97" s="167" t="s">
        <v>51</v>
      </c>
      <c r="Y97" s="167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1"/>
      <c r="C98" s="191"/>
      <c r="D98" s="191"/>
      <c r="E98" s="191"/>
      <c r="F98" s="191"/>
      <c r="G98" s="191"/>
      <c r="H98" s="191"/>
      <c r="I98" s="191"/>
      <c r="J98" s="191"/>
      <c r="K98" s="191"/>
      <c r="L98" s="191"/>
      <c r="M98" s="191"/>
      <c r="N98" s="87"/>
      <c r="O98" s="87"/>
      <c r="P98" s="167" t="s">
        <v>51</v>
      </c>
      <c r="Q98" s="191" t="s">
        <v>51</v>
      </c>
      <c r="R98" s="191"/>
      <c r="S98" s="191"/>
      <c r="T98" s="191"/>
      <c r="U98" s="191"/>
      <c r="V98" s="191"/>
      <c r="W98" s="167" t="s">
        <v>51</v>
      </c>
      <c r="X98" s="167" t="s">
        <v>51</v>
      </c>
      <c r="Y98" s="167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92"/>
      <c r="C99" s="192"/>
      <c r="D99" s="192"/>
      <c r="E99" s="193"/>
      <c r="F99" s="194"/>
      <c r="G99" s="194"/>
      <c r="H99" s="194"/>
      <c r="I99" s="194"/>
      <c r="J99" s="194"/>
      <c r="K99" s="194"/>
      <c r="L99" s="194"/>
      <c r="M99" s="195"/>
      <c r="N99" s="91"/>
      <c r="O99" s="91"/>
      <c r="P99" s="167" t="s">
        <v>51</v>
      </c>
      <c r="Q99" s="191" t="s">
        <v>51</v>
      </c>
      <c r="R99" s="191"/>
      <c r="S99" s="191"/>
      <c r="T99" s="191"/>
      <c r="U99" s="191"/>
      <c r="V99" s="191"/>
      <c r="W99" s="167" t="s">
        <v>51</v>
      </c>
      <c r="X99" s="167" t="s">
        <v>51</v>
      </c>
      <c r="Y99" s="167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1"/>
      <c r="C100" s="191"/>
      <c r="D100" s="191"/>
      <c r="E100" s="191"/>
      <c r="F100" s="191"/>
      <c r="G100" s="191"/>
      <c r="H100" s="191"/>
      <c r="I100" s="191"/>
      <c r="J100" s="191"/>
      <c r="K100" s="191"/>
      <c r="L100" s="191"/>
      <c r="M100" s="191"/>
      <c r="N100" s="87"/>
      <c r="O100" s="87"/>
      <c r="P100" s="167" t="s">
        <v>51</v>
      </c>
      <c r="Q100" s="191" t="s">
        <v>51</v>
      </c>
      <c r="R100" s="191"/>
      <c r="S100" s="191"/>
      <c r="T100" s="191"/>
      <c r="U100" s="191"/>
      <c r="V100" s="191"/>
      <c r="W100" s="167" t="s">
        <v>51</v>
      </c>
      <c r="X100" s="167" t="s">
        <v>51</v>
      </c>
      <c r="Y100" s="167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92"/>
      <c r="C101" s="192"/>
      <c r="D101" s="192"/>
      <c r="E101" s="193"/>
      <c r="F101" s="194"/>
      <c r="G101" s="194"/>
      <c r="H101" s="194"/>
      <c r="I101" s="194"/>
      <c r="J101" s="194"/>
      <c r="K101" s="194"/>
      <c r="L101" s="194"/>
      <c r="M101" s="195"/>
      <c r="N101" s="91"/>
      <c r="O101" s="91"/>
      <c r="P101" s="167" t="s">
        <v>51</v>
      </c>
      <c r="Q101" s="191" t="s">
        <v>51</v>
      </c>
      <c r="R101" s="191"/>
      <c r="S101" s="191"/>
      <c r="T101" s="191"/>
      <c r="U101" s="191"/>
      <c r="V101" s="191"/>
      <c r="W101" s="167" t="s">
        <v>51</v>
      </c>
      <c r="X101" s="167" t="s">
        <v>51</v>
      </c>
      <c r="Y101" s="167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1"/>
      <c r="C102" s="191"/>
      <c r="D102" s="191"/>
      <c r="E102" s="191"/>
      <c r="F102" s="191"/>
      <c r="G102" s="191"/>
      <c r="H102" s="191"/>
      <c r="I102" s="191"/>
      <c r="J102" s="191"/>
      <c r="K102" s="191"/>
      <c r="L102" s="191"/>
      <c r="M102" s="191"/>
      <c r="N102" s="87"/>
      <c r="O102" s="87"/>
      <c r="P102" s="167" t="s">
        <v>51</v>
      </c>
      <c r="Q102" s="191" t="s">
        <v>51</v>
      </c>
      <c r="R102" s="191"/>
      <c r="S102" s="191"/>
      <c r="T102" s="191"/>
      <c r="U102" s="191"/>
      <c r="V102" s="191"/>
      <c r="W102" s="167" t="s">
        <v>51</v>
      </c>
      <c r="X102" s="167" t="s">
        <v>51</v>
      </c>
      <c r="Y102" s="167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1"/>
      <c r="C103" s="191"/>
      <c r="D103" s="191"/>
      <c r="E103" s="191"/>
      <c r="F103" s="191"/>
      <c r="G103" s="191"/>
      <c r="H103" s="191"/>
      <c r="I103" s="191"/>
      <c r="J103" s="191"/>
      <c r="K103" s="191"/>
      <c r="L103" s="191"/>
      <c r="M103" s="191"/>
      <c r="N103" s="87"/>
      <c r="O103" s="87"/>
      <c r="P103" s="167" t="s">
        <v>51</v>
      </c>
      <c r="Q103" s="191" t="s">
        <v>51</v>
      </c>
      <c r="R103" s="191"/>
      <c r="S103" s="191"/>
      <c r="T103" s="191"/>
      <c r="U103" s="191"/>
      <c r="V103" s="191"/>
      <c r="W103" s="167" t="s">
        <v>51</v>
      </c>
      <c r="X103" s="167" t="s">
        <v>51</v>
      </c>
      <c r="Y103" s="167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84"/>
      <c r="C104" s="184"/>
      <c r="D104" s="184"/>
      <c r="E104" s="184"/>
      <c r="F104" s="184"/>
      <c r="G104" s="184"/>
      <c r="H104" s="184"/>
      <c r="I104" s="184"/>
      <c r="J104" s="184"/>
      <c r="K104" s="184"/>
      <c r="L104" s="184"/>
      <c r="M104" s="184"/>
      <c r="N104" s="98"/>
      <c r="O104" s="98"/>
      <c r="P104" s="184"/>
      <c r="Q104" s="184"/>
      <c r="R104" s="184"/>
      <c r="S104" s="184"/>
      <c r="T104" s="184"/>
      <c r="U104" s="184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84"/>
      <c r="C105" s="184"/>
      <c r="D105" s="184"/>
      <c r="E105" s="184"/>
      <c r="F105" s="184"/>
      <c r="G105" s="184"/>
      <c r="H105" s="184"/>
      <c r="I105" s="184"/>
      <c r="J105" s="184"/>
      <c r="K105" s="184"/>
      <c r="L105" s="184"/>
      <c r="M105" s="184"/>
      <c r="N105" s="98"/>
      <c r="O105" s="98"/>
      <c r="P105" s="184"/>
      <c r="Q105" s="184"/>
      <c r="R105" s="184"/>
      <c r="S105" s="184"/>
      <c r="T105" s="184"/>
      <c r="U105" s="184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84"/>
      <c r="C106" s="184"/>
      <c r="D106" s="184"/>
      <c r="E106" s="184"/>
      <c r="F106" s="184"/>
      <c r="G106" s="184"/>
      <c r="H106" s="184"/>
      <c r="I106" s="184"/>
      <c r="J106" s="184"/>
      <c r="K106" s="184"/>
      <c r="L106" s="184"/>
      <c r="M106" s="184"/>
      <c r="N106" s="98"/>
      <c r="O106" s="98"/>
      <c r="P106" s="184"/>
      <c r="Q106" s="184"/>
      <c r="R106" s="184"/>
      <c r="S106" s="184"/>
      <c r="T106" s="184"/>
      <c r="U106" s="184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84"/>
      <c r="C107" s="184"/>
      <c r="D107" s="184"/>
      <c r="E107" s="184"/>
      <c r="F107" s="184"/>
      <c r="G107" s="184"/>
      <c r="H107" s="184"/>
      <c r="I107" s="184"/>
      <c r="J107" s="184"/>
      <c r="K107" s="184"/>
      <c r="L107" s="184"/>
      <c r="M107" s="184"/>
      <c r="N107" s="98"/>
      <c r="O107" s="98"/>
      <c r="P107" s="184"/>
      <c r="Q107" s="184"/>
      <c r="R107" s="184"/>
      <c r="S107" s="184"/>
      <c r="T107" s="184"/>
      <c r="U107" s="184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84"/>
      <c r="C108" s="184"/>
      <c r="D108" s="184"/>
      <c r="E108" s="184"/>
      <c r="F108" s="184"/>
      <c r="G108" s="184"/>
      <c r="H108" s="184"/>
      <c r="I108" s="184"/>
      <c r="J108" s="184"/>
      <c r="K108" s="184"/>
      <c r="L108" s="184"/>
      <c r="M108" s="184"/>
      <c r="N108" s="98"/>
      <c r="O108" s="98"/>
      <c r="P108" s="184"/>
      <c r="Q108" s="184"/>
      <c r="R108" s="184"/>
      <c r="S108" s="184"/>
      <c r="T108" s="184"/>
      <c r="U108" s="184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84"/>
      <c r="C109" s="184"/>
      <c r="D109" s="184"/>
      <c r="E109" s="184"/>
      <c r="F109" s="184"/>
      <c r="G109" s="184"/>
      <c r="H109" s="184"/>
      <c r="I109" s="184"/>
      <c r="J109" s="184"/>
      <c r="K109" s="184"/>
      <c r="L109" s="184"/>
      <c r="M109" s="184"/>
      <c r="N109" s="98"/>
      <c r="O109" s="98"/>
      <c r="P109" s="184"/>
      <c r="Q109" s="184"/>
      <c r="R109" s="184"/>
      <c r="S109" s="184"/>
      <c r="T109" s="184"/>
      <c r="U109" s="184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84"/>
      <c r="C110" s="184"/>
      <c r="D110" s="184"/>
      <c r="E110" s="184"/>
      <c r="F110" s="184"/>
      <c r="G110" s="184"/>
      <c r="H110" s="184"/>
      <c r="I110" s="184"/>
      <c r="J110" s="184"/>
      <c r="K110" s="184"/>
      <c r="L110" s="184"/>
      <c r="M110" s="184"/>
      <c r="N110" s="98"/>
      <c r="O110" s="98"/>
      <c r="P110" s="184"/>
      <c r="Q110" s="184"/>
      <c r="R110" s="184"/>
      <c r="S110" s="184"/>
      <c r="T110" s="184"/>
      <c r="U110" s="184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84"/>
      <c r="C111" s="184"/>
      <c r="D111" s="184"/>
      <c r="E111" s="184"/>
      <c r="F111" s="184"/>
      <c r="G111" s="184"/>
      <c r="H111" s="184"/>
      <c r="I111" s="184"/>
      <c r="J111" s="184"/>
      <c r="K111" s="184"/>
      <c r="L111" s="184"/>
      <c r="M111" s="184"/>
      <c r="N111" s="98"/>
      <c r="O111" s="98"/>
      <c r="P111" s="184"/>
      <c r="Q111" s="184"/>
      <c r="R111" s="184"/>
      <c r="S111" s="184"/>
      <c r="T111" s="184"/>
      <c r="U111" s="184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84"/>
      <c r="C112" s="184"/>
      <c r="D112" s="184"/>
      <c r="E112" s="184"/>
      <c r="F112" s="184"/>
      <c r="G112" s="184"/>
      <c r="H112" s="184"/>
      <c r="I112" s="184"/>
      <c r="J112" s="184"/>
      <c r="K112" s="184"/>
      <c r="L112" s="184"/>
      <c r="M112" s="184"/>
      <c r="N112" s="98"/>
      <c r="O112" s="98"/>
      <c r="P112" s="184"/>
      <c r="Q112" s="184"/>
      <c r="R112" s="184"/>
      <c r="S112" s="184"/>
      <c r="T112" s="184"/>
      <c r="U112" s="184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  <c r="N113" s="98"/>
      <c r="O113" s="98"/>
      <c r="P113" s="184"/>
      <c r="Q113" s="184"/>
      <c r="R113" s="184"/>
      <c r="S113" s="184"/>
      <c r="T113" s="184"/>
      <c r="U113" s="184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84"/>
      <c r="C114" s="184"/>
      <c r="D114" s="184"/>
      <c r="E114" s="184"/>
      <c r="F114" s="184"/>
      <c r="G114" s="184"/>
      <c r="H114" s="184"/>
      <c r="I114" s="184"/>
      <c r="J114" s="184"/>
      <c r="K114" s="184"/>
      <c r="L114" s="184"/>
      <c r="M114" s="184"/>
      <c r="N114" s="98"/>
      <c r="O114" s="98"/>
      <c r="P114" s="184"/>
      <c r="Q114" s="184"/>
      <c r="R114" s="184"/>
      <c r="S114" s="184"/>
      <c r="T114" s="184"/>
      <c r="U114" s="184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84"/>
      <c r="C115" s="184"/>
      <c r="D115" s="184"/>
      <c r="E115" s="184"/>
      <c r="F115" s="184"/>
      <c r="G115" s="184"/>
      <c r="H115" s="184"/>
      <c r="I115" s="184"/>
      <c r="J115" s="184"/>
      <c r="K115" s="184"/>
      <c r="L115" s="184"/>
      <c r="M115" s="184"/>
      <c r="N115" s="98"/>
      <c r="O115" s="98"/>
      <c r="P115" s="184"/>
      <c r="Q115" s="184"/>
      <c r="R115" s="184"/>
      <c r="S115" s="184"/>
      <c r="T115" s="184"/>
      <c r="U115" s="184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84"/>
      <c r="C116" s="184"/>
      <c r="D116" s="184"/>
      <c r="E116" s="184"/>
      <c r="F116" s="184"/>
      <c r="G116" s="184"/>
      <c r="H116" s="184"/>
      <c r="I116" s="184"/>
      <c r="J116" s="184"/>
      <c r="K116" s="184"/>
      <c r="L116" s="184"/>
      <c r="M116" s="184"/>
      <c r="N116" s="98"/>
      <c r="O116" s="98"/>
      <c r="P116" s="184"/>
      <c r="Q116" s="184"/>
      <c r="R116" s="184"/>
      <c r="S116" s="184"/>
      <c r="T116" s="184"/>
      <c r="U116" s="184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84"/>
      <c r="C117" s="184"/>
      <c r="D117" s="184"/>
      <c r="E117" s="184"/>
      <c r="F117" s="184"/>
      <c r="G117" s="184"/>
      <c r="H117" s="184"/>
      <c r="I117" s="184"/>
      <c r="J117" s="184"/>
      <c r="K117" s="184"/>
      <c r="L117" s="184"/>
      <c r="M117" s="184"/>
      <c r="N117" s="98"/>
      <c r="O117" s="98"/>
      <c r="P117" s="184"/>
      <c r="Q117" s="184"/>
      <c r="R117" s="184"/>
      <c r="S117" s="184"/>
      <c r="T117" s="184"/>
      <c r="U117" s="184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84"/>
      <c r="C118" s="184"/>
      <c r="D118" s="184"/>
      <c r="E118" s="184"/>
      <c r="F118" s="184"/>
      <c r="G118" s="184"/>
      <c r="H118" s="184"/>
      <c r="I118" s="184"/>
      <c r="J118" s="184"/>
      <c r="K118" s="184"/>
      <c r="L118" s="184"/>
      <c r="M118" s="184"/>
      <c r="N118" s="98"/>
      <c r="O118" s="98"/>
      <c r="P118" s="184"/>
      <c r="Q118" s="184"/>
      <c r="R118" s="184"/>
      <c r="S118" s="184"/>
      <c r="T118" s="184"/>
      <c r="U118" s="184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84"/>
      <c r="C119" s="184"/>
      <c r="D119" s="184"/>
      <c r="E119" s="184"/>
      <c r="F119" s="184"/>
      <c r="G119" s="184"/>
      <c r="H119" s="184"/>
      <c r="I119" s="184"/>
      <c r="J119" s="184"/>
      <c r="K119" s="184"/>
      <c r="L119" s="184"/>
      <c r="M119" s="184"/>
      <c r="N119" s="98"/>
      <c r="O119" s="98"/>
      <c r="P119" s="184"/>
      <c r="Q119" s="184"/>
      <c r="R119" s="184"/>
      <c r="S119" s="184"/>
      <c r="T119" s="184"/>
      <c r="U119" s="184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  <c r="N120" s="98"/>
      <c r="O120" s="98"/>
      <c r="P120" s="184"/>
      <c r="Q120" s="184"/>
      <c r="R120" s="184"/>
      <c r="S120" s="184"/>
      <c r="T120" s="184"/>
      <c r="U120" s="184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84"/>
      <c r="C121" s="184"/>
      <c r="D121" s="184"/>
      <c r="E121" s="184"/>
      <c r="F121" s="184"/>
      <c r="G121" s="184"/>
      <c r="H121" s="184"/>
      <c r="I121" s="184"/>
      <c r="J121" s="184"/>
      <c r="K121" s="184"/>
      <c r="L121" s="184"/>
      <c r="M121" s="184"/>
      <c r="N121" s="98"/>
      <c r="O121" s="98"/>
      <c r="P121" s="184"/>
      <c r="Q121" s="184"/>
      <c r="R121" s="184"/>
      <c r="S121" s="184"/>
      <c r="T121" s="184"/>
      <c r="U121" s="184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84"/>
      <c r="C122" s="184"/>
      <c r="D122" s="184"/>
      <c r="E122" s="184"/>
      <c r="F122" s="184"/>
      <c r="G122" s="184"/>
      <c r="H122" s="184"/>
      <c r="I122" s="184"/>
      <c r="J122" s="184"/>
      <c r="K122" s="184"/>
      <c r="L122" s="184"/>
      <c r="M122" s="184"/>
      <c r="N122" s="98"/>
      <c r="O122" s="98"/>
      <c r="P122" s="184"/>
      <c r="Q122" s="184"/>
      <c r="R122" s="184"/>
      <c r="S122" s="184"/>
      <c r="T122" s="184"/>
      <c r="U122" s="184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84"/>
      <c r="C123" s="184"/>
      <c r="D123" s="184"/>
      <c r="E123" s="184"/>
      <c r="F123" s="184"/>
      <c r="G123" s="184"/>
      <c r="H123" s="184"/>
      <c r="I123" s="184"/>
      <c r="J123" s="184"/>
      <c r="K123" s="184"/>
      <c r="L123" s="184"/>
      <c r="M123" s="184"/>
      <c r="N123" s="98"/>
      <c r="O123" s="98"/>
      <c r="P123" s="184"/>
      <c r="Q123" s="184"/>
      <c r="R123" s="184"/>
      <c r="S123" s="184"/>
      <c r="T123" s="184"/>
      <c r="U123" s="184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84"/>
      <c r="C124" s="184"/>
      <c r="D124" s="184"/>
      <c r="E124" s="184"/>
      <c r="F124" s="184"/>
      <c r="G124" s="184"/>
      <c r="H124" s="184"/>
      <c r="I124" s="184"/>
      <c r="J124" s="184"/>
      <c r="K124" s="184"/>
      <c r="L124" s="184"/>
      <c r="M124" s="184"/>
      <c r="N124" s="98"/>
      <c r="O124" s="98"/>
      <c r="P124" s="184"/>
      <c r="Q124" s="184"/>
      <c r="R124" s="184"/>
      <c r="S124" s="184"/>
      <c r="T124" s="184"/>
      <c r="U124" s="184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84"/>
      <c r="C125" s="184"/>
      <c r="D125" s="184"/>
      <c r="E125" s="184"/>
      <c r="F125" s="184"/>
      <c r="G125" s="184"/>
      <c r="H125" s="184"/>
      <c r="I125" s="184"/>
      <c r="J125" s="184"/>
      <c r="K125" s="184"/>
      <c r="L125" s="184"/>
      <c r="M125" s="184"/>
      <c r="N125" s="98"/>
      <c r="O125" s="98"/>
      <c r="P125" s="184"/>
      <c r="Q125" s="184"/>
      <c r="R125" s="184"/>
      <c r="S125" s="184"/>
      <c r="T125" s="184"/>
      <c r="U125" s="184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84"/>
      <c r="C126" s="184"/>
      <c r="D126" s="184"/>
      <c r="E126" s="184"/>
      <c r="F126" s="184"/>
      <c r="G126" s="184"/>
      <c r="H126" s="184"/>
      <c r="I126" s="184"/>
      <c r="J126" s="184"/>
      <c r="K126" s="184"/>
      <c r="L126" s="184"/>
      <c r="M126" s="184"/>
      <c r="N126" s="98"/>
      <c r="O126" s="98"/>
      <c r="P126" s="184"/>
      <c r="Q126" s="184"/>
      <c r="R126" s="184"/>
      <c r="S126" s="184"/>
      <c r="T126" s="184"/>
      <c r="U126" s="184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84"/>
      <c r="C127" s="184"/>
      <c r="D127" s="184"/>
      <c r="E127" s="184"/>
      <c r="F127" s="184"/>
      <c r="G127" s="184"/>
      <c r="H127" s="184"/>
      <c r="I127" s="184"/>
      <c r="J127" s="184"/>
      <c r="K127" s="184"/>
      <c r="L127" s="184"/>
      <c r="M127" s="184"/>
      <c r="N127" s="98"/>
      <c r="O127" s="98"/>
      <c r="P127" s="184"/>
      <c r="Q127" s="184"/>
      <c r="R127" s="184"/>
      <c r="S127" s="184"/>
      <c r="T127" s="184"/>
      <c r="U127" s="184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84"/>
      <c r="C128" s="184"/>
      <c r="D128" s="184"/>
      <c r="E128" s="184"/>
      <c r="F128" s="184"/>
      <c r="G128" s="184"/>
      <c r="H128" s="184"/>
      <c r="I128" s="184"/>
      <c r="J128" s="184"/>
      <c r="K128" s="184"/>
      <c r="L128" s="184"/>
      <c r="M128" s="184"/>
      <c r="N128" s="98"/>
      <c r="O128" s="98"/>
      <c r="P128" s="184"/>
      <c r="Q128" s="184"/>
      <c r="R128" s="184"/>
      <c r="S128" s="184"/>
      <c r="T128" s="184"/>
      <c r="U128" s="184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84"/>
      <c r="C129" s="184"/>
      <c r="D129" s="184"/>
      <c r="E129" s="184"/>
      <c r="F129" s="184"/>
      <c r="G129" s="184"/>
      <c r="H129" s="184"/>
      <c r="I129" s="184"/>
      <c r="J129" s="184"/>
      <c r="K129" s="184"/>
      <c r="L129" s="184"/>
      <c r="M129" s="184"/>
      <c r="N129" s="98"/>
      <c r="O129" s="98"/>
      <c r="P129" s="184"/>
      <c r="Q129" s="184"/>
      <c r="R129" s="184"/>
      <c r="S129" s="184"/>
      <c r="T129" s="184"/>
      <c r="U129" s="184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84"/>
      <c r="C130" s="184"/>
      <c r="D130" s="184"/>
      <c r="E130" s="184"/>
      <c r="F130" s="184"/>
      <c r="G130" s="184"/>
      <c r="H130" s="184"/>
      <c r="I130" s="184"/>
      <c r="J130" s="184"/>
      <c r="K130" s="184"/>
      <c r="L130" s="184"/>
      <c r="M130" s="184"/>
      <c r="N130" s="98"/>
      <c r="O130" s="98"/>
      <c r="P130" s="184"/>
      <c r="Q130" s="184"/>
      <c r="R130" s="184"/>
      <c r="S130" s="184"/>
      <c r="T130" s="184"/>
      <c r="U130" s="184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84"/>
      <c r="C131" s="184"/>
      <c r="D131" s="184"/>
      <c r="E131" s="184"/>
      <c r="F131" s="184"/>
      <c r="G131" s="184"/>
      <c r="H131" s="184"/>
      <c r="I131" s="184"/>
      <c r="J131" s="184"/>
      <c r="K131" s="184"/>
      <c r="L131" s="184"/>
      <c r="M131" s="184"/>
      <c r="N131" s="98"/>
      <c r="O131" s="98"/>
      <c r="P131" s="184"/>
      <c r="Q131" s="184"/>
      <c r="R131" s="184"/>
      <c r="S131" s="184"/>
      <c r="T131" s="184"/>
      <c r="U131" s="184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5"/>
      <c r="C136" s="186"/>
      <c r="D136" s="186"/>
      <c r="E136" s="165"/>
      <c r="F136" s="165"/>
      <c r="G136" s="165"/>
      <c r="H136" s="185"/>
      <c r="I136" s="185"/>
      <c r="J136" s="185"/>
      <c r="K136" s="185"/>
      <c r="L136" s="165"/>
      <c r="M136" s="185"/>
      <c r="N136" s="185"/>
      <c r="O136" s="185"/>
      <c r="P136" s="185"/>
      <c r="Q136" s="185"/>
      <c r="R136" s="165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8"/>
      <c r="C137" s="188"/>
      <c r="D137" s="188"/>
      <c r="E137" s="102"/>
      <c r="F137" s="102"/>
      <c r="G137" s="102"/>
      <c r="H137" s="189"/>
      <c r="I137" s="189"/>
      <c r="J137" s="189"/>
      <c r="K137" s="189"/>
      <c r="L137" s="164"/>
      <c r="M137" s="190"/>
      <c r="N137" s="190"/>
      <c r="O137" s="190"/>
      <c r="P137" s="190"/>
      <c r="Q137" s="190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8"/>
      <c r="C138" s="188"/>
      <c r="D138" s="188"/>
      <c r="E138" s="102"/>
      <c r="F138" s="102"/>
      <c r="G138" s="102"/>
      <c r="H138" s="189"/>
      <c r="I138" s="189"/>
      <c r="J138" s="189"/>
      <c r="K138" s="189"/>
      <c r="L138" s="164"/>
      <c r="M138" s="190"/>
      <c r="N138" s="190"/>
      <c r="O138" s="190"/>
      <c r="P138" s="190"/>
      <c r="Q138" s="190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8"/>
      <c r="C139" s="188"/>
      <c r="D139" s="188"/>
      <c r="E139" s="102"/>
      <c r="F139" s="102"/>
      <c r="G139" s="102"/>
      <c r="H139" s="189"/>
      <c r="I139" s="189"/>
      <c r="J139" s="189"/>
      <c r="K139" s="189"/>
      <c r="L139" s="164"/>
      <c r="M139" s="190"/>
      <c r="N139" s="190"/>
      <c r="O139" s="190"/>
      <c r="P139" s="190"/>
      <c r="Q139" s="190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8"/>
      <c r="C140" s="188"/>
      <c r="D140" s="188"/>
      <c r="E140" s="102"/>
      <c r="F140" s="102"/>
      <c r="G140" s="102"/>
      <c r="H140" s="189"/>
      <c r="I140" s="189"/>
      <c r="J140" s="189"/>
      <c r="K140" s="189"/>
      <c r="L140" s="164"/>
      <c r="M140" s="190"/>
      <c r="N140" s="190"/>
      <c r="O140" s="190"/>
      <c r="P140" s="190"/>
      <c r="Q140" s="190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8"/>
      <c r="C141" s="188"/>
      <c r="D141" s="188"/>
      <c r="E141" s="102"/>
      <c r="F141" s="102"/>
      <c r="G141" s="102"/>
      <c r="H141" s="189"/>
      <c r="I141" s="189"/>
      <c r="J141" s="189"/>
      <c r="K141" s="189"/>
      <c r="L141" s="164"/>
      <c r="M141" s="190"/>
      <c r="N141" s="190"/>
      <c r="O141" s="190"/>
      <c r="P141" s="190"/>
      <c r="Q141" s="190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8"/>
      <c r="C142" s="188"/>
      <c r="D142" s="188"/>
      <c r="E142" s="102"/>
      <c r="F142" s="102"/>
      <c r="G142" s="102"/>
      <c r="H142" s="189"/>
      <c r="I142" s="189"/>
      <c r="J142" s="189"/>
      <c r="K142" s="189"/>
      <c r="L142" s="164"/>
      <c r="M142" s="190"/>
      <c r="N142" s="190"/>
      <c r="O142" s="190"/>
      <c r="P142" s="190"/>
      <c r="Q142" s="190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8"/>
      <c r="C143" s="188"/>
      <c r="D143" s="188"/>
      <c r="E143" s="102"/>
      <c r="F143" s="102"/>
      <c r="G143" s="102"/>
      <c r="H143" s="189"/>
      <c r="I143" s="189"/>
      <c r="J143" s="189"/>
      <c r="K143" s="189"/>
      <c r="L143" s="164"/>
      <c r="M143" s="190"/>
      <c r="N143" s="190"/>
      <c r="O143" s="190"/>
      <c r="P143" s="190"/>
      <c r="Q143" s="190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8"/>
      <c r="C144" s="188"/>
      <c r="D144" s="188"/>
      <c r="E144" s="102"/>
      <c r="F144" s="102"/>
      <c r="G144" s="102"/>
      <c r="H144" s="189"/>
      <c r="I144" s="189"/>
      <c r="J144" s="189"/>
      <c r="K144" s="189"/>
      <c r="L144" s="164"/>
      <c r="M144" s="190"/>
      <c r="N144" s="190"/>
      <c r="O144" s="190"/>
      <c r="P144" s="190"/>
      <c r="Q144" s="190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8"/>
      <c r="C145" s="188"/>
      <c r="D145" s="188"/>
      <c r="E145" s="102"/>
      <c r="F145" s="102"/>
      <c r="G145" s="102"/>
      <c r="H145" s="189"/>
      <c r="I145" s="189"/>
      <c r="J145" s="189"/>
      <c r="K145" s="189"/>
      <c r="L145" s="164"/>
      <c r="M145" s="190"/>
      <c r="N145" s="190"/>
      <c r="O145" s="190"/>
      <c r="P145" s="190"/>
      <c r="Q145" s="190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6"/>
      <c r="C146" s="166"/>
      <c r="D146" s="166"/>
      <c r="E146" s="166"/>
      <c r="F146" s="166"/>
      <c r="G146" s="166"/>
      <c r="H146" s="166"/>
      <c r="I146" s="166"/>
      <c r="J146" s="166"/>
      <c r="K146" s="166"/>
      <c r="L146" s="166"/>
      <c r="M146" s="166"/>
      <c r="N146" s="166"/>
      <c r="O146" s="166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5"/>
      <c r="C148" s="186"/>
      <c r="D148" s="186"/>
      <c r="E148" s="187"/>
      <c r="F148" s="187"/>
      <c r="G148" s="187"/>
      <c r="H148" s="187"/>
      <c r="I148" s="187"/>
      <c r="J148" s="187"/>
      <c r="K148" s="187"/>
      <c r="L148" s="187"/>
      <c r="M148" s="187"/>
      <c r="N148" s="165"/>
      <c r="O148" s="165"/>
      <c r="P148" s="185"/>
      <c r="Q148" s="185"/>
      <c r="R148" s="185"/>
      <c r="S148" s="185"/>
      <c r="T148" s="185"/>
      <c r="U148" s="185"/>
      <c r="V148" s="165"/>
      <c r="W148" s="165"/>
      <c r="X148" s="165"/>
      <c r="Y148" s="165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84"/>
      <c r="C149" s="184"/>
      <c r="D149" s="184"/>
      <c r="E149" s="184"/>
      <c r="F149" s="184"/>
      <c r="G149" s="184"/>
      <c r="H149" s="184"/>
      <c r="I149" s="184"/>
      <c r="J149" s="184"/>
      <c r="K149" s="184"/>
      <c r="L149" s="184"/>
      <c r="M149" s="184"/>
      <c r="N149" s="98"/>
      <c r="O149" s="164"/>
      <c r="P149" s="184"/>
      <c r="Q149" s="184"/>
      <c r="R149" s="184"/>
      <c r="S149" s="184"/>
      <c r="T149" s="184"/>
      <c r="U149" s="184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84"/>
      <c r="C150" s="184"/>
      <c r="D150" s="184"/>
      <c r="E150" s="184"/>
      <c r="F150" s="184"/>
      <c r="G150" s="184"/>
      <c r="H150" s="184"/>
      <c r="I150" s="184"/>
      <c r="J150" s="184"/>
      <c r="K150" s="184"/>
      <c r="L150" s="184"/>
      <c r="M150" s="184"/>
      <c r="N150" s="98"/>
      <c r="O150" s="164"/>
      <c r="P150" s="184"/>
      <c r="Q150" s="184"/>
      <c r="R150" s="184"/>
      <c r="S150" s="184"/>
      <c r="T150" s="184"/>
      <c r="U150" s="184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84"/>
      <c r="C151" s="184"/>
      <c r="D151" s="184"/>
      <c r="E151" s="184"/>
      <c r="F151" s="184"/>
      <c r="G151" s="184"/>
      <c r="H151" s="184"/>
      <c r="I151" s="184"/>
      <c r="J151" s="184"/>
      <c r="K151" s="184"/>
      <c r="L151" s="184"/>
      <c r="M151" s="184"/>
      <c r="N151" s="98"/>
      <c r="O151" s="164"/>
      <c r="P151" s="184"/>
      <c r="Q151" s="184"/>
      <c r="R151" s="184"/>
      <c r="S151" s="184"/>
      <c r="T151" s="184"/>
      <c r="U151" s="184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84"/>
      <c r="C152" s="184"/>
      <c r="D152" s="184"/>
      <c r="E152" s="184"/>
      <c r="F152" s="184"/>
      <c r="G152" s="184"/>
      <c r="H152" s="184"/>
      <c r="I152" s="184"/>
      <c r="J152" s="184"/>
      <c r="K152" s="184"/>
      <c r="L152" s="184"/>
      <c r="M152" s="184"/>
      <c r="N152" s="98"/>
      <c r="O152" s="164"/>
      <c r="P152" s="184"/>
      <c r="Q152" s="184"/>
      <c r="R152" s="184"/>
      <c r="S152" s="184"/>
      <c r="T152" s="184"/>
      <c r="U152" s="184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84"/>
      <c r="C153" s="184"/>
      <c r="D153" s="184"/>
      <c r="E153" s="184"/>
      <c r="F153" s="184"/>
      <c r="G153" s="184"/>
      <c r="H153" s="184"/>
      <c r="I153" s="184"/>
      <c r="J153" s="184"/>
      <c r="K153" s="184"/>
      <c r="L153" s="184"/>
      <c r="M153" s="184"/>
      <c r="N153" s="98"/>
      <c r="O153" s="164"/>
      <c r="P153" s="184"/>
      <c r="Q153" s="184"/>
      <c r="R153" s="184"/>
      <c r="S153" s="184"/>
      <c r="T153" s="184"/>
      <c r="U153" s="184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84"/>
      <c r="C154" s="184"/>
      <c r="D154" s="184"/>
      <c r="E154" s="184"/>
      <c r="F154" s="184"/>
      <c r="G154" s="184"/>
      <c r="H154" s="184"/>
      <c r="I154" s="184"/>
      <c r="J154" s="184"/>
      <c r="K154" s="184"/>
      <c r="L154" s="184"/>
      <c r="M154" s="184"/>
      <c r="N154" s="98"/>
      <c r="O154" s="164"/>
      <c r="P154" s="184"/>
      <c r="Q154" s="184"/>
      <c r="R154" s="184"/>
      <c r="S154" s="184"/>
      <c r="T154" s="184"/>
      <c r="U154" s="184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84"/>
      <c r="C155" s="184"/>
      <c r="D155" s="184"/>
      <c r="E155" s="184"/>
      <c r="F155" s="184"/>
      <c r="G155" s="184"/>
      <c r="H155" s="184"/>
      <c r="I155" s="184"/>
      <c r="J155" s="184"/>
      <c r="K155" s="184"/>
      <c r="L155" s="184"/>
      <c r="M155" s="184"/>
      <c r="N155" s="98"/>
      <c r="O155" s="164"/>
      <c r="P155" s="184"/>
      <c r="Q155" s="184"/>
      <c r="R155" s="184"/>
      <c r="S155" s="184"/>
      <c r="T155" s="184"/>
      <c r="U155" s="184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84"/>
      <c r="C156" s="184"/>
      <c r="D156" s="184"/>
      <c r="E156" s="184"/>
      <c r="F156" s="184"/>
      <c r="G156" s="184"/>
      <c r="H156" s="184"/>
      <c r="I156" s="184"/>
      <c r="J156" s="184"/>
      <c r="K156" s="184"/>
      <c r="L156" s="184"/>
      <c r="M156" s="184"/>
      <c r="N156" s="98"/>
      <c r="O156" s="164"/>
      <c r="P156" s="184"/>
      <c r="Q156" s="184"/>
      <c r="R156" s="184"/>
      <c r="S156" s="184"/>
      <c r="T156" s="184"/>
      <c r="U156" s="184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84"/>
      <c r="C157" s="184"/>
      <c r="D157" s="184"/>
      <c r="E157" s="184"/>
      <c r="F157" s="184"/>
      <c r="G157" s="184"/>
      <c r="H157" s="184"/>
      <c r="I157" s="184"/>
      <c r="J157" s="184"/>
      <c r="K157" s="184"/>
      <c r="L157" s="184"/>
      <c r="M157" s="184"/>
      <c r="N157" s="98"/>
      <c r="O157" s="164"/>
      <c r="P157" s="184"/>
      <c r="Q157" s="184"/>
      <c r="R157" s="184"/>
      <c r="S157" s="184"/>
      <c r="T157" s="184"/>
      <c r="U157" s="184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84"/>
      <c r="C158" s="184"/>
      <c r="D158" s="184"/>
      <c r="E158" s="184"/>
      <c r="F158" s="184"/>
      <c r="G158" s="184"/>
      <c r="H158" s="184"/>
      <c r="I158" s="184"/>
      <c r="J158" s="184"/>
      <c r="K158" s="184"/>
      <c r="L158" s="184"/>
      <c r="M158" s="184"/>
      <c r="N158" s="98"/>
      <c r="O158" s="164"/>
      <c r="P158" s="184"/>
      <c r="Q158" s="184"/>
      <c r="R158" s="184"/>
      <c r="S158" s="184"/>
      <c r="T158" s="184"/>
      <c r="U158" s="184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84"/>
      <c r="C159" s="184"/>
      <c r="D159" s="184"/>
      <c r="E159" s="184"/>
      <c r="F159" s="184"/>
      <c r="G159" s="184"/>
      <c r="H159" s="184"/>
      <c r="I159" s="184"/>
      <c r="J159" s="184"/>
      <c r="K159" s="184"/>
      <c r="L159" s="184"/>
      <c r="M159" s="184"/>
      <c r="N159" s="98"/>
      <c r="O159" s="164"/>
      <c r="P159" s="184"/>
      <c r="Q159" s="184"/>
      <c r="R159" s="184"/>
      <c r="S159" s="184"/>
      <c r="T159" s="184"/>
      <c r="U159" s="184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84"/>
      <c r="C160" s="184"/>
      <c r="D160" s="184"/>
      <c r="E160" s="184"/>
      <c r="F160" s="184"/>
      <c r="G160" s="184"/>
      <c r="H160" s="184"/>
      <c r="I160" s="184"/>
      <c r="J160" s="184"/>
      <c r="K160" s="184"/>
      <c r="L160" s="184"/>
      <c r="M160" s="184"/>
      <c r="N160" s="98"/>
      <c r="O160" s="164"/>
      <c r="P160" s="184"/>
      <c r="Q160" s="184"/>
      <c r="R160" s="184"/>
      <c r="S160" s="184"/>
      <c r="T160" s="184"/>
      <c r="U160" s="184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84"/>
      <c r="C161" s="184"/>
      <c r="D161" s="184"/>
      <c r="E161" s="184"/>
      <c r="F161" s="184"/>
      <c r="G161" s="184"/>
      <c r="H161" s="184"/>
      <c r="I161" s="184"/>
      <c r="J161" s="184"/>
      <c r="K161" s="184"/>
      <c r="L161" s="184"/>
      <c r="M161" s="184"/>
      <c r="N161" s="98"/>
      <c r="O161" s="164"/>
      <c r="P161" s="184"/>
      <c r="Q161" s="184"/>
      <c r="R161" s="184"/>
      <c r="S161" s="184"/>
      <c r="T161" s="184"/>
      <c r="U161" s="184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84"/>
      <c r="C162" s="184"/>
      <c r="D162" s="184"/>
      <c r="E162" s="184"/>
      <c r="F162" s="184"/>
      <c r="G162" s="184"/>
      <c r="H162" s="184"/>
      <c r="I162" s="184"/>
      <c r="J162" s="184"/>
      <c r="K162" s="184"/>
      <c r="L162" s="184"/>
      <c r="M162" s="184"/>
      <c r="N162" s="98"/>
      <c r="O162" s="164"/>
      <c r="P162" s="184"/>
      <c r="Q162" s="184"/>
      <c r="R162" s="184"/>
      <c r="S162" s="184"/>
      <c r="T162" s="184"/>
      <c r="U162" s="184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84"/>
      <c r="C163" s="184"/>
      <c r="D163" s="184"/>
      <c r="E163" s="184"/>
      <c r="F163" s="184"/>
      <c r="G163" s="184"/>
      <c r="H163" s="184"/>
      <c r="I163" s="184"/>
      <c r="J163" s="184"/>
      <c r="K163" s="184"/>
      <c r="L163" s="184"/>
      <c r="M163" s="184"/>
      <c r="N163" s="98"/>
      <c r="O163" s="164"/>
      <c r="P163" s="184"/>
      <c r="Q163" s="184"/>
      <c r="R163" s="184"/>
      <c r="S163" s="184"/>
      <c r="T163" s="184"/>
      <c r="U163" s="184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84"/>
      <c r="C164" s="184"/>
      <c r="D164" s="184"/>
      <c r="E164" s="184"/>
      <c r="F164" s="184"/>
      <c r="G164" s="184"/>
      <c r="H164" s="184"/>
      <c r="I164" s="184"/>
      <c r="J164" s="184"/>
      <c r="K164" s="184"/>
      <c r="L164" s="184"/>
      <c r="M164" s="184"/>
      <c r="N164" s="98"/>
      <c r="O164" s="164"/>
      <c r="P164" s="184"/>
      <c r="Q164" s="184"/>
      <c r="R164" s="184"/>
      <c r="S164" s="184"/>
      <c r="T164" s="184"/>
      <c r="U164" s="184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84"/>
      <c r="C165" s="184"/>
      <c r="D165" s="184"/>
      <c r="E165" s="184"/>
      <c r="F165" s="184"/>
      <c r="G165" s="184"/>
      <c r="H165" s="184"/>
      <c r="I165" s="184"/>
      <c r="J165" s="184"/>
      <c r="K165" s="184"/>
      <c r="L165" s="184"/>
      <c r="M165" s="184"/>
      <c r="N165" s="98"/>
      <c r="O165" s="164"/>
      <c r="P165" s="184"/>
      <c r="Q165" s="184"/>
      <c r="R165" s="184"/>
      <c r="S165" s="184"/>
      <c r="T165" s="184"/>
      <c r="U165" s="184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84"/>
      <c r="C166" s="184"/>
      <c r="D166" s="184"/>
      <c r="E166" s="184"/>
      <c r="F166" s="184"/>
      <c r="G166" s="184"/>
      <c r="H166" s="184"/>
      <c r="I166" s="184"/>
      <c r="J166" s="184"/>
      <c r="K166" s="184"/>
      <c r="L166" s="184"/>
      <c r="M166" s="184"/>
      <c r="N166" s="98"/>
      <c r="O166" s="164"/>
      <c r="P166" s="184"/>
      <c r="Q166" s="184"/>
      <c r="R166" s="184"/>
      <c r="S166" s="184"/>
      <c r="T166" s="184"/>
      <c r="U166" s="184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84"/>
      <c r="C167" s="184"/>
      <c r="D167" s="184"/>
      <c r="E167" s="184"/>
      <c r="F167" s="184"/>
      <c r="G167" s="184"/>
      <c r="H167" s="184"/>
      <c r="I167" s="184"/>
      <c r="J167" s="184"/>
      <c r="K167" s="184"/>
      <c r="L167" s="184"/>
      <c r="M167" s="184"/>
      <c r="N167" s="98"/>
      <c r="O167" s="164"/>
      <c r="P167" s="184"/>
      <c r="Q167" s="184"/>
      <c r="R167" s="184"/>
      <c r="S167" s="184"/>
      <c r="T167" s="184"/>
      <c r="U167" s="184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84"/>
      <c r="C168" s="184"/>
      <c r="D168" s="184"/>
      <c r="E168" s="184"/>
      <c r="F168" s="184"/>
      <c r="G168" s="184"/>
      <c r="H168" s="184"/>
      <c r="I168" s="184"/>
      <c r="J168" s="184"/>
      <c r="K168" s="184"/>
      <c r="L168" s="184"/>
      <c r="M168" s="184"/>
      <c r="N168" s="98"/>
      <c r="O168" s="164"/>
      <c r="P168" s="184"/>
      <c r="Q168" s="184"/>
      <c r="R168" s="184"/>
      <c r="S168" s="184"/>
      <c r="T168" s="184"/>
      <c r="U168" s="184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84"/>
      <c r="C169" s="184"/>
      <c r="D169" s="184"/>
      <c r="E169" s="184"/>
      <c r="F169" s="184"/>
      <c r="G169" s="184"/>
      <c r="H169" s="184"/>
      <c r="I169" s="184"/>
      <c r="J169" s="184"/>
      <c r="K169" s="184"/>
      <c r="L169" s="184"/>
      <c r="M169" s="184"/>
      <c r="N169" s="98"/>
      <c r="O169" s="164"/>
      <c r="P169" s="184"/>
      <c r="Q169" s="184"/>
      <c r="R169" s="184"/>
      <c r="S169" s="184"/>
      <c r="T169" s="184"/>
      <c r="U169" s="184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84"/>
      <c r="C170" s="184"/>
      <c r="D170" s="184"/>
      <c r="E170" s="184"/>
      <c r="F170" s="184"/>
      <c r="G170" s="184"/>
      <c r="H170" s="184"/>
      <c r="I170" s="184"/>
      <c r="J170" s="184"/>
      <c r="K170" s="184"/>
      <c r="L170" s="184"/>
      <c r="M170" s="184"/>
      <c r="N170" s="98"/>
      <c r="O170" s="164"/>
      <c r="P170" s="184"/>
      <c r="Q170" s="184"/>
      <c r="R170" s="184"/>
      <c r="S170" s="184"/>
      <c r="T170" s="184"/>
      <c r="U170" s="184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84"/>
      <c r="C171" s="184"/>
      <c r="D171" s="184"/>
      <c r="E171" s="184"/>
      <c r="F171" s="184"/>
      <c r="G171" s="184"/>
      <c r="H171" s="184"/>
      <c r="I171" s="184"/>
      <c r="J171" s="184"/>
      <c r="K171" s="184"/>
      <c r="L171" s="184"/>
      <c r="M171" s="184"/>
      <c r="N171" s="98"/>
      <c r="O171" s="164"/>
      <c r="P171" s="184"/>
      <c r="Q171" s="184"/>
      <c r="R171" s="184"/>
      <c r="S171" s="184"/>
      <c r="T171" s="184"/>
      <c r="U171" s="184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84"/>
      <c r="C172" s="184"/>
      <c r="D172" s="184"/>
      <c r="E172" s="184"/>
      <c r="F172" s="184"/>
      <c r="G172" s="184"/>
      <c r="H172" s="184"/>
      <c r="I172" s="184"/>
      <c r="J172" s="184"/>
      <c r="K172" s="184"/>
      <c r="L172" s="184"/>
      <c r="M172" s="184"/>
      <c r="N172" s="98"/>
      <c r="O172" s="164"/>
      <c r="P172" s="184"/>
      <c r="Q172" s="184"/>
      <c r="R172" s="184"/>
      <c r="S172" s="184"/>
      <c r="T172" s="184"/>
      <c r="U172" s="184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84"/>
      <c r="C173" s="184"/>
      <c r="D173" s="184"/>
      <c r="E173" s="184"/>
      <c r="F173" s="184"/>
      <c r="G173" s="184"/>
      <c r="H173" s="184"/>
      <c r="I173" s="184"/>
      <c r="J173" s="184"/>
      <c r="K173" s="184"/>
      <c r="L173" s="184"/>
      <c r="M173" s="184"/>
      <c r="N173" s="98"/>
      <c r="O173" s="164"/>
      <c r="P173" s="184"/>
      <c r="Q173" s="184"/>
      <c r="R173" s="184"/>
      <c r="S173" s="184"/>
      <c r="T173" s="184"/>
      <c r="U173" s="184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84"/>
      <c r="C174" s="184"/>
      <c r="D174" s="184"/>
      <c r="E174" s="184"/>
      <c r="F174" s="184"/>
      <c r="G174" s="184"/>
      <c r="H174" s="184"/>
      <c r="I174" s="184"/>
      <c r="J174" s="184"/>
      <c r="K174" s="184"/>
      <c r="L174" s="184"/>
      <c r="M174" s="184"/>
      <c r="N174" s="98"/>
      <c r="O174" s="164"/>
      <c r="P174" s="184"/>
      <c r="Q174" s="184"/>
      <c r="R174" s="184"/>
      <c r="S174" s="184"/>
      <c r="T174" s="184"/>
      <c r="U174" s="184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84"/>
      <c r="C175" s="184"/>
      <c r="D175" s="184"/>
      <c r="E175" s="184"/>
      <c r="F175" s="184"/>
      <c r="G175" s="184"/>
      <c r="H175" s="184"/>
      <c r="I175" s="184"/>
      <c r="J175" s="184"/>
      <c r="K175" s="184"/>
      <c r="L175" s="184"/>
      <c r="M175" s="184"/>
      <c r="N175" s="98"/>
      <c r="O175" s="164"/>
      <c r="P175" s="184"/>
      <c r="Q175" s="184"/>
      <c r="R175" s="184"/>
      <c r="S175" s="184"/>
      <c r="T175" s="184"/>
      <c r="U175" s="184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84"/>
      <c r="C176" s="184"/>
      <c r="D176" s="184"/>
      <c r="E176" s="184"/>
      <c r="F176" s="184"/>
      <c r="G176" s="184"/>
      <c r="H176" s="184"/>
      <c r="I176" s="184"/>
      <c r="J176" s="184"/>
      <c r="K176" s="184"/>
      <c r="L176" s="184"/>
      <c r="M176" s="184"/>
      <c r="N176" s="98"/>
      <c r="O176" s="164"/>
      <c r="P176" s="184"/>
      <c r="Q176" s="184"/>
      <c r="R176" s="184"/>
      <c r="S176" s="184"/>
      <c r="T176" s="184"/>
      <c r="U176" s="184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84"/>
      <c r="C177" s="184"/>
      <c r="D177" s="184"/>
      <c r="E177" s="184"/>
      <c r="F177" s="184"/>
      <c r="G177" s="184"/>
      <c r="H177" s="184"/>
      <c r="I177" s="184"/>
      <c r="J177" s="184"/>
      <c r="K177" s="184"/>
      <c r="L177" s="184"/>
      <c r="M177" s="184"/>
      <c r="N177" s="98"/>
      <c r="O177" s="164"/>
      <c r="P177" s="184"/>
      <c r="Q177" s="184"/>
      <c r="R177" s="184"/>
      <c r="S177" s="184"/>
      <c r="T177" s="184"/>
      <c r="U177" s="184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84"/>
      <c r="C178" s="184"/>
      <c r="D178" s="184"/>
      <c r="E178" s="184"/>
      <c r="F178" s="184"/>
      <c r="G178" s="184"/>
      <c r="H178" s="184"/>
      <c r="I178" s="184"/>
      <c r="J178" s="184"/>
      <c r="K178" s="184"/>
      <c r="L178" s="184"/>
      <c r="M178" s="184"/>
      <c r="N178" s="98"/>
      <c r="O178" s="164"/>
      <c r="P178" s="184"/>
      <c r="Q178" s="184"/>
      <c r="R178" s="184"/>
      <c r="S178" s="184"/>
      <c r="T178" s="184"/>
      <c r="U178" s="184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84"/>
      <c r="C179" s="184"/>
      <c r="D179" s="184"/>
      <c r="E179" s="184"/>
      <c r="F179" s="184"/>
      <c r="G179" s="184"/>
      <c r="H179" s="184"/>
      <c r="I179" s="184"/>
      <c r="J179" s="184"/>
      <c r="K179" s="184"/>
      <c r="L179" s="184"/>
      <c r="M179" s="184"/>
      <c r="N179" s="98"/>
      <c r="O179" s="164"/>
      <c r="P179" s="184"/>
      <c r="Q179" s="184"/>
      <c r="R179" s="184"/>
      <c r="S179" s="184"/>
      <c r="T179" s="184"/>
      <c r="U179" s="184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84"/>
      <c r="C180" s="184"/>
      <c r="D180" s="184"/>
      <c r="E180" s="184"/>
      <c r="F180" s="184"/>
      <c r="G180" s="184"/>
      <c r="H180" s="184"/>
      <c r="I180" s="184"/>
      <c r="J180" s="184"/>
      <c r="K180" s="184"/>
      <c r="L180" s="184"/>
      <c r="M180" s="184"/>
      <c r="N180" s="98"/>
      <c r="O180" s="164"/>
      <c r="P180" s="184"/>
      <c r="Q180" s="184"/>
      <c r="R180" s="184"/>
      <c r="S180" s="184"/>
      <c r="T180" s="184"/>
      <c r="U180" s="184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84"/>
      <c r="C181" s="184"/>
      <c r="D181" s="184"/>
      <c r="E181" s="184"/>
      <c r="F181" s="184"/>
      <c r="G181" s="184"/>
      <c r="H181" s="184"/>
      <c r="I181" s="184"/>
      <c r="J181" s="184"/>
      <c r="K181" s="184"/>
      <c r="L181" s="184"/>
      <c r="M181" s="184"/>
      <c r="N181" s="98"/>
      <c r="O181" s="164"/>
      <c r="P181" s="184"/>
      <c r="Q181" s="184"/>
      <c r="R181" s="184"/>
      <c r="S181" s="184"/>
      <c r="T181" s="184"/>
      <c r="U181" s="184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84"/>
      <c r="C182" s="184"/>
      <c r="D182" s="184"/>
      <c r="E182" s="184"/>
      <c r="F182" s="184"/>
      <c r="G182" s="184"/>
      <c r="H182" s="184"/>
      <c r="I182" s="184"/>
      <c r="J182" s="184"/>
      <c r="K182" s="184"/>
      <c r="L182" s="184"/>
      <c r="M182" s="184"/>
      <c r="N182" s="98"/>
      <c r="O182" s="164"/>
      <c r="P182" s="184"/>
      <c r="Q182" s="184"/>
      <c r="R182" s="184"/>
      <c r="S182" s="184"/>
      <c r="T182" s="184"/>
      <c r="U182" s="184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84"/>
      <c r="C183" s="184"/>
      <c r="D183" s="184"/>
      <c r="E183" s="184"/>
      <c r="F183" s="184"/>
      <c r="G183" s="184"/>
      <c r="H183" s="184"/>
      <c r="I183" s="184"/>
      <c r="J183" s="184"/>
      <c r="K183" s="184"/>
      <c r="L183" s="184"/>
      <c r="M183" s="184"/>
      <c r="N183" s="98"/>
      <c r="O183" s="164"/>
      <c r="P183" s="184"/>
      <c r="Q183" s="184"/>
      <c r="R183" s="184"/>
      <c r="S183" s="184"/>
      <c r="T183" s="184"/>
      <c r="U183" s="184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84"/>
      <c r="C184" s="184"/>
      <c r="D184" s="184"/>
      <c r="E184" s="184"/>
      <c r="F184" s="184"/>
      <c r="G184" s="184"/>
      <c r="H184" s="184"/>
      <c r="I184" s="184"/>
      <c r="J184" s="184"/>
      <c r="K184" s="184"/>
      <c r="L184" s="184"/>
      <c r="M184" s="184"/>
      <c r="N184" s="98"/>
      <c r="O184" s="164"/>
      <c r="P184" s="184"/>
      <c r="Q184" s="184"/>
      <c r="R184" s="184"/>
      <c r="S184" s="184"/>
      <c r="T184" s="184"/>
      <c r="U184" s="184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84"/>
      <c r="C185" s="184"/>
      <c r="D185" s="184"/>
      <c r="E185" s="184"/>
      <c r="F185" s="184"/>
      <c r="G185" s="184"/>
      <c r="H185" s="184"/>
      <c r="I185" s="184"/>
      <c r="J185" s="184"/>
      <c r="K185" s="184"/>
      <c r="L185" s="184"/>
      <c r="M185" s="184"/>
      <c r="N185" s="98"/>
      <c r="O185" s="164"/>
      <c r="P185" s="184"/>
      <c r="Q185" s="184"/>
      <c r="R185" s="184"/>
      <c r="S185" s="184"/>
      <c r="T185" s="184"/>
      <c r="U185" s="184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84"/>
      <c r="C186" s="184"/>
      <c r="D186" s="184"/>
      <c r="E186" s="184"/>
      <c r="F186" s="184"/>
      <c r="G186" s="184"/>
      <c r="H186" s="184"/>
      <c r="I186" s="184"/>
      <c r="J186" s="184"/>
      <c r="K186" s="184"/>
      <c r="L186" s="184"/>
      <c r="M186" s="184"/>
      <c r="N186" s="98"/>
      <c r="O186" s="164"/>
      <c r="P186" s="184"/>
      <c r="Q186" s="184"/>
      <c r="R186" s="184"/>
      <c r="S186" s="184"/>
      <c r="T186" s="184"/>
      <c r="U186" s="184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84"/>
      <c r="C187" s="184"/>
      <c r="D187" s="184"/>
      <c r="E187" s="184"/>
      <c r="F187" s="184"/>
      <c r="G187" s="184"/>
      <c r="H187" s="184"/>
      <c r="I187" s="184"/>
      <c r="J187" s="184"/>
      <c r="K187" s="184"/>
      <c r="L187" s="184"/>
      <c r="M187" s="184"/>
      <c r="N187" s="98"/>
      <c r="O187" s="164"/>
      <c r="P187" s="184"/>
      <c r="Q187" s="184"/>
      <c r="R187" s="184"/>
      <c r="S187" s="184"/>
      <c r="T187" s="184"/>
      <c r="U187" s="184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84"/>
      <c r="C188" s="184"/>
      <c r="D188" s="184"/>
      <c r="E188" s="184"/>
      <c r="F188" s="184"/>
      <c r="G188" s="184"/>
      <c r="H188" s="184"/>
      <c r="I188" s="184"/>
      <c r="J188" s="184"/>
      <c r="K188" s="184"/>
      <c r="L188" s="184"/>
      <c r="M188" s="184"/>
      <c r="N188" s="98"/>
      <c r="O188" s="164"/>
      <c r="P188" s="184"/>
      <c r="Q188" s="184"/>
      <c r="R188" s="184"/>
      <c r="S188" s="184"/>
      <c r="T188" s="184"/>
      <c r="U188" s="184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5"/>
      <c r="C193" s="186"/>
      <c r="D193" s="186"/>
      <c r="E193" s="165"/>
      <c r="F193" s="165"/>
      <c r="G193" s="165"/>
      <c r="H193" s="185"/>
      <c r="I193" s="185"/>
      <c r="J193" s="185"/>
      <c r="K193" s="185"/>
      <c r="L193" s="185"/>
      <c r="M193" s="185"/>
      <c r="N193" s="185"/>
      <c r="O193" s="185"/>
      <c r="P193" s="185"/>
      <c r="Q193" s="185"/>
      <c r="R193" s="185"/>
      <c r="S193" s="185"/>
      <c r="T193" s="185"/>
      <c r="U193" s="185"/>
      <c r="V193" s="165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8"/>
      <c r="C194" s="188"/>
      <c r="D194" s="188"/>
      <c r="E194" s="102"/>
      <c r="F194" s="102"/>
      <c r="G194" s="102"/>
      <c r="H194" s="189"/>
      <c r="I194" s="189"/>
      <c r="J194" s="189"/>
      <c r="K194" s="189"/>
      <c r="L194" s="190"/>
      <c r="M194" s="190"/>
      <c r="N194" s="190"/>
      <c r="O194" s="190"/>
      <c r="P194" s="190"/>
      <c r="Q194" s="190"/>
      <c r="R194" s="190"/>
      <c r="S194" s="190"/>
      <c r="T194" s="190"/>
      <c r="U194" s="190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8"/>
      <c r="C195" s="188"/>
      <c r="D195" s="188"/>
      <c r="E195" s="102"/>
      <c r="F195" s="102"/>
      <c r="G195" s="102"/>
      <c r="H195" s="189"/>
      <c r="I195" s="189"/>
      <c r="J195" s="189"/>
      <c r="K195" s="189"/>
      <c r="L195" s="190"/>
      <c r="M195" s="190"/>
      <c r="N195" s="190"/>
      <c r="O195" s="190"/>
      <c r="P195" s="190"/>
      <c r="Q195" s="190"/>
      <c r="R195" s="190"/>
      <c r="S195" s="190"/>
      <c r="T195" s="190"/>
      <c r="U195" s="190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8"/>
      <c r="C196" s="188"/>
      <c r="D196" s="188"/>
      <c r="E196" s="102"/>
      <c r="F196" s="102"/>
      <c r="G196" s="102"/>
      <c r="H196" s="189"/>
      <c r="I196" s="189"/>
      <c r="J196" s="189"/>
      <c r="K196" s="189"/>
      <c r="L196" s="190"/>
      <c r="M196" s="190"/>
      <c r="N196" s="190"/>
      <c r="O196" s="190"/>
      <c r="P196" s="190"/>
      <c r="Q196" s="190"/>
      <c r="R196" s="190"/>
      <c r="S196" s="190"/>
      <c r="T196" s="190"/>
      <c r="U196" s="190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8"/>
      <c r="C197" s="188"/>
      <c r="D197" s="188"/>
      <c r="E197" s="102"/>
      <c r="F197" s="102"/>
      <c r="G197" s="102"/>
      <c r="H197" s="189"/>
      <c r="I197" s="189"/>
      <c r="J197" s="189"/>
      <c r="K197" s="189"/>
      <c r="L197" s="190"/>
      <c r="M197" s="190"/>
      <c r="N197" s="190"/>
      <c r="O197" s="190"/>
      <c r="P197" s="190"/>
      <c r="Q197" s="190"/>
      <c r="R197" s="190"/>
      <c r="S197" s="190"/>
      <c r="T197" s="190"/>
      <c r="U197" s="190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8"/>
      <c r="C198" s="188"/>
      <c r="D198" s="188"/>
      <c r="E198" s="102"/>
      <c r="F198" s="102"/>
      <c r="G198" s="102"/>
      <c r="H198" s="189"/>
      <c r="I198" s="189"/>
      <c r="J198" s="189"/>
      <c r="K198" s="189"/>
      <c r="L198" s="190"/>
      <c r="M198" s="190"/>
      <c r="N198" s="190"/>
      <c r="O198" s="190"/>
      <c r="P198" s="190"/>
      <c r="Q198" s="190"/>
      <c r="R198" s="190"/>
      <c r="S198" s="190"/>
      <c r="T198" s="190"/>
      <c r="U198" s="190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5"/>
      <c r="C201" s="186"/>
      <c r="D201" s="186"/>
      <c r="E201" s="187"/>
      <c r="F201" s="187"/>
      <c r="G201" s="187"/>
      <c r="H201" s="187"/>
      <c r="I201" s="187"/>
      <c r="J201" s="187"/>
      <c r="K201" s="187"/>
      <c r="L201" s="187"/>
      <c r="M201" s="187"/>
      <c r="N201" s="165"/>
      <c r="O201" s="165"/>
      <c r="P201" s="165"/>
      <c r="Q201" s="185"/>
      <c r="R201" s="185"/>
      <c r="S201" s="185"/>
      <c r="T201" s="185"/>
      <c r="U201" s="41"/>
      <c r="V201" s="165"/>
      <c r="W201" s="165"/>
      <c r="X201" s="165"/>
      <c r="Y201" s="165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84"/>
      <c r="C202" s="184"/>
      <c r="D202" s="184"/>
      <c r="E202" s="184"/>
      <c r="F202" s="184"/>
      <c r="G202" s="184"/>
      <c r="H202" s="184"/>
      <c r="I202" s="184"/>
      <c r="J202" s="184"/>
      <c r="K202" s="184"/>
      <c r="L202" s="184"/>
      <c r="M202" s="184"/>
      <c r="N202" s="98"/>
      <c r="O202" s="164"/>
      <c r="P202" s="164"/>
      <c r="Q202" s="184"/>
      <c r="R202" s="184"/>
      <c r="S202" s="184"/>
      <c r="T202" s="184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84"/>
      <c r="C203" s="184"/>
      <c r="D203" s="184"/>
      <c r="E203" s="184"/>
      <c r="F203" s="184"/>
      <c r="G203" s="184"/>
      <c r="H203" s="184"/>
      <c r="I203" s="184"/>
      <c r="J203" s="184"/>
      <c r="K203" s="184"/>
      <c r="L203" s="184"/>
      <c r="M203" s="184"/>
      <c r="N203" s="98"/>
      <c r="O203" s="164"/>
      <c r="P203" s="164"/>
      <c r="Q203" s="184"/>
      <c r="R203" s="184"/>
      <c r="S203" s="184"/>
      <c r="T203" s="184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84"/>
      <c r="C204" s="184"/>
      <c r="D204" s="184"/>
      <c r="E204" s="184"/>
      <c r="F204" s="184"/>
      <c r="G204" s="184"/>
      <c r="H204" s="184"/>
      <c r="I204" s="184"/>
      <c r="J204" s="184"/>
      <c r="K204" s="184"/>
      <c r="L204" s="184"/>
      <c r="M204" s="184"/>
      <c r="N204" s="98"/>
      <c r="O204" s="164"/>
      <c r="P204" s="164"/>
      <c r="Q204" s="184"/>
      <c r="R204" s="184"/>
      <c r="S204" s="184"/>
      <c r="T204" s="184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84"/>
      <c r="C205" s="184"/>
      <c r="D205" s="184"/>
      <c r="E205" s="184"/>
      <c r="F205" s="184"/>
      <c r="G205" s="184"/>
      <c r="H205" s="184"/>
      <c r="I205" s="184"/>
      <c r="J205" s="184"/>
      <c r="K205" s="184"/>
      <c r="L205" s="184"/>
      <c r="M205" s="184"/>
      <c r="N205" s="98"/>
      <c r="O205" s="164"/>
      <c r="P205" s="164"/>
      <c r="Q205" s="184"/>
      <c r="R205" s="184"/>
      <c r="S205" s="184"/>
      <c r="T205" s="184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84"/>
      <c r="C206" s="184"/>
      <c r="D206" s="184"/>
      <c r="E206" s="184"/>
      <c r="F206" s="184"/>
      <c r="G206" s="184"/>
      <c r="H206" s="184"/>
      <c r="I206" s="184"/>
      <c r="J206" s="184"/>
      <c r="K206" s="184"/>
      <c r="L206" s="184"/>
      <c r="M206" s="184"/>
      <c r="N206" s="98"/>
      <c r="O206" s="164"/>
      <c r="P206" s="164"/>
      <c r="Q206" s="184"/>
      <c r="R206" s="184"/>
      <c r="S206" s="184"/>
      <c r="T206" s="184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84"/>
      <c r="C207" s="184"/>
      <c r="D207" s="184"/>
      <c r="E207" s="184"/>
      <c r="F207" s="184"/>
      <c r="G207" s="184"/>
      <c r="H207" s="184"/>
      <c r="I207" s="184"/>
      <c r="J207" s="184"/>
      <c r="K207" s="184"/>
      <c r="L207" s="184"/>
      <c r="M207" s="184"/>
      <c r="N207" s="98"/>
      <c r="O207" s="164"/>
      <c r="P207" s="164"/>
      <c r="Q207" s="184"/>
      <c r="R207" s="184"/>
      <c r="S207" s="184"/>
      <c r="T207" s="184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84"/>
      <c r="C208" s="184"/>
      <c r="D208" s="184"/>
      <c r="E208" s="184"/>
      <c r="F208" s="184"/>
      <c r="G208" s="184"/>
      <c r="H208" s="184"/>
      <c r="I208" s="184"/>
      <c r="J208" s="184"/>
      <c r="K208" s="184"/>
      <c r="L208" s="184"/>
      <c r="M208" s="184"/>
      <c r="N208" s="98"/>
      <c r="O208" s="164"/>
      <c r="P208" s="164"/>
      <c r="Q208" s="184"/>
      <c r="R208" s="184"/>
      <c r="S208" s="184"/>
      <c r="T208" s="184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84"/>
      <c r="C209" s="184"/>
      <c r="D209" s="184"/>
      <c r="E209" s="184"/>
      <c r="F209" s="184"/>
      <c r="G209" s="184"/>
      <c r="H209" s="184"/>
      <c r="I209" s="184"/>
      <c r="J209" s="184"/>
      <c r="K209" s="184"/>
      <c r="L209" s="184"/>
      <c r="M209" s="184"/>
      <c r="N209" s="98"/>
      <c r="O209" s="164"/>
      <c r="P209" s="164"/>
      <c r="Q209" s="184"/>
      <c r="R209" s="184"/>
      <c r="S209" s="184"/>
      <c r="T209" s="184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84"/>
      <c r="C210" s="184"/>
      <c r="D210" s="184"/>
      <c r="E210" s="184"/>
      <c r="F210" s="184"/>
      <c r="G210" s="184"/>
      <c r="H210" s="184"/>
      <c r="I210" s="184"/>
      <c r="J210" s="184"/>
      <c r="K210" s="184"/>
      <c r="L210" s="184"/>
      <c r="M210" s="184"/>
      <c r="N210" s="98"/>
      <c r="O210" s="164"/>
      <c r="P210" s="164"/>
      <c r="Q210" s="184"/>
      <c r="R210" s="184"/>
      <c r="S210" s="184"/>
      <c r="T210" s="184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84"/>
      <c r="C211" s="184"/>
      <c r="D211" s="184"/>
      <c r="E211" s="184"/>
      <c r="F211" s="184"/>
      <c r="G211" s="184"/>
      <c r="H211" s="184"/>
      <c r="I211" s="184"/>
      <c r="J211" s="184"/>
      <c r="K211" s="184"/>
      <c r="L211" s="184"/>
      <c r="M211" s="184"/>
      <c r="N211" s="98"/>
      <c r="O211" s="164"/>
      <c r="P211" s="164"/>
      <c r="Q211" s="184"/>
      <c r="R211" s="184"/>
      <c r="S211" s="184"/>
      <c r="T211" s="184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84"/>
      <c r="C212" s="184"/>
      <c r="D212" s="184"/>
      <c r="E212" s="184"/>
      <c r="F212" s="184"/>
      <c r="G212" s="184"/>
      <c r="H212" s="184"/>
      <c r="I212" s="184"/>
      <c r="J212" s="184"/>
      <c r="K212" s="184"/>
      <c r="L212" s="184"/>
      <c r="M212" s="184"/>
      <c r="N212" s="98"/>
      <c r="O212" s="164"/>
      <c r="P212" s="164"/>
      <c r="Q212" s="184"/>
      <c r="R212" s="184"/>
      <c r="S212" s="184"/>
      <c r="T212" s="184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84"/>
      <c r="C213" s="184"/>
      <c r="D213" s="184"/>
      <c r="E213" s="184"/>
      <c r="F213" s="184"/>
      <c r="G213" s="184"/>
      <c r="H213" s="184"/>
      <c r="I213" s="184"/>
      <c r="J213" s="184"/>
      <c r="K213" s="184"/>
      <c r="L213" s="184"/>
      <c r="M213" s="184"/>
      <c r="N213" s="98"/>
      <c r="O213" s="164"/>
      <c r="P213" s="164"/>
      <c r="Q213" s="184"/>
      <c r="R213" s="184"/>
      <c r="S213" s="184"/>
      <c r="T213" s="184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84"/>
      <c r="C214" s="184"/>
      <c r="D214" s="184"/>
      <c r="E214" s="184"/>
      <c r="F214" s="184"/>
      <c r="G214" s="184"/>
      <c r="H214" s="184"/>
      <c r="I214" s="184"/>
      <c r="J214" s="184"/>
      <c r="K214" s="184"/>
      <c r="L214" s="184"/>
      <c r="M214" s="184"/>
      <c r="N214" s="98"/>
      <c r="O214" s="164"/>
      <c r="P214" s="164"/>
      <c r="Q214" s="184"/>
      <c r="R214" s="184"/>
      <c r="S214" s="184"/>
      <c r="T214" s="184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84"/>
      <c r="C215" s="184"/>
      <c r="D215" s="184"/>
      <c r="E215" s="184"/>
      <c r="F215" s="184"/>
      <c r="G215" s="184"/>
      <c r="H215" s="184"/>
      <c r="I215" s="184"/>
      <c r="J215" s="184"/>
      <c r="K215" s="184"/>
      <c r="L215" s="184"/>
      <c r="M215" s="184"/>
      <c r="N215" s="98"/>
      <c r="O215" s="164"/>
      <c r="P215" s="164"/>
      <c r="Q215" s="184"/>
      <c r="R215" s="184"/>
      <c r="S215" s="184"/>
      <c r="T215" s="184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84"/>
      <c r="C216" s="184"/>
      <c r="D216" s="184"/>
      <c r="E216" s="184"/>
      <c r="F216" s="184"/>
      <c r="G216" s="184"/>
      <c r="H216" s="184"/>
      <c r="I216" s="184"/>
      <c r="J216" s="184"/>
      <c r="K216" s="184"/>
      <c r="L216" s="184"/>
      <c r="M216" s="184"/>
      <c r="N216" s="98"/>
      <c r="O216" s="164"/>
      <c r="P216" s="164"/>
      <c r="Q216" s="184"/>
      <c r="R216" s="184"/>
      <c r="S216" s="184"/>
      <c r="T216" s="184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84"/>
      <c r="C217" s="184"/>
      <c r="D217" s="184"/>
      <c r="E217" s="184"/>
      <c r="F217" s="184"/>
      <c r="G217" s="184"/>
      <c r="H217" s="184"/>
      <c r="I217" s="184"/>
      <c r="J217" s="184"/>
      <c r="K217" s="184"/>
      <c r="L217" s="184"/>
      <c r="M217" s="184"/>
      <c r="N217" s="98"/>
      <c r="O217" s="164"/>
      <c r="P217" s="164"/>
      <c r="Q217" s="184"/>
      <c r="R217" s="184"/>
      <c r="S217" s="184"/>
      <c r="T217" s="184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84"/>
      <c r="C218" s="184"/>
      <c r="D218" s="184"/>
      <c r="E218" s="184"/>
      <c r="F218" s="184"/>
      <c r="G218" s="184"/>
      <c r="H218" s="184"/>
      <c r="I218" s="184"/>
      <c r="J218" s="184"/>
      <c r="K218" s="184"/>
      <c r="L218" s="184"/>
      <c r="M218" s="184"/>
      <c r="N218" s="98"/>
      <c r="O218" s="164"/>
      <c r="P218" s="164"/>
      <c r="Q218" s="184"/>
      <c r="R218" s="184"/>
      <c r="S218" s="184"/>
      <c r="T218" s="184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84"/>
      <c r="C219" s="184"/>
      <c r="D219" s="184"/>
      <c r="E219" s="184"/>
      <c r="F219" s="184"/>
      <c r="G219" s="184"/>
      <c r="H219" s="184"/>
      <c r="I219" s="184"/>
      <c r="J219" s="184"/>
      <c r="K219" s="184"/>
      <c r="L219" s="184"/>
      <c r="M219" s="184"/>
      <c r="N219" s="98"/>
      <c r="O219" s="164"/>
      <c r="P219" s="164"/>
      <c r="Q219" s="184"/>
      <c r="R219" s="184"/>
      <c r="S219" s="184"/>
      <c r="T219" s="184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84"/>
      <c r="C220" s="184"/>
      <c r="D220" s="184"/>
      <c r="E220" s="184"/>
      <c r="F220" s="184"/>
      <c r="G220" s="184"/>
      <c r="H220" s="184"/>
      <c r="I220" s="184"/>
      <c r="J220" s="184"/>
      <c r="K220" s="184"/>
      <c r="L220" s="184"/>
      <c r="M220" s="184"/>
      <c r="N220" s="98"/>
      <c r="O220" s="164"/>
      <c r="P220" s="164"/>
      <c r="Q220" s="184"/>
      <c r="R220" s="184"/>
      <c r="S220" s="184"/>
      <c r="T220" s="184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84"/>
      <c r="C221" s="184"/>
      <c r="D221" s="184"/>
      <c r="E221" s="184"/>
      <c r="F221" s="184"/>
      <c r="G221" s="184"/>
      <c r="H221" s="184"/>
      <c r="I221" s="184"/>
      <c r="J221" s="184"/>
      <c r="K221" s="184"/>
      <c r="L221" s="184"/>
      <c r="M221" s="184"/>
      <c r="N221" s="98"/>
      <c r="O221" s="164"/>
      <c r="P221" s="164"/>
      <c r="Q221" s="184"/>
      <c r="R221" s="184"/>
      <c r="S221" s="184"/>
      <c r="T221" s="184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84"/>
      <c r="C222" s="184"/>
      <c r="D222" s="184"/>
      <c r="E222" s="184"/>
      <c r="F222" s="184"/>
      <c r="G222" s="184"/>
      <c r="H222" s="184"/>
      <c r="I222" s="184"/>
      <c r="J222" s="184"/>
      <c r="K222" s="184"/>
      <c r="L222" s="184"/>
      <c r="M222" s="184"/>
      <c r="N222" s="98"/>
      <c r="O222" s="164"/>
      <c r="P222" s="164"/>
      <c r="Q222" s="184"/>
      <c r="R222" s="184"/>
      <c r="S222" s="184"/>
      <c r="T222" s="184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84"/>
      <c r="C223" s="184"/>
      <c r="D223" s="184"/>
      <c r="E223" s="184"/>
      <c r="F223" s="184"/>
      <c r="G223" s="184"/>
      <c r="H223" s="184"/>
      <c r="I223" s="184"/>
      <c r="J223" s="184"/>
      <c r="K223" s="184"/>
      <c r="L223" s="184"/>
      <c r="M223" s="184"/>
      <c r="N223" s="98"/>
      <c r="O223" s="164"/>
      <c r="P223" s="164"/>
      <c r="Q223" s="184"/>
      <c r="R223" s="184"/>
      <c r="S223" s="184"/>
      <c r="T223" s="184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84"/>
      <c r="C224" s="184"/>
      <c r="D224" s="184"/>
      <c r="E224" s="184"/>
      <c r="F224" s="184"/>
      <c r="G224" s="184"/>
      <c r="H224" s="184"/>
      <c r="I224" s="184"/>
      <c r="J224" s="184"/>
      <c r="K224" s="184"/>
      <c r="L224" s="184"/>
      <c r="M224" s="184"/>
      <c r="N224" s="98"/>
      <c r="O224" s="164"/>
      <c r="P224" s="164"/>
      <c r="Q224" s="184"/>
      <c r="R224" s="184"/>
      <c r="S224" s="184"/>
      <c r="T224" s="184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84"/>
      <c r="C225" s="184"/>
      <c r="D225" s="184"/>
      <c r="E225" s="184"/>
      <c r="F225" s="184"/>
      <c r="G225" s="184"/>
      <c r="H225" s="184"/>
      <c r="I225" s="184"/>
      <c r="J225" s="184"/>
      <c r="K225" s="184"/>
      <c r="L225" s="184"/>
      <c r="M225" s="184"/>
      <c r="N225" s="98"/>
      <c r="O225" s="164"/>
      <c r="P225" s="164"/>
      <c r="Q225" s="184"/>
      <c r="R225" s="184"/>
      <c r="S225" s="184"/>
      <c r="T225" s="184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84"/>
      <c r="C226" s="184"/>
      <c r="D226" s="184"/>
      <c r="E226" s="184"/>
      <c r="F226" s="184"/>
      <c r="G226" s="184"/>
      <c r="H226" s="184"/>
      <c r="I226" s="184"/>
      <c r="J226" s="184"/>
      <c r="K226" s="184"/>
      <c r="L226" s="184"/>
      <c r="M226" s="184"/>
      <c r="N226" s="98"/>
      <c r="O226" s="164"/>
      <c r="P226" s="164"/>
      <c r="Q226" s="184"/>
      <c r="R226" s="184"/>
      <c r="S226" s="184"/>
      <c r="T226" s="184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84"/>
      <c r="C227" s="184"/>
      <c r="D227" s="184"/>
      <c r="E227" s="184"/>
      <c r="F227" s="184"/>
      <c r="G227" s="184"/>
      <c r="H227" s="184"/>
      <c r="I227" s="184"/>
      <c r="J227" s="184"/>
      <c r="K227" s="184"/>
      <c r="L227" s="184"/>
      <c r="M227" s="184"/>
      <c r="N227" s="98"/>
      <c r="O227" s="164"/>
      <c r="P227" s="164"/>
      <c r="Q227" s="184"/>
      <c r="R227" s="184"/>
      <c r="S227" s="184"/>
      <c r="T227" s="184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84"/>
      <c r="C228" s="184"/>
      <c r="D228" s="184"/>
      <c r="E228" s="184"/>
      <c r="F228" s="184"/>
      <c r="G228" s="184"/>
      <c r="H228" s="184"/>
      <c r="I228" s="184"/>
      <c r="J228" s="184"/>
      <c r="K228" s="184"/>
      <c r="L228" s="184"/>
      <c r="M228" s="184"/>
      <c r="N228" s="98"/>
      <c r="O228" s="164"/>
      <c r="P228" s="164"/>
      <c r="Q228" s="184"/>
      <c r="R228" s="184"/>
      <c r="S228" s="184"/>
      <c r="T228" s="184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84"/>
      <c r="C229" s="184"/>
      <c r="D229" s="184"/>
      <c r="E229" s="184"/>
      <c r="F229" s="184"/>
      <c r="G229" s="184"/>
      <c r="H229" s="184"/>
      <c r="I229" s="184"/>
      <c r="J229" s="184"/>
      <c r="K229" s="184"/>
      <c r="L229" s="184"/>
      <c r="M229" s="184"/>
      <c r="N229" s="98"/>
      <c r="O229" s="164"/>
      <c r="P229" s="164"/>
      <c r="Q229" s="184"/>
      <c r="R229" s="184"/>
      <c r="S229" s="184"/>
      <c r="T229" s="184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84"/>
      <c r="C230" s="184"/>
      <c r="D230" s="184"/>
      <c r="E230" s="184"/>
      <c r="F230" s="184"/>
      <c r="G230" s="184"/>
      <c r="H230" s="184"/>
      <c r="I230" s="184"/>
      <c r="J230" s="184"/>
      <c r="K230" s="184"/>
      <c r="L230" s="184"/>
      <c r="M230" s="184"/>
      <c r="N230" s="98"/>
      <c r="O230" s="164"/>
      <c r="P230" s="164"/>
      <c r="Q230" s="184"/>
      <c r="R230" s="184"/>
      <c r="S230" s="184"/>
      <c r="T230" s="184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84"/>
      <c r="C231" s="184"/>
      <c r="D231" s="184"/>
      <c r="E231" s="184"/>
      <c r="F231" s="184"/>
      <c r="G231" s="184"/>
      <c r="H231" s="184"/>
      <c r="I231" s="184"/>
      <c r="J231" s="184"/>
      <c r="K231" s="184"/>
      <c r="L231" s="184"/>
      <c r="M231" s="184"/>
      <c r="N231" s="98"/>
      <c r="O231" s="164"/>
      <c r="P231" s="164"/>
      <c r="Q231" s="184"/>
      <c r="R231" s="184"/>
      <c r="S231" s="184"/>
      <c r="T231" s="184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84"/>
      <c r="C232" s="184"/>
      <c r="D232" s="184"/>
      <c r="E232" s="184"/>
      <c r="F232" s="184"/>
      <c r="G232" s="184"/>
      <c r="H232" s="184"/>
      <c r="I232" s="184"/>
      <c r="J232" s="184"/>
      <c r="K232" s="184"/>
      <c r="L232" s="184"/>
      <c r="M232" s="184"/>
      <c r="N232" s="98"/>
      <c r="O232" s="164"/>
      <c r="P232" s="164"/>
      <c r="Q232" s="184"/>
      <c r="R232" s="184"/>
      <c r="S232" s="184"/>
      <c r="T232" s="184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84"/>
      <c r="C233" s="184"/>
      <c r="D233" s="184"/>
      <c r="E233" s="184"/>
      <c r="F233" s="184"/>
      <c r="G233" s="184"/>
      <c r="H233" s="184"/>
      <c r="I233" s="184"/>
      <c r="J233" s="184"/>
      <c r="K233" s="184"/>
      <c r="L233" s="184"/>
      <c r="M233" s="184"/>
      <c r="N233" s="98"/>
      <c r="O233" s="164"/>
      <c r="P233" s="164"/>
      <c r="Q233" s="184"/>
      <c r="R233" s="184"/>
      <c r="S233" s="184"/>
      <c r="T233" s="184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84"/>
      <c r="C234" s="184"/>
      <c r="D234" s="184"/>
      <c r="E234" s="184"/>
      <c r="F234" s="184"/>
      <c r="G234" s="184"/>
      <c r="H234" s="184"/>
      <c r="I234" s="184"/>
      <c r="J234" s="184"/>
      <c r="K234" s="184"/>
      <c r="L234" s="184"/>
      <c r="M234" s="184"/>
      <c r="N234" s="98"/>
      <c r="O234" s="164"/>
      <c r="P234" s="164"/>
      <c r="Q234" s="184"/>
      <c r="R234" s="184"/>
      <c r="S234" s="184"/>
      <c r="T234" s="184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84"/>
      <c r="C235" s="184"/>
      <c r="D235" s="184"/>
      <c r="E235" s="184"/>
      <c r="F235" s="184"/>
      <c r="G235" s="184"/>
      <c r="H235" s="184"/>
      <c r="I235" s="184"/>
      <c r="J235" s="184"/>
      <c r="K235" s="184"/>
      <c r="L235" s="184"/>
      <c r="M235" s="184"/>
      <c r="N235" s="98"/>
      <c r="O235" s="164"/>
      <c r="P235" s="164"/>
      <c r="Q235" s="184"/>
      <c r="R235" s="184"/>
      <c r="S235" s="184"/>
      <c r="T235" s="184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84"/>
      <c r="C236" s="184"/>
      <c r="D236" s="184"/>
      <c r="E236" s="184"/>
      <c r="F236" s="184"/>
      <c r="G236" s="184"/>
      <c r="H236" s="184"/>
      <c r="I236" s="184"/>
      <c r="J236" s="184"/>
      <c r="K236" s="184"/>
      <c r="L236" s="184"/>
      <c r="M236" s="184"/>
      <c r="N236" s="98"/>
      <c r="O236" s="164"/>
      <c r="P236" s="164"/>
      <c r="Q236" s="184"/>
      <c r="R236" s="184"/>
      <c r="S236" s="184"/>
      <c r="T236" s="184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84"/>
      <c r="C237" s="184"/>
      <c r="D237" s="184"/>
      <c r="E237" s="184"/>
      <c r="F237" s="184"/>
      <c r="G237" s="184"/>
      <c r="H237" s="184"/>
      <c r="I237" s="184"/>
      <c r="J237" s="184"/>
      <c r="K237" s="184"/>
      <c r="L237" s="184"/>
      <c r="M237" s="184"/>
      <c r="N237" s="98"/>
      <c r="O237" s="164"/>
      <c r="P237" s="164"/>
      <c r="Q237" s="184"/>
      <c r="R237" s="184"/>
      <c r="S237" s="184"/>
      <c r="T237" s="184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84"/>
      <c r="C238" s="184"/>
      <c r="D238" s="184"/>
      <c r="E238" s="184"/>
      <c r="F238" s="184"/>
      <c r="G238" s="184"/>
      <c r="H238" s="184"/>
      <c r="I238" s="184"/>
      <c r="J238" s="184"/>
      <c r="K238" s="184"/>
      <c r="L238" s="184"/>
      <c r="M238" s="184"/>
      <c r="N238" s="98"/>
      <c r="O238" s="164"/>
      <c r="P238" s="164"/>
      <c r="Q238" s="184"/>
      <c r="R238" s="184"/>
      <c r="S238" s="184"/>
      <c r="T238" s="184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84"/>
      <c r="C239" s="184"/>
      <c r="D239" s="184"/>
      <c r="E239" s="184"/>
      <c r="F239" s="184"/>
      <c r="G239" s="184"/>
      <c r="H239" s="184"/>
      <c r="I239" s="184"/>
      <c r="J239" s="184"/>
      <c r="K239" s="184"/>
      <c r="L239" s="184"/>
      <c r="M239" s="184"/>
      <c r="N239" s="98"/>
      <c r="O239" s="164"/>
      <c r="P239" s="164"/>
      <c r="Q239" s="184"/>
      <c r="R239" s="184"/>
      <c r="S239" s="184"/>
      <c r="T239" s="184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84"/>
      <c r="C240" s="184"/>
      <c r="D240" s="184"/>
      <c r="E240" s="184"/>
      <c r="F240" s="184"/>
      <c r="G240" s="184"/>
      <c r="H240" s="184"/>
      <c r="I240" s="184"/>
      <c r="J240" s="184"/>
      <c r="K240" s="184"/>
      <c r="L240" s="184"/>
      <c r="M240" s="184"/>
      <c r="N240" s="98"/>
      <c r="O240" s="164"/>
      <c r="P240" s="164"/>
      <c r="Q240" s="184"/>
      <c r="R240" s="184"/>
      <c r="S240" s="184"/>
      <c r="T240" s="184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84"/>
      <c r="C241" s="184"/>
      <c r="D241" s="184"/>
      <c r="E241" s="184"/>
      <c r="F241" s="184"/>
      <c r="G241" s="184"/>
      <c r="H241" s="184"/>
      <c r="I241" s="184"/>
      <c r="J241" s="184"/>
      <c r="K241" s="184"/>
      <c r="L241" s="184"/>
      <c r="M241" s="184"/>
      <c r="N241" s="98"/>
      <c r="O241" s="164"/>
      <c r="P241" s="164"/>
      <c r="Q241" s="184"/>
      <c r="R241" s="184"/>
      <c r="S241" s="184"/>
      <c r="T241" s="184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5"/>
      <c r="C246" s="186"/>
      <c r="D246" s="186"/>
      <c r="E246" s="165"/>
      <c r="F246" s="165"/>
      <c r="G246" s="165"/>
      <c r="H246" s="185"/>
      <c r="I246" s="185"/>
      <c r="J246" s="185"/>
      <c r="K246" s="185"/>
      <c r="L246" s="185"/>
      <c r="M246" s="185"/>
      <c r="N246" s="185"/>
      <c r="O246" s="185"/>
      <c r="P246" s="185"/>
      <c r="Q246" s="165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8"/>
      <c r="C247" s="188"/>
      <c r="D247" s="188"/>
      <c r="E247" s="102"/>
      <c r="F247" s="102"/>
      <c r="G247" s="102"/>
      <c r="H247" s="189"/>
      <c r="I247" s="189"/>
      <c r="J247" s="189"/>
      <c r="K247" s="189"/>
      <c r="L247" s="190"/>
      <c r="M247" s="190"/>
      <c r="N247" s="190"/>
      <c r="O247" s="190"/>
      <c r="P247" s="190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8"/>
      <c r="C248" s="188"/>
      <c r="D248" s="188"/>
      <c r="E248" s="102"/>
      <c r="F248" s="102"/>
      <c r="G248" s="102"/>
      <c r="H248" s="189"/>
      <c r="I248" s="189"/>
      <c r="J248" s="189"/>
      <c r="K248" s="189"/>
      <c r="L248" s="190"/>
      <c r="M248" s="190"/>
      <c r="N248" s="190"/>
      <c r="O248" s="190"/>
      <c r="P248" s="190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8"/>
      <c r="C249" s="188"/>
      <c r="D249" s="188"/>
      <c r="E249" s="102"/>
      <c r="F249" s="102"/>
      <c r="G249" s="102"/>
      <c r="H249" s="189"/>
      <c r="I249" s="189"/>
      <c r="J249" s="189"/>
      <c r="K249" s="189"/>
      <c r="L249" s="190"/>
      <c r="M249" s="190"/>
      <c r="N249" s="190"/>
      <c r="O249" s="190"/>
      <c r="P249" s="190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8"/>
      <c r="C250" s="188"/>
      <c r="D250" s="188"/>
      <c r="E250" s="102"/>
      <c r="F250" s="102"/>
      <c r="G250" s="102"/>
      <c r="H250" s="189"/>
      <c r="I250" s="189"/>
      <c r="J250" s="189"/>
      <c r="K250" s="189"/>
      <c r="L250" s="190"/>
      <c r="M250" s="190"/>
      <c r="N250" s="190"/>
      <c r="O250" s="190"/>
      <c r="P250" s="190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8"/>
      <c r="C251" s="188"/>
      <c r="D251" s="188"/>
      <c r="E251" s="102"/>
      <c r="F251" s="102"/>
      <c r="G251" s="102"/>
      <c r="H251" s="189"/>
      <c r="I251" s="189"/>
      <c r="J251" s="189"/>
      <c r="K251" s="189"/>
      <c r="L251" s="190"/>
      <c r="M251" s="190"/>
      <c r="N251" s="190"/>
      <c r="O251" s="190"/>
      <c r="P251" s="190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8"/>
      <c r="C252" s="188"/>
      <c r="D252" s="188"/>
      <c r="E252" s="102"/>
      <c r="F252" s="102"/>
      <c r="G252" s="102"/>
      <c r="H252" s="189"/>
      <c r="I252" s="189"/>
      <c r="J252" s="189"/>
      <c r="K252" s="189"/>
      <c r="L252" s="190"/>
      <c r="M252" s="190"/>
      <c r="N252" s="190"/>
      <c r="O252" s="190"/>
      <c r="P252" s="190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8"/>
      <c r="C253" s="188"/>
      <c r="D253" s="188"/>
      <c r="E253" s="102"/>
      <c r="F253" s="102"/>
      <c r="G253" s="102"/>
      <c r="H253" s="189"/>
      <c r="I253" s="189"/>
      <c r="J253" s="189"/>
      <c r="K253" s="189"/>
      <c r="L253" s="190"/>
      <c r="M253" s="190"/>
      <c r="N253" s="190"/>
      <c r="O253" s="190"/>
      <c r="P253" s="190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5"/>
      <c r="C256" s="186"/>
      <c r="D256" s="186"/>
      <c r="E256" s="187"/>
      <c r="F256" s="187"/>
      <c r="G256" s="187"/>
      <c r="H256" s="187"/>
      <c r="I256" s="187"/>
      <c r="J256" s="187"/>
      <c r="K256" s="187"/>
      <c r="L256" s="187"/>
      <c r="M256" s="187"/>
      <c r="N256" s="165"/>
      <c r="O256" s="165"/>
      <c r="P256" s="185"/>
      <c r="Q256" s="185"/>
      <c r="R256" s="185"/>
      <c r="S256" s="185"/>
      <c r="T256" s="185"/>
      <c r="U256" s="185"/>
      <c r="V256" s="165"/>
      <c r="W256" s="165"/>
      <c r="X256" s="165"/>
      <c r="Y256" s="165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84"/>
      <c r="C257" s="184"/>
      <c r="D257" s="184"/>
      <c r="E257" s="184"/>
      <c r="F257" s="184"/>
      <c r="G257" s="184"/>
      <c r="H257" s="184"/>
      <c r="I257" s="184"/>
      <c r="J257" s="184"/>
      <c r="K257" s="184"/>
      <c r="L257" s="184"/>
      <c r="M257" s="184"/>
      <c r="N257" s="98"/>
      <c r="O257" s="164"/>
      <c r="P257" s="184"/>
      <c r="Q257" s="184"/>
      <c r="R257" s="184"/>
      <c r="S257" s="184"/>
      <c r="T257" s="184"/>
      <c r="U257" s="184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84"/>
      <c r="C258" s="184"/>
      <c r="D258" s="184"/>
      <c r="E258" s="184"/>
      <c r="F258" s="184"/>
      <c r="G258" s="184"/>
      <c r="H258" s="184"/>
      <c r="I258" s="184"/>
      <c r="J258" s="184"/>
      <c r="K258" s="184"/>
      <c r="L258" s="184"/>
      <c r="M258" s="184"/>
      <c r="N258" s="98"/>
      <c r="O258" s="164"/>
      <c r="P258" s="184"/>
      <c r="Q258" s="184"/>
      <c r="R258" s="184"/>
      <c r="S258" s="184"/>
      <c r="T258" s="184"/>
      <c r="U258" s="184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84"/>
      <c r="C259" s="184"/>
      <c r="D259" s="184"/>
      <c r="E259" s="184"/>
      <c r="F259" s="184"/>
      <c r="G259" s="184"/>
      <c r="H259" s="184"/>
      <c r="I259" s="184"/>
      <c r="J259" s="184"/>
      <c r="K259" s="184"/>
      <c r="L259" s="184"/>
      <c r="M259" s="184"/>
      <c r="N259" s="98"/>
      <c r="O259" s="164"/>
      <c r="P259" s="184"/>
      <c r="Q259" s="184"/>
      <c r="R259" s="184"/>
      <c r="S259" s="184"/>
      <c r="T259" s="184"/>
      <c r="U259" s="184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84"/>
      <c r="C260" s="184"/>
      <c r="D260" s="184"/>
      <c r="E260" s="184"/>
      <c r="F260" s="184"/>
      <c r="G260" s="184"/>
      <c r="H260" s="184"/>
      <c r="I260" s="184"/>
      <c r="J260" s="184"/>
      <c r="K260" s="184"/>
      <c r="L260" s="184"/>
      <c r="M260" s="184"/>
      <c r="N260" s="98"/>
      <c r="O260" s="164"/>
      <c r="P260" s="184"/>
      <c r="Q260" s="184"/>
      <c r="R260" s="184"/>
      <c r="S260" s="184"/>
      <c r="T260" s="184"/>
      <c r="U260" s="184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84"/>
      <c r="C261" s="184"/>
      <c r="D261" s="184"/>
      <c r="E261" s="184"/>
      <c r="F261" s="184"/>
      <c r="G261" s="184"/>
      <c r="H261" s="184"/>
      <c r="I261" s="184"/>
      <c r="J261" s="184"/>
      <c r="K261" s="184"/>
      <c r="L261" s="184"/>
      <c r="M261" s="184"/>
      <c r="N261" s="98"/>
      <c r="O261" s="164"/>
      <c r="P261" s="184"/>
      <c r="Q261" s="184"/>
      <c r="R261" s="184"/>
      <c r="S261" s="184"/>
      <c r="T261" s="184"/>
      <c r="U261" s="184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84"/>
      <c r="C262" s="184"/>
      <c r="D262" s="184"/>
      <c r="E262" s="184"/>
      <c r="F262" s="184"/>
      <c r="G262" s="184"/>
      <c r="H262" s="184"/>
      <c r="I262" s="184"/>
      <c r="J262" s="184"/>
      <c r="K262" s="184"/>
      <c r="L262" s="184"/>
      <c r="M262" s="184"/>
      <c r="N262" s="98"/>
      <c r="O262" s="164"/>
      <c r="P262" s="184"/>
      <c r="Q262" s="184"/>
      <c r="R262" s="184"/>
      <c r="S262" s="184"/>
      <c r="T262" s="184"/>
      <c r="U262" s="184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84"/>
      <c r="C263" s="184"/>
      <c r="D263" s="184"/>
      <c r="E263" s="184"/>
      <c r="F263" s="184"/>
      <c r="G263" s="184"/>
      <c r="H263" s="184"/>
      <c r="I263" s="184"/>
      <c r="J263" s="184"/>
      <c r="K263" s="184"/>
      <c r="L263" s="184"/>
      <c r="M263" s="184"/>
      <c r="N263" s="98"/>
      <c r="O263" s="164"/>
      <c r="P263" s="184"/>
      <c r="Q263" s="184"/>
      <c r="R263" s="184"/>
      <c r="S263" s="184"/>
      <c r="T263" s="184"/>
      <c r="U263" s="184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84"/>
      <c r="C264" s="184"/>
      <c r="D264" s="184"/>
      <c r="E264" s="184"/>
      <c r="F264" s="184"/>
      <c r="G264" s="184"/>
      <c r="H264" s="184"/>
      <c r="I264" s="184"/>
      <c r="J264" s="184"/>
      <c r="K264" s="184"/>
      <c r="L264" s="184"/>
      <c r="M264" s="184"/>
      <c r="N264" s="98"/>
      <c r="O264" s="164"/>
      <c r="P264" s="184"/>
      <c r="Q264" s="184"/>
      <c r="R264" s="184"/>
      <c r="S264" s="184"/>
      <c r="T264" s="184"/>
      <c r="U264" s="184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84"/>
      <c r="C265" s="184"/>
      <c r="D265" s="184"/>
      <c r="E265" s="184"/>
      <c r="F265" s="184"/>
      <c r="G265" s="184"/>
      <c r="H265" s="184"/>
      <c r="I265" s="184"/>
      <c r="J265" s="184"/>
      <c r="K265" s="184"/>
      <c r="L265" s="184"/>
      <c r="M265" s="184"/>
      <c r="N265" s="98"/>
      <c r="O265" s="164"/>
      <c r="P265" s="184"/>
      <c r="Q265" s="184"/>
      <c r="R265" s="184"/>
      <c r="S265" s="184"/>
      <c r="T265" s="184"/>
      <c r="U265" s="184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84"/>
      <c r="C266" s="184"/>
      <c r="D266" s="184"/>
      <c r="E266" s="184"/>
      <c r="F266" s="184"/>
      <c r="G266" s="184"/>
      <c r="H266" s="184"/>
      <c r="I266" s="184"/>
      <c r="J266" s="184"/>
      <c r="K266" s="184"/>
      <c r="L266" s="184"/>
      <c r="M266" s="184"/>
      <c r="N266" s="98"/>
      <c r="O266" s="164"/>
      <c r="P266" s="184"/>
      <c r="Q266" s="184"/>
      <c r="R266" s="184"/>
      <c r="S266" s="184"/>
      <c r="T266" s="184"/>
      <c r="U266" s="184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84"/>
      <c r="C267" s="184"/>
      <c r="D267" s="184"/>
      <c r="E267" s="184"/>
      <c r="F267" s="184"/>
      <c r="G267" s="184"/>
      <c r="H267" s="184"/>
      <c r="I267" s="184"/>
      <c r="J267" s="184"/>
      <c r="K267" s="184"/>
      <c r="L267" s="184"/>
      <c r="M267" s="184"/>
      <c r="N267" s="98"/>
      <c r="O267" s="164"/>
      <c r="P267" s="184"/>
      <c r="Q267" s="184"/>
      <c r="R267" s="184"/>
      <c r="S267" s="184"/>
      <c r="T267" s="184"/>
      <c r="U267" s="184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84"/>
      <c r="C268" s="184"/>
      <c r="D268" s="184"/>
      <c r="E268" s="184"/>
      <c r="F268" s="184"/>
      <c r="G268" s="184"/>
      <c r="H268" s="184"/>
      <c r="I268" s="184"/>
      <c r="J268" s="184"/>
      <c r="K268" s="184"/>
      <c r="L268" s="184"/>
      <c r="M268" s="184"/>
      <c r="N268" s="98"/>
      <c r="O268" s="164"/>
      <c r="P268" s="184"/>
      <c r="Q268" s="184"/>
      <c r="R268" s="184"/>
      <c r="S268" s="184"/>
      <c r="T268" s="184"/>
      <c r="U268" s="184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84"/>
      <c r="C269" s="184"/>
      <c r="D269" s="184"/>
      <c r="E269" s="184"/>
      <c r="F269" s="184"/>
      <c r="G269" s="184"/>
      <c r="H269" s="184"/>
      <c r="I269" s="184"/>
      <c r="J269" s="184"/>
      <c r="K269" s="184"/>
      <c r="L269" s="184"/>
      <c r="M269" s="184"/>
      <c r="N269" s="98"/>
      <c r="O269" s="164"/>
      <c r="P269" s="184"/>
      <c r="Q269" s="184"/>
      <c r="R269" s="184"/>
      <c r="S269" s="184"/>
      <c r="T269" s="184"/>
      <c r="U269" s="184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84"/>
      <c r="C270" s="184"/>
      <c r="D270" s="184"/>
      <c r="E270" s="184"/>
      <c r="F270" s="184"/>
      <c r="G270" s="184"/>
      <c r="H270" s="184"/>
      <c r="I270" s="184"/>
      <c r="J270" s="184"/>
      <c r="K270" s="184"/>
      <c r="L270" s="184"/>
      <c r="M270" s="184"/>
      <c r="N270" s="98"/>
      <c r="O270" s="164"/>
      <c r="P270" s="184"/>
      <c r="Q270" s="184"/>
      <c r="R270" s="184"/>
      <c r="S270" s="184"/>
      <c r="T270" s="184"/>
      <c r="U270" s="184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84"/>
      <c r="C271" s="184"/>
      <c r="D271" s="184"/>
      <c r="E271" s="184"/>
      <c r="F271" s="184"/>
      <c r="G271" s="184"/>
      <c r="H271" s="184"/>
      <c r="I271" s="184"/>
      <c r="J271" s="184"/>
      <c r="K271" s="184"/>
      <c r="L271" s="184"/>
      <c r="M271" s="184"/>
      <c r="N271" s="98"/>
      <c r="O271" s="164"/>
      <c r="P271" s="184"/>
      <c r="Q271" s="184"/>
      <c r="R271" s="184"/>
      <c r="S271" s="184"/>
      <c r="T271" s="184"/>
      <c r="U271" s="184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84"/>
      <c r="C272" s="184"/>
      <c r="D272" s="184"/>
      <c r="E272" s="184"/>
      <c r="F272" s="184"/>
      <c r="G272" s="184"/>
      <c r="H272" s="184"/>
      <c r="I272" s="184"/>
      <c r="J272" s="184"/>
      <c r="K272" s="184"/>
      <c r="L272" s="184"/>
      <c r="M272" s="184"/>
      <c r="N272" s="98"/>
      <c r="O272" s="164"/>
      <c r="P272" s="184"/>
      <c r="Q272" s="184"/>
      <c r="R272" s="184"/>
      <c r="S272" s="184"/>
      <c r="T272" s="184"/>
      <c r="U272" s="184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84"/>
      <c r="C273" s="184"/>
      <c r="D273" s="184"/>
      <c r="E273" s="184"/>
      <c r="F273" s="184"/>
      <c r="G273" s="184"/>
      <c r="H273" s="184"/>
      <c r="I273" s="184"/>
      <c r="J273" s="184"/>
      <c r="K273" s="184"/>
      <c r="L273" s="184"/>
      <c r="M273" s="184"/>
      <c r="N273" s="98"/>
      <c r="O273" s="164"/>
      <c r="P273" s="184"/>
      <c r="Q273" s="184"/>
      <c r="R273" s="184"/>
      <c r="S273" s="184"/>
      <c r="T273" s="184"/>
      <c r="U273" s="184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84"/>
      <c r="C274" s="184"/>
      <c r="D274" s="184"/>
      <c r="E274" s="184"/>
      <c r="F274" s="184"/>
      <c r="G274" s="184"/>
      <c r="H274" s="184"/>
      <c r="I274" s="184"/>
      <c r="J274" s="184"/>
      <c r="K274" s="184"/>
      <c r="L274" s="184"/>
      <c r="M274" s="184"/>
      <c r="N274" s="98"/>
      <c r="O274" s="164"/>
      <c r="P274" s="184"/>
      <c r="Q274" s="184"/>
      <c r="R274" s="184"/>
      <c r="S274" s="184"/>
      <c r="T274" s="184"/>
      <c r="U274" s="184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84"/>
      <c r="C275" s="184"/>
      <c r="D275" s="184"/>
      <c r="E275" s="184"/>
      <c r="F275" s="184"/>
      <c r="G275" s="184"/>
      <c r="H275" s="184"/>
      <c r="I275" s="184"/>
      <c r="J275" s="184"/>
      <c r="K275" s="184"/>
      <c r="L275" s="184"/>
      <c r="M275" s="184"/>
      <c r="N275" s="98"/>
      <c r="O275" s="164"/>
      <c r="P275" s="184"/>
      <c r="Q275" s="184"/>
      <c r="R275" s="184"/>
      <c r="S275" s="184"/>
      <c r="T275" s="184"/>
      <c r="U275" s="184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84"/>
      <c r="C276" s="184"/>
      <c r="D276" s="184"/>
      <c r="E276" s="184"/>
      <c r="F276" s="184"/>
      <c r="G276" s="184"/>
      <c r="H276" s="184"/>
      <c r="I276" s="184"/>
      <c r="J276" s="184"/>
      <c r="K276" s="184"/>
      <c r="L276" s="184"/>
      <c r="M276" s="184"/>
      <c r="N276" s="98"/>
      <c r="O276" s="164"/>
      <c r="P276" s="184"/>
      <c r="Q276" s="184"/>
      <c r="R276" s="184"/>
      <c r="S276" s="184"/>
      <c r="T276" s="184"/>
      <c r="U276" s="184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84"/>
      <c r="C277" s="184"/>
      <c r="D277" s="184"/>
      <c r="E277" s="184"/>
      <c r="F277" s="184"/>
      <c r="G277" s="184"/>
      <c r="H277" s="184"/>
      <c r="I277" s="184"/>
      <c r="J277" s="184"/>
      <c r="K277" s="184"/>
      <c r="L277" s="184"/>
      <c r="M277" s="184"/>
      <c r="N277" s="98"/>
      <c r="O277" s="164"/>
      <c r="P277" s="184"/>
      <c r="Q277" s="184"/>
      <c r="R277" s="184"/>
      <c r="S277" s="184"/>
      <c r="T277" s="184"/>
      <c r="U277" s="184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84"/>
      <c r="C278" s="184"/>
      <c r="D278" s="184"/>
      <c r="E278" s="184"/>
      <c r="F278" s="184"/>
      <c r="G278" s="184"/>
      <c r="H278" s="184"/>
      <c r="I278" s="184"/>
      <c r="J278" s="184"/>
      <c r="K278" s="184"/>
      <c r="L278" s="184"/>
      <c r="M278" s="184"/>
      <c r="N278" s="98"/>
      <c r="O278" s="164"/>
      <c r="P278" s="184"/>
      <c r="Q278" s="184"/>
      <c r="R278" s="184"/>
      <c r="S278" s="184"/>
      <c r="T278" s="184"/>
      <c r="U278" s="184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84"/>
      <c r="C279" s="184"/>
      <c r="D279" s="184"/>
      <c r="E279" s="184"/>
      <c r="F279" s="184"/>
      <c r="G279" s="184"/>
      <c r="H279" s="184"/>
      <c r="I279" s="184"/>
      <c r="J279" s="184"/>
      <c r="K279" s="184"/>
      <c r="L279" s="184"/>
      <c r="M279" s="184"/>
      <c r="N279" s="98"/>
      <c r="O279" s="164"/>
      <c r="P279" s="184"/>
      <c r="Q279" s="184"/>
      <c r="R279" s="184"/>
      <c r="S279" s="184"/>
      <c r="T279" s="184"/>
      <c r="U279" s="184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84"/>
      <c r="C280" s="184"/>
      <c r="D280" s="184"/>
      <c r="E280" s="184"/>
      <c r="F280" s="184"/>
      <c r="G280" s="184"/>
      <c r="H280" s="184"/>
      <c r="I280" s="184"/>
      <c r="J280" s="184"/>
      <c r="K280" s="184"/>
      <c r="L280" s="184"/>
      <c r="M280" s="184"/>
      <c r="N280" s="98"/>
      <c r="O280" s="164"/>
      <c r="P280" s="184"/>
      <c r="Q280" s="184"/>
      <c r="R280" s="184"/>
      <c r="S280" s="184"/>
      <c r="T280" s="184"/>
      <c r="U280" s="184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84"/>
      <c r="C281" s="184"/>
      <c r="D281" s="184"/>
      <c r="E281" s="184"/>
      <c r="F281" s="184"/>
      <c r="G281" s="184"/>
      <c r="H281" s="184"/>
      <c r="I281" s="184"/>
      <c r="J281" s="184"/>
      <c r="K281" s="184"/>
      <c r="L281" s="184"/>
      <c r="M281" s="184"/>
      <c r="N281" s="98"/>
      <c r="O281" s="164"/>
      <c r="P281" s="184"/>
      <c r="Q281" s="184"/>
      <c r="R281" s="184"/>
      <c r="S281" s="184"/>
      <c r="T281" s="184"/>
      <c r="U281" s="184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84"/>
      <c r="C282" s="184"/>
      <c r="D282" s="184"/>
      <c r="E282" s="184"/>
      <c r="F282" s="184"/>
      <c r="G282" s="184"/>
      <c r="H282" s="184"/>
      <c r="I282" s="184"/>
      <c r="J282" s="184"/>
      <c r="K282" s="184"/>
      <c r="L282" s="184"/>
      <c r="M282" s="184"/>
      <c r="N282" s="98"/>
      <c r="O282" s="164"/>
      <c r="P282" s="184"/>
      <c r="Q282" s="184"/>
      <c r="R282" s="184"/>
      <c r="S282" s="184"/>
      <c r="T282" s="184"/>
      <c r="U282" s="184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84"/>
      <c r="C283" s="184"/>
      <c r="D283" s="184"/>
      <c r="E283" s="184"/>
      <c r="F283" s="184"/>
      <c r="G283" s="184"/>
      <c r="H283" s="184"/>
      <c r="I283" s="184"/>
      <c r="J283" s="184"/>
      <c r="K283" s="184"/>
      <c r="L283" s="184"/>
      <c r="M283" s="184"/>
      <c r="N283" s="98"/>
      <c r="O283" s="164"/>
      <c r="P283" s="184"/>
      <c r="Q283" s="184"/>
      <c r="R283" s="184"/>
      <c r="S283" s="184"/>
      <c r="T283" s="184"/>
      <c r="U283" s="184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84"/>
      <c r="C284" s="184"/>
      <c r="D284" s="184"/>
      <c r="E284" s="184"/>
      <c r="F284" s="184"/>
      <c r="G284" s="184"/>
      <c r="H284" s="184"/>
      <c r="I284" s="184"/>
      <c r="J284" s="184"/>
      <c r="K284" s="184"/>
      <c r="L284" s="184"/>
      <c r="M284" s="184"/>
      <c r="N284" s="98"/>
      <c r="O284" s="164"/>
      <c r="P284" s="184"/>
      <c r="Q284" s="184"/>
      <c r="R284" s="184"/>
      <c r="S284" s="184"/>
      <c r="T284" s="184"/>
      <c r="U284" s="184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84"/>
      <c r="C285" s="184"/>
      <c r="D285" s="184"/>
      <c r="E285" s="184"/>
      <c r="F285" s="184"/>
      <c r="G285" s="184"/>
      <c r="H285" s="184"/>
      <c r="I285" s="184"/>
      <c r="J285" s="184"/>
      <c r="K285" s="184"/>
      <c r="L285" s="184"/>
      <c r="M285" s="184"/>
      <c r="N285" s="98"/>
      <c r="O285" s="164"/>
      <c r="P285" s="184"/>
      <c r="Q285" s="184"/>
      <c r="R285" s="184"/>
      <c r="S285" s="184"/>
      <c r="T285" s="184"/>
      <c r="U285" s="184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84"/>
      <c r="C286" s="184"/>
      <c r="D286" s="184"/>
      <c r="E286" s="184"/>
      <c r="F286" s="184"/>
      <c r="G286" s="184"/>
      <c r="H286" s="184"/>
      <c r="I286" s="184"/>
      <c r="J286" s="184"/>
      <c r="K286" s="184"/>
      <c r="L286" s="184"/>
      <c r="M286" s="184"/>
      <c r="N286" s="98"/>
      <c r="O286" s="164"/>
      <c r="P286" s="184"/>
      <c r="Q286" s="184"/>
      <c r="R286" s="184"/>
      <c r="S286" s="184"/>
      <c r="T286" s="184"/>
      <c r="U286" s="184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84"/>
      <c r="C287" s="184"/>
      <c r="D287" s="184"/>
      <c r="E287" s="184"/>
      <c r="F287" s="184"/>
      <c r="G287" s="184"/>
      <c r="H287" s="184"/>
      <c r="I287" s="184"/>
      <c r="J287" s="184"/>
      <c r="K287" s="184"/>
      <c r="L287" s="184"/>
      <c r="M287" s="184"/>
      <c r="N287" s="98"/>
      <c r="O287" s="164"/>
      <c r="P287" s="184"/>
      <c r="Q287" s="184"/>
      <c r="R287" s="184"/>
      <c r="S287" s="184"/>
      <c r="T287" s="184"/>
      <c r="U287" s="184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84"/>
      <c r="C288" s="184"/>
      <c r="D288" s="184"/>
      <c r="E288" s="184"/>
      <c r="F288" s="184"/>
      <c r="G288" s="184"/>
      <c r="H288" s="184"/>
      <c r="I288" s="184"/>
      <c r="J288" s="184"/>
      <c r="K288" s="184"/>
      <c r="L288" s="184"/>
      <c r="M288" s="184"/>
      <c r="N288" s="98"/>
      <c r="O288" s="164"/>
      <c r="P288" s="184"/>
      <c r="Q288" s="184"/>
      <c r="R288" s="184"/>
      <c r="S288" s="184"/>
      <c r="T288" s="184"/>
      <c r="U288" s="184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84"/>
      <c r="C289" s="184"/>
      <c r="D289" s="184"/>
      <c r="E289" s="184"/>
      <c r="F289" s="184"/>
      <c r="G289" s="184"/>
      <c r="H289" s="184"/>
      <c r="I289" s="184"/>
      <c r="J289" s="184"/>
      <c r="K289" s="184"/>
      <c r="L289" s="184"/>
      <c r="M289" s="184"/>
      <c r="N289" s="98"/>
      <c r="O289" s="164"/>
      <c r="P289" s="184"/>
      <c r="Q289" s="184"/>
      <c r="R289" s="184"/>
      <c r="S289" s="184"/>
      <c r="T289" s="184"/>
      <c r="U289" s="184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84"/>
      <c r="C290" s="184"/>
      <c r="D290" s="184"/>
      <c r="E290" s="184"/>
      <c r="F290" s="184"/>
      <c r="G290" s="184"/>
      <c r="H290" s="184"/>
      <c r="I290" s="184"/>
      <c r="J290" s="184"/>
      <c r="K290" s="184"/>
      <c r="L290" s="184"/>
      <c r="M290" s="184"/>
      <c r="N290" s="98"/>
      <c r="O290" s="164"/>
      <c r="P290" s="184"/>
      <c r="Q290" s="184"/>
      <c r="R290" s="184"/>
      <c r="S290" s="184"/>
      <c r="T290" s="184"/>
      <c r="U290" s="184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84"/>
      <c r="C291" s="184"/>
      <c r="D291" s="184"/>
      <c r="E291" s="184"/>
      <c r="F291" s="184"/>
      <c r="G291" s="184"/>
      <c r="H291" s="184"/>
      <c r="I291" s="184"/>
      <c r="J291" s="184"/>
      <c r="K291" s="184"/>
      <c r="L291" s="184"/>
      <c r="M291" s="184"/>
      <c r="N291" s="98"/>
      <c r="O291" s="164"/>
      <c r="P291" s="184"/>
      <c r="Q291" s="184"/>
      <c r="R291" s="184"/>
      <c r="S291" s="184"/>
      <c r="T291" s="184"/>
      <c r="U291" s="184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84"/>
      <c r="C292" s="184"/>
      <c r="D292" s="184"/>
      <c r="E292" s="184"/>
      <c r="F292" s="184"/>
      <c r="G292" s="184"/>
      <c r="H292" s="184"/>
      <c r="I292" s="184"/>
      <c r="J292" s="184"/>
      <c r="K292" s="184"/>
      <c r="L292" s="184"/>
      <c r="M292" s="184"/>
      <c r="N292" s="98"/>
      <c r="O292" s="164"/>
      <c r="P292" s="184"/>
      <c r="Q292" s="184"/>
      <c r="R292" s="184"/>
      <c r="S292" s="184"/>
      <c r="T292" s="184"/>
      <c r="U292" s="184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84"/>
      <c r="C293" s="184"/>
      <c r="D293" s="184"/>
      <c r="E293" s="184"/>
      <c r="F293" s="184"/>
      <c r="G293" s="184"/>
      <c r="H293" s="184"/>
      <c r="I293" s="184"/>
      <c r="J293" s="184"/>
      <c r="K293" s="184"/>
      <c r="L293" s="184"/>
      <c r="M293" s="184"/>
      <c r="N293" s="98"/>
      <c r="O293" s="164"/>
      <c r="P293" s="184"/>
      <c r="Q293" s="184"/>
      <c r="R293" s="184"/>
      <c r="S293" s="184"/>
      <c r="T293" s="184"/>
      <c r="U293" s="184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84"/>
      <c r="C294" s="184"/>
      <c r="D294" s="184"/>
      <c r="E294" s="184"/>
      <c r="F294" s="184"/>
      <c r="G294" s="184"/>
      <c r="H294" s="184"/>
      <c r="I294" s="184"/>
      <c r="J294" s="184"/>
      <c r="K294" s="184"/>
      <c r="L294" s="184"/>
      <c r="M294" s="184"/>
      <c r="N294" s="98"/>
      <c r="O294" s="164"/>
      <c r="P294" s="184"/>
      <c r="Q294" s="184"/>
      <c r="R294" s="184"/>
      <c r="S294" s="184"/>
      <c r="T294" s="184"/>
      <c r="U294" s="184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84"/>
      <c r="C295" s="184"/>
      <c r="D295" s="184"/>
      <c r="E295" s="184"/>
      <c r="F295" s="184"/>
      <c r="G295" s="184"/>
      <c r="H295" s="184"/>
      <c r="I295" s="184"/>
      <c r="J295" s="184"/>
      <c r="K295" s="184"/>
      <c r="L295" s="184"/>
      <c r="M295" s="184"/>
      <c r="N295" s="98"/>
      <c r="O295" s="164"/>
      <c r="P295" s="184"/>
      <c r="Q295" s="184"/>
      <c r="R295" s="184"/>
      <c r="S295" s="184"/>
      <c r="T295" s="184"/>
      <c r="U295" s="184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84"/>
      <c r="C296" s="184"/>
      <c r="D296" s="184"/>
      <c r="E296" s="184"/>
      <c r="F296" s="184"/>
      <c r="G296" s="184"/>
      <c r="H296" s="184"/>
      <c r="I296" s="184"/>
      <c r="J296" s="184"/>
      <c r="K296" s="184"/>
      <c r="L296" s="184"/>
      <c r="M296" s="184"/>
      <c r="N296" s="98"/>
      <c r="O296" s="164"/>
      <c r="P296" s="184"/>
      <c r="Q296" s="184"/>
      <c r="R296" s="184"/>
      <c r="S296" s="184"/>
      <c r="T296" s="184"/>
      <c r="U296" s="184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84"/>
      <c r="C297" s="184"/>
      <c r="D297" s="184"/>
      <c r="E297" s="184"/>
      <c r="F297" s="184"/>
      <c r="G297" s="184"/>
      <c r="H297" s="184"/>
      <c r="I297" s="184"/>
      <c r="J297" s="184"/>
      <c r="K297" s="184"/>
      <c r="L297" s="184"/>
      <c r="M297" s="184"/>
      <c r="N297" s="98"/>
      <c r="O297" s="164"/>
      <c r="P297" s="184"/>
      <c r="Q297" s="184"/>
      <c r="R297" s="184"/>
      <c r="S297" s="184"/>
      <c r="T297" s="184"/>
      <c r="U297" s="184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84"/>
      <c r="C298" s="184"/>
      <c r="D298" s="184"/>
      <c r="E298" s="184"/>
      <c r="F298" s="184"/>
      <c r="G298" s="184"/>
      <c r="H298" s="184"/>
      <c r="I298" s="184"/>
      <c r="J298" s="184"/>
      <c r="K298" s="184"/>
      <c r="L298" s="184"/>
      <c r="M298" s="184"/>
      <c r="N298" s="98"/>
      <c r="O298" s="164"/>
      <c r="P298" s="184"/>
      <c r="Q298" s="184"/>
      <c r="R298" s="184"/>
      <c r="S298" s="184"/>
      <c r="T298" s="184"/>
      <c r="U298" s="184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84"/>
      <c r="C299" s="184"/>
      <c r="D299" s="184"/>
      <c r="E299" s="184"/>
      <c r="F299" s="184"/>
      <c r="G299" s="184"/>
      <c r="H299" s="184"/>
      <c r="I299" s="184"/>
      <c r="J299" s="184"/>
      <c r="K299" s="184"/>
      <c r="L299" s="184"/>
      <c r="M299" s="184"/>
      <c r="N299" s="98"/>
      <c r="O299" s="164"/>
      <c r="P299" s="184"/>
      <c r="Q299" s="184"/>
      <c r="R299" s="184"/>
      <c r="S299" s="184"/>
      <c r="T299" s="184"/>
      <c r="U299" s="184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84"/>
      <c r="C300" s="184"/>
      <c r="D300" s="184"/>
      <c r="E300" s="184"/>
      <c r="F300" s="184"/>
      <c r="G300" s="184"/>
      <c r="H300" s="184"/>
      <c r="I300" s="184"/>
      <c r="J300" s="184"/>
      <c r="K300" s="184"/>
      <c r="L300" s="184"/>
      <c r="M300" s="184"/>
      <c r="N300" s="98"/>
      <c r="O300" s="164"/>
      <c r="P300" s="184"/>
      <c r="Q300" s="184"/>
      <c r="R300" s="184"/>
      <c r="S300" s="184"/>
      <c r="T300" s="184"/>
      <c r="U300" s="184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84"/>
      <c r="C301" s="184"/>
      <c r="D301" s="184"/>
      <c r="E301" s="184"/>
      <c r="F301" s="184"/>
      <c r="G301" s="184"/>
      <c r="H301" s="184"/>
      <c r="I301" s="184"/>
      <c r="J301" s="184"/>
      <c r="K301" s="184"/>
      <c r="L301" s="184"/>
      <c r="M301" s="184"/>
      <c r="N301" s="98"/>
      <c r="O301" s="164"/>
      <c r="P301" s="184"/>
      <c r="Q301" s="184"/>
      <c r="R301" s="184"/>
      <c r="S301" s="184"/>
      <c r="T301" s="184"/>
      <c r="U301" s="184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84"/>
      <c r="C302" s="184"/>
      <c r="D302" s="184"/>
      <c r="E302" s="184"/>
      <c r="F302" s="184"/>
      <c r="G302" s="184"/>
      <c r="H302" s="184"/>
      <c r="I302" s="184"/>
      <c r="J302" s="184"/>
      <c r="K302" s="184"/>
      <c r="L302" s="184"/>
      <c r="M302" s="184"/>
      <c r="N302" s="98"/>
      <c r="O302" s="164"/>
      <c r="P302" s="184"/>
      <c r="Q302" s="184"/>
      <c r="R302" s="184"/>
      <c r="S302" s="184"/>
      <c r="T302" s="184"/>
      <c r="U302" s="184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84"/>
      <c r="C303" s="184"/>
      <c r="D303" s="184"/>
      <c r="E303" s="184"/>
      <c r="F303" s="184"/>
      <c r="G303" s="184"/>
      <c r="H303" s="184"/>
      <c r="I303" s="184"/>
      <c r="J303" s="184"/>
      <c r="K303" s="184"/>
      <c r="L303" s="184"/>
      <c r="M303" s="184"/>
      <c r="N303" s="98"/>
      <c r="O303" s="164"/>
      <c r="P303" s="184"/>
      <c r="Q303" s="184"/>
      <c r="R303" s="184"/>
      <c r="S303" s="184"/>
      <c r="T303" s="184"/>
      <c r="U303" s="184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84"/>
      <c r="C304" s="184"/>
      <c r="D304" s="184"/>
      <c r="E304" s="184"/>
      <c r="F304" s="184"/>
      <c r="G304" s="184"/>
      <c r="H304" s="184"/>
      <c r="I304" s="184"/>
      <c r="J304" s="184"/>
      <c r="K304" s="184"/>
      <c r="L304" s="184"/>
      <c r="M304" s="184"/>
      <c r="N304" s="98"/>
      <c r="O304" s="164"/>
      <c r="P304" s="184"/>
      <c r="Q304" s="184"/>
      <c r="R304" s="184"/>
      <c r="S304" s="184"/>
      <c r="T304" s="184"/>
      <c r="U304" s="184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84"/>
      <c r="C305" s="184"/>
      <c r="D305" s="184"/>
      <c r="E305" s="184"/>
      <c r="F305" s="184"/>
      <c r="G305" s="184"/>
      <c r="H305" s="184"/>
      <c r="I305" s="184"/>
      <c r="J305" s="184"/>
      <c r="K305" s="184"/>
      <c r="L305" s="184"/>
      <c r="M305" s="184"/>
      <c r="N305" s="98"/>
      <c r="O305" s="164"/>
      <c r="P305" s="184"/>
      <c r="Q305" s="184"/>
      <c r="R305" s="184"/>
      <c r="S305" s="184"/>
      <c r="T305" s="184"/>
      <c r="U305" s="184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84"/>
      <c r="C306" s="184"/>
      <c r="D306" s="184"/>
      <c r="E306" s="184"/>
      <c r="F306" s="184"/>
      <c r="G306" s="184"/>
      <c r="H306" s="184"/>
      <c r="I306" s="184"/>
      <c r="J306" s="184"/>
      <c r="K306" s="184"/>
      <c r="L306" s="184"/>
      <c r="M306" s="184"/>
      <c r="N306" s="98"/>
      <c r="O306" s="164"/>
      <c r="P306" s="184"/>
      <c r="Q306" s="184"/>
      <c r="R306" s="184"/>
      <c r="S306" s="184"/>
      <c r="T306" s="184"/>
      <c r="U306" s="184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5"/>
      <c r="C311" s="186"/>
      <c r="D311" s="186"/>
      <c r="E311" s="165"/>
      <c r="F311" s="165"/>
      <c r="G311" s="165"/>
      <c r="H311" s="185"/>
      <c r="I311" s="185"/>
      <c r="J311" s="185"/>
      <c r="K311" s="185"/>
      <c r="L311" s="165"/>
      <c r="M311" s="185"/>
      <c r="N311" s="185"/>
      <c r="O311" s="185"/>
      <c r="P311" s="185"/>
      <c r="Q311" s="185"/>
      <c r="R311" s="165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8"/>
      <c r="C312" s="188"/>
      <c r="D312" s="188"/>
      <c r="E312" s="102"/>
      <c r="F312" s="102"/>
      <c r="G312" s="102"/>
      <c r="H312" s="189"/>
      <c r="I312" s="189"/>
      <c r="J312" s="189"/>
      <c r="K312" s="189"/>
      <c r="L312" s="164"/>
      <c r="M312" s="190"/>
      <c r="N312" s="190"/>
      <c r="O312" s="190"/>
      <c r="P312" s="190"/>
      <c r="Q312" s="190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8"/>
      <c r="C313" s="188"/>
      <c r="D313" s="188"/>
      <c r="E313" s="102"/>
      <c r="F313" s="102"/>
      <c r="G313" s="102"/>
      <c r="H313" s="189"/>
      <c r="I313" s="189"/>
      <c r="J313" s="189"/>
      <c r="K313" s="189"/>
      <c r="L313" s="164"/>
      <c r="M313" s="190"/>
      <c r="N313" s="190"/>
      <c r="O313" s="190"/>
      <c r="P313" s="190"/>
      <c r="Q313" s="190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8"/>
      <c r="C314" s="188"/>
      <c r="D314" s="188"/>
      <c r="E314" s="102"/>
      <c r="F314" s="102"/>
      <c r="G314" s="102"/>
      <c r="H314" s="189"/>
      <c r="I314" s="189"/>
      <c r="J314" s="189"/>
      <c r="K314" s="189"/>
      <c r="L314" s="164"/>
      <c r="M314" s="190"/>
      <c r="N314" s="190"/>
      <c r="O314" s="190"/>
      <c r="P314" s="190"/>
      <c r="Q314" s="190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8"/>
      <c r="C315" s="188"/>
      <c r="D315" s="188"/>
      <c r="E315" s="102"/>
      <c r="F315" s="102"/>
      <c r="G315" s="102"/>
      <c r="H315" s="189"/>
      <c r="I315" s="189"/>
      <c r="J315" s="189"/>
      <c r="K315" s="189"/>
      <c r="L315" s="164"/>
      <c r="M315" s="190"/>
      <c r="N315" s="190"/>
      <c r="O315" s="190"/>
      <c r="P315" s="190"/>
      <c r="Q315" s="190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8"/>
      <c r="C316" s="188"/>
      <c r="D316" s="188"/>
      <c r="E316" s="102"/>
      <c r="F316" s="102"/>
      <c r="G316" s="102"/>
      <c r="H316" s="189"/>
      <c r="I316" s="189"/>
      <c r="J316" s="189"/>
      <c r="K316" s="189"/>
      <c r="L316" s="164"/>
      <c r="M316" s="190"/>
      <c r="N316" s="190"/>
      <c r="O316" s="190"/>
      <c r="P316" s="190"/>
      <c r="Q316" s="190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8"/>
      <c r="C317" s="188"/>
      <c r="D317" s="188"/>
      <c r="E317" s="102"/>
      <c r="F317" s="102"/>
      <c r="G317" s="102"/>
      <c r="H317" s="189"/>
      <c r="I317" s="189"/>
      <c r="J317" s="189"/>
      <c r="K317" s="189"/>
      <c r="L317" s="164"/>
      <c r="M317" s="190"/>
      <c r="N317" s="190"/>
      <c r="O317" s="190"/>
      <c r="P317" s="190"/>
      <c r="Q317" s="190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5"/>
      <c r="C320" s="186"/>
      <c r="D320" s="186"/>
      <c r="E320" s="187"/>
      <c r="F320" s="187"/>
      <c r="G320" s="187"/>
      <c r="H320" s="187"/>
      <c r="I320" s="187"/>
      <c r="J320" s="187"/>
      <c r="K320" s="187"/>
      <c r="L320" s="187"/>
      <c r="M320" s="187"/>
      <c r="N320" s="165"/>
      <c r="O320" s="165"/>
      <c r="P320" s="185"/>
      <c r="Q320" s="185"/>
      <c r="R320" s="185"/>
      <c r="S320" s="185"/>
      <c r="T320" s="185"/>
      <c r="U320" s="185"/>
      <c r="V320" s="165"/>
      <c r="W320" s="165"/>
      <c r="X320" s="165"/>
      <c r="Y320" s="165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84"/>
      <c r="C321" s="184"/>
      <c r="D321" s="184"/>
      <c r="E321" s="184"/>
      <c r="F321" s="184"/>
      <c r="G321" s="184"/>
      <c r="H321" s="184"/>
      <c r="I321" s="184"/>
      <c r="J321" s="184"/>
      <c r="K321" s="184"/>
      <c r="L321" s="184"/>
      <c r="M321" s="184"/>
      <c r="N321" s="98"/>
      <c r="O321" s="164"/>
      <c r="P321" s="184"/>
      <c r="Q321" s="184"/>
      <c r="R321" s="184"/>
      <c r="S321" s="184"/>
      <c r="T321" s="184"/>
      <c r="U321" s="184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84"/>
      <c r="C322" s="184"/>
      <c r="D322" s="184"/>
      <c r="E322" s="184"/>
      <c r="F322" s="184"/>
      <c r="G322" s="184"/>
      <c r="H322" s="184"/>
      <c r="I322" s="184"/>
      <c r="J322" s="184"/>
      <c r="K322" s="184"/>
      <c r="L322" s="184"/>
      <c r="M322" s="184"/>
      <c r="N322" s="98"/>
      <c r="O322" s="164"/>
      <c r="P322" s="184"/>
      <c r="Q322" s="184"/>
      <c r="R322" s="184"/>
      <c r="S322" s="184"/>
      <c r="T322" s="184"/>
      <c r="U322" s="184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84"/>
      <c r="C323" s="184"/>
      <c r="D323" s="184"/>
      <c r="E323" s="184"/>
      <c r="F323" s="184"/>
      <c r="G323" s="184"/>
      <c r="H323" s="184"/>
      <c r="I323" s="184"/>
      <c r="J323" s="184"/>
      <c r="K323" s="184"/>
      <c r="L323" s="184"/>
      <c r="M323" s="184"/>
      <c r="N323" s="98"/>
      <c r="O323" s="164"/>
      <c r="P323" s="184"/>
      <c r="Q323" s="184"/>
      <c r="R323" s="184"/>
      <c r="S323" s="184"/>
      <c r="T323" s="184"/>
      <c r="U323" s="184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84"/>
      <c r="C324" s="184"/>
      <c r="D324" s="184"/>
      <c r="E324" s="184"/>
      <c r="F324" s="184"/>
      <c r="G324" s="184"/>
      <c r="H324" s="184"/>
      <c r="I324" s="184"/>
      <c r="J324" s="184"/>
      <c r="K324" s="184"/>
      <c r="L324" s="184"/>
      <c r="M324" s="184"/>
      <c r="N324" s="98"/>
      <c r="O324" s="164"/>
      <c r="P324" s="184"/>
      <c r="Q324" s="184"/>
      <c r="R324" s="184"/>
      <c r="S324" s="184"/>
      <c r="T324" s="184"/>
      <c r="U324" s="184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84"/>
      <c r="C325" s="184"/>
      <c r="D325" s="184"/>
      <c r="E325" s="184"/>
      <c r="F325" s="184"/>
      <c r="G325" s="184"/>
      <c r="H325" s="184"/>
      <c r="I325" s="184"/>
      <c r="J325" s="184"/>
      <c r="K325" s="184"/>
      <c r="L325" s="184"/>
      <c r="M325" s="184"/>
      <c r="N325" s="98"/>
      <c r="O325" s="164"/>
      <c r="P325" s="184"/>
      <c r="Q325" s="184"/>
      <c r="R325" s="184"/>
      <c r="S325" s="184"/>
      <c r="T325" s="184"/>
      <c r="U325" s="184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84"/>
      <c r="C326" s="184"/>
      <c r="D326" s="184"/>
      <c r="E326" s="184"/>
      <c r="F326" s="184"/>
      <c r="G326" s="184"/>
      <c r="H326" s="184"/>
      <c r="I326" s="184"/>
      <c r="J326" s="184"/>
      <c r="K326" s="184"/>
      <c r="L326" s="184"/>
      <c r="M326" s="184"/>
      <c r="N326" s="98"/>
      <c r="O326" s="164"/>
      <c r="P326" s="184"/>
      <c r="Q326" s="184"/>
      <c r="R326" s="184"/>
      <c r="S326" s="184"/>
      <c r="T326" s="184"/>
      <c r="U326" s="184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84"/>
      <c r="C327" s="184"/>
      <c r="D327" s="184"/>
      <c r="E327" s="184"/>
      <c r="F327" s="184"/>
      <c r="G327" s="184"/>
      <c r="H327" s="184"/>
      <c r="I327" s="184"/>
      <c r="J327" s="184"/>
      <c r="K327" s="184"/>
      <c r="L327" s="184"/>
      <c r="M327" s="184"/>
      <c r="N327" s="98"/>
      <c r="O327" s="164"/>
      <c r="P327" s="184"/>
      <c r="Q327" s="184"/>
      <c r="R327" s="184"/>
      <c r="S327" s="184"/>
      <c r="T327" s="184"/>
      <c r="U327" s="184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84"/>
      <c r="C328" s="184"/>
      <c r="D328" s="184"/>
      <c r="E328" s="184"/>
      <c r="F328" s="184"/>
      <c r="G328" s="184"/>
      <c r="H328" s="184"/>
      <c r="I328" s="184"/>
      <c r="J328" s="184"/>
      <c r="K328" s="184"/>
      <c r="L328" s="184"/>
      <c r="M328" s="184"/>
      <c r="N328" s="98"/>
      <c r="O328" s="164"/>
      <c r="P328" s="184"/>
      <c r="Q328" s="184"/>
      <c r="R328" s="184"/>
      <c r="S328" s="184"/>
      <c r="T328" s="184"/>
      <c r="U328" s="184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84"/>
      <c r="C329" s="184"/>
      <c r="D329" s="184"/>
      <c r="E329" s="184"/>
      <c r="F329" s="184"/>
      <c r="G329" s="184"/>
      <c r="H329" s="184"/>
      <c r="I329" s="184"/>
      <c r="J329" s="184"/>
      <c r="K329" s="184"/>
      <c r="L329" s="184"/>
      <c r="M329" s="184"/>
      <c r="N329" s="98"/>
      <c r="O329" s="164"/>
      <c r="P329" s="184"/>
      <c r="Q329" s="184"/>
      <c r="R329" s="184"/>
      <c r="S329" s="184"/>
      <c r="T329" s="184"/>
      <c r="U329" s="184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84"/>
      <c r="C330" s="184"/>
      <c r="D330" s="184"/>
      <c r="E330" s="184"/>
      <c r="F330" s="184"/>
      <c r="G330" s="184"/>
      <c r="H330" s="184"/>
      <c r="I330" s="184"/>
      <c r="J330" s="184"/>
      <c r="K330" s="184"/>
      <c r="L330" s="184"/>
      <c r="M330" s="184"/>
      <c r="N330" s="98"/>
      <c r="O330" s="164"/>
      <c r="P330" s="184"/>
      <c r="Q330" s="184"/>
      <c r="R330" s="184"/>
      <c r="S330" s="184"/>
      <c r="T330" s="184"/>
      <c r="U330" s="184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84"/>
      <c r="C331" s="184"/>
      <c r="D331" s="184"/>
      <c r="E331" s="184"/>
      <c r="F331" s="184"/>
      <c r="G331" s="184"/>
      <c r="H331" s="184"/>
      <c r="I331" s="184"/>
      <c r="J331" s="184"/>
      <c r="K331" s="184"/>
      <c r="L331" s="184"/>
      <c r="M331" s="184"/>
      <c r="N331" s="98"/>
      <c r="O331" s="164"/>
      <c r="P331" s="184"/>
      <c r="Q331" s="184"/>
      <c r="R331" s="184"/>
      <c r="S331" s="184"/>
      <c r="T331" s="184"/>
      <c r="U331" s="184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84"/>
      <c r="C332" s="184"/>
      <c r="D332" s="184"/>
      <c r="E332" s="184"/>
      <c r="F332" s="184"/>
      <c r="G332" s="184"/>
      <c r="H332" s="184"/>
      <c r="I332" s="184"/>
      <c r="J332" s="184"/>
      <c r="K332" s="184"/>
      <c r="L332" s="184"/>
      <c r="M332" s="184"/>
      <c r="N332" s="98"/>
      <c r="O332" s="164"/>
      <c r="P332" s="184"/>
      <c r="Q332" s="184"/>
      <c r="R332" s="184"/>
      <c r="S332" s="184"/>
      <c r="T332" s="184"/>
      <c r="U332" s="184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84"/>
      <c r="C333" s="184"/>
      <c r="D333" s="184"/>
      <c r="E333" s="184"/>
      <c r="F333" s="184"/>
      <c r="G333" s="184"/>
      <c r="H333" s="184"/>
      <c r="I333" s="184"/>
      <c r="J333" s="184"/>
      <c r="K333" s="184"/>
      <c r="L333" s="184"/>
      <c r="M333" s="184"/>
      <c r="N333" s="98"/>
      <c r="O333" s="164"/>
      <c r="P333" s="184"/>
      <c r="Q333" s="184"/>
      <c r="R333" s="184"/>
      <c r="S333" s="184"/>
      <c r="T333" s="184"/>
      <c r="U333" s="184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84"/>
      <c r="C334" s="184"/>
      <c r="D334" s="184"/>
      <c r="E334" s="184"/>
      <c r="F334" s="184"/>
      <c r="G334" s="184"/>
      <c r="H334" s="184"/>
      <c r="I334" s="184"/>
      <c r="J334" s="184"/>
      <c r="K334" s="184"/>
      <c r="L334" s="184"/>
      <c r="M334" s="184"/>
      <c r="N334" s="98"/>
      <c r="O334" s="164"/>
      <c r="P334" s="184"/>
      <c r="Q334" s="184"/>
      <c r="R334" s="184"/>
      <c r="S334" s="184"/>
      <c r="T334" s="184"/>
      <c r="U334" s="184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84"/>
      <c r="C335" s="184"/>
      <c r="D335" s="184"/>
      <c r="E335" s="184"/>
      <c r="F335" s="184"/>
      <c r="G335" s="184"/>
      <c r="H335" s="184"/>
      <c r="I335" s="184"/>
      <c r="J335" s="184"/>
      <c r="K335" s="184"/>
      <c r="L335" s="184"/>
      <c r="M335" s="184"/>
      <c r="N335" s="98"/>
      <c r="O335" s="164"/>
      <c r="P335" s="184"/>
      <c r="Q335" s="184"/>
      <c r="R335" s="184"/>
      <c r="S335" s="184"/>
      <c r="T335" s="184"/>
      <c r="U335" s="184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84"/>
      <c r="C336" s="184"/>
      <c r="D336" s="184"/>
      <c r="E336" s="184"/>
      <c r="F336" s="184"/>
      <c r="G336" s="184"/>
      <c r="H336" s="184"/>
      <c r="I336" s="184"/>
      <c r="J336" s="184"/>
      <c r="K336" s="184"/>
      <c r="L336" s="184"/>
      <c r="M336" s="184"/>
      <c r="N336" s="98"/>
      <c r="O336" s="164"/>
      <c r="P336" s="184"/>
      <c r="Q336" s="184"/>
      <c r="R336" s="184"/>
      <c r="S336" s="184"/>
      <c r="T336" s="184"/>
      <c r="U336" s="184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84"/>
      <c r="C337" s="184"/>
      <c r="D337" s="184"/>
      <c r="E337" s="184"/>
      <c r="F337" s="184"/>
      <c r="G337" s="184"/>
      <c r="H337" s="184"/>
      <c r="I337" s="184"/>
      <c r="J337" s="184"/>
      <c r="K337" s="184"/>
      <c r="L337" s="184"/>
      <c r="M337" s="184"/>
      <c r="N337" s="98"/>
      <c r="O337" s="164"/>
      <c r="P337" s="184"/>
      <c r="Q337" s="184"/>
      <c r="R337" s="184"/>
      <c r="S337" s="184"/>
      <c r="T337" s="184"/>
      <c r="U337" s="184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84"/>
      <c r="C338" s="184"/>
      <c r="D338" s="184"/>
      <c r="E338" s="184"/>
      <c r="F338" s="184"/>
      <c r="G338" s="184"/>
      <c r="H338" s="184"/>
      <c r="I338" s="184"/>
      <c r="J338" s="184"/>
      <c r="K338" s="184"/>
      <c r="L338" s="184"/>
      <c r="M338" s="184"/>
      <c r="N338" s="98"/>
      <c r="O338" s="164"/>
      <c r="P338" s="184"/>
      <c r="Q338" s="184"/>
      <c r="R338" s="184"/>
      <c r="S338" s="184"/>
      <c r="T338" s="184"/>
      <c r="U338" s="184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84"/>
      <c r="C339" s="184"/>
      <c r="D339" s="184"/>
      <c r="E339" s="184"/>
      <c r="F339" s="184"/>
      <c r="G339" s="184"/>
      <c r="H339" s="184"/>
      <c r="I339" s="184"/>
      <c r="J339" s="184"/>
      <c r="K339" s="184"/>
      <c r="L339" s="184"/>
      <c r="M339" s="184"/>
      <c r="N339" s="98"/>
      <c r="O339" s="164"/>
      <c r="P339" s="184"/>
      <c r="Q339" s="184"/>
      <c r="R339" s="184"/>
      <c r="S339" s="184"/>
      <c r="T339" s="184"/>
      <c r="U339" s="184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84"/>
      <c r="C340" s="184"/>
      <c r="D340" s="184"/>
      <c r="E340" s="184"/>
      <c r="F340" s="184"/>
      <c r="G340" s="184"/>
      <c r="H340" s="184"/>
      <c r="I340" s="184"/>
      <c r="J340" s="184"/>
      <c r="K340" s="184"/>
      <c r="L340" s="184"/>
      <c r="M340" s="184"/>
      <c r="N340" s="98"/>
      <c r="O340" s="164"/>
      <c r="P340" s="184"/>
      <c r="Q340" s="184"/>
      <c r="R340" s="184"/>
      <c r="S340" s="184"/>
      <c r="T340" s="184"/>
      <c r="U340" s="184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84"/>
      <c r="C341" s="184"/>
      <c r="D341" s="184"/>
      <c r="E341" s="184"/>
      <c r="F341" s="184"/>
      <c r="G341" s="184"/>
      <c r="H341" s="184"/>
      <c r="I341" s="184"/>
      <c r="J341" s="184"/>
      <c r="K341" s="184"/>
      <c r="L341" s="184"/>
      <c r="M341" s="184"/>
      <c r="N341" s="98"/>
      <c r="O341" s="164"/>
      <c r="P341" s="184"/>
      <c r="Q341" s="184"/>
      <c r="R341" s="184"/>
      <c r="S341" s="184"/>
      <c r="T341" s="184"/>
      <c r="U341" s="184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84"/>
      <c r="C342" s="184"/>
      <c r="D342" s="184"/>
      <c r="E342" s="184"/>
      <c r="F342" s="184"/>
      <c r="G342" s="184"/>
      <c r="H342" s="184"/>
      <c r="I342" s="184"/>
      <c r="J342" s="184"/>
      <c r="K342" s="184"/>
      <c r="L342" s="184"/>
      <c r="M342" s="184"/>
      <c r="N342" s="98"/>
      <c r="O342" s="164"/>
      <c r="P342" s="184"/>
      <c r="Q342" s="184"/>
      <c r="R342" s="184"/>
      <c r="S342" s="184"/>
      <c r="T342" s="184"/>
      <c r="U342" s="184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84"/>
      <c r="C343" s="184"/>
      <c r="D343" s="184"/>
      <c r="E343" s="184"/>
      <c r="F343" s="184"/>
      <c r="G343" s="184"/>
      <c r="H343" s="184"/>
      <c r="I343" s="184"/>
      <c r="J343" s="184"/>
      <c r="K343" s="184"/>
      <c r="L343" s="184"/>
      <c r="M343" s="184"/>
      <c r="N343" s="98"/>
      <c r="O343" s="164"/>
      <c r="P343" s="184"/>
      <c r="Q343" s="184"/>
      <c r="R343" s="184"/>
      <c r="S343" s="184"/>
      <c r="T343" s="184"/>
      <c r="U343" s="184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84"/>
      <c r="C344" s="184"/>
      <c r="D344" s="184"/>
      <c r="E344" s="184"/>
      <c r="F344" s="184"/>
      <c r="G344" s="184"/>
      <c r="H344" s="184"/>
      <c r="I344" s="184"/>
      <c r="J344" s="184"/>
      <c r="K344" s="184"/>
      <c r="L344" s="184"/>
      <c r="M344" s="184"/>
      <c r="N344" s="98"/>
      <c r="O344" s="164"/>
      <c r="P344" s="184"/>
      <c r="Q344" s="184"/>
      <c r="R344" s="184"/>
      <c r="S344" s="184"/>
      <c r="T344" s="184"/>
      <c r="U344" s="184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84"/>
      <c r="C345" s="184"/>
      <c r="D345" s="184"/>
      <c r="E345" s="184"/>
      <c r="F345" s="184"/>
      <c r="G345" s="184"/>
      <c r="H345" s="184"/>
      <c r="I345" s="184"/>
      <c r="J345" s="184"/>
      <c r="K345" s="184"/>
      <c r="L345" s="184"/>
      <c r="M345" s="184"/>
      <c r="N345" s="98"/>
      <c r="O345" s="164"/>
      <c r="P345" s="184"/>
      <c r="Q345" s="184"/>
      <c r="R345" s="184"/>
      <c r="S345" s="184"/>
      <c r="T345" s="184"/>
      <c r="U345" s="184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84"/>
      <c r="C346" s="184"/>
      <c r="D346" s="184"/>
      <c r="E346" s="184"/>
      <c r="F346" s="184"/>
      <c r="G346" s="184"/>
      <c r="H346" s="184"/>
      <c r="I346" s="184"/>
      <c r="J346" s="184"/>
      <c r="K346" s="184"/>
      <c r="L346" s="184"/>
      <c r="M346" s="184"/>
      <c r="N346" s="98"/>
      <c r="O346" s="164"/>
      <c r="P346" s="184"/>
      <c r="Q346" s="184"/>
      <c r="R346" s="184"/>
      <c r="S346" s="184"/>
      <c r="T346" s="184"/>
      <c r="U346" s="184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84"/>
      <c r="C347" s="184"/>
      <c r="D347" s="184"/>
      <c r="E347" s="184"/>
      <c r="F347" s="184"/>
      <c r="G347" s="184"/>
      <c r="H347" s="184"/>
      <c r="I347" s="184"/>
      <c r="J347" s="184"/>
      <c r="K347" s="184"/>
      <c r="L347" s="184"/>
      <c r="M347" s="184"/>
      <c r="N347" s="98"/>
      <c r="O347" s="164"/>
      <c r="P347" s="184"/>
      <c r="Q347" s="184"/>
      <c r="R347" s="184"/>
      <c r="S347" s="184"/>
      <c r="T347" s="184"/>
      <c r="U347" s="184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84"/>
      <c r="C348" s="184"/>
      <c r="D348" s="184"/>
      <c r="E348" s="184"/>
      <c r="F348" s="184"/>
      <c r="G348" s="184"/>
      <c r="H348" s="184"/>
      <c r="I348" s="184"/>
      <c r="J348" s="184"/>
      <c r="K348" s="184"/>
      <c r="L348" s="184"/>
      <c r="M348" s="184"/>
      <c r="N348" s="98"/>
      <c r="O348" s="164"/>
      <c r="P348" s="184"/>
      <c r="Q348" s="184"/>
      <c r="R348" s="184"/>
      <c r="S348" s="184"/>
      <c r="T348" s="184"/>
      <c r="U348" s="184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84"/>
      <c r="C349" s="184"/>
      <c r="D349" s="184"/>
      <c r="E349" s="184"/>
      <c r="F349" s="184"/>
      <c r="G349" s="184"/>
      <c r="H349" s="184"/>
      <c r="I349" s="184"/>
      <c r="J349" s="184"/>
      <c r="K349" s="184"/>
      <c r="L349" s="184"/>
      <c r="M349" s="184"/>
      <c r="N349" s="98"/>
      <c r="O349" s="164"/>
      <c r="P349" s="184"/>
      <c r="Q349" s="184"/>
      <c r="R349" s="184"/>
      <c r="S349" s="184"/>
      <c r="T349" s="184"/>
      <c r="U349" s="184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84"/>
      <c r="C350" s="184"/>
      <c r="D350" s="184"/>
      <c r="E350" s="184"/>
      <c r="F350" s="184"/>
      <c r="G350" s="184"/>
      <c r="H350" s="184"/>
      <c r="I350" s="184"/>
      <c r="J350" s="184"/>
      <c r="K350" s="184"/>
      <c r="L350" s="184"/>
      <c r="M350" s="184"/>
      <c r="N350" s="98"/>
      <c r="O350" s="164"/>
      <c r="P350" s="184"/>
      <c r="Q350" s="184"/>
      <c r="R350" s="184"/>
      <c r="S350" s="184"/>
      <c r="T350" s="184"/>
      <c r="U350" s="184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84"/>
      <c r="C351" s="184"/>
      <c r="D351" s="184"/>
      <c r="E351" s="184"/>
      <c r="F351" s="184"/>
      <c r="G351" s="184"/>
      <c r="H351" s="184"/>
      <c r="I351" s="184"/>
      <c r="J351" s="184"/>
      <c r="K351" s="184"/>
      <c r="L351" s="184"/>
      <c r="M351" s="184"/>
      <c r="N351" s="98"/>
      <c r="O351" s="164"/>
      <c r="P351" s="184"/>
      <c r="Q351" s="184"/>
      <c r="R351" s="184"/>
      <c r="S351" s="184"/>
      <c r="T351" s="184"/>
      <c r="U351" s="184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84"/>
      <c r="C352" s="184"/>
      <c r="D352" s="184"/>
      <c r="E352" s="184"/>
      <c r="F352" s="184"/>
      <c r="G352" s="184"/>
      <c r="H352" s="184"/>
      <c r="I352" s="184"/>
      <c r="J352" s="184"/>
      <c r="K352" s="184"/>
      <c r="L352" s="184"/>
      <c r="M352" s="184"/>
      <c r="N352" s="98"/>
      <c r="O352" s="164"/>
      <c r="P352" s="184"/>
      <c r="Q352" s="184"/>
      <c r="R352" s="184"/>
      <c r="S352" s="184"/>
      <c r="T352" s="184"/>
      <c r="U352" s="184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84"/>
      <c r="C353" s="184"/>
      <c r="D353" s="184"/>
      <c r="E353" s="184"/>
      <c r="F353" s="184"/>
      <c r="G353" s="184"/>
      <c r="H353" s="184"/>
      <c r="I353" s="184"/>
      <c r="J353" s="184"/>
      <c r="K353" s="184"/>
      <c r="L353" s="184"/>
      <c r="M353" s="184"/>
      <c r="N353" s="98"/>
      <c r="O353" s="164"/>
      <c r="P353" s="184"/>
      <c r="Q353" s="184"/>
      <c r="R353" s="184"/>
      <c r="S353" s="184"/>
      <c r="T353" s="184"/>
      <c r="U353" s="184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84"/>
      <c r="C354" s="184"/>
      <c r="D354" s="184"/>
      <c r="E354" s="184"/>
      <c r="F354" s="184"/>
      <c r="G354" s="184"/>
      <c r="H354" s="184"/>
      <c r="I354" s="184"/>
      <c r="J354" s="184"/>
      <c r="K354" s="184"/>
      <c r="L354" s="184"/>
      <c r="M354" s="184"/>
      <c r="N354" s="98"/>
      <c r="O354" s="164"/>
      <c r="P354" s="184"/>
      <c r="Q354" s="184"/>
      <c r="R354" s="184"/>
      <c r="S354" s="184"/>
      <c r="T354" s="184"/>
      <c r="U354" s="184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84"/>
      <c r="C355" s="184"/>
      <c r="D355" s="184"/>
      <c r="E355" s="184"/>
      <c r="F355" s="184"/>
      <c r="G355" s="184"/>
      <c r="H355" s="184"/>
      <c r="I355" s="184"/>
      <c r="J355" s="184"/>
      <c r="K355" s="184"/>
      <c r="L355" s="184"/>
      <c r="M355" s="184"/>
      <c r="N355" s="98"/>
      <c r="O355" s="164"/>
      <c r="P355" s="184"/>
      <c r="Q355" s="184"/>
      <c r="R355" s="184"/>
      <c r="S355" s="184"/>
      <c r="T355" s="184"/>
      <c r="U355" s="184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84"/>
      <c r="C356" s="184"/>
      <c r="D356" s="184"/>
      <c r="E356" s="184"/>
      <c r="F356" s="184"/>
      <c r="G356" s="184"/>
      <c r="H356" s="184"/>
      <c r="I356" s="184"/>
      <c r="J356" s="184"/>
      <c r="K356" s="184"/>
      <c r="L356" s="184"/>
      <c r="M356" s="184"/>
      <c r="N356" s="98"/>
      <c r="O356" s="164"/>
      <c r="P356" s="184"/>
      <c r="Q356" s="184"/>
      <c r="R356" s="184"/>
      <c r="S356" s="184"/>
      <c r="T356" s="184"/>
      <c r="U356" s="184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84"/>
      <c r="C357" s="184"/>
      <c r="D357" s="184"/>
      <c r="E357" s="184"/>
      <c r="F357" s="184"/>
      <c r="G357" s="184"/>
      <c r="H357" s="184"/>
      <c r="I357" s="184"/>
      <c r="J357" s="184"/>
      <c r="K357" s="184"/>
      <c r="L357" s="184"/>
      <c r="M357" s="184"/>
      <c r="N357" s="98"/>
      <c r="O357" s="164"/>
      <c r="P357" s="184"/>
      <c r="Q357" s="184"/>
      <c r="R357" s="184"/>
      <c r="S357" s="184"/>
      <c r="T357" s="184"/>
      <c r="U357" s="184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84"/>
      <c r="C358" s="184"/>
      <c r="D358" s="184"/>
      <c r="E358" s="184"/>
      <c r="F358" s="184"/>
      <c r="G358" s="184"/>
      <c r="H358" s="184"/>
      <c r="I358" s="184"/>
      <c r="J358" s="184"/>
      <c r="K358" s="184"/>
      <c r="L358" s="184"/>
      <c r="M358" s="184"/>
      <c r="N358" s="98"/>
      <c r="O358" s="164"/>
      <c r="P358" s="184"/>
      <c r="Q358" s="184"/>
      <c r="R358" s="184"/>
      <c r="S358" s="184"/>
      <c r="T358" s="184"/>
      <c r="U358" s="184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84"/>
      <c r="C359" s="184"/>
      <c r="D359" s="184"/>
      <c r="E359" s="184"/>
      <c r="F359" s="184"/>
      <c r="G359" s="184"/>
      <c r="H359" s="184"/>
      <c r="I359" s="184"/>
      <c r="J359" s="184"/>
      <c r="K359" s="184"/>
      <c r="L359" s="184"/>
      <c r="M359" s="184"/>
      <c r="N359" s="98"/>
      <c r="O359" s="164"/>
      <c r="P359" s="184"/>
      <c r="Q359" s="184"/>
      <c r="R359" s="184"/>
      <c r="S359" s="184"/>
      <c r="T359" s="184"/>
      <c r="U359" s="184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84"/>
      <c r="C360" s="184"/>
      <c r="D360" s="184"/>
      <c r="E360" s="184"/>
      <c r="F360" s="184"/>
      <c r="G360" s="184"/>
      <c r="H360" s="184"/>
      <c r="I360" s="184"/>
      <c r="J360" s="184"/>
      <c r="K360" s="184"/>
      <c r="L360" s="184"/>
      <c r="M360" s="184"/>
      <c r="N360" s="98"/>
      <c r="O360" s="164"/>
      <c r="P360" s="184"/>
      <c r="Q360" s="184"/>
      <c r="R360" s="184"/>
      <c r="S360" s="184"/>
      <c r="T360" s="184"/>
      <c r="U360" s="184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84"/>
      <c r="C361" s="184"/>
      <c r="D361" s="184"/>
      <c r="E361" s="184"/>
      <c r="F361" s="184"/>
      <c r="G361" s="184"/>
      <c r="H361" s="184"/>
      <c r="I361" s="184"/>
      <c r="J361" s="184"/>
      <c r="K361" s="184"/>
      <c r="L361" s="184"/>
      <c r="M361" s="184"/>
      <c r="N361" s="98"/>
      <c r="O361" s="164"/>
      <c r="P361" s="184"/>
      <c r="Q361" s="184"/>
      <c r="R361" s="184"/>
      <c r="S361" s="184"/>
      <c r="T361" s="184"/>
      <c r="U361" s="184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84"/>
      <c r="C362" s="184"/>
      <c r="D362" s="184"/>
      <c r="E362" s="184"/>
      <c r="F362" s="184"/>
      <c r="G362" s="184"/>
      <c r="H362" s="184"/>
      <c r="I362" s="184"/>
      <c r="J362" s="184"/>
      <c r="K362" s="184"/>
      <c r="L362" s="184"/>
      <c r="M362" s="184"/>
      <c r="N362" s="98"/>
      <c r="O362" s="164"/>
      <c r="P362" s="184"/>
      <c r="Q362" s="184"/>
      <c r="R362" s="184"/>
      <c r="S362" s="184"/>
      <c r="T362" s="184"/>
      <c r="U362" s="184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84"/>
      <c r="C363" s="184"/>
      <c r="D363" s="184"/>
      <c r="E363" s="184"/>
      <c r="F363" s="184"/>
      <c r="G363" s="184"/>
      <c r="H363" s="184"/>
      <c r="I363" s="184"/>
      <c r="J363" s="184"/>
      <c r="K363" s="184"/>
      <c r="L363" s="184"/>
      <c r="M363" s="184"/>
      <c r="N363" s="98"/>
      <c r="O363" s="164"/>
      <c r="P363" s="184"/>
      <c r="Q363" s="184"/>
      <c r="R363" s="184"/>
      <c r="S363" s="184"/>
      <c r="T363" s="184"/>
      <c r="U363" s="184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84"/>
      <c r="C364" s="184"/>
      <c r="D364" s="184"/>
      <c r="E364" s="184"/>
      <c r="F364" s="184"/>
      <c r="G364" s="184"/>
      <c r="H364" s="184"/>
      <c r="I364" s="184"/>
      <c r="J364" s="184"/>
      <c r="K364" s="184"/>
      <c r="L364" s="184"/>
      <c r="M364" s="184"/>
      <c r="N364" s="98"/>
      <c r="O364" s="164"/>
      <c r="P364" s="184"/>
      <c r="Q364" s="184"/>
      <c r="R364" s="184"/>
      <c r="S364" s="184"/>
      <c r="T364" s="184"/>
      <c r="U364" s="184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84"/>
      <c r="C365" s="184"/>
      <c r="D365" s="184"/>
      <c r="E365" s="184"/>
      <c r="F365" s="184"/>
      <c r="G365" s="184"/>
      <c r="H365" s="184"/>
      <c r="I365" s="184"/>
      <c r="J365" s="184"/>
      <c r="K365" s="184"/>
      <c r="L365" s="184"/>
      <c r="M365" s="184"/>
      <c r="N365" s="98"/>
      <c r="O365" s="164"/>
      <c r="P365" s="184"/>
      <c r="Q365" s="184"/>
      <c r="R365" s="184"/>
      <c r="S365" s="184"/>
      <c r="T365" s="184"/>
      <c r="U365" s="184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84"/>
      <c r="C366" s="184"/>
      <c r="D366" s="184"/>
      <c r="E366" s="184"/>
      <c r="F366" s="184"/>
      <c r="G366" s="184"/>
      <c r="H366" s="184"/>
      <c r="I366" s="184"/>
      <c r="J366" s="184"/>
      <c r="K366" s="184"/>
      <c r="L366" s="184"/>
      <c r="M366" s="184"/>
      <c r="N366" s="98"/>
      <c r="O366" s="164"/>
      <c r="P366" s="184"/>
      <c r="Q366" s="184"/>
      <c r="R366" s="184"/>
      <c r="S366" s="184"/>
      <c r="T366" s="184"/>
      <c r="U366" s="184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84"/>
      <c r="C367" s="184"/>
      <c r="D367" s="184"/>
      <c r="E367" s="184"/>
      <c r="F367" s="184"/>
      <c r="G367" s="184"/>
      <c r="H367" s="184"/>
      <c r="I367" s="184"/>
      <c r="J367" s="184"/>
      <c r="K367" s="184"/>
      <c r="L367" s="184"/>
      <c r="M367" s="184"/>
      <c r="N367" s="98"/>
      <c r="O367" s="164"/>
      <c r="P367" s="184"/>
      <c r="Q367" s="184"/>
      <c r="R367" s="184"/>
      <c r="S367" s="184"/>
      <c r="T367" s="184"/>
      <c r="U367" s="184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84"/>
      <c r="C368" s="184"/>
      <c r="D368" s="184"/>
      <c r="E368" s="184"/>
      <c r="F368" s="184"/>
      <c r="G368" s="184"/>
      <c r="H368" s="184"/>
      <c r="I368" s="184"/>
      <c r="J368" s="184"/>
      <c r="K368" s="184"/>
      <c r="L368" s="184"/>
      <c r="M368" s="184"/>
      <c r="N368" s="98"/>
      <c r="O368" s="164"/>
      <c r="P368" s="184"/>
      <c r="Q368" s="184"/>
      <c r="R368" s="184"/>
      <c r="S368" s="184"/>
      <c r="T368" s="184"/>
      <c r="U368" s="184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84"/>
      <c r="C369" s="184"/>
      <c r="D369" s="184"/>
      <c r="E369" s="184"/>
      <c r="F369" s="184"/>
      <c r="G369" s="184"/>
      <c r="H369" s="184"/>
      <c r="I369" s="184"/>
      <c r="J369" s="184"/>
      <c r="K369" s="184"/>
      <c r="L369" s="184"/>
      <c r="M369" s="184"/>
      <c r="N369" s="98"/>
      <c r="O369" s="164"/>
      <c r="P369" s="184"/>
      <c r="Q369" s="184"/>
      <c r="R369" s="184"/>
      <c r="S369" s="184"/>
      <c r="T369" s="184"/>
      <c r="U369" s="184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84"/>
      <c r="C370" s="184"/>
      <c r="D370" s="184"/>
      <c r="E370" s="184"/>
      <c r="F370" s="184"/>
      <c r="G370" s="184"/>
      <c r="H370" s="184"/>
      <c r="I370" s="184"/>
      <c r="J370" s="184"/>
      <c r="K370" s="184"/>
      <c r="L370" s="184"/>
      <c r="M370" s="184"/>
      <c r="N370" s="98"/>
      <c r="O370" s="164"/>
      <c r="P370" s="184"/>
      <c r="Q370" s="184"/>
      <c r="R370" s="184"/>
      <c r="S370" s="184"/>
      <c r="T370" s="184"/>
      <c r="U370" s="184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5"/>
      <c r="C375" s="186"/>
      <c r="D375" s="186"/>
      <c r="E375" s="165"/>
      <c r="F375" s="165"/>
      <c r="G375" s="165"/>
      <c r="H375" s="185"/>
      <c r="I375" s="185"/>
      <c r="J375" s="185"/>
      <c r="K375" s="185"/>
      <c r="L375" s="185"/>
      <c r="M375" s="185"/>
      <c r="N375" s="185"/>
      <c r="O375" s="185"/>
      <c r="P375" s="185"/>
      <c r="Q375" s="185"/>
      <c r="R375" s="185"/>
      <c r="S375" s="185"/>
      <c r="T375" s="185"/>
      <c r="U375" s="185"/>
      <c r="V375" s="165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8"/>
      <c r="C376" s="188"/>
      <c r="D376" s="188"/>
      <c r="E376" s="102"/>
      <c r="F376" s="102"/>
      <c r="G376" s="102"/>
      <c r="H376" s="189"/>
      <c r="I376" s="189"/>
      <c r="J376" s="189"/>
      <c r="K376" s="189"/>
      <c r="L376" s="190"/>
      <c r="M376" s="190"/>
      <c r="N376" s="190"/>
      <c r="O376" s="190"/>
      <c r="P376" s="190"/>
      <c r="Q376" s="190"/>
      <c r="R376" s="190"/>
      <c r="S376" s="190"/>
      <c r="T376" s="190"/>
      <c r="U376" s="190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8"/>
      <c r="C377" s="188"/>
      <c r="D377" s="188"/>
      <c r="E377" s="102"/>
      <c r="F377" s="102"/>
      <c r="G377" s="102"/>
      <c r="H377" s="189"/>
      <c r="I377" s="189"/>
      <c r="J377" s="189"/>
      <c r="K377" s="189"/>
      <c r="L377" s="190"/>
      <c r="M377" s="190"/>
      <c r="N377" s="190"/>
      <c r="O377" s="190"/>
      <c r="P377" s="190"/>
      <c r="Q377" s="190"/>
      <c r="R377" s="190"/>
      <c r="S377" s="190"/>
      <c r="T377" s="190"/>
      <c r="U377" s="190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8"/>
      <c r="C378" s="188"/>
      <c r="D378" s="188"/>
      <c r="E378" s="102"/>
      <c r="F378" s="102"/>
      <c r="G378" s="102"/>
      <c r="H378" s="189"/>
      <c r="I378" s="189"/>
      <c r="J378" s="189"/>
      <c r="K378" s="189"/>
      <c r="L378" s="190"/>
      <c r="M378" s="190"/>
      <c r="N378" s="190"/>
      <c r="O378" s="190"/>
      <c r="P378" s="190"/>
      <c r="Q378" s="190"/>
      <c r="R378" s="190"/>
      <c r="S378" s="190"/>
      <c r="T378" s="190"/>
      <c r="U378" s="190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8"/>
      <c r="C379" s="188"/>
      <c r="D379" s="188"/>
      <c r="E379" s="102"/>
      <c r="F379" s="102"/>
      <c r="G379" s="102"/>
      <c r="H379" s="189"/>
      <c r="I379" s="189"/>
      <c r="J379" s="189"/>
      <c r="K379" s="189"/>
      <c r="L379" s="190"/>
      <c r="M379" s="190"/>
      <c r="N379" s="190"/>
      <c r="O379" s="190"/>
      <c r="P379" s="190"/>
      <c r="Q379" s="190"/>
      <c r="R379" s="190"/>
      <c r="S379" s="190"/>
      <c r="T379" s="190"/>
      <c r="U379" s="190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8"/>
      <c r="C380" s="188"/>
      <c r="D380" s="188"/>
      <c r="E380" s="102"/>
      <c r="F380" s="102"/>
      <c r="G380" s="102"/>
      <c r="H380" s="189"/>
      <c r="I380" s="189"/>
      <c r="J380" s="189"/>
      <c r="K380" s="189"/>
      <c r="L380" s="190"/>
      <c r="M380" s="190"/>
      <c r="N380" s="190"/>
      <c r="O380" s="190"/>
      <c r="P380" s="190"/>
      <c r="Q380" s="190"/>
      <c r="R380" s="190"/>
      <c r="S380" s="190"/>
      <c r="T380" s="190"/>
      <c r="U380" s="190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8"/>
      <c r="C381" s="188"/>
      <c r="D381" s="188"/>
      <c r="E381" s="102"/>
      <c r="F381" s="102"/>
      <c r="G381" s="102"/>
      <c r="H381" s="189"/>
      <c r="I381" s="189"/>
      <c r="J381" s="189"/>
      <c r="K381" s="189"/>
      <c r="L381" s="190"/>
      <c r="M381" s="190"/>
      <c r="N381" s="190"/>
      <c r="O381" s="190"/>
      <c r="P381" s="190"/>
      <c r="Q381" s="190"/>
      <c r="R381" s="190"/>
      <c r="S381" s="190"/>
      <c r="T381" s="190"/>
      <c r="U381" s="190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8"/>
      <c r="C382" s="188"/>
      <c r="D382" s="188"/>
      <c r="E382" s="102"/>
      <c r="F382" s="102"/>
      <c r="G382" s="102"/>
      <c r="H382" s="189"/>
      <c r="I382" s="189"/>
      <c r="J382" s="189"/>
      <c r="K382" s="189"/>
      <c r="L382" s="190"/>
      <c r="M382" s="190"/>
      <c r="N382" s="190"/>
      <c r="O382" s="190"/>
      <c r="P382" s="190"/>
      <c r="Q382" s="190"/>
      <c r="R382" s="190"/>
      <c r="S382" s="190"/>
      <c r="T382" s="190"/>
      <c r="U382" s="190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8"/>
      <c r="C383" s="188"/>
      <c r="D383" s="188"/>
      <c r="E383" s="102"/>
      <c r="F383" s="102"/>
      <c r="G383" s="102"/>
      <c r="H383" s="189"/>
      <c r="I383" s="189"/>
      <c r="J383" s="189"/>
      <c r="K383" s="189"/>
      <c r="L383" s="190"/>
      <c r="M383" s="190"/>
      <c r="N383" s="190"/>
      <c r="O383" s="190"/>
      <c r="P383" s="190"/>
      <c r="Q383" s="190"/>
      <c r="R383" s="190"/>
      <c r="S383" s="190"/>
      <c r="T383" s="190"/>
      <c r="U383" s="190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8"/>
      <c r="C384" s="188"/>
      <c r="D384" s="188"/>
      <c r="E384" s="102"/>
      <c r="F384" s="102"/>
      <c r="G384" s="102"/>
      <c r="H384" s="189"/>
      <c r="I384" s="189"/>
      <c r="J384" s="189"/>
      <c r="K384" s="189"/>
      <c r="L384" s="190"/>
      <c r="M384" s="190"/>
      <c r="N384" s="190"/>
      <c r="O384" s="190"/>
      <c r="P384" s="190"/>
      <c r="Q384" s="190"/>
      <c r="R384" s="190"/>
      <c r="S384" s="190"/>
      <c r="T384" s="190"/>
      <c r="U384" s="190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8"/>
      <c r="C385" s="188"/>
      <c r="D385" s="188"/>
      <c r="E385" s="102"/>
      <c r="F385" s="102"/>
      <c r="G385" s="102"/>
      <c r="H385" s="189"/>
      <c r="I385" s="189"/>
      <c r="J385" s="189"/>
      <c r="K385" s="189"/>
      <c r="L385" s="190"/>
      <c r="M385" s="190"/>
      <c r="N385" s="190"/>
      <c r="O385" s="190"/>
      <c r="P385" s="190"/>
      <c r="Q385" s="190"/>
      <c r="R385" s="190"/>
      <c r="S385" s="190"/>
      <c r="T385" s="190"/>
      <c r="U385" s="190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8"/>
      <c r="C386" s="188"/>
      <c r="D386" s="188"/>
      <c r="E386" s="102"/>
      <c r="F386" s="102"/>
      <c r="G386" s="102"/>
      <c r="H386" s="189"/>
      <c r="I386" s="189"/>
      <c r="J386" s="189"/>
      <c r="K386" s="189"/>
      <c r="L386" s="190"/>
      <c r="M386" s="190"/>
      <c r="N386" s="190"/>
      <c r="O386" s="190"/>
      <c r="P386" s="190"/>
      <c r="Q386" s="190"/>
      <c r="R386" s="190"/>
      <c r="S386" s="190"/>
      <c r="T386" s="190"/>
      <c r="U386" s="190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8"/>
      <c r="C387" s="188"/>
      <c r="D387" s="188"/>
      <c r="E387" s="102"/>
      <c r="F387" s="102"/>
      <c r="G387" s="102"/>
      <c r="H387" s="189"/>
      <c r="I387" s="189"/>
      <c r="J387" s="189"/>
      <c r="K387" s="189"/>
      <c r="L387" s="190"/>
      <c r="M387" s="190"/>
      <c r="N387" s="190"/>
      <c r="O387" s="190"/>
      <c r="P387" s="190"/>
      <c r="Q387" s="190"/>
      <c r="R387" s="190"/>
      <c r="S387" s="190"/>
      <c r="T387" s="190"/>
      <c r="U387" s="190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8"/>
      <c r="C388" s="188"/>
      <c r="D388" s="188"/>
      <c r="E388" s="102"/>
      <c r="F388" s="102"/>
      <c r="G388" s="102"/>
      <c r="H388" s="189"/>
      <c r="I388" s="189"/>
      <c r="J388" s="189"/>
      <c r="K388" s="189"/>
      <c r="L388" s="190"/>
      <c r="M388" s="190"/>
      <c r="N388" s="190"/>
      <c r="O388" s="190"/>
      <c r="P388" s="190"/>
      <c r="Q388" s="190"/>
      <c r="R388" s="190"/>
      <c r="S388" s="190"/>
      <c r="T388" s="190"/>
      <c r="U388" s="190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8"/>
      <c r="C389" s="188"/>
      <c r="D389" s="188"/>
      <c r="E389" s="102"/>
      <c r="F389" s="102"/>
      <c r="G389" s="102"/>
      <c r="H389" s="189"/>
      <c r="I389" s="189"/>
      <c r="J389" s="189"/>
      <c r="K389" s="189"/>
      <c r="L389" s="190"/>
      <c r="M389" s="190"/>
      <c r="N389" s="190"/>
      <c r="O389" s="190"/>
      <c r="P389" s="190"/>
      <c r="Q389" s="190"/>
      <c r="R389" s="190"/>
      <c r="S389" s="190"/>
      <c r="T389" s="190"/>
      <c r="U389" s="190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8"/>
      <c r="C390" s="188"/>
      <c r="D390" s="188"/>
      <c r="E390" s="102"/>
      <c r="F390" s="102"/>
      <c r="G390" s="102"/>
      <c r="H390" s="189"/>
      <c r="I390" s="189"/>
      <c r="J390" s="189"/>
      <c r="K390" s="189"/>
      <c r="L390" s="190"/>
      <c r="M390" s="190"/>
      <c r="N390" s="190"/>
      <c r="O390" s="190"/>
      <c r="P390" s="190"/>
      <c r="Q390" s="190"/>
      <c r="R390" s="190"/>
      <c r="S390" s="190"/>
      <c r="T390" s="190"/>
      <c r="U390" s="190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8"/>
      <c r="C391" s="188"/>
      <c r="D391" s="188"/>
      <c r="E391" s="102"/>
      <c r="F391" s="102"/>
      <c r="G391" s="102"/>
      <c r="H391" s="189"/>
      <c r="I391" s="189"/>
      <c r="J391" s="189"/>
      <c r="K391" s="189"/>
      <c r="L391" s="190"/>
      <c r="M391" s="190"/>
      <c r="N391" s="190"/>
      <c r="O391" s="190"/>
      <c r="P391" s="190"/>
      <c r="Q391" s="190"/>
      <c r="R391" s="190"/>
      <c r="S391" s="190"/>
      <c r="T391" s="190"/>
      <c r="U391" s="190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8"/>
      <c r="C392" s="188"/>
      <c r="D392" s="188"/>
      <c r="E392" s="102"/>
      <c r="F392" s="102"/>
      <c r="G392" s="102"/>
      <c r="H392" s="189"/>
      <c r="I392" s="189"/>
      <c r="J392" s="189"/>
      <c r="K392" s="189"/>
      <c r="L392" s="190"/>
      <c r="M392" s="190"/>
      <c r="N392" s="190"/>
      <c r="O392" s="190"/>
      <c r="P392" s="190"/>
      <c r="Q392" s="190"/>
      <c r="R392" s="190"/>
      <c r="S392" s="190"/>
      <c r="T392" s="190"/>
      <c r="U392" s="190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8"/>
      <c r="C393" s="188"/>
      <c r="D393" s="188"/>
      <c r="E393" s="102"/>
      <c r="F393" s="102"/>
      <c r="G393" s="102"/>
      <c r="H393" s="189"/>
      <c r="I393" s="189"/>
      <c r="J393" s="189"/>
      <c r="K393" s="189"/>
      <c r="L393" s="190"/>
      <c r="M393" s="190"/>
      <c r="N393" s="190"/>
      <c r="O393" s="190"/>
      <c r="P393" s="190"/>
      <c r="Q393" s="190"/>
      <c r="R393" s="190"/>
      <c r="S393" s="190"/>
      <c r="T393" s="190"/>
      <c r="U393" s="190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5"/>
      <c r="C396" s="186"/>
      <c r="D396" s="186"/>
      <c r="E396" s="187"/>
      <c r="F396" s="187"/>
      <c r="G396" s="187"/>
      <c r="H396" s="187"/>
      <c r="I396" s="187"/>
      <c r="J396" s="187"/>
      <c r="K396" s="187"/>
      <c r="L396" s="187"/>
      <c r="M396" s="187"/>
      <c r="N396" s="165"/>
      <c r="O396" s="165"/>
      <c r="P396" s="165"/>
      <c r="Q396" s="185"/>
      <c r="R396" s="185"/>
      <c r="S396" s="185"/>
      <c r="T396" s="185"/>
      <c r="U396" s="185"/>
      <c r="V396" s="185"/>
      <c r="W396" s="165"/>
      <c r="X396" s="165"/>
      <c r="Y396" s="165"/>
      <c r="Z396" s="165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84"/>
      <c r="C397" s="184"/>
      <c r="D397" s="184"/>
      <c r="E397" s="184"/>
      <c r="F397" s="184"/>
      <c r="G397" s="184"/>
      <c r="H397" s="184"/>
      <c r="I397" s="184"/>
      <c r="J397" s="184"/>
      <c r="K397" s="184"/>
      <c r="L397" s="184"/>
      <c r="M397" s="184"/>
      <c r="N397" s="98"/>
      <c r="O397" s="164"/>
      <c r="P397" s="164"/>
      <c r="Q397" s="184"/>
      <c r="R397" s="184"/>
      <c r="S397" s="184"/>
      <c r="T397" s="184"/>
      <c r="U397" s="184"/>
      <c r="V397" s="184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84"/>
      <c r="C398" s="184"/>
      <c r="D398" s="184"/>
      <c r="E398" s="184"/>
      <c r="F398" s="184"/>
      <c r="G398" s="184"/>
      <c r="H398" s="184"/>
      <c r="I398" s="184"/>
      <c r="J398" s="184"/>
      <c r="K398" s="184"/>
      <c r="L398" s="184"/>
      <c r="M398" s="184"/>
      <c r="N398" s="98"/>
      <c r="O398" s="164"/>
      <c r="P398" s="164"/>
      <c r="Q398" s="184"/>
      <c r="R398" s="184"/>
      <c r="S398" s="184"/>
      <c r="T398" s="184"/>
      <c r="U398" s="184"/>
      <c r="V398" s="184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84"/>
      <c r="C399" s="184"/>
      <c r="D399" s="184"/>
      <c r="E399" s="184"/>
      <c r="F399" s="184"/>
      <c r="G399" s="184"/>
      <c r="H399" s="184"/>
      <c r="I399" s="184"/>
      <c r="J399" s="184"/>
      <c r="K399" s="184"/>
      <c r="L399" s="184"/>
      <c r="M399" s="184"/>
      <c r="N399" s="98"/>
      <c r="O399" s="164"/>
      <c r="P399" s="164"/>
      <c r="Q399" s="184"/>
      <c r="R399" s="184"/>
      <c r="S399" s="184"/>
      <c r="T399" s="184"/>
      <c r="U399" s="184"/>
      <c r="V399" s="184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84"/>
      <c r="C400" s="184"/>
      <c r="D400" s="184"/>
      <c r="E400" s="184"/>
      <c r="F400" s="184"/>
      <c r="G400" s="184"/>
      <c r="H400" s="184"/>
      <c r="I400" s="184"/>
      <c r="J400" s="184"/>
      <c r="K400" s="184"/>
      <c r="L400" s="184"/>
      <c r="M400" s="184"/>
      <c r="N400" s="98"/>
      <c r="O400" s="164"/>
      <c r="P400" s="164"/>
      <c r="Q400" s="184"/>
      <c r="R400" s="184"/>
      <c r="S400" s="184"/>
      <c r="T400" s="184"/>
      <c r="U400" s="184"/>
      <c r="V400" s="184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84"/>
      <c r="C401" s="184"/>
      <c r="D401" s="184"/>
      <c r="E401" s="184"/>
      <c r="F401" s="184"/>
      <c r="G401" s="184"/>
      <c r="H401" s="184"/>
      <c r="I401" s="184"/>
      <c r="J401" s="184"/>
      <c r="K401" s="184"/>
      <c r="L401" s="184"/>
      <c r="M401" s="184"/>
      <c r="N401" s="98"/>
      <c r="O401" s="164"/>
      <c r="P401" s="164"/>
      <c r="Q401" s="184"/>
      <c r="R401" s="184"/>
      <c r="S401" s="184"/>
      <c r="T401" s="184"/>
      <c r="U401" s="184"/>
      <c r="V401" s="184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84"/>
      <c r="C402" s="184"/>
      <c r="D402" s="184"/>
      <c r="E402" s="184"/>
      <c r="F402" s="184"/>
      <c r="G402" s="184"/>
      <c r="H402" s="184"/>
      <c r="I402" s="184"/>
      <c r="J402" s="184"/>
      <c r="K402" s="184"/>
      <c r="L402" s="184"/>
      <c r="M402" s="184"/>
      <c r="N402" s="98"/>
      <c r="O402" s="164"/>
      <c r="P402" s="164"/>
      <c r="Q402" s="184"/>
      <c r="R402" s="184"/>
      <c r="S402" s="184"/>
      <c r="T402" s="184"/>
      <c r="U402" s="184"/>
      <c r="V402" s="184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84"/>
      <c r="C403" s="184"/>
      <c r="D403" s="184"/>
      <c r="E403" s="184"/>
      <c r="F403" s="184"/>
      <c r="G403" s="184"/>
      <c r="H403" s="184"/>
      <c r="I403" s="184"/>
      <c r="J403" s="184"/>
      <c r="K403" s="184"/>
      <c r="L403" s="184"/>
      <c r="M403" s="184"/>
      <c r="N403" s="98"/>
      <c r="O403" s="164"/>
      <c r="P403" s="164"/>
      <c r="Q403" s="184"/>
      <c r="R403" s="184"/>
      <c r="S403" s="184"/>
      <c r="T403" s="184"/>
      <c r="U403" s="184"/>
      <c r="V403" s="184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84"/>
      <c r="C404" s="184"/>
      <c r="D404" s="184"/>
      <c r="E404" s="184"/>
      <c r="F404" s="184"/>
      <c r="G404" s="184"/>
      <c r="H404" s="184"/>
      <c r="I404" s="184"/>
      <c r="J404" s="184"/>
      <c r="K404" s="184"/>
      <c r="L404" s="184"/>
      <c r="M404" s="184"/>
      <c r="N404" s="98"/>
      <c r="O404" s="164"/>
      <c r="P404" s="164"/>
      <c r="Q404" s="184"/>
      <c r="R404" s="184"/>
      <c r="S404" s="184"/>
      <c r="T404" s="184"/>
      <c r="U404" s="184"/>
      <c r="V404" s="184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84"/>
      <c r="C405" s="184"/>
      <c r="D405" s="184"/>
      <c r="E405" s="184"/>
      <c r="F405" s="184"/>
      <c r="G405" s="184"/>
      <c r="H405" s="184"/>
      <c r="I405" s="184"/>
      <c r="J405" s="184"/>
      <c r="K405" s="184"/>
      <c r="L405" s="184"/>
      <c r="M405" s="184"/>
      <c r="N405" s="98"/>
      <c r="O405" s="164"/>
      <c r="P405" s="164"/>
      <c r="Q405" s="184"/>
      <c r="R405" s="184"/>
      <c r="S405" s="184"/>
      <c r="T405" s="184"/>
      <c r="U405" s="184"/>
      <c r="V405" s="184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84"/>
      <c r="C406" s="184"/>
      <c r="D406" s="184"/>
      <c r="E406" s="184"/>
      <c r="F406" s="184"/>
      <c r="G406" s="184"/>
      <c r="H406" s="184"/>
      <c r="I406" s="184"/>
      <c r="J406" s="184"/>
      <c r="K406" s="184"/>
      <c r="L406" s="184"/>
      <c r="M406" s="184"/>
      <c r="N406" s="98"/>
      <c r="O406" s="164"/>
      <c r="P406" s="164"/>
      <c r="Q406" s="184"/>
      <c r="R406" s="184"/>
      <c r="S406" s="184"/>
      <c r="T406" s="184"/>
      <c r="U406" s="184"/>
      <c r="V406" s="184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84"/>
      <c r="C407" s="184"/>
      <c r="D407" s="184"/>
      <c r="E407" s="184"/>
      <c r="F407" s="184"/>
      <c r="G407" s="184"/>
      <c r="H407" s="184"/>
      <c r="I407" s="184"/>
      <c r="J407" s="184"/>
      <c r="K407" s="184"/>
      <c r="L407" s="184"/>
      <c r="M407" s="184"/>
      <c r="N407" s="98"/>
      <c r="O407" s="164"/>
      <c r="P407" s="164"/>
      <c r="Q407" s="184"/>
      <c r="R407" s="184"/>
      <c r="S407" s="184"/>
      <c r="T407" s="184"/>
      <c r="U407" s="184"/>
      <c r="V407" s="184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84"/>
      <c r="C408" s="184"/>
      <c r="D408" s="184"/>
      <c r="E408" s="184"/>
      <c r="F408" s="184"/>
      <c r="G408" s="184"/>
      <c r="H408" s="184"/>
      <c r="I408" s="184"/>
      <c r="J408" s="184"/>
      <c r="K408" s="184"/>
      <c r="L408" s="184"/>
      <c r="M408" s="184"/>
      <c r="N408" s="98"/>
      <c r="O408" s="164"/>
      <c r="P408" s="164"/>
      <c r="Q408" s="184"/>
      <c r="R408" s="184"/>
      <c r="S408" s="184"/>
      <c r="T408" s="184"/>
      <c r="U408" s="184"/>
      <c r="V408" s="184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84"/>
      <c r="C409" s="184"/>
      <c r="D409" s="184"/>
      <c r="E409" s="184"/>
      <c r="F409" s="184"/>
      <c r="G409" s="184"/>
      <c r="H409" s="184"/>
      <c r="I409" s="184"/>
      <c r="J409" s="184"/>
      <c r="K409" s="184"/>
      <c r="L409" s="184"/>
      <c r="M409" s="184"/>
      <c r="N409" s="98"/>
      <c r="O409" s="164"/>
      <c r="P409" s="164"/>
      <c r="Q409" s="184"/>
      <c r="R409" s="184"/>
      <c r="S409" s="184"/>
      <c r="T409" s="184"/>
      <c r="U409" s="184"/>
      <c r="V409" s="184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84"/>
      <c r="C410" s="184"/>
      <c r="D410" s="184"/>
      <c r="E410" s="184"/>
      <c r="F410" s="184"/>
      <c r="G410" s="184"/>
      <c r="H410" s="184"/>
      <c r="I410" s="184"/>
      <c r="J410" s="184"/>
      <c r="K410" s="184"/>
      <c r="L410" s="184"/>
      <c r="M410" s="184"/>
      <c r="N410" s="98"/>
      <c r="O410" s="164"/>
      <c r="P410" s="164"/>
      <c r="Q410" s="184"/>
      <c r="R410" s="184"/>
      <c r="S410" s="184"/>
      <c r="T410" s="184"/>
      <c r="U410" s="184"/>
      <c r="V410" s="184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84"/>
      <c r="C411" s="184"/>
      <c r="D411" s="184"/>
      <c r="E411" s="184"/>
      <c r="F411" s="184"/>
      <c r="G411" s="184"/>
      <c r="H411" s="184"/>
      <c r="I411" s="184"/>
      <c r="J411" s="184"/>
      <c r="K411" s="184"/>
      <c r="L411" s="184"/>
      <c r="M411" s="184"/>
      <c r="N411" s="98"/>
      <c r="O411" s="164"/>
      <c r="P411" s="164"/>
      <c r="Q411" s="184"/>
      <c r="R411" s="184"/>
      <c r="S411" s="184"/>
      <c r="T411" s="184"/>
      <c r="U411" s="184"/>
      <c r="V411" s="184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84"/>
      <c r="C412" s="184"/>
      <c r="D412" s="184"/>
      <c r="E412" s="184"/>
      <c r="F412" s="184"/>
      <c r="G412" s="184"/>
      <c r="H412" s="184"/>
      <c r="I412" s="184"/>
      <c r="J412" s="184"/>
      <c r="K412" s="184"/>
      <c r="L412" s="184"/>
      <c r="M412" s="184"/>
      <c r="N412" s="98"/>
      <c r="O412" s="164"/>
      <c r="P412" s="164"/>
      <c r="Q412" s="184"/>
      <c r="R412" s="184"/>
      <c r="S412" s="184"/>
      <c r="T412" s="184"/>
      <c r="U412" s="184"/>
      <c r="V412" s="184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84"/>
      <c r="C413" s="184"/>
      <c r="D413" s="184"/>
      <c r="E413" s="184"/>
      <c r="F413" s="184"/>
      <c r="G413" s="184"/>
      <c r="H413" s="184"/>
      <c r="I413" s="184"/>
      <c r="J413" s="184"/>
      <c r="K413" s="184"/>
      <c r="L413" s="184"/>
      <c r="M413" s="184"/>
      <c r="N413" s="98"/>
      <c r="O413" s="164"/>
      <c r="P413" s="164"/>
      <c r="Q413" s="184"/>
      <c r="R413" s="184"/>
      <c r="S413" s="184"/>
      <c r="T413" s="184"/>
      <c r="U413" s="184"/>
      <c r="V413" s="184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84"/>
      <c r="C414" s="184"/>
      <c r="D414" s="184"/>
      <c r="E414" s="184"/>
      <c r="F414" s="184"/>
      <c r="G414" s="184"/>
      <c r="H414" s="184"/>
      <c r="I414" s="184"/>
      <c r="J414" s="184"/>
      <c r="K414" s="184"/>
      <c r="L414" s="184"/>
      <c r="M414" s="184"/>
      <c r="N414" s="98"/>
      <c r="O414" s="164"/>
      <c r="P414" s="164"/>
      <c r="Q414" s="184"/>
      <c r="R414" s="184"/>
      <c r="S414" s="184"/>
      <c r="T414" s="184"/>
      <c r="U414" s="184"/>
      <c r="V414" s="184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84"/>
      <c r="C415" s="184"/>
      <c r="D415" s="184"/>
      <c r="E415" s="184"/>
      <c r="F415" s="184"/>
      <c r="G415" s="184"/>
      <c r="H415" s="184"/>
      <c r="I415" s="184"/>
      <c r="J415" s="184"/>
      <c r="K415" s="184"/>
      <c r="L415" s="184"/>
      <c r="M415" s="184"/>
      <c r="N415" s="98"/>
      <c r="O415" s="164"/>
      <c r="P415" s="164"/>
      <c r="Q415" s="184"/>
      <c r="R415" s="184"/>
      <c r="S415" s="184"/>
      <c r="T415" s="184"/>
      <c r="U415" s="184"/>
      <c r="V415" s="184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84"/>
      <c r="C416" s="184"/>
      <c r="D416" s="184"/>
      <c r="E416" s="184"/>
      <c r="F416" s="184"/>
      <c r="G416" s="184"/>
      <c r="H416" s="184"/>
      <c r="I416" s="184"/>
      <c r="J416" s="184"/>
      <c r="K416" s="184"/>
      <c r="L416" s="184"/>
      <c r="M416" s="184"/>
      <c r="N416" s="98"/>
      <c r="O416" s="164"/>
      <c r="P416" s="164"/>
      <c r="Q416" s="184"/>
      <c r="R416" s="184"/>
      <c r="S416" s="184"/>
      <c r="T416" s="184"/>
      <c r="U416" s="184"/>
      <c r="V416" s="184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84"/>
      <c r="C417" s="184"/>
      <c r="D417" s="184"/>
      <c r="E417" s="184"/>
      <c r="F417" s="184"/>
      <c r="G417" s="184"/>
      <c r="H417" s="184"/>
      <c r="I417" s="184"/>
      <c r="J417" s="184"/>
      <c r="K417" s="184"/>
      <c r="L417" s="184"/>
      <c r="M417" s="184"/>
      <c r="N417" s="98"/>
      <c r="O417" s="164"/>
      <c r="P417" s="164"/>
      <c r="Q417" s="184"/>
      <c r="R417" s="184"/>
      <c r="S417" s="184"/>
      <c r="T417" s="184"/>
      <c r="U417" s="184"/>
      <c r="V417" s="184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84"/>
      <c r="C418" s="184"/>
      <c r="D418" s="184"/>
      <c r="E418" s="184"/>
      <c r="F418" s="184"/>
      <c r="G418" s="184"/>
      <c r="H418" s="184"/>
      <c r="I418" s="184"/>
      <c r="J418" s="184"/>
      <c r="K418" s="184"/>
      <c r="L418" s="184"/>
      <c r="M418" s="184"/>
      <c r="N418" s="98"/>
      <c r="O418" s="164"/>
      <c r="P418" s="164"/>
      <c r="Q418" s="184"/>
      <c r="R418" s="184"/>
      <c r="S418" s="184"/>
      <c r="T418" s="184"/>
      <c r="U418" s="184"/>
      <c r="V418" s="184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84"/>
      <c r="C419" s="184"/>
      <c r="D419" s="184"/>
      <c r="E419" s="184"/>
      <c r="F419" s="184"/>
      <c r="G419" s="184"/>
      <c r="H419" s="184"/>
      <c r="I419" s="184"/>
      <c r="J419" s="184"/>
      <c r="K419" s="184"/>
      <c r="L419" s="184"/>
      <c r="M419" s="184"/>
      <c r="N419" s="98"/>
      <c r="O419" s="164"/>
      <c r="P419" s="164"/>
      <c r="Q419" s="184"/>
      <c r="R419" s="184"/>
      <c r="S419" s="184"/>
      <c r="T419" s="184"/>
      <c r="U419" s="184"/>
      <c r="V419" s="184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84"/>
      <c r="C420" s="184"/>
      <c r="D420" s="184"/>
      <c r="E420" s="184"/>
      <c r="F420" s="184"/>
      <c r="G420" s="184"/>
      <c r="H420" s="184"/>
      <c r="I420" s="184"/>
      <c r="J420" s="184"/>
      <c r="K420" s="184"/>
      <c r="L420" s="184"/>
      <c r="M420" s="184"/>
      <c r="N420" s="98"/>
      <c r="O420" s="164"/>
      <c r="P420" s="164"/>
      <c r="Q420" s="184"/>
      <c r="R420" s="184"/>
      <c r="S420" s="184"/>
      <c r="T420" s="184"/>
      <c r="U420" s="184"/>
      <c r="V420" s="184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84"/>
      <c r="C421" s="184"/>
      <c r="D421" s="184"/>
      <c r="E421" s="184"/>
      <c r="F421" s="184"/>
      <c r="G421" s="184"/>
      <c r="H421" s="184"/>
      <c r="I421" s="184"/>
      <c r="J421" s="184"/>
      <c r="K421" s="184"/>
      <c r="L421" s="184"/>
      <c r="M421" s="184"/>
      <c r="N421" s="98"/>
      <c r="O421" s="164"/>
      <c r="P421" s="164"/>
      <c r="Q421" s="184"/>
      <c r="R421" s="184"/>
      <c r="S421" s="184"/>
      <c r="T421" s="184"/>
      <c r="U421" s="184"/>
      <c r="V421" s="184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84"/>
      <c r="C422" s="184"/>
      <c r="D422" s="184"/>
      <c r="E422" s="184"/>
      <c r="F422" s="184"/>
      <c r="G422" s="184"/>
      <c r="H422" s="184"/>
      <c r="I422" s="184"/>
      <c r="J422" s="184"/>
      <c r="K422" s="184"/>
      <c r="L422" s="184"/>
      <c r="M422" s="184"/>
      <c r="N422" s="98"/>
      <c r="O422" s="164"/>
      <c r="P422" s="164"/>
      <c r="Q422" s="184"/>
      <c r="R422" s="184"/>
      <c r="S422" s="184"/>
      <c r="T422" s="184"/>
      <c r="U422" s="184"/>
      <c r="V422" s="184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84"/>
      <c r="C423" s="184"/>
      <c r="D423" s="184"/>
      <c r="E423" s="184"/>
      <c r="F423" s="184"/>
      <c r="G423" s="184"/>
      <c r="H423" s="184"/>
      <c r="I423" s="184"/>
      <c r="J423" s="184"/>
      <c r="K423" s="184"/>
      <c r="L423" s="184"/>
      <c r="M423" s="184"/>
      <c r="N423" s="98"/>
      <c r="O423" s="164"/>
      <c r="P423" s="164"/>
      <c r="Q423" s="184"/>
      <c r="R423" s="184"/>
      <c r="S423" s="184"/>
      <c r="T423" s="184"/>
      <c r="U423" s="184"/>
      <c r="V423" s="184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84"/>
      <c r="C424" s="184"/>
      <c r="D424" s="184"/>
      <c r="E424" s="184"/>
      <c r="F424" s="184"/>
      <c r="G424" s="184"/>
      <c r="H424" s="184"/>
      <c r="I424" s="184"/>
      <c r="J424" s="184"/>
      <c r="K424" s="184"/>
      <c r="L424" s="184"/>
      <c r="M424" s="184"/>
      <c r="N424" s="98"/>
      <c r="O424" s="164"/>
      <c r="P424" s="164"/>
      <c r="Q424" s="184"/>
      <c r="R424" s="184"/>
      <c r="S424" s="184"/>
      <c r="T424" s="184"/>
      <c r="U424" s="184"/>
      <c r="V424" s="184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84"/>
      <c r="C425" s="184"/>
      <c r="D425" s="184"/>
      <c r="E425" s="184"/>
      <c r="F425" s="184"/>
      <c r="G425" s="184"/>
      <c r="H425" s="184"/>
      <c r="I425" s="184"/>
      <c r="J425" s="184"/>
      <c r="K425" s="184"/>
      <c r="L425" s="184"/>
      <c r="M425" s="184"/>
      <c r="N425" s="98"/>
      <c r="O425" s="164"/>
      <c r="P425" s="164"/>
      <c r="Q425" s="184"/>
      <c r="R425" s="184"/>
      <c r="S425" s="184"/>
      <c r="T425" s="184"/>
      <c r="U425" s="184"/>
      <c r="V425" s="184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84"/>
      <c r="C426" s="184"/>
      <c r="D426" s="184"/>
      <c r="E426" s="184"/>
      <c r="F426" s="184"/>
      <c r="G426" s="184"/>
      <c r="H426" s="184"/>
      <c r="I426" s="184"/>
      <c r="J426" s="184"/>
      <c r="K426" s="184"/>
      <c r="L426" s="184"/>
      <c r="M426" s="184"/>
      <c r="N426" s="98"/>
      <c r="O426" s="164"/>
      <c r="P426" s="164"/>
      <c r="Q426" s="184"/>
      <c r="R426" s="184"/>
      <c r="S426" s="184"/>
      <c r="T426" s="184"/>
      <c r="U426" s="184"/>
      <c r="V426" s="184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84"/>
      <c r="C427" s="184"/>
      <c r="D427" s="184"/>
      <c r="E427" s="184"/>
      <c r="F427" s="184"/>
      <c r="G427" s="184"/>
      <c r="H427" s="184"/>
      <c r="I427" s="184"/>
      <c r="J427" s="184"/>
      <c r="K427" s="184"/>
      <c r="L427" s="184"/>
      <c r="M427" s="184"/>
      <c r="N427" s="98"/>
      <c r="O427" s="164"/>
      <c r="P427" s="164"/>
      <c r="Q427" s="184"/>
      <c r="R427" s="184"/>
      <c r="S427" s="184"/>
      <c r="T427" s="184"/>
      <c r="U427" s="184"/>
      <c r="V427" s="184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84"/>
      <c r="C428" s="184"/>
      <c r="D428" s="184"/>
      <c r="E428" s="184"/>
      <c r="F428" s="184"/>
      <c r="G428" s="184"/>
      <c r="H428" s="184"/>
      <c r="I428" s="184"/>
      <c r="J428" s="184"/>
      <c r="K428" s="184"/>
      <c r="L428" s="184"/>
      <c r="M428" s="184"/>
      <c r="N428" s="98"/>
      <c r="O428" s="164"/>
      <c r="P428" s="164"/>
      <c r="Q428" s="184"/>
      <c r="R428" s="184"/>
      <c r="S428" s="184"/>
      <c r="T428" s="184"/>
      <c r="U428" s="184"/>
      <c r="V428" s="184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84"/>
      <c r="C429" s="184"/>
      <c r="D429" s="184"/>
      <c r="E429" s="184"/>
      <c r="F429" s="184"/>
      <c r="G429" s="184"/>
      <c r="H429" s="184"/>
      <c r="I429" s="184"/>
      <c r="J429" s="184"/>
      <c r="K429" s="184"/>
      <c r="L429" s="184"/>
      <c r="M429" s="184"/>
      <c r="N429" s="98"/>
      <c r="O429" s="164"/>
      <c r="P429" s="164"/>
      <c r="Q429" s="184"/>
      <c r="R429" s="184"/>
      <c r="S429" s="184"/>
      <c r="T429" s="184"/>
      <c r="U429" s="184"/>
      <c r="V429" s="184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84"/>
      <c r="C430" s="184"/>
      <c r="D430" s="184"/>
      <c r="E430" s="184"/>
      <c r="F430" s="184"/>
      <c r="G430" s="184"/>
      <c r="H430" s="184"/>
      <c r="I430" s="184"/>
      <c r="J430" s="184"/>
      <c r="K430" s="184"/>
      <c r="L430" s="184"/>
      <c r="M430" s="184"/>
      <c r="N430" s="98"/>
      <c r="O430" s="164"/>
      <c r="P430" s="164"/>
      <c r="Q430" s="184"/>
      <c r="R430" s="184"/>
      <c r="S430" s="184"/>
      <c r="T430" s="184"/>
      <c r="U430" s="184"/>
      <c r="V430" s="184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84"/>
      <c r="C431" s="184"/>
      <c r="D431" s="184"/>
      <c r="E431" s="184"/>
      <c r="F431" s="184"/>
      <c r="G431" s="184"/>
      <c r="H431" s="184"/>
      <c r="I431" s="184"/>
      <c r="J431" s="184"/>
      <c r="K431" s="184"/>
      <c r="L431" s="184"/>
      <c r="M431" s="184"/>
      <c r="N431" s="98"/>
      <c r="O431" s="164"/>
      <c r="P431" s="164"/>
      <c r="Q431" s="184"/>
      <c r="R431" s="184"/>
      <c r="S431" s="184"/>
      <c r="T431" s="184"/>
      <c r="U431" s="184"/>
      <c r="V431" s="184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84"/>
      <c r="C432" s="184"/>
      <c r="D432" s="184"/>
      <c r="E432" s="184"/>
      <c r="F432" s="184"/>
      <c r="G432" s="184"/>
      <c r="H432" s="184"/>
      <c r="I432" s="184"/>
      <c r="J432" s="184"/>
      <c r="K432" s="184"/>
      <c r="L432" s="184"/>
      <c r="M432" s="184"/>
      <c r="N432" s="98"/>
      <c r="O432" s="164"/>
      <c r="P432" s="164"/>
      <c r="Q432" s="184"/>
      <c r="R432" s="184"/>
      <c r="S432" s="184"/>
      <c r="T432" s="184"/>
      <c r="U432" s="184"/>
      <c r="V432" s="184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84"/>
      <c r="C433" s="184"/>
      <c r="D433" s="184"/>
      <c r="E433" s="184"/>
      <c r="F433" s="184"/>
      <c r="G433" s="184"/>
      <c r="H433" s="184"/>
      <c r="I433" s="184"/>
      <c r="J433" s="184"/>
      <c r="K433" s="184"/>
      <c r="L433" s="184"/>
      <c r="M433" s="184"/>
      <c r="N433" s="98"/>
      <c r="O433" s="164"/>
      <c r="P433" s="164"/>
      <c r="Q433" s="184"/>
      <c r="R433" s="184"/>
      <c r="S433" s="184"/>
      <c r="T433" s="184"/>
      <c r="U433" s="184"/>
      <c r="V433" s="184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84"/>
      <c r="C434" s="184"/>
      <c r="D434" s="184"/>
      <c r="E434" s="184"/>
      <c r="F434" s="184"/>
      <c r="G434" s="184"/>
      <c r="H434" s="184"/>
      <c r="I434" s="184"/>
      <c r="J434" s="184"/>
      <c r="K434" s="184"/>
      <c r="L434" s="184"/>
      <c r="M434" s="184"/>
      <c r="N434" s="98"/>
      <c r="O434" s="164"/>
      <c r="P434" s="164"/>
      <c r="Q434" s="184"/>
      <c r="R434" s="184"/>
      <c r="S434" s="184"/>
      <c r="T434" s="184"/>
      <c r="U434" s="184"/>
      <c r="V434" s="184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84"/>
      <c r="C435" s="184"/>
      <c r="D435" s="184"/>
      <c r="E435" s="184"/>
      <c r="F435" s="184"/>
      <c r="G435" s="184"/>
      <c r="H435" s="184"/>
      <c r="I435" s="184"/>
      <c r="J435" s="184"/>
      <c r="K435" s="184"/>
      <c r="L435" s="184"/>
      <c r="M435" s="184"/>
      <c r="N435" s="98"/>
      <c r="O435" s="164"/>
      <c r="P435" s="164"/>
      <c r="Q435" s="184"/>
      <c r="R435" s="184"/>
      <c r="S435" s="184"/>
      <c r="T435" s="184"/>
      <c r="U435" s="184"/>
      <c r="V435" s="184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84"/>
      <c r="C436" s="184"/>
      <c r="D436" s="184"/>
      <c r="E436" s="184"/>
      <c r="F436" s="184"/>
      <c r="G436" s="184"/>
      <c r="H436" s="184"/>
      <c r="I436" s="184"/>
      <c r="J436" s="184"/>
      <c r="K436" s="184"/>
      <c r="L436" s="184"/>
      <c r="M436" s="184"/>
      <c r="N436" s="98"/>
      <c r="O436" s="164"/>
      <c r="P436" s="164"/>
      <c r="Q436" s="184"/>
      <c r="R436" s="184"/>
      <c r="S436" s="184"/>
      <c r="T436" s="184"/>
      <c r="U436" s="184"/>
      <c r="V436" s="184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84"/>
      <c r="C437" s="184"/>
      <c r="D437" s="184"/>
      <c r="E437" s="184"/>
      <c r="F437" s="184"/>
      <c r="G437" s="184"/>
      <c r="H437" s="184"/>
      <c r="I437" s="184"/>
      <c r="J437" s="184"/>
      <c r="K437" s="184"/>
      <c r="L437" s="184"/>
      <c r="M437" s="184"/>
      <c r="N437" s="98"/>
      <c r="O437" s="164"/>
      <c r="P437" s="164"/>
      <c r="Q437" s="184"/>
      <c r="R437" s="184"/>
      <c r="S437" s="184"/>
      <c r="T437" s="184"/>
      <c r="U437" s="184"/>
      <c r="V437" s="184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84"/>
      <c r="C438" s="184"/>
      <c r="D438" s="184"/>
      <c r="E438" s="184"/>
      <c r="F438" s="184"/>
      <c r="G438" s="184"/>
      <c r="H438" s="184"/>
      <c r="I438" s="184"/>
      <c r="J438" s="184"/>
      <c r="K438" s="184"/>
      <c r="L438" s="184"/>
      <c r="M438" s="184"/>
      <c r="N438" s="98"/>
      <c r="O438" s="164"/>
      <c r="P438" s="164"/>
      <c r="Q438" s="184"/>
      <c r="R438" s="184"/>
      <c r="S438" s="184"/>
      <c r="T438" s="184"/>
      <c r="U438" s="184"/>
      <c r="V438" s="184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84"/>
      <c r="C439" s="184"/>
      <c r="D439" s="184"/>
      <c r="E439" s="184"/>
      <c r="F439" s="184"/>
      <c r="G439" s="184"/>
      <c r="H439" s="184"/>
      <c r="I439" s="184"/>
      <c r="J439" s="184"/>
      <c r="K439" s="184"/>
      <c r="L439" s="184"/>
      <c r="M439" s="184"/>
      <c r="N439" s="98"/>
      <c r="O439" s="164"/>
      <c r="P439" s="164"/>
      <c r="Q439" s="184"/>
      <c r="R439" s="184"/>
      <c r="S439" s="184"/>
      <c r="T439" s="184"/>
      <c r="U439" s="184"/>
      <c r="V439" s="184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84"/>
      <c r="C440" s="184"/>
      <c r="D440" s="184"/>
      <c r="E440" s="184"/>
      <c r="F440" s="184"/>
      <c r="G440" s="184"/>
      <c r="H440" s="184"/>
      <c r="I440" s="184"/>
      <c r="J440" s="184"/>
      <c r="K440" s="184"/>
      <c r="L440" s="184"/>
      <c r="M440" s="184"/>
      <c r="N440" s="98"/>
      <c r="O440" s="164"/>
      <c r="P440" s="164"/>
      <c r="Q440" s="184"/>
      <c r="R440" s="184"/>
      <c r="S440" s="184"/>
      <c r="T440" s="184"/>
      <c r="U440" s="184"/>
      <c r="V440" s="184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84"/>
      <c r="C441" s="184"/>
      <c r="D441" s="184"/>
      <c r="E441" s="184"/>
      <c r="F441" s="184"/>
      <c r="G441" s="184"/>
      <c r="H441" s="184"/>
      <c r="I441" s="184"/>
      <c r="J441" s="184"/>
      <c r="K441" s="184"/>
      <c r="L441" s="184"/>
      <c r="M441" s="184"/>
      <c r="N441" s="98"/>
      <c r="O441" s="164"/>
      <c r="P441" s="164"/>
      <c r="Q441" s="184"/>
      <c r="R441" s="184"/>
      <c r="S441" s="184"/>
      <c r="T441" s="184"/>
      <c r="U441" s="184"/>
      <c r="V441" s="184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84"/>
      <c r="C442" s="184"/>
      <c r="D442" s="184"/>
      <c r="E442" s="184"/>
      <c r="F442" s="184"/>
      <c r="G442" s="184"/>
      <c r="H442" s="184"/>
      <c r="I442" s="184"/>
      <c r="J442" s="184"/>
      <c r="K442" s="184"/>
      <c r="L442" s="184"/>
      <c r="M442" s="184"/>
      <c r="N442" s="98"/>
      <c r="O442" s="164"/>
      <c r="P442" s="164"/>
      <c r="Q442" s="184"/>
      <c r="R442" s="184"/>
      <c r="S442" s="184"/>
      <c r="T442" s="184"/>
      <c r="U442" s="184"/>
      <c r="V442" s="184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84"/>
      <c r="C443" s="184"/>
      <c r="D443" s="184"/>
      <c r="E443" s="184"/>
      <c r="F443" s="184"/>
      <c r="G443" s="184"/>
      <c r="H443" s="184"/>
      <c r="I443" s="184"/>
      <c r="J443" s="184"/>
      <c r="K443" s="184"/>
      <c r="L443" s="184"/>
      <c r="M443" s="184"/>
      <c r="N443" s="98"/>
      <c r="O443" s="164"/>
      <c r="P443" s="164"/>
      <c r="Q443" s="184"/>
      <c r="R443" s="184"/>
      <c r="S443" s="184"/>
      <c r="T443" s="184"/>
      <c r="U443" s="184"/>
      <c r="V443" s="184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84"/>
      <c r="C444" s="184"/>
      <c r="D444" s="184"/>
      <c r="E444" s="184"/>
      <c r="F444" s="184"/>
      <c r="G444" s="184"/>
      <c r="H444" s="184"/>
      <c r="I444" s="184"/>
      <c r="J444" s="184"/>
      <c r="K444" s="184"/>
      <c r="L444" s="184"/>
      <c r="M444" s="184"/>
      <c r="N444" s="98"/>
      <c r="O444" s="164"/>
      <c r="P444" s="164"/>
      <c r="Q444" s="184"/>
      <c r="R444" s="184"/>
      <c r="S444" s="184"/>
      <c r="T444" s="184"/>
      <c r="U444" s="184"/>
      <c r="V444" s="184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84"/>
      <c r="C445" s="184"/>
      <c r="D445" s="184"/>
      <c r="E445" s="184"/>
      <c r="F445" s="184"/>
      <c r="G445" s="184"/>
      <c r="H445" s="184"/>
      <c r="I445" s="184"/>
      <c r="J445" s="184"/>
      <c r="K445" s="184"/>
      <c r="L445" s="184"/>
      <c r="M445" s="184"/>
      <c r="N445" s="98"/>
      <c r="O445" s="164"/>
      <c r="P445" s="164"/>
      <c r="Q445" s="184"/>
      <c r="R445" s="184"/>
      <c r="S445" s="184"/>
      <c r="T445" s="184"/>
      <c r="U445" s="184"/>
      <c r="V445" s="184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84"/>
      <c r="C446" s="184"/>
      <c r="D446" s="184"/>
      <c r="E446" s="184"/>
      <c r="F446" s="184"/>
      <c r="G446" s="184"/>
      <c r="H446" s="184"/>
      <c r="I446" s="184"/>
      <c r="J446" s="184"/>
      <c r="K446" s="184"/>
      <c r="L446" s="184"/>
      <c r="M446" s="184"/>
      <c r="N446" s="98"/>
      <c r="O446" s="164"/>
      <c r="P446" s="164"/>
      <c r="Q446" s="184"/>
      <c r="R446" s="184"/>
      <c r="S446" s="184"/>
      <c r="T446" s="184"/>
      <c r="U446" s="184"/>
      <c r="V446" s="184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84"/>
      <c r="C447" s="184"/>
      <c r="D447" s="184"/>
      <c r="E447" s="184"/>
      <c r="F447" s="184"/>
      <c r="G447" s="184"/>
      <c r="H447" s="184"/>
      <c r="I447" s="184"/>
      <c r="J447" s="184"/>
      <c r="K447" s="184"/>
      <c r="L447" s="184"/>
      <c r="M447" s="184"/>
      <c r="N447" s="98"/>
      <c r="O447" s="164"/>
      <c r="P447" s="164"/>
      <c r="Q447" s="184"/>
      <c r="R447" s="184"/>
      <c r="S447" s="184"/>
      <c r="T447" s="184"/>
      <c r="U447" s="184"/>
      <c r="V447" s="184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84"/>
      <c r="C448" s="184"/>
      <c r="D448" s="184"/>
      <c r="E448" s="184"/>
      <c r="F448" s="184"/>
      <c r="G448" s="184"/>
      <c r="H448" s="184"/>
      <c r="I448" s="184"/>
      <c r="J448" s="184"/>
      <c r="K448" s="184"/>
      <c r="L448" s="184"/>
      <c r="M448" s="184"/>
      <c r="N448" s="98"/>
      <c r="O448" s="164"/>
      <c r="P448" s="164"/>
      <c r="Q448" s="184"/>
      <c r="R448" s="184"/>
      <c r="S448" s="184"/>
      <c r="T448" s="184"/>
      <c r="U448" s="184"/>
      <c r="V448" s="184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84"/>
      <c r="C449" s="184"/>
      <c r="D449" s="184"/>
      <c r="E449" s="184"/>
      <c r="F449" s="184"/>
      <c r="G449" s="184"/>
      <c r="H449" s="184"/>
      <c r="I449" s="184"/>
      <c r="J449" s="184"/>
      <c r="K449" s="184"/>
      <c r="L449" s="184"/>
      <c r="M449" s="184"/>
      <c r="N449" s="98"/>
      <c r="O449" s="164"/>
      <c r="P449" s="164"/>
      <c r="Q449" s="184"/>
      <c r="R449" s="184"/>
      <c r="S449" s="184"/>
      <c r="T449" s="184"/>
      <c r="U449" s="184"/>
      <c r="V449" s="184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84"/>
      <c r="C450" s="184"/>
      <c r="D450" s="184"/>
      <c r="E450" s="184"/>
      <c r="F450" s="184"/>
      <c r="G450" s="184"/>
      <c r="H450" s="184"/>
      <c r="I450" s="184"/>
      <c r="J450" s="184"/>
      <c r="K450" s="184"/>
      <c r="L450" s="184"/>
      <c r="M450" s="184"/>
      <c r="N450" s="98"/>
      <c r="O450" s="164"/>
      <c r="P450" s="164"/>
      <c r="Q450" s="184"/>
      <c r="R450" s="184"/>
      <c r="S450" s="184"/>
      <c r="T450" s="184"/>
      <c r="U450" s="184"/>
      <c r="V450" s="184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84"/>
      <c r="C451" s="184"/>
      <c r="D451" s="184"/>
      <c r="E451" s="184"/>
      <c r="F451" s="184"/>
      <c r="G451" s="184"/>
      <c r="H451" s="184"/>
      <c r="I451" s="184"/>
      <c r="J451" s="184"/>
      <c r="K451" s="184"/>
      <c r="L451" s="184"/>
      <c r="M451" s="184"/>
      <c r="N451" s="98"/>
      <c r="O451" s="164"/>
      <c r="P451" s="164"/>
      <c r="Q451" s="184"/>
      <c r="R451" s="184"/>
      <c r="S451" s="184"/>
      <c r="T451" s="184"/>
      <c r="U451" s="184"/>
      <c r="V451" s="184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84"/>
      <c r="C452" s="184"/>
      <c r="D452" s="184"/>
      <c r="E452" s="184"/>
      <c r="F452" s="184"/>
      <c r="G452" s="184"/>
      <c r="H452" s="184"/>
      <c r="I452" s="184"/>
      <c r="J452" s="184"/>
      <c r="K452" s="184"/>
      <c r="L452" s="184"/>
      <c r="M452" s="184"/>
      <c r="N452" s="98"/>
      <c r="O452" s="164"/>
      <c r="P452" s="164"/>
      <c r="Q452" s="184"/>
      <c r="R452" s="184"/>
      <c r="S452" s="184"/>
      <c r="T452" s="184"/>
      <c r="U452" s="184"/>
      <c r="V452" s="184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84"/>
      <c r="C453" s="184"/>
      <c r="D453" s="184"/>
      <c r="E453" s="184"/>
      <c r="F453" s="184"/>
      <c r="G453" s="184"/>
      <c r="H453" s="184"/>
      <c r="I453" s="184"/>
      <c r="J453" s="184"/>
      <c r="K453" s="184"/>
      <c r="L453" s="184"/>
      <c r="M453" s="184"/>
      <c r="N453" s="98"/>
      <c r="O453" s="164"/>
      <c r="P453" s="164"/>
      <c r="Q453" s="184"/>
      <c r="R453" s="184"/>
      <c r="S453" s="184"/>
      <c r="T453" s="184"/>
      <c r="U453" s="184"/>
      <c r="V453" s="184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84"/>
      <c r="C454" s="184"/>
      <c r="D454" s="184"/>
      <c r="E454" s="184"/>
      <c r="F454" s="184"/>
      <c r="G454" s="184"/>
      <c r="H454" s="184"/>
      <c r="I454" s="184"/>
      <c r="J454" s="184"/>
      <c r="K454" s="184"/>
      <c r="L454" s="184"/>
      <c r="M454" s="184"/>
      <c r="N454" s="98"/>
      <c r="O454" s="164"/>
      <c r="P454" s="164"/>
      <c r="Q454" s="184"/>
      <c r="R454" s="184"/>
      <c r="S454" s="184"/>
      <c r="T454" s="184"/>
      <c r="U454" s="184"/>
      <c r="V454" s="184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84"/>
      <c r="C455" s="184"/>
      <c r="D455" s="184"/>
      <c r="E455" s="184"/>
      <c r="F455" s="184"/>
      <c r="G455" s="184"/>
      <c r="H455" s="184"/>
      <c r="I455" s="184"/>
      <c r="J455" s="184"/>
      <c r="K455" s="184"/>
      <c r="L455" s="184"/>
      <c r="M455" s="184"/>
      <c r="N455" s="98"/>
      <c r="O455" s="164"/>
      <c r="P455" s="164"/>
      <c r="Q455" s="184"/>
      <c r="R455" s="184"/>
      <c r="S455" s="184"/>
      <c r="T455" s="184"/>
      <c r="U455" s="184"/>
      <c r="V455" s="184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84"/>
      <c r="C456" s="184"/>
      <c r="D456" s="184"/>
      <c r="E456" s="184"/>
      <c r="F456" s="184"/>
      <c r="G456" s="184"/>
      <c r="H456" s="184"/>
      <c r="I456" s="184"/>
      <c r="J456" s="184"/>
      <c r="K456" s="184"/>
      <c r="L456" s="184"/>
      <c r="M456" s="184"/>
      <c r="N456" s="98"/>
      <c r="O456" s="164"/>
      <c r="P456" s="164"/>
      <c r="Q456" s="184"/>
      <c r="R456" s="184"/>
      <c r="S456" s="184"/>
      <c r="T456" s="184"/>
      <c r="U456" s="184"/>
      <c r="V456" s="184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84"/>
      <c r="C457" s="184"/>
      <c r="D457" s="184"/>
      <c r="E457" s="184"/>
      <c r="F457" s="184"/>
      <c r="G457" s="184"/>
      <c r="H457" s="184"/>
      <c r="I457" s="184"/>
      <c r="J457" s="184"/>
      <c r="K457" s="184"/>
      <c r="L457" s="184"/>
      <c r="M457" s="184"/>
      <c r="N457" s="98"/>
      <c r="O457" s="164"/>
      <c r="P457" s="164"/>
      <c r="Q457" s="184"/>
      <c r="R457" s="184"/>
      <c r="S457" s="184"/>
      <c r="T457" s="184"/>
      <c r="U457" s="184"/>
      <c r="V457" s="184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84"/>
      <c r="C458" s="184"/>
      <c r="D458" s="184"/>
      <c r="E458" s="184"/>
      <c r="F458" s="184"/>
      <c r="G458" s="184"/>
      <c r="H458" s="184"/>
      <c r="I458" s="184"/>
      <c r="J458" s="184"/>
      <c r="K458" s="184"/>
      <c r="L458" s="184"/>
      <c r="M458" s="184"/>
      <c r="N458" s="98"/>
      <c r="O458" s="164"/>
      <c r="P458" s="164"/>
      <c r="Q458" s="184"/>
      <c r="R458" s="184"/>
      <c r="S458" s="184"/>
      <c r="T458" s="184"/>
      <c r="U458" s="184"/>
      <c r="V458" s="184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84"/>
      <c r="C459" s="184"/>
      <c r="D459" s="184"/>
      <c r="E459" s="184"/>
      <c r="F459" s="184"/>
      <c r="G459" s="184"/>
      <c r="H459" s="184"/>
      <c r="I459" s="184"/>
      <c r="J459" s="184"/>
      <c r="K459" s="184"/>
      <c r="L459" s="184"/>
      <c r="M459" s="184"/>
      <c r="N459" s="98"/>
      <c r="O459" s="164"/>
      <c r="P459" s="164"/>
      <c r="Q459" s="184"/>
      <c r="R459" s="184"/>
      <c r="S459" s="184"/>
      <c r="T459" s="184"/>
      <c r="U459" s="184"/>
      <c r="V459" s="184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84"/>
      <c r="C460" s="184"/>
      <c r="D460" s="184"/>
      <c r="E460" s="184"/>
      <c r="F460" s="184"/>
      <c r="G460" s="184"/>
      <c r="H460" s="184"/>
      <c r="I460" s="184"/>
      <c r="J460" s="184"/>
      <c r="K460" s="184"/>
      <c r="L460" s="184"/>
      <c r="M460" s="184"/>
      <c r="N460" s="98"/>
      <c r="O460" s="164"/>
      <c r="P460" s="164"/>
      <c r="Q460" s="184"/>
      <c r="R460" s="184"/>
      <c r="S460" s="184"/>
      <c r="T460" s="184"/>
      <c r="U460" s="184"/>
      <c r="V460" s="184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84"/>
      <c r="C461" s="184"/>
      <c r="D461" s="184"/>
      <c r="E461" s="184"/>
      <c r="F461" s="184"/>
      <c r="G461" s="184"/>
      <c r="H461" s="184"/>
      <c r="I461" s="184"/>
      <c r="J461" s="184"/>
      <c r="K461" s="184"/>
      <c r="L461" s="184"/>
      <c r="M461" s="184"/>
      <c r="N461" s="98"/>
      <c r="O461" s="164"/>
      <c r="P461" s="164"/>
      <c r="Q461" s="184"/>
      <c r="R461" s="184"/>
      <c r="S461" s="184"/>
      <c r="T461" s="184"/>
      <c r="U461" s="184"/>
      <c r="V461" s="184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84"/>
      <c r="C462" s="184"/>
      <c r="D462" s="184"/>
      <c r="E462" s="184"/>
      <c r="F462" s="184"/>
      <c r="G462" s="184"/>
      <c r="H462" s="184"/>
      <c r="I462" s="184"/>
      <c r="J462" s="184"/>
      <c r="K462" s="184"/>
      <c r="L462" s="184"/>
      <c r="M462" s="184"/>
      <c r="N462" s="98"/>
      <c r="O462" s="164"/>
      <c r="P462" s="164"/>
      <c r="Q462" s="184"/>
      <c r="R462" s="184"/>
      <c r="S462" s="184"/>
      <c r="T462" s="184"/>
      <c r="U462" s="184"/>
      <c r="V462" s="184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84"/>
      <c r="C463" s="184"/>
      <c r="D463" s="184"/>
      <c r="E463" s="184"/>
      <c r="F463" s="184"/>
      <c r="G463" s="184"/>
      <c r="H463" s="184"/>
      <c r="I463" s="184"/>
      <c r="J463" s="184"/>
      <c r="K463" s="184"/>
      <c r="L463" s="184"/>
      <c r="M463" s="184"/>
      <c r="N463" s="98"/>
      <c r="O463" s="164"/>
      <c r="P463" s="164"/>
      <c r="Q463" s="184"/>
      <c r="R463" s="184"/>
      <c r="S463" s="184"/>
      <c r="T463" s="184"/>
      <c r="U463" s="184"/>
      <c r="V463" s="184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84"/>
      <c r="C464" s="184"/>
      <c r="D464" s="184"/>
      <c r="E464" s="184"/>
      <c r="F464" s="184"/>
      <c r="G464" s="184"/>
      <c r="H464" s="184"/>
      <c r="I464" s="184"/>
      <c r="J464" s="184"/>
      <c r="K464" s="184"/>
      <c r="L464" s="184"/>
      <c r="M464" s="184"/>
      <c r="N464" s="98"/>
      <c r="O464" s="164"/>
      <c r="P464" s="164"/>
      <c r="Q464" s="184"/>
      <c r="R464" s="184"/>
      <c r="S464" s="184"/>
      <c r="T464" s="184"/>
      <c r="U464" s="184"/>
      <c r="V464" s="184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84"/>
      <c r="C465" s="184"/>
      <c r="D465" s="184"/>
      <c r="E465" s="184"/>
      <c r="F465" s="184"/>
      <c r="G465" s="184"/>
      <c r="H465" s="184"/>
      <c r="I465" s="184"/>
      <c r="J465" s="184"/>
      <c r="K465" s="184"/>
      <c r="L465" s="184"/>
      <c r="M465" s="184"/>
      <c r="N465" s="98"/>
      <c r="O465" s="164"/>
      <c r="P465" s="164"/>
      <c r="Q465" s="184"/>
      <c r="R465" s="184"/>
      <c r="S465" s="184"/>
      <c r="T465" s="184"/>
      <c r="U465" s="184"/>
      <c r="V465" s="184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84"/>
      <c r="C466" s="184"/>
      <c r="D466" s="184"/>
      <c r="E466" s="184"/>
      <c r="F466" s="184"/>
      <c r="G466" s="184"/>
      <c r="H466" s="184"/>
      <c r="I466" s="184"/>
      <c r="J466" s="184"/>
      <c r="K466" s="184"/>
      <c r="L466" s="184"/>
      <c r="M466" s="184"/>
      <c r="N466" s="98"/>
      <c r="O466" s="164"/>
      <c r="P466" s="164"/>
      <c r="Q466" s="184"/>
      <c r="R466" s="184"/>
      <c r="S466" s="184"/>
      <c r="T466" s="184"/>
      <c r="U466" s="184"/>
      <c r="V466" s="184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84"/>
      <c r="C467" s="184"/>
      <c r="D467" s="184"/>
      <c r="E467" s="184"/>
      <c r="F467" s="184"/>
      <c r="G467" s="184"/>
      <c r="H467" s="184"/>
      <c r="I467" s="184"/>
      <c r="J467" s="184"/>
      <c r="K467" s="184"/>
      <c r="L467" s="184"/>
      <c r="M467" s="184"/>
      <c r="N467" s="98"/>
      <c r="O467" s="164"/>
      <c r="P467" s="164"/>
      <c r="Q467" s="184"/>
      <c r="R467" s="184"/>
      <c r="S467" s="184"/>
      <c r="T467" s="184"/>
      <c r="U467" s="184"/>
      <c r="V467" s="184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84"/>
      <c r="C468" s="184"/>
      <c r="D468" s="184"/>
      <c r="E468" s="184"/>
      <c r="F468" s="184"/>
      <c r="G468" s="184"/>
      <c r="H468" s="184"/>
      <c r="I468" s="184"/>
      <c r="J468" s="184"/>
      <c r="K468" s="184"/>
      <c r="L468" s="184"/>
      <c r="M468" s="184"/>
      <c r="N468" s="98"/>
      <c r="O468" s="164"/>
      <c r="P468" s="164"/>
      <c r="Q468" s="184"/>
      <c r="R468" s="184"/>
      <c r="S468" s="184"/>
      <c r="T468" s="184"/>
      <c r="U468" s="184"/>
      <c r="V468" s="184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84"/>
      <c r="C469" s="184"/>
      <c r="D469" s="184"/>
      <c r="E469" s="184"/>
      <c r="F469" s="184"/>
      <c r="G469" s="184"/>
      <c r="H469" s="184"/>
      <c r="I469" s="184"/>
      <c r="J469" s="184"/>
      <c r="K469" s="184"/>
      <c r="L469" s="184"/>
      <c r="M469" s="184"/>
      <c r="N469" s="98"/>
      <c r="O469" s="164"/>
      <c r="P469" s="164"/>
      <c r="Q469" s="184"/>
      <c r="R469" s="184"/>
      <c r="S469" s="184"/>
      <c r="T469" s="184"/>
      <c r="U469" s="184"/>
      <c r="V469" s="184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84"/>
      <c r="C470" s="184"/>
      <c r="D470" s="184"/>
      <c r="E470" s="184"/>
      <c r="F470" s="184"/>
      <c r="G470" s="184"/>
      <c r="H470" s="184"/>
      <c r="I470" s="184"/>
      <c r="J470" s="184"/>
      <c r="K470" s="184"/>
      <c r="L470" s="184"/>
      <c r="M470" s="184"/>
      <c r="N470" s="98"/>
      <c r="O470" s="164"/>
      <c r="P470" s="164"/>
      <c r="Q470" s="184"/>
      <c r="R470" s="184"/>
      <c r="S470" s="184"/>
      <c r="T470" s="184"/>
      <c r="U470" s="184"/>
      <c r="V470" s="184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84"/>
      <c r="C471" s="184"/>
      <c r="D471" s="184"/>
      <c r="E471" s="184"/>
      <c r="F471" s="184"/>
      <c r="G471" s="184"/>
      <c r="H471" s="184"/>
      <c r="I471" s="184"/>
      <c r="J471" s="184"/>
      <c r="K471" s="184"/>
      <c r="L471" s="184"/>
      <c r="M471" s="184"/>
      <c r="N471" s="98"/>
      <c r="O471" s="164"/>
      <c r="P471" s="164"/>
      <c r="Q471" s="184"/>
      <c r="R471" s="184"/>
      <c r="S471" s="184"/>
      <c r="T471" s="184"/>
      <c r="U471" s="184"/>
      <c r="V471" s="184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84"/>
      <c r="C472" s="184"/>
      <c r="D472" s="184"/>
      <c r="E472" s="184"/>
      <c r="F472" s="184"/>
      <c r="G472" s="184"/>
      <c r="H472" s="184"/>
      <c r="I472" s="184"/>
      <c r="J472" s="184"/>
      <c r="K472" s="184"/>
      <c r="L472" s="184"/>
      <c r="M472" s="184"/>
      <c r="N472" s="98"/>
      <c r="O472" s="164"/>
      <c r="P472" s="164"/>
      <c r="Q472" s="184"/>
      <c r="R472" s="184"/>
      <c r="S472" s="184"/>
      <c r="T472" s="184"/>
      <c r="U472" s="184"/>
      <c r="V472" s="184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84"/>
      <c r="C473" s="184"/>
      <c r="D473" s="184"/>
      <c r="E473" s="184"/>
      <c r="F473" s="184"/>
      <c r="G473" s="184"/>
      <c r="H473" s="184"/>
      <c r="I473" s="184"/>
      <c r="J473" s="184"/>
      <c r="K473" s="184"/>
      <c r="L473" s="184"/>
      <c r="M473" s="184"/>
      <c r="N473" s="98"/>
      <c r="O473" s="164"/>
      <c r="P473" s="164"/>
      <c r="Q473" s="184"/>
      <c r="R473" s="184"/>
      <c r="S473" s="184"/>
      <c r="T473" s="184"/>
      <c r="U473" s="184"/>
      <c r="V473" s="184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84"/>
      <c r="C474" s="184"/>
      <c r="D474" s="184"/>
      <c r="E474" s="184"/>
      <c r="F474" s="184"/>
      <c r="G474" s="184"/>
      <c r="H474" s="184"/>
      <c r="I474" s="184"/>
      <c r="J474" s="184"/>
      <c r="K474" s="184"/>
      <c r="L474" s="184"/>
      <c r="M474" s="184"/>
      <c r="N474" s="98"/>
      <c r="O474" s="164"/>
      <c r="P474" s="164"/>
      <c r="Q474" s="184"/>
      <c r="R474" s="184"/>
      <c r="S474" s="184"/>
      <c r="T474" s="184"/>
      <c r="U474" s="184"/>
      <c r="V474" s="184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84"/>
      <c r="C475" s="184"/>
      <c r="D475" s="184"/>
      <c r="E475" s="184"/>
      <c r="F475" s="184"/>
      <c r="G475" s="184"/>
      <c r="H475" s="184"/>
      <c r="I475" s="184"/>
      <c r="J475" s="184"/>
      <c r="K475" s="184"/>
      <c r="L475" s="184"/>
      <c r="M475" s="184"/>
      <c r="N475" s="98"/>
      <c r="O475" s="164"/>
      <c r="P475" s="164"/>
      <c r="Q475" s="184"/>
      <c r="R475" s="184"/>
      <c r="S475" s="184"/>
      <c r="T475" s="184"/>
      <c r="U475" s="184"/>
      <c r="V475" s="184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84"/>
      <c r="C476" s="184"/>
      <c r="D476" s="184"/>
      <c r="E476" s="184"/>
      <c r="F476" s="184"/>
      <c r="G476" s="184"/>
      <c r="H476" s="184"/>
      <c r="I476" s="184"/>
      <c r="J476" s="184"/>
      <c r="K476" s="184"/>
      <c r="L476" s="184"/>
      <c r="M476" s="184"/>
      <c r="N476" s="98"/>
      <c r="O476" s="164"/>
      <c r="P476" s="164"/>
      <c r="Q476" s="184"/>
      <c r="R476" s="184"/>
      <c r="S476" s="184"/>
      <c r="T476" s="184"/>
      <c r="U476" s="184"/>
      <c r="V476" s="184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84"/>
      <c r="C477" s="184"/>
      <c r="D477" s="184"/>
      <c r="E477" s="184"/>
      <c r="F477" s="184"/>
      <c r="G477" s="184"/>
      <c r="H477" s="184"/>
      <c r="I477" s="184"/>
      <c r="J477" s="184"/>
      <c r="K477" s="184"/>
      <c r="L477" s="184"/>
      <c r="M477" s="184"/>
      <c r="N477" s="98"/>
      <c r="O477" s="164"/>
      <c r="P477" s="164"/>
      <c r="Q477" s="184"/>
      <c r="R477" s="184"/>
      <c r="S477" s="184"/>
      <c r="T477" s="184"/>
      <c r="U477" s="184"/>
      <c r="V477" s="184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84"/>
      <c r="C478" s="184"/>
      <c r="D478" s="184"/>
      <c r="E478" s="184"/>
      <c r="F478" s="184"/>
      <c r="G478" s="184"/>
      <c r="H478" s="184"/>
      <c r="I478" s="184"/>
      <c r="J478" s="184"/>
      <c r="K478" s="184"/>
      <c r="L478" s="184"/>
      <c r="M478" s="184"/>
      <c r="N478" s="98"/>
      <c r="O478" s="164"/>
      <c r="P478" s="164"/>
      <c r="Q478" s="184"/>
      <c r="R478" s="184"/>
      <c r="S478" s="184"/>
      <c r="T478" s="184"/>
      <c r="U478" s="184"/>
      <c r="V478" s="184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84"/>
      <c r="C479" s="184"/>
      <c r="D479" s="184"/>
      <c r="E479" s="184"/>
      <c r="F479" s="184"/>
      <c r="G479" s="184"/>
      <c r="H479" s="184"/>
      <c r="I479" s="184"/>
      <c r="J479" s="184"/>
      <c r="K479" s="184"/>
      <c r="L479" s="184"/>
      <c r="M479" s="184"/>
      <c r="N479" s="98"/>
      <c r="O479" s="164"/>
      <c r="P479" s="164"/>
      <c r="Q479" s="184"/>
      <c r="R479" s="184"/>
      <c r="S479" s="184"/>
      <c r="T479" s="184"/>
      <c r="U479" s="184"/>
      <c r="V479" s="184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84"/>
      <c r="C480" s="184"/>
      <c r="D480" s="184"/>
      <c r="E480" s="184"/>
      <c r="F480" s="184"/>
      <c r="G480" s="184"/>
      <c r="H480" s="184"/>
      <c r="I480" s="184"/>
      <c r="J480" s="184"/>
      <c r="K480" s="184"/>
      <c r="L480" s="184"/>
      <c r="M480" s="184"/>
      <c r="N480" s="98"/>
      <c r="O480" s="164"/>
      <c r="P480" s="164"/>
      <c r="Q480" s="184"/>
      <c r="R480" s="184"/>
      <c r="S480" s="184"/>
      <c r="T480" s="184"/>
      <c r="U480" s="184"/>
      <c r="V480" s="184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84"/>
      <c r="C481" s="184"/>
      <c r="D481" s="184"/>
      <c r="E481" s="184"/>
      <c r="F481" s="184"/>
      <c r="G481" s="184"/>
      <c r="H481" s="184"/>
      <c r="I481" s="184"/>
      <c r="J481" s="184"/>
      <c r="K481" s="184"/>
      <c r="L481" s="184"/>
      <c r="M481" s="184"/>
      <c r="N481" s="98"/>
      <c r="O481" s="164"/>
      <c r="P481" s="164"/>
      <c r="Q481" s="184"/>
      <c r="R481" s="184"/>
      <c r="S481" s="184"/>
      <c r="T481" s="184"/>
      <c r="U481" s="184"/>
      <c r="V481" s="184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84"/>
      <c r="C482" s="184"/>
      <c r="D482" s="184"/>
      <c r="E482" s="184"/>
      <c r="F482" s="184"/>
      <c r="G482" s="184"/>
      <c r="H482" s="184"/>
      <c r="I482" s="184"/>
      <c r="J482" s="184"/>
      <c r="K482" s="184"/>
      <c r="L482" s="184"/>
      <c r="M482" s="184"/>
      <c r="N482" s="98"/>
      <c r="O482" s="164"/>
      <c r="P482" s="164"/>
      <c r="Q482" s="184"/>
      <c r="R482" s="184"/>
      <c r="S482" s="184"/>
      <c r="T482" s="184"/>
      <c r="U482" s="184"/>
      <c r="V482" s="184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84"/>
      <c r="C483" s="184"/>
      <c r="D483" s="184"/>
      <c r="E483" s="184"/>
      <c r="F483" s="184"/>
      <c r="G483" s="184"/>
      <c r="H483" s="184"/>
      <c r="I483" s="184"/>
      <c r="J483" s="184"/>
      <c r="K483" s="184"/>
      <c r="L483" s="184"/>
      <c r="M483" s="184"/>
      <c r="N483" s="98"/>
      <c r="O483" s="164"/>
      <c r="P483" s="164"/>
      <c r="Q483" s="184"/>
      <c r="R483" s="184"/>
      <c r="S483" s="184"/>
      <c r="T483" s="184"/>
      <c r="U483" s="184"/>
      <c r="V483" s="184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84"/>
      <c r="C484" s="184"/>
      <c r="D484" s="184"/>
      <c r="E484" s="184"/>
      <c r="F484" s="184"/>
      <c r="G484" s="184"/>
      <c r="H484" s="184"/>
      <c r="I484" s="184"/>
      <c r="J484" s="184"/>
      <c r="K484" s="184"/>
      <c r="L484" s="184"/>
      <c r="M484" s="184"/>
      <c r="N484" s="98"/>
      <c r="O484" s="164"/>
      <c r="P484" s="164"/>
      <c r="Q484" s="184"/>
      <c r="R484" s="184"/>
      <c r="S484" s="184"/>
      <c r="T484" s="184"/>
      <c r="U484" s="184"/>
      <c r="V484" s="184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84"/>
      <c r="C485" s="184"/>
      <c r="D485" s="184"/>
      <c r="E485" s="184"/>
      <c r="F485" s="184"/>
      <c r="G485" s="184"/>
      <c r="H485" s="184"/>
      <c r="I485" s="184"/>
      <c r="J485" s="184"/>
      <c r="K485" s="184"/>
      <c r="L485" s="184"/>
      <c r="M485" s="184"/>
      <c r="N485" s="98"/>
      <c r="O485" s="164"/>
      <c r="P485" s="164"/>
      <c r="Q485" s="184"/>
      <c r="R485" s="184"/>
      <c r="S485" s="184"/>
      <c r="T485" s="184"/>
      <c r="U485" s="184"/>
      <c r="V485" s="184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84"/>
      <c r="C486" s="184"/>
      <c r="D486" s="184"/>
      <c r="E486" s="184"/>
      <c r="F486" s="184"/>
      <c r="G486" s="184"/>
      <c r="H486" s="184"/>
      <c r="I486" s="184"/>
      <c r="J486" s="184"/>
      <c r="K486" s="184"/>
      <c r="L486" s="184"/>
      <c r="M486" s="184"/>
      <c r="N486" s="98"/>
      <c r="O486" s="164"/>
      <c r="P486" s="164"/>
      <c r="Q486" s="184"/>
      <c r="R486" s="184"/>
      <c r="S486" s="184"/>
      <c r="T486" s="184"/>
      <c r="U486" s="184"/>
      <c r="V486" s="184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84"/>
      <c r="C487" s="184"/>
      <c r="D487" s="184"/>
      <c r="E487" s="184"/>
      <c r="F487" s="184"/>
      <c r="G487" s="184"/>
      <c r="H487" s="184"/>
      <c r="I487" s="184"/>
      <c r="J487" s="184"/>
      <c r="K487" s="184"/>
      <c r="L487" s="184"/>
      <c r="M487" s="184"/>
      <c r="N487" s="98"/>
      <c r="O487" s="164"/>
      <c r="P487" s="164"/>
      <c r="Q487" s="184"/>
      <c r="R487" s="184"/>
      <c r="S487" s="184"/>
      <c r="T487" s="184"/>
      <c r="U487" s="184"/>
      <c r="V487" s="184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84"/>
      <c r="C488" s="184"/>
      <c r="D488" s="184"/>
      <c r="E488" s="184"/>
      <c r="F488" s="184"/>
      <c r="G488" s="184"/>
      <c r="H488" s="184"/>
      <c r="I488" s="184"/>
      <c r="J488" s="184"/>
      <c r="K488" s="184"/>
      <c r="L488" s="184"/>
      <c r="M488" s="184"/>
      <c r="N488" s="98"/>
      <c r="O488" s="164"/>
      <c r="P488" s="164"/>
      <c r="Q488" s="184"/>
      <c r="R488" s="184"/>
      <c r="S488" s="184"/>
      <c r="T488" s="184"/>
      <c r="U488" s="184"/>
      <c r="V488" s="184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84"/>
      <c r="C489" s="184"/>
      <c r="D489" s="184"/>
      <c r="E489" s="184"/>
      <c r="F489" s="184"/>
      <c r="G489" s="184"/>
      <c r="H489" s="184"/>
      <c r="I489" s="184"/>
      <c r="J489" s="184"/>
      <c r="K489" s="184"/>
      <c r="L489" s="184"/>
      <c r="M489" s="184"/>
      <c r="N489" s="98"/>
      <c r="O489" s="164"/>
      <c r="P489" s="164"/>
      <c r="Q489" s="184"/>
      <c r="R489" s="184"/>
      <c r="S489" s="184"/>
      <c r="T489" s="184"/>
      <c r="U489" s="184"/>
      <c r="V489" s="184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84"/>
      <c r="C490" s="184"/>
      <c r="D490" s="184"/>
      <c r="E490" s="184"/>
      <c r="F490" s="184"/>
      <c r="G490" s="184"/>
      <c r="H490" s="184"/>
      <c r="I490" s="184"/>
      <c r="J490" s="184"/>
      <c r="K490" s="184"/>
      <c r="L490" s="184"/>
      <c r="M490" s="184"/>
      <c r="N490" s="98"/>
      <c r="O490" s="164"/>
      <c r="P490" s="164"/>
      <c r="Q490" s="184"/>
      <c r="R490" s="184"/>
      <c r="S490" s="184"/>
      <c r="T490" s="184"/>
      <c r="U490" s="184"/>
      <c r="V490" s="184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84"/>
      <c r="C491" s="184"/>
      <c r="D491" s="184"/>
      <c r="E491" s="184"/>
      <c r="F491" s="184"/>
      <c r="G491" s="184"/>
      <c r="H491" s="184"/>
      <c r="I491" s="184"/>
      <c r="J491" s="184"/>
      <c r="K491" s="184"/>
      <c r="L491" s="184"/>
      <c r="M491" s="184"/>
      <c r="N491" s="98"/>
      <c r="O491" s="164"/>
      <c r="P491" s="164"/>
      <c r="Q491" s="184"/>
      <c r="R491" s="184"/>
      <c r="S491" s="184"/>
      <c r="T491" s="184"/>
      <c r="U491" s="184"/>
      <c r="V491" s="184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84"/>
      <c r="C492" s="184"/>
      <c r="D492" s="184"/>
      <c r="E492" s="184"/>
      <c r="F492" s="184"/>
      <c r="G492" s="184"/>
      <c r="H492" s="184"/>
      <c r="I492" s="184"/>
      <c r="J492" s="184"/>
      <c r="K492" s="184"/>
      <c r="L492" s="184"/>
      <c r="M492" s="184"/>
      <c r="N492" s="98"/>
      <c r="O492" s="164"/>
      <c r="P492" s="164"/>
      <c r="Q492" s="184"/>
      <c r="R492" s="184"/>
      <c r="S492" s="184"/>
      <c r="T492" s="184"/>
      <c r="U492" s="184"/>
      <c r="V492" s="184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84"/>
      <c r="C493" s="184"/>
      <c r="D493" s="184"/>
      <c r="E493" s="184"/>
      <c r="F493" s="184"/>
      <c r="G493" s="184"/>
      <c r="H493" s="184"/>
      <c r="I493" s="184"/>
      <c r="J493" s="184"/>
      <c r="K493" s="184"/>
      <c r="L493" s="184"/>
      <c r="M493" s="184"/>
      <c r="N493" s="98"/>
      <c r="O493" s="164"/>
      <c r="P493" s="164"/>
      <c r="Q493" s="184"/>
      <c r="R493" s="184"/>
      <c r="S493" s="184"/>
      <c r="T493" s="184"/>
      <c r="U493" s="184"/>
      <c r="V493" s="184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84"/>
      <c r="C494" s="184"/>
      <c r="D494" s="184"/>
      <c r="E494" s="184"/>
      <c r="F494" s="184"/>
      <c r="G494" s="184"/>
      <c r="H494" s="184"/>
      <c r="I494" s="184"/>
      <c r="J494" s="184"/>
      <c r="K494" s="184"/>
      <c r="L494" s="184"/>
      <c r="M494" s="184"/>
      <c r="N494" s="98"/>
      <c r="O494" s="164"/>
      <c r="P494" s="164"/>
      <c r="Q494" s="184"/>
      <c r="R494" s="184"/>
      <c r="S494" s="184"/>
      <c r="T494" s="184"/>
      <c r="U494" s="184"/>
      <c r="V494" s="184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84"/>
      <c r="C495" s="184"/>
      <c r="D495" s="184"/>
      <c r="E495" s="184"/>
      <c r="F495" s="184"/>
      <c r="G495" s="184"/>
      <c r="H495" s="184"/>
      <c r="I495" s="184"/>
      <c r="J495" s="184"/>
      <c r="K495" s="184"/>
      <c r="L495" s="184"/>
      <c r="M495" s="184"/>
      <c r="N495" s="98"/>
      <c r="O495" s="164"/>
      <c r="P495" s="164"/>
      <c r="Q495" s="184"/>
      <c r="R495" s="184"/>
      <c r="S495" s="184"/>
      <c r="T495" s="184"/>
      <c r="U495" s="184"/>
      <c r="V495" s="184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84"/>
      <c r="C496" s="184"/>
      <c r="D496" s="184"/>
      <c r="E496" s="184"/>
      <c r="F496" s="184"/>
      <c r="G496" s="184"/>
      <c r="H496" s="184"/>
      <c r="I496" s="184"/>
      <c r="J496" s="184"/>
      <c r="K496" s="184"/>
      <c r="L496" s="184"/>
      <c r="M496" s="184"/>
      <c r="N496" s="98"/>
      <c r="O496" s="164"/>
      <c r="P496" s="164"/>
      <c r="Q496" s="184"/>
      <c r="R496" s="184"/>
      <c r="S496" s="184"/>
      <c r="T496" s="184"/>
      <c r="U496" s="184"/>
      <c r="V496" s="184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84"/>
      <c r="C497" s="184"/>
      <c r="D497" s="184"/>
      <c r="E497" s="184"/>
      <c r="F497" s="184"/>
      <c r="G497" s="184"/>
      <c r="H497" s="184"/>
      <c r="I497" s="184"/>
      <c r="J497" s="184"/>
      <c r="K497" s="184"/>
      <c r="L497" s="184"/>
      <c r="M497" s="184"/>
      <c r="N497" s="98"/>
      <c r="O497" s="164"/>
      <c r="P497" s="164"/>
      <c r="Q497" s="184"/>
      <c r="R497" s="184"/>
      <c r="S497" s="184"/>
      <c r="T497" s="184"/>
      <c r="U497" s="184"/>
      <c r="V497" s="184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84"/>
      <c r="C498" s="184"/>
      <c r="D498" s="184"/>
      <c r="E498" s="184"/>
      <c r="F498" s="184"/>
      <c r="G498" s="184"/>
      <c r="H498" s="184"/>
      <c r="I498" s="184"/>
      <c r="J498" s="184"/>
      <c r="K498" s="184"/>
      <c r="L498" s="184"/>
      <c r="M498" s="184"/>
      <c r="N498" s="98"/>
      <c r="O498" s="164"/>
      <c r="P498" s="164"/>
      <c r="Q498" s="184"/>
      <c r="R498" s="184"/>
      <c r="S498" s="184"/>
      <c r="T498" s="184"/>
      <c r="U498" s="184"/>
      <c r="V498" s="184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84"/>
      <c r="C499" s="184"/>
      <c r="D499" s="184"/>
      <c r="E499" s="184"/>
      <c r="F499" s="184"/>
      <c r="G499" s="184"/>
      <c r="H499" s="184"/>
      <c r="I499" s="184"/>
      <c r="J499" s="184"/>
      <c r="K499" s="184"/>
      <c r="L499" s="184"/>
      <c r="M499" s="184"/>
      <c r="N499" s="98"/>
      <c r="O499" s="164"/>
      <c r="P499" s="164"/>
      <c r="Q499" s="184"/>
      <c r="R499" s="184"/>
      <c r="S499" s="184"/>
      <c r="T499" s="184"/>
      <c r="U499" s="184"/>
      <c r="V499" s="184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84"/>
      <c r="C500" s="184"/>
      <c r="D500" s="184"/>
      <c r="E500" s="184"/>
      <c r="F500" s="184"/>
      <c r="G500" s="184"/>
      <c r="H500" s="184"/>
      <c r="I500" s="184"/>
      <c r="J500" s="184"/>
      <c r="K500" s="184"/>
      <c r="L500" s="184"/>
      <c r="M500" s="184"/>
      <c r="N500" s="98"/>
      <c r="O500" s="164"/>
      <c r="P500" s="164"/>
      <c r="Q500" s="184"/>
      <c r="R500" s="184"/>
      <c r="S500" s="184"/>
      <c r="T500" s="184"/>
      <c r="U500" s="184"/>
      <c r="V500" s="184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84"/>
      <c r="C501" s="184"/>
      <c r="D501" s="184"/>
      <c r="E501" s="184"/>
      <c r="F501" s="184"/>
      <c r="G501" s="184"/>
      <c r="H501" s="184"/>
      <c r="I501" s="184"/>
      <c r="J501" s="184"/>
      <c r="K501" s="184"/>
      <c r="L501" s="184"/>
      <c r="M501" s="184"/>
      <c r="N501" s="98"/>
      <c r="O501" s="164"/>
      <c r="P501" s="164"/>
      <c r="Q501" s="184"/>
      <c r="R501" s="184"/>
      <c r="S501" s="184"/>
      <c r="T501" s="184"/>
      <c r="U501" s="184"/>
      <c r="V501" s="184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84"/>
      <c r="C502" s="184"/>
      <c r="D502" s="184"/>
      <c r="E502" s="184"/>
      <c r="F502" s="184"/>
      <c r="G502" s="184"/>
      <c r="H502" s="184"/>
      <c r="I502" s="184"/>
      <c r="J502" s="184"/>
      <c r="K502" s="184"/>
      <c r="L502" s="184"/>
      <c r="M502" s="184"/>
      <c r="N502" s="98"/>
      <c r="O502" s="164"/>
      <c r="P502" s="164"/>
      <c r="Q502" s="184"/>
      <c r="R502" s="184"/>
      <c r="S502" s="184"/>
      <c r="T502" s="184"/>
      <c r="U502" s="184"/>
      <c r="V502" s="184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84"/>
      <c r="C503" s="184"/>
      <c r="D503" s="184"/>
      <c r="E503" s="184"/>
      <c r="F503" s="184"/>
      <c r="G503" s="184"/>
      <c r="H503" s="184"/>
      <c r="I503" s="184"/>
      <c r="J503" s="184"/>
      <c r="K503" s="184"/>
      <c r="L503" s="184"/>
      <c r="M503" s="184"/>
      <c r="N503" s="98"/>
      <c r="O503" s="164"/>
      <c r="P503" s="164"/>
      <c r="Q503" s="184"/>
      <c r="R503" s="184"/>
      <c r="S503" s="184"/>
      <c r="T503" s="184"/>
      <c r="U503" s="184"/>
      <c r="V503" s="184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84"/>
      <c r="C504" s="184"/>
      <c r="D504" s="184"/>
      <c r="E504" s="184"/>
      <c r="F504" s="184"/>
      <c r="G504" s="184"/>
      <c r="H504" s="184"/>
      <c r="I504" s="184"/>
      <c r="J504" s="184"/>
      <c r="K504" s="184"/>
      <c r="L504" s="184"/>
      <c r="M504" s="184"/>
      <c r="N504" s="98"/>
      <c r="O504" s="164"/>
      <c r="P504" s="164"/>
      <c r="Q504" s="184"/>
      <c r="R504" s="184"/>
      <c r="S504" s="184"/>
      <c r="T504" s="184"/>
      <c r="U504" s="184"/>
      <c r="V504" s="184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84"/>
      <c r="C505" s="184"/>
      <c r="D505" s="184"/>
      <c r="E505" s="184"/>
      <c r="F505" s="184"/>
      <c r="G505" s="184"/>
      <c r="H505" s="184"/>
      <c r="I505" s="184"/>
      <c r="J505" s="184"/>
      <c r="K505" s="184"/>
      <c r="L505" s="184"/>
      <c r="M505" s="184"/>
      <c r="N505" s="98"/>
      <c r="O505" s="164"/>
      <c r="P505" s="164"/>
      <c r="Q505" s="184"/>
      <c r="R505" s="184"/>
      <c r="S505" s="184"/>
      <c r="T505" s="184"/>
      <c r="U505" s="184"/>
      <c r="V505" s="184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84"/>
      <c r="C506" s="184"/>
      <c r="D506" s="184"/>
      <c r="E506" s="184"/>
      <c r="F506" s="184"/>
      <c r="G506" s="184"/>
      <c r="H506" s="184"/>
      <c r="I506" s="184"/>
      <c r="J506" s="184"/>
      <c r="K506" s="184"/>
      <c r="L506" s="184"/>
      <c r="M506" s="184"/>
      <c r="N506" s="98"/>
      <c r="O506" s="164"/>
      <c r="P506" s="164"/>
      <c r="Q506" s="184"/>
      <c r="R506" s="184"/>
      <c r="S506" s="184"/>
      <c r="T506" s="184"/>
      <c r="U506" s="184"/>
      <c r="V506" s="184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84"/>
      <c r="C507" s="184"/>
      <c r="D507" s="184"/>
      <c r="E507" s="184"/>
      <c r="F507" s="184"/>
      <c r="G507" s="184"/>
      <c r="H507" s="184"/>
      <c r="I507" s="184"/>
      <c r="J507" s="184"/>
      <c r="K507" s="184"/>
      <c r="L507" s="184"/>
      <c r="M507" s="184"/>
      <c r="N507" s="98"/>
      <c r="O507" s="164"/>
      <c r="P507" s="164"/>
      <c r="Q507" s="184"/>
      <c r="R507" s="184"/>
      <c r="S507" s="184"/>
      <c r="T507" s="184"/>
      <c r="U507" s="184"/>
      <c r="V507" s="184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84"/>
      <c r="C508" s="184"/>
      <c r="D508" s="184"/>
      <c r="E508" s="184"/>
      <c r="F508" s="184"/>
      <c r="G508" s="184"/>
      <c r="H508" s="184"/>
      <c r="I508" s="184"/>
      <c r="J508" s="184"/>
      <c r="K508" s="184"/>
      <c r="L508" s="184"/>
      <c r="M508" s="184"/>
      <c r="N508" s="98"/>
      <c r="O508" s="164"/>
      <c r="P508" s="164"/>
      <c r="Q508" s="184"/>
      <c r="R508" s="184"/>
      <c r="S508" s="184"/>
      <c r="T508" s="184"/>
      <c r="U508" s="184"/>
      <c r="V508" s="184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84"/>
      <c r="C509" s="184"/>
      <c r="D509" s="184"/>
      <c r="E509" s="184"/>
      <c r="F509" s="184"/>
      <c r="G509" s="184"/>
      <c r="H509" s="184"/>
      <c r="I509" s="184"/>
      <c r="J509" s="184"/>
      <c r="K509" s="184"/>
      <c r="L509" s="184"/>
      <c r="M509" s="184"/>
      <c r="N509" s="98"/>
      <c r="O509" s="164"/>
      <c r="P509" s="164"/>
      <c r="Q509" s="184"/>
      <c r="R509" s="184"/>
      <c r="S509" s="184"/>
      <c r="T509" s="184"/>
      <c r="U509" s="184"/>
      <c r="V509" s="184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84"/>
      <c r="C510" s="184"/>
      <c r="D510" s="184"/>
      <c r="E510" s="184"/>
      <c r="F510" s="184"/>
      <c r="G510" s="184"/>
      <c r="H510" s="184"/>
      <c r="I510" s="184"/>
      <c r="J510" s="184"/>
      <c r="K510" s="184"/>
      <c r="L510" s="184"/>
      <c r="M510" s="184"/>
      <c r="N510" s="98"/>
      <c r="O510" s="164"/>
      <c r="P510" s="164"/>
      <c r="Q510" s="184"/>
      <c r="R510" s="184"/>
      <c r="S510" s="184"/>
      <c r="T510" s="184"/>
      <c r="U510" s="184"/>
      <c r="V510" s="184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84"/>
      <c r="C511" s="184"/>
      <c r="D511" s="184"/>
      <c r="E511" s="184"/>
      <c r="F511" s="184"/>
      <c r="G511" s="184"/>
      <c r="H511" s="184"/>
      <c r="I511" s="184"/>
      <c r="J511" s="184"/>
      <c r="K511" s="184"/>
      <c r="L511" s="184"/>
      <c r="M511" s="184"/>
      <c r="N511" s="98"/>
      <c r="O511" s="164"/>
      <c r="P511" s="164"/>
      <c r="Q511" s="184"/>
      <c r="R511" s="184"/>
      <c r="S511" s="184"/>
      <c r="T511" s="184"/>
      <c r="U511" s="184"/>
      <c r="V511" s="184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84"/>
      <c r="C512" s="184"/>
      <c r="D512" s="184"/>
      <c r="E512" s="184"/>
      <c r="F512" s="184"/>
      <c r="G512" s="184"/>
      <c r="H512" s="184"/>
      <c r="I512" s="184"/>
      <c r="J512" s="184"/>
      <c r="K512" s="184"/>
      <c r="L512" s="184"/>
      <c r="M512" s="184"/>
      <c r="N512" s="98"/>
      <c r="O512" s="164"/>
      <c r="P512" s="164"/>
      <c r="Q512" s="184"/>
      <c r="R512" s="184"/>
      <c r="S512" s="184"/>
      <c r="T512" s="184"/>
      <c r="U512" s="184"/>
      <c r="V512" s="184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84"/>
      <c r="C513" s="184"/>
      <c r="D513" s="184"/>
      <c r="E513" s="184"/>
      <c r="F513" s="184"/>
      <c r="G513" s="184"/>
      <c r="H513" s="184"/>
      <c r="I513" s="184"/>
      <c r="J513" s="184"/>
      <c r="K513" s="184"/>
      <c r="L513" s="184"/>
      <c r="M513" s="184"/>
      <c r="N513" s="98"/>
      <c r="O513" s="164"/>
      <c r="P513" s="164"/>
      <c r="Q513" s="184"/>
      <c r="R513" s="184"/>
      <c r="S513" s="184"/>
      <c r="T513" s="184"/>
      <c r="U513" s="184"/>
      <c r="V513" s="184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84"/>
      <c r="C514" s="184"/>
      <c r="D514" s="184"/>
      <c r="E514" s="184"/>
      <c r="F514" s="184"/>
      <c r="G514" s="184"/>
      <c r="H514" s="184"/>
      <c r="I514" s="184"/>
      <c r="J514" s="184"/>
      <c r="K514" s="184"/>
      <c r="L514" s="184"/>
      <c r="M514" s="184"/>
      <c r="N514" s="98"/>
      <c r="O514" s="164"/>
      <c r="P514" s="164"/>
      <c r="Q514" s="184"/>
      <c r="R514" s="184"/>
      <c r="S514" s="184"/>
      <c r="T514" s="184"/>
      <c r="U514" s="184"/>
      <c r="V514" s="184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84"/>
      <c r="C515" s="184"/>
      <c r="D515" s="184"/>
      <c r="E515" s="184"/>
      <c r="F515" s="184"/>
      <c r="G515" s="184"/>
      <c r="H515" s="184"/>
      <c r="I515" s="184"/>
      <c r="J515" s="184"/>
      <c r="K515" s="184"/>
      <c r="L515" s="184"/>
      <c r="M515" s="184"/>
      <c r="N515" s="98"/>
      <c r="O515" s="164"/>
      <c r="P515" s="164"/>
      <c r="Q515" s="184"/>
      <c r="R515" s="184"/>
      <c r="S515" s="184"/>
      <c r="T515" s="184"/>
      <c r="U515" s="184"/>
      <c r="V515" s="184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84"/>
      <c r="C516" s="184"/>
      <c r="D516" s="184"/>
      <c r="E516" s="184"/>
      <c r="F516" s="184"/>
      <c r="G516" s="184"/>
      <c r="H516" s="184"/>
      <c r="I516" s="184"/>
      <c r="J516" s="184"/>
      <c r="K516" s="184"/>
      <c r="L516" s="184"/>
      <c r="M516" s="184"/>
      <c r="N516" s="98"/>
      <c r="O516" s="164"/>
      <c r="P516" s="164"/>
      <c r="Q516" s="184"/>
      <c r="R516" s="184"/>
      <c r="S516" s="184"/>
      <c r="T516" s="184"/>
      <c r="U516" s="184"/>
      <c r="V516" s="184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84"/>
      <c r="C517" s="184"/>
      <c r="D517" s="184"/>
      <c r="E517" s="184"/>
      <c r="F517" s="184"/>
      <c r="G517" s="184"/>
      <c r="H517" s="184"/>
      <c r="I517" s="184"/>
      <c r="J517" s="184"/>
      <c r="K517" s="184"/>
      <c r="L517" s="184"/>
      <c r="M517" s="184"/>
      <c r="N517" s="98"/>
      <c r="O517" s="164"/>
      <c r="P517" s="164"/>
      <c r="Q517" s="184"/>
      <c r="R517" s="184"/>
      <c r="S517" s="184"/>
      <c r="T517" s="184"/>
      <c r="U517" s="184"/>
      <c r="V517" s="184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84"/>
      <c r="C518" s="184"/>
      <c r="D518" s="184"/>
      <c r="E518" s="184"/>
      <c r="F518" s="184"/>
      <c r="G518" s="184"/>
      <c r="H518" s="184"/>
      <c r="I518" s="184"/>
      <c r="J518" s="184"/>
      <c r="K518" s="184"/>
      <c r="L518" s="184"/>
      <c r="M518" s="184"/>
      <c r="N518" s="98"/>
      <c r="O518" s="164"/>
      <c r="P518" s="164"/>
      <c r="Q518" s="184"/>
      <c r="R518" s="184"/>
      <c r="S518" s="184"/>
      <c r="T518" s="184"/>
      <c r="U518" s="184"/>
      <c r="V518" s="184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84"/>
      <c r="C519" s="184"/>
      <c r="D519" s="184"/>
      <c r="E519" s="184"/>
      <c r="F519" s="184"/>
      <c r="G519" s="184"/>
      <c r="H519" s="184"/>
      <c r="I519" s="184"/>
      <c r="J519" s="184"/>
      <c r="K519" s="184"/>
      <c r="L519" s="184"/>
      <c r="M519" s="184"/>
      <c r="N519" s="98"/>
      <c r="O519" s="164"/>
      <c r="P519" s="164"/>
      <c r="Q519" s="184"/>
      <c r="R519" s="184"/>
      <c r="S519" s="184"/>
      <c r="T519" s="184"/>
      <c r="U519" s="184"/>
      <c r="V519" s="184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84"/>
      <c r="C520" s="184"/>
      <c r="D520" s="184"/>
      <c r="E520" s="184"/>
      <c r="F520" s="184"/>
      <c r="G520" s="184"/>
      <c r="H520" s="184"/>
      <c r="I520" s="184"/>
      <c r="J520" s="184"/>
      <c r="K520" s="184"/>
      <c r="L520" s="184"/>
      <c r="M520" s="184"/>
      <c r="N520" s="98"/>
      <c r="O520" s="164"/>
      <c r="P520" s="164"/>
      <c r="Q520" s="184"/>
      <c r="R520" s="184"/>
      <c r="S520" s="184"/>
      <c r="T520" s="184"/>
      <c r="U520" s="184"/>
      <c r="V520" s="184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84"/>
      <c r="C521" s="184"/>
      <c r="D521" s="184"/>
      <c r="E521" s="184"/>
      <c r="F521" s="184"/>
      <c r="G521" s="184"/>
      <c r="H521" s="184"/>
      <c r="I521" s="184"/>
      <c r="J521" s="184"/>
      <c r="K521" s="184"/>
      <c r="L521" s="184"/>
      <c r="M521" s="184"/>
      <c r="N521" s="98"/>
      <c r="O521" s="164"/>
      <c r="P521" s="164"/>
      <c r="Q521" s="184"/>
      <c r="R521" s="184"/>
      <c r="S521" s="184"/>
      <c r="T521" s="184"/>
      <c r="U521" s="184"/>
      <c r="V521" s="184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84"/>
      <c r="C522" s="184"/>
      <c r="D522" s="184"/>
      <c r="E522" s="184"/>
      <c r="F522" s="184"/>
      <c r="G522" s="184"/>
      <c r="H522" s="184"/>
      <c r="I522" s="184"/>
      <c r="J522" s="184"/>
      <c r="K522" s="184"/>
      <c r="L522" s="184"/>
      <c r="M522" s="184"/>
      <c r="N522" s="98"/>
      <c r="O522" s="164"/>
      <c r="P522" s="164"/>
      <c r="Q522" s="184"/>
      <c r="R522" s="184"/>
      <c r="S522" s="184"/>
      <c r="T522" s="184"/>
      <c r="U522" s="184"/>
      <c r="V522" s="184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84"/>
      <c r="C523" s="184"/>
      <c r="D523" s="184"/>
      <c r="E523" s="184"/>
      <c r="F523" s="184"/>
      <c r="G523" s="184"/>
      <c r="H523" s="184"/>
      <c r="I523" s="184"/>
      <c r="J523" s="184"/>
      <c r="K523" s="184"/>
      <c r="L523" s="184"/>
      <c r="M523" s="184"/>
      <c r="N523" s="98"/>
      <c r="O523" s="164"/>
      <c r="P523" s="164"/>
      <c r="Q523" s="184"/>
      <c r="R523" s="184"/>
      <c r="S523" s="184"/>
      <c r="T523" s="184"/>
      <c r="U523" s="184"/>
      <c r="V523" s="184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84"/>
      <c r="C524" s="184"/>
      <c r="D524" s="184"/>
      <c r="E524" s="184"/>
      <c r="F524" s="184"/>
      <c r="G524" s="184"/>
      <c r="H524" s="184"/>
      <c r="I524" s="184"/>
      <c r="J524" s="184"/>
      <c r="K524" s="184"/>
      <c r="L524" s="184"/>
      <c r="M524" s="184"/>
      <c r="N524" s="98"/>
      <c r="O524" s="164"/>
      <c r="P524" s="164"/>
      <c r="Q524" s="184"/>
      <c r="R524" s="184"/>
      <c r="S524" s="184"/>
      <c r="T524" s="184"/>
      <c r="U524" s="184"/>
      <c r="V524" s="184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84"/>
      <c r="C525" s="184"/>
      <c r="D525" s="184"/>
      <c r="E525" s="184"/>
      <c r="F525" s="184"/>
      <c r="G525" s="184"/>
      <c r="H525" s="184"/>
      <c r="I525" s="184"/>
      <c r="J525" s="184"/>
      <c r="K525" s="184"/>
      <c r="L525" s="184"/>
      <c r="M525" s="184"/>
      <c r="N525" s="98"/>
      <c r="O525" s="164"/>
      <c r="P525" s="164"/>
      <c r="Q525" s="184"/>
      <c r="R525" s="184"/>
      <c r="S525" s="184"/>
      <c r="T525" s="184"/>
      <c r="U525" s="184"/>
      <c r="V525" s="184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84"/>
      <c r="C526" s="184"/>
      <c r="D526" s="184"/>
      <c r="E526" s="184"/>
      <c r="F526" s="184"/>
      <c r="G526" s="184"/>
      <c r="H526" s="184"/>
      <c r="I526" s="184"/>
      <c r="J526" s="184"/>
      <c r="K526" s="184"/>
      <c r="L526" s="184"/>
      <c r="M526" s="184"/>
      <c r="N526" s="98"/>
      <c r="O526" s="164"/>
      <c r="P526" s="164"/>
      <c r="Q526" s="184"/>
      <c r="R526" s="184"/>
      <c r="S526" s="184"/>
      <c r="T526" s="184"/>
      <c r="U526" s="184"/>
      <c r="V526" s="184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84"/>
      <c r="C527" s="184"/>
      <c r="D527" s="184"/>
      <c r="E527" s="184"/>
      <c r="F527" s="184"/>
      <c r="G527" s="184"/>
      <c r="H527" s="184"/>
      <c r="I527" s="184"/>
      <c r="J527" s="184"/>
      <c r="K527" s="184"/>
      <c r="L527" s="184"/>
      <c r="M527" s="184"/>
      <c r="N527" s="98"/>
      <c r="O527" s="164"/>
      <c r="P527" s="164"/>
      <c r="Q527" s="184"/>
      <c r="R527" s="184"/>
      <c r="S527" s="184"/>
      <c r="T527" s="184"/>
      <c r="U527" s="184"/>
      <c r="V527" s="184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84"/>
      <c r="C528" s="184"/>
      <c r="D528" s="184"/>
      <c r="E528" s="184"/>
      <c r="F528" s="184"/>
      <c r="G528" s="184"/>
      <c r="H528" s="184"/>
      <c r="I528" s="184"/>
      <c r="J528" s="184"/>
      <c r="K528" s="184"/>
      <c r="L528" s="184"/>
      <c r="M528" s="184"/>
      <c r="N528" s="98"/>
      <c r="O528" s="164"/>
      <c r="P528" s="164"/>
      <c r="Q528" s="184"/>
      <c r="R528" s="184"/>
      <c r="S528" s="184"/>
      <c r="T528" s="184"/>
      <c r="U528" s="184"/>
      <c r="V528" s="184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84"/>
      <c r="C529" s="184"/>
      <c r="D529" s="184"/>
      <c r="E529" s="184"/>
      <c r="F529" s="184"/>
      <c r="G529" s="184"/>
      <c r="H529" s="184"/>
      <c r="I529" s="184"/>
      <c r="J529" s="184"/>
      <c r="K529" s="184"/>
      <c r="L529" s="184"/>
      <c r="M529" s="184"/>
      <c r="N529" s="98"/>
      <c r="O529" s="164"/>
      <c r="P529" s="164"/>
      <c r="Q529" s="184"/>
      <c r="R529" s="184"/>
      <c r="S529" s="184"/>
      <c r="T529" s="184"/>
      <c r="U529" s="184"/>
      <c r="V529" s="184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84"/>
      <c r="C530" s="184"/>
      <c r="D530" s="184"/>
      <c r="E530" s="184"/>
      <c r="F530" s="184"/>
      <c r="G530" s="184"/>
      <c r="H530" s="184"/>
      <c r="I530" s="184"/>
      <c r="J530" s="184"/>
      <c r="K530" s="184"/>
      <c r="L530" s="184"/>
      <c r="M530" s="184"/>
      <c r="N530" s="98"/>
      <c r="O530" s="164"/>
      <c r="P530" s="164"/>
      <c r="Q530" s="184"/>
      <c r="R530" s="184"/>
      <c r="S530" s="184"/>
      <c r="T530" s="184"/>
      <c r="U530" s="184"/>
      <c r="V530" s="184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84"/>
      <c r="C531" s="184"/>
      <c r="D531" s="184"/>
      <c r="E531" s="184"/>
      <c r="F531" s="184"/>
      <c r="G531" s="184"/>
      <c r="H531" s="184"/>
      <c r="I531" s="184"/>
      <c r="J531" s="184"/>
      <c r="K531" s="184"/>
      <c r="L531" s="184"/>
      <c r="M531" s="184"/>
      <c r="N531" s="98"/>
      <c r="O531" s="164"/>
      <c r="P531" s="164"/>
      <c r="Q531" s="184"/>
      <c r="R531" s="184"/>
      <c r="S531" s="184"/>
      <c r="T531" s="184"/>
      <c r="U531" s="184"/>
      <c r="V531" s="184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84"/>
      <c r="C532" s="184"/>
      <c r="D532" s="184"/>
      <c r="E532" s="184"/>
      <c r="F532" s="184"/>
      <c r="G532" s="184"/>
      <c r="H532" s="184"/>
      <c r="I532" s="184"/>
      <c r="J532" s="184"/>
      <c r="K532" s="184"/>
      <c r="L532" s="184"/>
      <c r="M532" s="184"/>
      <c r="N532" s="98"/>
      <c r="O532" s="164"/>
      <c r="P532" s="164"/>
      <c r="Q532" s="184"/>
      <c r="R532" s="184"/>
      <c r="S532" s="184"/>
      <c r="T532" s="184"/>
      <c r="U532" s="184"/>
      <c r="V532" s="184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84"/>
      <c r="C533" s="184"/>
      <c r="D533" s="184"/>
      <c r="E533" s="184"/>
      <c r="F533" s="184"/>
      <c r="G533" s="184"/>
      <c r="H533" s="184"/>
      <c r="I533" s="184"/>
      <c r="J533" s="184"/>
      <c r="K533" s="184"/>
      <c r="L533" s="184"/>
      <c r="M533" s="184"/>
      <c r="N533" s="98"/>
      <c r="O533" s="164"/>
      <c r="P533" s="164"/>
      <c r="Q533" s="184"/>
      <c r="R533" s="184"/>
      <c r="S533" s="184"/>
      <c r="T533" s="184"/>
      <c r="U533" s="184"/>
      <c r="V533" s="184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84"/>
      <c r="C534" s="184"/>
      <c r="D534" s="184"/>
      <c r="E534" s="184"/>
      <c r="F534" s="184"/>
      <c r="G534" s="184"/>
      <c r="H534" s="184"/>
      <c r="I534" s="184"/>
      <c r="J534" s="184"/>
      <c r="K534" s="184"/>
      <c r="L534" s="184"/>
      <c r="M534" s="184"/>
      <c r="N534" s="98"/>
      <c r="O534" s="164"/>
      <c r="P534" s="164"/>
      <c r="Q534" s="184"/>
      <c r="R534" s="184"/>
      <c r="S534" s="184"/>
      <c r="T534" s="184"/>
      <c r="U534" s="184"/>
      <c r="V534" s="184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84"/>
      <c r="C535" s="184"/>
      <c r="D535" s="184"/>
      <c r="E535" s="184"/>
      <c r="F535" s="184"/>
      <c r="G535" s="184"/>
      <c r="H535" s="184"/>
      <c r="I535" s="184"/>
      <c r="J535" s="184"/>
      <c r="K535" s="184"/>
      <c r="L535" s="184"/>
      <c r="M535" s="184"/>
      <c r="N535" s="98"/>
      <c r="O535" s="164"/>
      <c r="P535" s="164"/>
      <c r="Q535" s="184"/>
      <c r="R535" s="184"/>
      <c r="S535" s="184"/>
      <c r="T535" s="184"/>
      <c r="U535" s="184"/>
      <c r="V535" s="184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84"/>
      <c r="C536" s="184"/>
      <c r="D536" s="184"/>
      <c r="E536" s="184"/>
      <c r="F536" s="184"/>
      <c r="G536" s="184"/>
      <c r="H536" s="184"/>
      <c r="I536" s="184"/>
      <c r="J536" s="184"/>
      <c r="K536" s="184"/>
      <c r="L536" s="184"/>
      <c r="M536" s="184"/>
      <c r="N536" s="98"/>
      <c r="O536" s="164"/>
      <c r="P536" s="164"/>
      <c r="Q536" s="184"/>
      <c r="R536" s="184"/>
      <c r="S536" s="184"/>
      <c r="T536" s="184"/>
      <c r="U536" s="184"/>
      <c r="V536" s="184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84"/>
      <c r="C537" s="184"/>
      <c r="D537" s="184"/>
      <c r="E537" s="184"/>
      <c r="F537" s="184"/>
      <c r="G537" s="184"/>
      <c r="H537" s="184"/>
      <c r="I537" s="184"/>
      <c r="J537" s="184"/>
      <c r="K537" s="184"/>
      <c r="L537" s="184"/>
      <c r="M537" s="184"/>
      <c r="N537" s="98"/>
      <c r="O537" s="164"/>
      <c r="P537" s="164"/>
      <c r="Q537" s="184"/>
      <c r="R537" s="184"/>
      <c r="S537" s="184"/>
      <c r="T537" s="184"/>
      <c r="U537" s="184"/>
      <c r="V537" s="184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84"/>
      <c r="C538" s="184"/>
      <c r="D538" s="184"/>
      <c r="E538" s="184"/>
      <c r="F538" s="184"/>
      <c r="G538" s="184"/>
      <c r="H538" s="184"/>
      <c r="I538" s="184"/>
      <c r="J538" s="184"/>
      <c r="K538" s="184"/>
      <c r="L538" s="184"/>
      <c r="M538" s="184"/>
      <c r="N538" s="98"/>
      <c r="O538" s="164"/>
      <c r="P538" s="164"/>
      <c r="Q538" s="184"/>
      <c r="R538" s="184"/>
      <c r="S538" s="184"/>
      <c r="T538" s="184"/>
      <c r="U538" s="184"/>
      <c r="V538" s="184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84"/>
      <c r="C539" s="184"/>
      <c r="D539" s="184"/>
      <c r="E539" s="184"/>
      <c r="F539" s="184"/>
      <c r="G539" s="184"/>
      <c r="H539" s="184"/>
      <c r="I539" s="184"/>
      <c r="J539" s="184"/>
      <c r="K539" s="184"/>
      <c r="L539" s="184"/>
      <c r="M539" s="184"/>
      <c r="N539" s="98"/>
      <c r="O539" s="164"/>
      <c r="P539" s="164"/>
      <c r="Q539" s="184"/>
      <c r="R539" s="184"/>
      <c r="S539" s="184"/>
      <c r="T539" s="184"/>
      <c r="U539" s="184"/>
      <c r="V539" s="184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84"/>
      <c r="C540" s="184"/>
      <c r="D540" s="184"/>
      <c r="E540" s="184"/>
      <c r="F540" s="184"/>
      <c r="G540" s="184"/>
      <c r="H540" s="184"/>
      <c r="I540" s="184"/>
      <c r="J540" s="184"/>
      <c r="K540" s="184"/>
      <c r="L540" s="184"/>
      <c r="M540" s="184"/>
      <c r="N540" s="98"/>
      <c r="O540" s="164"/>
      <c r="P540" s="164"/>
      <c r="Q540" s="184"/>
      <c r="R540" s="184"/>
      <c r="S540" s="184"/>
      <c r="T540" s="184"/>
      <c r="U540" s="184"/>
      <c r="V540" s="184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84"/>
      <c r="C541" s="184"/>
      <c r="D541" s="184"/>
      <c r="E541" s="184"/>
      <c r="F541" s="184"/>
      <c r="G541" s="184"/>
      <c r="H541" s="184"/>
      <c r="I541" s="184"/>
      <c r="J541" s="184"/>
      <c r="K541" s="184"/>
      <c r="L541" s="184"/>
      <c r="M541" s="184"/>
      <c r="N541" s="98"/>
      <c r="O541" s="164"/>
      <c r="P541" s="164"/>
      <c r="Q541" s="184"/>
      <c r="R541" s="184"/>
      <c r="S541" s="184"/>
      <c r="T541" s="184"/>
      <c r="U541" s="184"/>
      <c r="V541" s="184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84"/>
      <c r="C542" s="184"/>
      <c r="D542" s="184"/>
      <c r="E542" s="184"/>
      <c r="F542" s="184"/>
      <c r="G542" s="184"/>
      <c r="H542" s="184"/>
      <c r="I542" s="184"/>
      <c r="J542" s="184"/>
      <c r="K542" s="184"/>
      <c r="L542" s="184"/>
      <c r="M542" s="184"/>
      <c r="N542" s="98"/>
      <c r="O542" s="164"/>
      <c r="P542" s="164"/>
      <c r="Q542" s="184"/>
      <c r="R542" s="184"/>
      <c r="S542" s="184"/>
      <c r="T542" s="184"/>
      <c r="U542" s="184"/>
      <c r="V542" s="184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84"/>
      <c r="C543" s="184"/>
      <c r="D543" s="184"/>
      <c r="E543" s="184"/>
      <c r="F543" s="184"/>
      <c r="G543" s="184"/>
      <c r="H543" s="184"/>
      <c r="I543" s="184"/>
      <c r="J543" s="184"/>
      <c r="K543" s="184"/>
      <c r="L543" s="184"/>
      <c r="M543" s="184"/>
      <c r="N543" s="98"/>
      <c r="O543" s="164"/>
      <c r="P543" s="164"/>
      <c r="Q543" s="184"/>
      <c r="R543" s="184"/>
      <c r="S543" s="184"/>
      <c r="T543" s="184"/>
      <c r="U543" s="184"/>
      <c r="V543" s="184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84"/>
      <c r="C544" s="184"/>
      <c r="D544" s="184"/>
      <c r="E544" s="184"/>
      <c r="F544" s="184"/>
      <c r="G544" s="184"/>
      <c r="H544" s="184"/>
      <c r="I544" s="184"/>
      <c r="J544" s="184"/>
      <c r="K544" s="184"/>
      <c r="L544" s="184"/>
      <c r="M544" s="184"/>
      <c r="N544" s="98"/>
      <c r="O544" s="164"/>
      <c r="P544" s="164"/>
      <c r="Q544" s="184"/>
      <c r="R544" s="184"/>
      <c r="S544" s="184"/>
      <c r="T544" s="184"/>
      <c r="U544" s="184"/>
      <c r="V544" s="184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84"/>
      <c r="C545" s="184"/>
      <c r="D545" s="184"/>
      <c r="E545" s="184"/>
      <c r="F545" s="184"/>
      <c r="G545" s="184"/>
      <c r="H545" s="184"/>
      <c r="I545" s="184"/>
      <c r="J545" s="184"/>
      <c r="K545" s="184"/>
      <c r="L545" s="184"/>
      <c r="M545" s="184"/>
      <c r="N545" s="98"/>
      <c r="O545" s="164"/>
      <c r="P545" s="164"/>
      <c r="Q545" s="184"/>
      <c r="R545" s="184"/>
      <c r="S545" s="184"/>
      <c r="T545" s="184"/>
      <c r="U545" s="184"/>
      <c r="V545" s="184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84"/>
      <c r="C546" s="184"/>
      <c r="D546" s="184"/>
      <c r="E546" s="184"/>
      <c r="F546" s="184"/>
      <c r="G546" s="184"/>
      <c r="H546" s="184"/>
      <c r="I546" s="184"/>
      <c r="J546" s="184"/>
      <c r="K546" s="184"/>
      <c r="L546" s="184"/>
      <c r="M546" s="184"/>
      <c r="N546" s="98"/>
      <c r="O546" s="164"/>
      <c r="P546" s="164"/>
      <c r="Q546" s="184"/>
      <c r="R546" s="184"/>
      <c r="S546" s="184"/>
      <c r="T546" s="184"/>
      <c r="U546" s="184"/>
      <c r="V546" s="184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84"/>
      <c r="C547" s="184"/>
      <c r="D547" s="184"/>
      <c r="E547" s="184"/>
      <c r="F547" s="184"/>
      <c r="G547" s="184"/>
      <c r="H547" s="184"/>
      <c r="I547" s="184"/>
      <c r="J547" s="184"/>
      <c r="K547" s="184"/>
      <c r="L547" s="184"/>
      <c r="M547" s="184"/>
      <c r="N547" s="98"/>
      <c r="O547" s="164"/>
      <c r="P547" s="164"/>
      <c r="Q547" s="184"/>
      <c r="R547" s="184"/>
      <c r="S547" s="184"/>
      <c r="T547" s="184"/>
      <c r="U547" s="184"/>
      <c r="V547" s="184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84"/>
      <c r="C548" s="184"/>
      <c r="D548" s="184"/>
      <c r="E548" s="184"/>
      <c r="F548" s="184"/>
      <c r="G548" s="184"/>
      <c r="H548" s="184"/>
      <c r="I548" s="184"/>
      <c r="J548" s="184"/>
      <c r="K548" s="184"/>
      <c r="L548" s="184"/>
      <c r="M548" s="184"/>
      <c r="N548" s="98"/>
      <c r="O548" s="164"/>
      <c r="P548" s="164"/>
      <c r="Q548" s="184"/>
      <c r="R548" s="184"/>
      <c r="S548" s="184"/>
      <c r="T548" s="184"/>
      <c r="U548" s="184"/>
      <c r="V548" s="184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84"/>
      <c r="C549" s="184"/>
      <c r="D549" s="184"/>
      <c r="E549" s="184"/>
      <c r="F549" s="184"/>
      <c r="G549" s="184"/>
      <c r="H549" s="184"/>
      <c r="I549" s="184"/>
      <c r="J549" s="184"/>
      <c r="K549" s="184"/>
      <c r="L549" s="184"/>
      <c r="M549" s="184"/>
      <c r="N549" s="98"/>
      <c r="O549" s="164"/>
      <c r="P549" s="164"/>
      <c r="Q549" s="184"/>
      <c r="R549" s="184"/>
      <c r="S549" s="184"/>
      <c r="T549" s="184"/>
      <c r="U549" s="184"/>
      <c r="V549" s="184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84"/>
      <c r="C550" s="184"/>
      <c r="D550" s="184"/>
      <c r="E550" s="184"/>
      <c r="F550" s="184"/>
      <c r="G550" s="184"/>
      <c r="H550" s="184"/>
      <c r="I550" s="184"/>
      <c r="J550" s="184"/>
      <c r="K550" s="184"/>
      <c r="L550" s="184"/>
      <c r="M550" s="184"/>
      <c r="N550" s="98"/>
      <c r="O550" s="164"/>
      <c r="P550" s="164"/>
      <c r="Q550" s="184"/>
      <c r="R550" s="184"/>
      <c r="S550" s="184"/>
      <c r="T550" s="184"/>
      <c r="U550" s="184"/>
      <c r="V550" s="184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84"/>
      <c r="C551" s="184"/>
      <c r="D551" s="184"/>
      <c r="E551" s="184"/>
      <c r="F551" s="184"/>
      <c r="G551" s="184"/>
      <c r="H551" s="184"/>
      <c r="I551" s="184"/>
      <c r="J551" s="184"/>
      <c r="K551" s="184"/>
      <c r="L551" s="184"/>
      <c r="M551" s="184"/>
      <c r="N551" s="98"/>
      <c r="O551" s="164"/>
      <c r="P551" s="164"/>
      <c r="Q551" s="184"/>
      <c r="R551" s="184"/>
      <c r="S551" s="184"/>
      <c r="T551" s="184"/>
      <c r="U551" s="184"/>
      <c r="V551" s="184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84"/>
      <c r="C552" s="184"/>
      <c r="D552" s="184"/>
      <c r="E552" s="184"/>
      <c r="F552" s="184"/>
      <c r="G552" s="184"/>
      <c r="H552" s="184"/>
      <c r="I552" s="184"/>
      <c r="J552" s="184"/>
      <c r="K552" s="184"/>
      <c r="L552" s="184"/>
      <c r="M552" s="184"/>
      <c r="N552" s="98"/>
      <c r="O552" s="164"/>
      <c r="P552" s="164"/>
      <c r="Q552" s="184"/>
      <c r="R552" s="184"/>
      <c r="S552" s="184"/>
      <c r="T552" s="184"/>
      <c r="U552" s="184"/>
      <c r="V552" s="184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84"/>
      <c r="C553" s="184"/>
      <c r="D553" s="184"/>
      <c r="E553" s="184"/>
      <c r="F553" s="184"/>
      <c r="G553" s="184"/>
      <c r="H553" s="184"/>
      <c r="I553" s="184"/>
      <c r="J553" s="184"/>
      <c r="K553" s="184"/>
      <c r="L553" s="184"/>
      <c r="M553" s="184"/>
      <c r="N553" s="98"/>
      <c r="O553" s="164"/>
      <c r="P553" s="164"/>
      <c r="Q553" s="184"/>
      <c r="R553" s="184"/>
      <c r="S553" s="184"/>
      <c r="T553" s="184"/>
      <c r="U553" s="184"/>
      <c r="V553" s="184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84"/>
      <c r="C554" s="184"/>
      <c r="D554" s="184"/>
      <c r="E554" s="184"/>
      <c r="F554" s="184"/>
      <c r="G554" s="184"/>
      <c r="H554" s="184"/>
      <c r="I554" s="184"/>
      <c r="J554" s="184"/>
      <c r="K554" s="184"/>
      <c r="L554" s="184"/>
      <c r="M554" s="184"/>
      <c r="N554" s="98"/>
      <c r="O554" s="164"/>
      <c r="P554" s="164"/>
      <c r="Q554" s="184"/>
      <c r="R554" s="184"/>
      <c r="S554" s="184"/>
      <c r="T554" s="184"/>
      <c r="U554" s="184"/>
      <c r="V554" s="184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84"/>
      <c r="C555" s="184"/>
      <c r="D555" s="184"/>
      <c r="E555" s="184"/>
      <c r="F555" s="184"/>
      <c r="G555" s="184"/>
      <c r="H555" s="184"/>
      <c r="I555" s="184"/>
      <c r="J555" s="184"/>
      <c r="K555" s="184"/>
      <c r="L555" s="184"/>
      <c r="M555" s="184"/>
      <c r="N555" s="98"/>
      <c r="O555" s="164"/>
      <c r="P555" s="164"/>
      <c r="Q555" s="184"/>
      <c r="R555" s="184"/>
      <c r="S555" s="184"/>
      <c r="T555" s="184"/>
      <c r="U555" s="184"/>
      <c r="V555" s="184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84"/>
      <c r="C556" s="184"/>
      <c r="D556" s="184"/>
      <c r="E556" s="184"/>
      <c r="F556" s="184"/>
      <c r="G556" s="184"/>
      <c r="H556" s="184"/>
      <c r="I556" s="184"/>
      <c r="J556" s="184"/>
      <c r="K556" s="184"/>
      <c r="L556" s="184"/>
      <c r="M556" s="184"/>
      <c r="N556" s="98"/>
      <c r="O556" s="164"/>
      <c r="P556" s="164"/>
      <c r="Q556" s="184"/>
      <c r="R556" s="184"/>
      <c r="S556" s="184"/>
      <c r="T556" s="184"/>
      <c r="U556" s="184"/>
      <c r="V556" s="184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84"/>
      <c r="C557" s="184"/>
      <c r="D557" s="184"/>
      <c r="E557" s="184"/>
      <c r="F557" s="184"/>
      <c r="G557" s="184"/>
      <c r="H557" s="184"/>
      <c r="I557" s="184"/>
      <c r="J557" s="184"/>
      <c r="K557" s="184"/>
      <c r="L557" s="184"/>
      <c r="M557" s="184"/>
      <c r="N557" s="98"/>
      <c r="O557" s="164"/>
      <c r="P557" s="164"/>
      <c r="Q557" s="184"/>
      <c r="R557" s="184"/>
      <c r="S557" s="184"/>
      <c r="T557" s="184"/>
      <c r="U557" s="184"/>
      <c r="V557" s="184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84"/>
      <c r="C558" s="184"/>
      <c r="D558" s="184"/>
      <c r="E558" s="184"/>
      <c r="F558" s="184"/>
      <c r="G558" s="184"/>
      <c r="H558" s="184"/>
      <c r="I558" s="184"/>
      <c r="J558" s="184"/>
      <c r="K558" s="184"/>
      <c r="L558" s="184"/>
      <c r="M558" s="184"/>
      <c r="N558" s="98"/>
      <c r="O558" s="164"/>
      <c r="P558" s="164"/>
      <c r="Q558" s="184"/>
      <c r="R558" s="184"/>
      <c r="S558" s="184"/>
      <c r="T558" s="184"/>
      <c r="U558" s="184"/>
      <c r="V558" s="184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84"/>
      <c r="C559" s="184"/>
      <c r="D559" s="184"/>
      <c r="E559" s="184"/>
      <c r="F559" s="184"/>
      <c r="G559" s="184"/>
      <c r="H559" s="184"/>
      <c r="I559" s="184"/>
      <c r="J559" s="184"/>
      <c r="K559" s="184"/>
      <c r="L559" s="184"/>
      <c r="M559" s="184"/>
      <c r="N559" s="98"/>
      <c r="O559" s="164"/>
      <c r="P559" s="164"/>
      <c r="Q559" s="184"/>
      <c r="R559" s="184"/>
      <c r="S559" s="184"/>
      <c r="T559" s="184"/>
      <c r="U559" s="184"/>
      <c r="V559" s="184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84"/>
      <c r="C560" s="184"/>
      <c r="D560" s="184"/>
      <c r="E560" s="184"/>
      <c r="F560" s="184"/>
      <c r="G560" s="184"/>
      <c r="H560" s="184"/>
      <c r="I560" s="184"/>
      <c r="J560" s="184"/>
      <c r="K560" s="184"/>
      <c r="L560" s="184"/>
      <c r="M560" s="184"/>
      <c r="N560" s="98"/>
      <c r="O560" s="164"/>
      <c r="P560" s="164"/>
      <c r="Q560" s="184"/>
      <c r="R560" s="184"/>
      <c r="S560" s="184"/>
      <c r="T560" s="184"/>
      <c r="U560" s="184"/>
      <c r="V560" s="184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84"/>
      <c r="C561" s="184"/>
      <c r="D561" s="184"/>
      <c r="E561" s="184"/>
      <c r="F561" s="184"/>
      <c r="G561" s="184"/>
      <c r="H561" s="184"/>
      <c r="I561" s="184"/>
      <c r="J561" s="184"/>
      <c r="K561" s="184"/>
      <c r="L561" s="184"/>
      <c r="M561" s="184"/>
      <c r="N561" s="98"/>
      <c r="O561" s="164"/>
      <c r="P561" s="164"/>
      <c r="Q561" s="184"/>
      <c r="R561" s="184"/>
      <c r="S561" s="184"/>
      <c r="T561" s="184"/>
      <c r="U561" s="184"/>
      <c r="V561" s="184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84"/>
      <c r="C562" s="184"/>
      <c r="D562" s="184"/>
      <c r="E562" s="184"/>
      <c r="F562" s="184"/>
      <c r="G562" s="184"/>
      <c r="H562" s="184"/>
      <c r="I562" s="184"/>
      <c r="J562" s="184"/>
      <c r="K562" s="184"/>
      <c r="L562" s="184"/>
      <c r="M562" s="184"/>
      <c r="N562" s="98"/>
      <c r="O562" s="164"/>
      <c r="P562" s="164"/>
      <c r="Q562" s="184"/>
      <c r="R562" s="184"/>
      <c r="S562" s="184"/>
      <c r="T562" s="184"/>
      <c r="U562" s="184"/>
      <c r="V562" s="184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84"/>
      <c r="C563" s="184"/>
      <c r="D563" s="184"/>
      <c r="E563" s="184"/>
      <c r="F563" s="184"/>
      <c r="G563" s="184"/>
      <c r="H563" s="184"/>
      <c r="I563" s="184"/>
      <c r="J563" s="184"/>
      <c r="K563" s="184"/>
      <c r="L563" s="184"/>
      <c r="M563" s="184"/>
      <c r="N563" s="98"/>
      <c r="O563" s="164"/>
      <c r="P563" s="164"/>
      <c r="Q563" s="184"/>
      <c r="R563" s="184"/>
      <c r="S563" s="184"/>
      <c r="T563" s="184"/>
      <c r="U563" s="184"/>
      <c r="V563" s="184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5"/>
      <c r="C568" s="186"/>
      <c r="D568" s="186"/>
      <c r="E568" s="165"/>
      <c r="F568" s="165"/>
      <c r="G568" s="165"/>
      <c r="H568" s="185"/>
      <c r="I568" s="185"/>
      <c r="J568" s="185"/>
      <c r="K568" s="185"/>
      <c r="L568" s="185"/>
      <c r="M568" s="185"/>
      <c r="N568" s="185"/>
      <c r="O568" s="185"/>
      <c r="P568" s="185"/>
      <c r="Q568" s="165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8"/>
      <c r="C569" s="188"/>
      <c r="D569" s="188"/>
      <c r="E569" s="102"/>
      <c r="F569" s="102"/>
      <c r="G569" s="102"/>
      <c r="H569" s="189"/>
      <c r="I569" s="189"/>
      <c r="J569" s="189"/>
      <c r="K569" s="189"/>
      <c r="L569" s="190"/>
      <c r="M569" s="190"/>
      <c r="N569" s="190"/>
      <c r="O569" s="190"/>
      <c r="P569" s="190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8"/>
      <c r="C570" s="188"/>
      <c r="D570" s="188"/>
      <c r="E570" s="102"/>
      <c r="F570" s="102"/>
      <c r="G570" s="102"/>
      <c r="H570" s="189"/>
      <c r="I570" s="189"/>
      <c r="J570" s="189"/>
      <c r="K570" s="189"/>
      <c r="L570" s="190"/>
      <c r="M570" s="190"/>
      <c r="N570" s="190"/>
      <c r="O570" s="190"/>
      <c r="P570" s="190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8"/>
      <c r="C571" s="188"/>
      <c r="D571" s="188"/>
      <c r="E571" s="102"/>
      <c r="F571" s="102"/>
      <c r="G571" s="102"/>
      <c r="H571" s="189"/>
      <c r="I571" s="189"/>
      <c r="J571" s="189"/>
      <c r="K571" s="189"/>
      <c r="L571" s="190"/>
      <c r="M571" s="190"/>
      <c r="N571" s="190"/>
      <c r="O571" s="190"/>
      <c r="P571" s="190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8"/>
      <c r="C572" s="188"/>
      <c r="D572" s="188"/>
      <c r="E572" s="102"/>
      <c r="F572" s="102"/>
      <c r="G572" s="102"/>
      <c r="H572" s="189"/>
      <c r="I572" s="189"/>
      <c r="J572" s="189"/>
      <c r="K572" s="189"/>
      <c r="L572" s="190"/>
      <c r="M572" s="190"/>
      <c r="N572" s="190"/>
      <c r="O572" s="190"/>
      <c r="P572" s="190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8"/>
      <c r="C573" s="188"/>
      <c r="D573" s="188"/>
      <c r="E573" s="102"/>
      <c r="F573" s="102"/>
      <c r="G573" s="102"/>
      <c r="H573" s="189"/>
      <c r="I573" s="189"/>
      <c r="J573" s="189"/>
      <c r="K573" s="189"/>
      <c r="L573" s="190"/>
      <c r="M573" s="190"/>
      <c r="N573" s="190"/>
      <c r="O573" s="190"/>
      <c r="P573" s="190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8"/>
      <c r="C574" s="188"/>
      <c r="D574" s="188"/>
      <c r="E574" s="102"/>
      <c r="F574" s="102"/>
      <c r="G574" s="102"/>
      <c r="H574" s="189"/>
      <c r="I574" s="189"/>
      <c r="J574" s="189"/>
      <c r="K574" s="189"/>
      <c r="L574" s="190"/>
      <c r="M574" s="190"/>
      <c r="N574" s="190"/>
      <c r="O574" s="190"/>
      <c r="P574" s="190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8"/>
      <c r="C575" s="188"/>
      <c r="D575" s="188"/>
      <c r="E575" s="102"/>
      <c r="F575" s="102"/>
      <c r="G575" s="102"/>
      <c r="H575" s="189"/>
      <c r="I575" s="189"/>
      <c r="J575" s="189"/>
      <c r="K575" s="189"/>
      <c r="L575" s="190"/>
      <c r="M575" s="190"/>
      <c r="N575" s="190"/>
      <c r="O575" s="190"/>
      <c r="P575" s="190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8"/>
      <c r="C576" s="188"/>
      <c r="D576" s="188"/>
      <c r="E576" s="102"/>
      <c r="F576" s="102"/>
      <c r="G576" s="102"/>
      <c r="H576" s="189"/>
      <c r="I576" s="189"/>
      <c r="J576" s="189"/>
      <c r="K576" s="189"/>
      <c r="L576" s="190"/>
      <c r="M576" s="190"/>
      <c r="N576" s="190"/>
      <c r="O576" s="190"/>
      <c r="P576" s="190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8"/>
      <c r="C577" s="188"/>
      <c r="D577" s="188"/>
      <c r="E577" s="102"/>
      <c r="F577" s="102"/>
      <c r="G577" s="102"/>
      <c r="H577" s="189"/>
      <c r="I577" s="189"/>
      <c r="J577" s="189"/>
      <c r="K577" s="189"/>
      <c r="L577" s="190"/>
      <c r="M577" s="190"/>
      <c r="N577" s="190"/>
      <c r="O577" s="190"/>
      <c r="P577" s="190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8"/>
      <c r="C578" s="188"/>
      <c r="D578" s="188"/>
      <c r="E578" s="102"/>
      <c r="F578" s="102"/>
      <c r="G578" s="102"/>
      <c r="H578" s="189"/>
      <c r="I578" s="189"/>
      <c r="J578" s="189"/>
      <c r="K578" s="189"/>
      <c r="L578" s="190"/>
      <c r="M578" s="190"/>
      <c r="N578" s="190"/>
      <c r="O578" s="190"/>
      <c r="P578" s="190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8"/>
      <c r="C579" s="188"/>
      <c r="D579" s="188"/>
      <c r="E579" s="102"/>
      <c r="F579" s="102"/>
      <c r="G579" s="102"/>
      <c r="H579" s="189"/>
      <c r="I579" s="189"/>
      <c r="J579" s="189"/>
      <c r="K579" s="189"/>
      <c r="L579" s="190"/>
      <c r="M579" s="190"/>
      <c r="N579" s="190"/>
      <c r="O579" s="190"/>
      <c r="P579" s="190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8"/>
      <c r="C580" s="188"/>
      <c r="D580" s="188"/>
      <c r="E580" s="102"/>
      <c r="F580" s="102"/>
      <c r="G580" s="102"/>
      <c r="H580" s="189"/>
      <c r="I580" s="189"/>
      <c r="J580" s="189"/>
      <c r="K580" s="189"/>
      <c r="L580" s="190"/>
      <c r="M580" s="190"/>
      <c r="N580" s="190"/>
      <c r="O580" s="190"/>
      <c r="P580" s="190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8"/>
      <c r="C581" s="188"/>
      <c r="D581" s="188"/>
      <c r="E581" s="102"/>
      <c r="F581" s="102"/>
      <c r="G581" s="102"/>
      <c r="H581" s="189"/>
      <c r="I581" s="189"/>
      <c r="J581" s="189"/>
      <c r="K581" s="189"/>
      <c r="L581" s="190"/>
      <c r="M581" s="190"/>
      <c r="N581" s="190"/>
      <c r="O581" s="190"/>
      <c r="P581" s="190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8"/>
      <c r="C582" s="188"/>
      <c r="D582" s="188"/>
      <c r="E582" s="102"/>
      <c r="F582" s="102"/>
      <c r="G582" s="102"/>
      <c r="H582" s="189"/>
      <c r="I582" s="189"/>
      <c r="J582" s="189"/>
      <c r="K582" s="189"/>
      <c r="L582" s="190"/>
      <c r="M582" s="190"/>
      <c r="N582" s="190"/>
      <c r="O582" s="190"/>
      <c r="P582" s="190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8"/>
      <c r="C583" s="188"/>
      <c r="D583" s="188"/>
      <c r="E583" s="102"/>
      <c r="F583" s="102"/>
      <c r="G583" s="102"/>
      <c r="H583" s="189"/>
      <c r="I583" s="189"/>
      <c r="J583" s="189"/>
      <c r="K583" s="189"/>
      <c r="L583" s="190"/>
      <c r="M583" s="190"/>
      <c r="N583" s="190"/>
      <c r="O583" s="190"/>
      <c r="P583" s="190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8"/>
      <c r="C584" s="188"/>
      <c r="D584" s="188"/>
      <c r="E584" s="102"/>
      <c r="F584" s="102"/>
      <c r="G584" s="102"/>
      <c r="H584" s="189"/>
      <c r="I584" s="189"/>
      <c r="J584" s="189"/>
      <c r="K584" s="189"/>
      <c r="L584" s="190"/>
      <c r="M584" s="190"/>
      <c r="N584" s="190"/>
      <c r="O584" s="190"/>
      <c r="P584" s="190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8"/>
      <c r="C585" s="188"/>
      <c r="D585" s="188"/>
      <c r="E585" s="102"/>
      <c r="F585" s="102"/>
      <c r="G585" s="102"/>
      <c r="H585" s="189"/>
      <c r="I585" s="189"/>
      <c r="J585" s="189"/>
      <c r="K585" s="189"/>
      <c r="L585" s="190"/>
      <c r="M585" s="190"/>
      <c r="N585" s="190"/>
      <c r="O585" s="190"/>
      <c r="P585" s="190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8"/>
      <c r="C586" s="188"/>
      <c r="D586" s="188"/>
      <c r="E586" s="102"/>
      <c r="F586" s="102"/>
      <c r="G586" s="102"/>
      <c r="H586" s="189"/>
      <c r="I586" s="189"/>
      <c r="J586" s="189"/>
      <c r="K586" s="189"/>
      <c r="L586" s="190"/>
      <c r="M586" s="190"/>
      <c r="N586" s="190"/>
      <c r="O586" s="190"/>
      <c r="P586" s="190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8"/>
      <c r="C587" s="188"/>
      <c r="D587" s="188"/>
      <c r="E587" s="102"/>
      <c r="F587" s="102"/>
      <c r="G587" s="102"/>
      <c r="H587" s="189"/>
      <c r="I587" s="189"/>
      <c r="J587" s="189"/>
      <c r="K587" s="189"/>
      <c r="L587" s="190"/>
      <c r="M587" s="190"/>
      <c r="N587" s="190"/>
      <c r="O587" s="190"/>
      <c r="P587" s="190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5"/>
      <c r="C590" s="186"/>
      <c r="D590" s="186"/>
      <c r="E590" s="187"/>
      <c r="F590" s="187"/>
      <c r="G590" s="187"/>
      <c r="H590" s="187"/>
      <c r="I590" s="187"/>
      <c r="J590" s="187"/>
      <c r="K590" s="187"/>
      <c r="L590" s="187"/>
      <c r="M590" s="187"/>
      <c r="N590" s="165"/>
      <c r="O590" s="165"/>
      <c r="P590" s="185"/>
      <c r="Q590" s="185"/>
      <c r="R590" s="185"/>
      <c r="S590" s="185"/>
      <c r="T590" s="185"/>
      <c r="U590" s="185"/>
      <c r="V590" s="165"/>
      <c r="W590" s="165"/>
      <c r="X590" s="165"/>
      <c r="Y590" s="165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84"/>
      <c r="C591" s="184"/>
      <c r="D591" s="184"/>
      <c r="E591" s="184"/>
      <c r="F591" s="184"/>
      <c r="G591" s="184"/>
      <c r="H591" s="184"/>
      <c r="I591" s="184"/>
      <c r="J591" s="184"/>
      <c r="K591" s="184"/>
      <c r="L591" s="184"/>
      <c r="M591" s="184"/>
      <c r="N591" s="98"/>
      <c r="O591" s="164"/>
      <c r="P591" s="184"/>
      <c r="Q591" s="184"/>
      <c r="R591" s="184"/>
      <c r="S591" s="184"/>
      <c r="T591" s="184"/>
      <c r="U591" s="184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84"/>
      <c r="C592" s="184"/>
      <c r="D592" s="184"/>
      <c r="E592" s="184"/>
      <c r="F592" s="184"/>
      <c r="G592" s="184"/>
      <c r="H592" s="184"/>
      <c r="I592" s="184"/>
      <c r="J592" s="184"/>
      <c r="K592" s="184"/>
      <c r="L592" s="184"/>
      <c r="M592" s="184"/>
      <c r="N592" s="98"/>
      <c r="O592" s="164"/>
      <c r="P592" s="184"/>
      <c r="Q592" s="184"/>
      <c r="R592" s="184"/>
      <c r="S592" s="184"/>
      <c r="T592" s="184"/>
      <c r="U592" s="184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84"/>
      <c r="C593" s="184"/>
      <c r="D593" s="184"/>
      <c r="E593" s="184"/>
      <c r="F593" s="184"/>
      <c r="G593" s="184"/>
      <c r="H593" s="184"/>
      <c r="I593" s="184"/>
      <c r="J593" s="184"/>
      <c r="K593" s="184"/>
      <c r="L593" s="184"/>
      <c r="M593" s="184"/>
      <c r="N593" s="98"/>
      <c r="O593" s="164"/>
      <c r="P593" s="184"/>
      <c r="Q593" s="184"/>
      <c r="R593" s="184"/>
      <c r="S593" s="184"/>
      <c r="T593" s="184"/>
      <c r="U593" s="184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84"/>
      <c r="C594" s="184"/>
      <c r="D594" s="184"/>
      <c r="E594" s="184"/>
      <c r="F594" s="184"/>
      <c r="G594" s="184"/>
      <c r="H594" s="184"/>
      <c r="I594" s="184"/>
      <c r="J594" s="184"/>
      <c r="K594" s="184"/>
      <c r="L594" s="184"/>
      <c r="M594" s="184"/>
      <c r="N594" s="98"/>
      <c r="O594" s="164"/>
      <c r="P594" s="184"/>
      <c r="Q594" s="184"/>
      <c r="R594" s="184"/>
      <c r="S594" s="184"/>
      <c r="T594" s="184"/>
      <c r="U594" s="184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84"/>
      <c r="C595" s="184"/>
      <c r="D595" s="184"/>
      <c r="E595" s="184"/>
      <c r="F595" s="184"/>
      <c r="G595" s="184"/>
      <c r="H595" s="184"/>
      <c r="I595" s="184"/>
      <c r="J595" s="184"/>
      <c r="K595" s="184"/>
      <c r="L595" s="184"/>
      <c r="M595" s="184"/>
      <c r="N595" s="98"/>
      <c r="O595" s="164"/>
      <c r="P595" s="184"/>
      <c r="Q595" s="184"/>
      <c r="R595" s="184"/>
      <c r="S595" s="184"/>
      <c r="T595" s="184"/>
      <c r="U595" s="184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84"/>
      <c r="C596" s="184"/>
      <c r="D596" s="184"/>
      <c r="E596" s="184"/>
      <c r="F596" s="184"/>
      <c r="G596" s="184"/>
      <c r="H596" s="184"/>
      <c r="I596" s="184"/>
      <c r="J596" s="184"/>
      <c r="K596" s="184"/>
      <c r="L596" s="184"/>
      <c r="M596" s="184"/>
      <c r="N596" s="98"/>
      <c r="O596" s="164"/>
      <c r="P596" s="184"/>
      <c r="Q596" s="184"/>
      <c r="R596" s="184"/>
      <c r="S596" s="184"/>
      <c r="T596" s="184"/>
      <c r="U596" s="184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84"/>
      <c r="C597" s="184"/>
      <c r="D597" s="184"/>
      <c r="E597" s="184"/>
      <c r="F597" s="184"/>
      <c r="G597" s="184"/>
      <c r="H597" s="184"/>
      <c r="I597" s="184"/>
      <c r="J597" s="184"/>
      <c r="K597" s="184"/>
      <c r="L597" s="184"/>
      <c r="M597" s="184"/>
      <c r="N597" s="98"/>
      <c r="O597" s="164"/>
      <c r="P597" s="184"/>
      <c r="Q597" s="184"/>
      <c r="R597" s="184"/>
      <c r="S597" s="184"/>
      <c r="T597" s="184"/>
      <c r="U597" s="184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84"/>
      <c r="C598" s="184"/>
      <c r="D598" s="184"/>
      <c r="E598" s="184"/>
      <c r="F598" s="184"/>
      <c r="G598" s="184"/>
      <c r="H598" s="184"/>
      <c r="I598" s="184"/>
      <c r="J598" s="184"/>
      <c r="K598" s="184"/>
      <c r="L598" s="184"/>
      <c r="M598" s="184"/>
      <c r="N598" s="98"/>
      <c r="O598" s="164"/>
      <c r="P598" s="184"/>
      <c r="Q598" s="184"/>
      <c r="R598" s="184"/>
      <c r="S598" s="184"/>
      <c r="T598" s="184"/>
      <c r="U598" s="184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84"/>
      <c r="C599" s="184"/>
      <c r="D599" s="184"/>
      <c r="E599" s="184"/>
      <c r="F599" s="184"/>
      <c r="G599" s="184"/>
      <c r="H599" s="184"/>
      <c r="I599" s="184"/>
      <c r="J599" s="184"/>
      <c r="K599" s="184"/>
      <c r="L599" s="184"/>
      <c r="M599" s="184"/>
      <c r="N599" s="98"/>
      <c r="O599" s="164"/>
      <c r="P599" s="184"/>
      <c r="Q599" s="184"/>
      <c r="R599" s="184"/>
      <c r="S599" s="184"/>
      <c r="T599" s="184"/>
      <c r="U599" s="184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84"/>
      <c r="C600" s="184"/>
      <c r="D600" s="184"/>
      <c r="E600" s="184"/>
      <c r="F600" s="184"/>
      <c r="G600" s="184"/>
      <c r="H600" s="184"/>
      <c r="I600" s="184"/>
      <c r="J600" s="184"/>
      <c r="K600" s="184"/>
      <c r="L600" s="184"/>
      <c r="M600" s="184"/>
      <c r="N600" s="98"/>
      <c r="O600" s="164"/>
      <c r="P600" s="184"/>
      <c r="Q600" s="184"/>
      <c r="R600" s="184"/>
      <c r="S600" s="184"/>
      <c r="T600" s="184"/>
      <c r="U600" s="184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84"/>
      <c r="C601" s="184"/>
      <c r="D601" s="184"/>
      <c r="E601" s="184"/>
      <c r="F601" s="184"/>
      <c r="G601" s="184"/>
      <c r="H601" s="184"/>
      <c r="I601" s="184"/>
      <c r="J601" s="184"/>
      <c r="K601" s="184"/>
      <c r="L601" s="184"/>
      <c r="M601" s="184"/>
      <c r="N601" s="98"/>
      <c r="O601" s="164"/>
      <c r="P601" s="184"/>
      <c r="Q601" s="184"/>
      <c r="R601" s="184"/>
      <c r="S601" s="184"/>
      <c r="T601" s="184"/>
      <c r="U601" s="184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84"/>
      <c r="C602" s="184"/>
      <c r="D602" s="184"/>
      <c r="E602" s="184"/>
      <c r="F602" s="184"/>
      <c r="G602" s="184"/>
      <c r="H602" s="184"/>
      <c r="I602" s="184"/>
      <c r="J602" s="184"/>
      <c r="K602" s="184"/>
      <c r="L602" s="184"/>
      <c r="M602" s="184"/>
      <c r="N602" s="98"/>
      <c r="O602" s="164"/>
      <c r="P602" s="184"/>
      <c r="Q602" s="184"/>
      <c r="R602" s="184"/>
      <c r="S602" s="184"/>
      <c r="T602" s="184"/>
      <c r="U602" s="184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84"/>
      <c r="C603" s="184"/>
      <c r="D603" s="184"/>
      <c r="E603" s="184"/>
      <c r="F603" s="184"/>
      <c r="G603" s="184"/>
      <c r="H603" s="184"/>
      <c r="I603" s="184"/>
      <c r="J603" s="184"/>
      <c r="K603" s="184"/>
      <c r="L603" s="184"/>
      <c r="M603" s="184"/>
      <c r="N603" s="98"/>
      <c r="O603" s="164"/>
      <c r="P603" s="184"/>
      <c r="Q603" s="184"/>
      <c r="R603" s="184"/>
      <c r="S603" s="184"/>
      <c r="T603" s="184"/>
      <c r="U603" s="184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84"/>
      <c r="C604" s="184"/>
      <c r="D604" s="184"/>
      <c r="E604" s="184"/>
      <c r="F604" s="184"/>
      <c r="G604" s="184"/>
      <c r="H604" s="184"/>
      <c r="I604" s="184"/>
      <c r="J604" s="184"/>
      <c r="K604" s="184"/>
      <c r="L604" s="184"/>
      <c r="M604" s="184"/>
      <c r="N604" s="98"/>
      <c r="O604" s="164"/>
      <c r="P604" s="184"/>
      <c r="Q604" s="184"/>
      <c r="R604" s="184"/>
      <c r="S604" s="184"/>
      <c r="T604" s="184"/>
      <c r="U604" s="184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84"/>
      <c r="C605" s="184"/>
      <c r="D605" s="184"/>
      <c r="E605" s="184"/>
      <c r="F605" s="184"/>
      <c r="G605" s="184"/>
      <c r="H605" s="184"/>
      <c r="I605" s="184"/>
      <c r="J605" s="184"/>
      <c r="K605" s="184"/>
      <c r="L605" s="184"/>
      <c r="M605" s="184"/>
      <c r="N605" s="98"/>
      <c r="O605" s="164"/>
      <c r="P605" s="184"/>
      <c r="Q605" s="184"/>
      <c r="R605" s="184"/>
      <c r="S605" s="184"/>
      <c r="T605" s="184"/>
      <c r="U605" s="184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84"/>
      <c r="C606" s="184"/>
      <c r="D606" s="184"/>
      <c r="E606" s="184"/>
      <c r="F606" s="184"/>
      <c r="G606" s="184"/>
      <c r="H606" s="184"/>
      <c r="I606" s="184"/>
      <c r="J606" s="184"/>
      <c r="K606" s="184"/>
      <c r="L606" s="184"/>
      <c r="M606" s="184"/>
      <c r="N606" s="98"/>
      <c r="O606" s="164"/>
      <c r="P606" s="184"/>
      <c r="Q606" s="184"/>
      <c r="R606" s="184"/>
      <c r="S606" s="184"/>
      <c r="T606" s="184"/>
      <c r="U606" s="184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84"/>
      <c r="C607" s="184"/>
      <c r="D607" s="184"/>
      <c r="E607" s="184"/>
      <c r="F607" s="184"/>
      <c r="G607" s="184"/>
      <c r="H607" s="184"/>
      <c r="I607" s="184"/>
      <c r="J607" s="184"/>
      <c r="K607" s="184"/>
      <c r="L607" s="184"/>
      <c r="M607" s="184"/>
      <c r="N607" s="98"/>
      <c r="O607" s="164"/>
      <c r="P607" s="184"/>
      <c r="Q607" s="184"/>
      <c r="R607" s="184"/>
      <c r="S607" s="184"/>
      <c r="T607" s="184"/>
      <c r="U607" s="184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84"/>
      <c r="C608" s="184"/>
      <c r="D608" s="184"/>
      <c r="E608" s="184"/>
      <c r="F608" s="184"/>
      <c r="G608" s="184"/>
      <c r="H608" s="184"/>
      <c r="I608" s="184"/>
      <c r="J608" s="184"/>
      <c r="K608" s="184"/>
      <c r="L608" s="184"/>
      <c r="M608" s="184"/>
      <c r="N608" s="98"/>
      <c r="O608" s="164"/>
      <c r="P608" s="184"/>
      <c r="Q608" s="184"/>
      <c r="R608" s="184"/>
      <c r="S608" s="184"/>
      <c r="T608" s="184"/>
      <c r="U608" s="184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84"/>
      <c r="C609" s="184"/>
      <c r="D609" s="184"/>
      <c r="E609" s="184"/>
      <c r="F609" s="184"/>
      <c r="G609" s="184"/>
      <c r="H609" s="184"/>
      <c r="I609" s="184"/>
      <c r="J609" s="184"/>
      <c r="K609" s="184"/>
      <c r="L609" s="184"/>
      <c r="M609" s="184"/>
      <c r="N609" s="98"/>
      <c r="O609" s="164"/>
      <c r="P609" s="184"/>
      <c r="Q609" s="184"/>
      <c r="R609" s="184"/>
      <c r="S609" s="184"/>
      <c r="T609" s="184"/>
      <c r="U609" s="184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84"/>
      <c r="C610" s="184"/>
      <c r="D610" s="184"/>
      <c r="E610" s="184"/>
      <c r="F610" s="184"/>
      <c r="G610" s="184"/>
      <c r="H610" s="184"/>
      <c r="I610" s="184"/>
      <c r="J610" s="184"/>
      <c r="K610" s="184"/>
      <c r="L610" s="184"/>
      <c r="M610" s="184"/>
      <c r="N610" s="98"/>
      <c r="O610" s="164"/>
      <c r="P610" s="184"/>
      <c r="Q610" s="184"/>
      <c r="R610" s="184"/>
      <c r="S610" s="184"/>
      <c r="T610" s="184"/>
      <c r="U610" s="184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84"/>
      <c r="C611" s="184"/>
      <c r="D611" s="184"/>
      <c r="E611" s="184"/>
      <c r="F611" s="184"/>
      <c r="G611" s="184"/>
      <c r="H611" s="184"/>
      <c r="I611" s="184"/>
      <c r="J611" s="184"/>
      <c r="K611" s="184"/>
      <c r="L611" s="184"/>
      <c r="M611" s="184"/>
      <c r="N611" s="98"/>
      <c r="O611" s="164"/>
      <c r="P611" s="184"/>
      <c r="Q611" s="184"/>
      <c r="R611" s="184"/>
      <c r="S611" s="184"/>
      <c r="T611" s="184"/>
      <c r="U611" s="184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84"/>
      <c r="C612" s="184"/>
      <c r="D612" s="184"/>
      <c r="E612" s="184"/>
      <c r="F612" s="184"/>
      <c r="G612" s="184"/>
      <c r="H612" s="184"/>
      <c r="I612" s="184"/>
      <c r="J612" s="184"/>
      <c r="K612" s="184"/>
      <c r="L612" s="184"/>
      <c r="M612" s="184"/>
      <c r="N612" s="98"/>
      <c r="O612" s="164"/>
      <c r="P612" s="184"/>
      <c r="Q612" s="184"/>
      <c r="R612" s="184"/>
      <c r="S612" s="184"/>
      <c r="T612" s="184"/>
      <c r="U612" s="184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84"/>
      <c r="C613" s="184"/>
      <c r="D613" s="184"/>
      <c r="E613" s="184"/>
      <c r="F613" s="184"/>
      <c r="G613" s="184"/>
      <c r="H613" s="184"/>
      <c r="I613" s="184"/>
      <c r="J613" s="184"/>
      <c r="K613" s="184"/>
      <c r="L613" s="184"/>
      <c r="M613" s="184"/>
      <c r="N613" s="98"/>
      <c r="O613" s="164"/>
      <c r="P613" s="184"/>
      <c r="Q613" s="184"/>
      <c r="R613" s="184"/>
      <c r="S613" s="184"/>
      <c r="T613" s="184"/>
      <c r="U613" s="184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84"/>
      <c r="C614" s="184"/>
      <c r="D614" s="184"/>
      <c r="E614" s="184"/>
      <c r="F614" s="184"/>
      <c r="G614" s="184"/>
      <c r="H614" s="184"/>
      <c r="I614" s="184"/>
      <c r="J614" s="184"/>
      <c r="K614" s="184"/>
      <c r="L614" s="184"/>
      <c r="M614" s="184"/>
      <c r="N614" s="98"/>
      <c r="O614" s="164"/>
      <c r="P614" s="184"/>
      <c r="Q614" s="184"/>
      <c r="R614" s="184"/>
      <c r="S614" s="184"/>
      <c r="T614" s="184"/>
      <c r="U614" s="184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84"/>
      <c r="C615" s="184"/>
      <c r="D615" s="184"/>
      <c r="E615" s="184"/>
      <c r="F615" s="184"/>
      <c r="G615" s="184"/>
      <c r="H615" s="184"/>
      <c r="I615" s="184"/>
      <c r="J615" s="184"/>
      <c r="K615" s="184"/>
      <c r="L615" s="184"/>
      <c r="M615" s="184"/>
      <c r="N615" s="98"/>
      <c r="O615" s="164"/>
      <c r="P615" s="184"/>
      <c r="Q615" s="184"/>
      <c r="R615" s="184"/>
      <c r="S615" s="184"/>
      <c r="T615" s="184"/>
      <c r="U615" s="184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84"/>
      <c r="C616" s="184"/>
      <c r="D616" s="184"/>
      <c r="E616" s="184"/>
      <c r="F616" s="184"/>
      <c r="G616" s="184"/>
      <c r="H616" s="184"/>
      <c r="I616" s="184"/>
      <c r="J616" s="184"/>
      <c r="K616" s="184"/>
      <c r="L616" s="184"/>
      <c r="M616" s="184"/>
      <c r="N616" s="98"/>
      <c r="O616" s="164"/>
      <c r="P616" s="184"/>
      <c r="Q616" s="184"/>
      <c r="R616" s="184"/>
      <c r="S616" s="184"/>
      <c r="T616" s="184"/>
      <c r="U616" s="184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84"/>
      <c r="C617" s="184"/>
      <c r="D617" s="184"/>
      <c r="E617" s="184"/>
      <c r="F617" s="184"/>
      <c r="G617" s="184"/>
      <c r="H617" s="184"/>
      <c r="I617" s="184"/>
      <c r="J617" s="184"/>
      <c r="K617" s="184"/>
      <c r="L617" s="184"/>
      <c r="M617" s="184"/>
      <c r="N617" s="98"/>
      <c r="O617" s="164"/>
      <c r="P617" s="184"/>
      <c r="Q617" s="184"/>
      <c r="R617" s="184"/>
      <c r="S617" s="184"/>
      <c r="T617" s="184"/>
      <c r="U617" s="184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84"/>
      <c r="C618" s="184"/>
      <c r="D618" s="184"/>
      <c r="E618" s="184"/>
      <c r="F618" s="184"/>
      <c r="G618" s="184"/>
      <c r="H618" s="184"/>
      <c r="I618" s="184"/>
      <c r="J618" s="184"/>
      <c r="K618" s="184"/>
      <c r="L618" s="184"/>
      <c r="M618" s="184"/>
      <c r="N618" s="98"/>
      <c r="O618" s="164"/>
      <c r="P618" s="184"/>
      <c r="Q618" s="184"/>
      <c r="R618" s="184"/>
      <c r="S618" s="184"/>
      <c r="T618" s="184"/>
      <c r="U618" s="184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84"/>
      <c r="C619" s="184"/>
      <c r="D619" s="184"/>
      <c r="E619" s="184"/>
      <c r="F619" s="184"/>
      <c r="G619" s="184"/>
      <c r="H619" s="184"/>
      <c r="I619" s="184"/>
      <c r="J619" s="184"/>
      <c r="K619" s="184"/>
      <c r="L619" s="184"/>
      <c r="M619" s="184"/>
      <c r="N619" s="98"/>
      <c r="O619" s="164"/>
      <c r="P619" s="184"/>
      <c r="Q619" s="184"/>
      <c r="R619" s="184"/>
      <c r="S619" s="184"/>
      <c r="T619" s="184"/>
      <c r="U619" s="184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84"/>
      <c r="C620" s="184"/>
      <c r="D620" s="184"/>
      <c r="E620" s="184"/>
      <c r="F620" s="184"/>
      <c r="G620" s="184"/>
      <c r="H620" s="184"/>
      <c r="I620" s="184"/>
      <c r="J620" s="184"/>
      <c r="K620" s="184"/>
      <c r="L620" s="184"/>
      <c r="M620" s="184"/>
      <c r="N620" s="98"/>
      <c r="O620" s="164"/>
      <c r="P620" s="184"/>
      <c r="Q620" s="184"/>
      <c r="R620" s="184"/>
      <c r="S620" s="184"/>
      <c r="T620" s="184"/>
      <c r="U620" s="184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84"/>
      <c r="C621" s="184"/>
      <c r="D621" s="184"/>
      <c r="E621" s="184"/>
      <c r="F621" s="184"/>
      <c r="G621" s="184"/>
      <c r="H621" s="184"/>
      <c r="I621" s="184"/>
      <c r="J621" s="184"/>
      <c r="K621" s="184"/>
      <c r="L621" s="184"/>
      <c r="M621" s="184"/>
      <c r="N621" s="98"/>
      <c r="O621" s="164"/>
      <c r="P621" s="184"/>
      <c r="Q621" s="184"/>
      <c r="R621" s="184"/>
      <c r="S621" s="184"/>
      <c r="T621" s="184"/>
      <c r="U621" s="184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84"/>
      <c r="C622" s="184"/>
      <c r="D622" s="184"/>
      <c r="E622" s="184"/>
      <c r="F622" s="184"/>
      <c r="G622" s="184"/>
      <c r="H622" s="184"/>
      <c r="I622" s="184"/>
      <c r="J622" s="184"/>
      <c r="K622" s="184"/>
      <c r="L622" s="184"/>
      <c r="M622" s="184"/>
      <c r="N622" s="98"/>
      <c r="O622" s="164"/>
      <c r="P622" s="184"/>
      <c r="Q622" s="184"/>
      <c r="R622" s="184"/>
      <c r="S622" s="184"/>
      <c r="T622" s="184"/>
      <c r="U622" s="184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84"/>
      <c r="C623" s="184"/>
      <c r="D623" s="184"/>
      <c r="E623" s="184"/>
      <c r="F623" s="184"/>
      <c r="G623" s="184"/>
      <c r="H623" s="184"/>
      <c r="I623" s="184"/>
      <c r="J623" s="184"/>
      <c r="K623" s="184"/>
      <c r="L623" s="184"/>
      <c r="M623" s="184"/>
      <c r="N623" s="98"/>
      <c r="O623" s="164"/>
      <c r="P623" s="184"/>
      <c r="Q623" s="184"/>
      <c r="R623" s="184"/>
      <c r="S623" s="184"/>
      <c r="T623" s="184"/>
      <c r="U623" s="184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84"/>
      <c r="C624" s="184"/>
      <c r="D624" s="184"/>
      <c r="E624" s="184"/>
      <c r="F624" s="184"/>
      <c r="G624" s="184"/>
      <c r="H624" s="184"/>
      <c r="I624" s="184"/>
      <c r="J624" s="184"/>
      <c r="K624" s="184"/>
      <c r="L624" s="184"/>
      <c r="M624" s="184"/>
      <c r="N624" s="98"/>
      <c r="O624" s="164"/>
      <c r="P624" s="184"/>
      <c r="Q624" s="184"/>
      <c r="R624" s="184"/>
      <c r="S624" s="184"/>
      <c r="T624" s="184"/>
      <c r="U624" s="184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84"/>
      <c r="C625" s="184"/>
      <c r="D625" s="184"/>
      <c r="E625" s="184"/>
      <c r="F625" s="184"/>
      <c r="G625" s="184"/>
      <c r="H625" s="184"/>
      <c r="I625" s="184"/>
      <c r="J625" s="184"/>
      <c r="K625" s="184"/>
      <c r="L625" s="184"/>
      <c r="M625" s="184"/>
      <c r="N625" s="98"/>
      <c r="O625" s="164"/>
      <c r="P625" s="184"/>
      <c r="Q625" s="184"/>
      <c r="R625" s="184"/>
      <c r="S625" s="184"/>
      <c r="T625" s="184"/>
      <c r="U625" s="184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84"/>
      <c r="C626" s="184"/>
      <c r="D626" s="184"/>
      <c r="E626" s="184"/>
      <c r="F626" s="184"/>
      <c r="G626" s="184"/>
      <c r="H626" s="184"/>
      <c r="I626" s="184"/>
      <c r="J626" s="184"/>
      <c r="K626" s="184"/>
      <c r="L626" s="184"/>
      <c r="M626" s="184"/>
      <c r="N626" s="98"/>
      <c r="O626" s="164"/>
      <c r="P626" s="184"/>
      <c r="Q626" s="184"/>
      <c r="R626" s="184"/>
      <c r="S626" s="184"/>
      <c r="T626" s="184"/>
      <c r="U626" s="184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84"/>
      <c r="C627" s="184"/>
      <c r="D627" s="184"/>
      <c r="E627" s="184"/>
      <c r="F627" s="184"/>
      <c r="G627" s="184"/>
      <c r="H627" s="184"/>
      <c r="I627" s="184"/>
      <c r="J627" s="184"/>
      <c r="K627" s="184"/>
      <c r="L627" s="184"/>
      <c r="M627" s="184"/>
      <c r="N627" s="98"/>
      <c r="O627" s="164"/>
      <c r="P627" s="184"/>
      <c r="Q627" s="184"/>
      <c r="R627" s="184"/>
      <c r="S627" s="184"/>
      <c r="T627" s="184"/>
      <c r="U627" s="184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84"/>
      <c r="C628" s="184"/>
      <c r="D628" s="184"/>
      <c r="E628" s="184"/>
      <c r="F628" s="184"/>
      <c r="G628" s="184"/>
      <c r="H628" s="184"/>
      <c r="I628" s="184"/>
      <c r="J628" s="184"/>
      <c r="K628" s="184"/>
      <c r="L628" s="184"/>
      <c r="M628" s="184"/>
      <c r="N628" s="98"/>
      <c r="O628" s="164"/>
      <c r="P628" s="184"/>
      <c r="Q628" s="184"/>
      <c r="R628" s="184"/>
      <c r="S628" s="184"/>
      <c r="T628" s="184"/>
      <c r="U628" s="184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84"/>
      <c r="C629" s="184"/>
      <c r="D629" s="184"/>
      <c r="E629" s="184"/>
      <c r="F629" s="184"/>
      <c r="G629" s="184"/>
      <c r="H629" s="184"/>
      <c r="I629" s="184"/>
      <c r="J629" s="184"/>
      <c r="K629" s="184"/>
      <c r="L629" s="184"/>
      <c r="M629" s="184"/>
      <c r="N629" s="98"/>
      <c r="O629" s="164"/>
      <c r="P629" s="184"/>
      <c r="Q629" s="184"/>
      <c r="R629" s="184"/>
      <c r="S629" s="184"/>
      <c r="T629" s="184"/>
      <c r="U629" s="184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84"/>
      <c r="C630" s="184"/>
      <c r="D630" s="184"/>
      <c r="E630" s="184"/>
      <c r="F630" s="184"/>
      <c r="G630" s="184"/>
      <c r="H630" s="184"/>
      <c r="I630" s="184"/>
      <c r="J630" s="184"/>
      <c r="K630" s="184"/>
      <c r="L630" s="184"/>
      <c r="M630" s="184"/>
      <c r="N630" s="98"/>
      <c r="O630" s="164"/>
      <c r="P630" s="184"/>
      <c r="Q630" s="184"/>
      <c r="R630" s="184"/>
      <c r="S630" s="184"/>
      <c r="T630" s="184"/>
      <c r="U630" s="184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84"/>
      <c r="C631" s="184"/>
      <c r="D631" s="184"/>
      <c r="E631" s="184"/>
      <c r="F631" s="184"/>
      <c r="G631" s="184"/>
      <c r="H631" s="184"/>
      <c r="I631" s="184"/>
      <c r="J631" s="184"/>
      <c r="K631" s="184"/>
      <c r="L631" s="184"/>
      <c r="M631" s="184"/>
      <c r="N631" s="98"/>
      <c r="O631" s="164"/>
      <c r="P631" s="184"/>
      <c r="Q631" s="184"/>
      <c r="R631" s="184"/>
      <c r="S631" s="184"/>
      <c r="T631" s="184"/>
      <c r="U631" s="184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84"/>
      <c r="C632" s="184"/>
      <c r="D632" s="184"/>
      <c r="E632" s="184"/>
      <c r="F632" s="184"/>
      <c r="G632" s="184"/>
      <c r="H632" s="184"/>
      <c r="I632" s="184"/>
      <c r="J632" s="184"/>
      <c r="K632" s="184"/>
      <c r="L632" s="184"/>
      <c r="M632" s="184"/>
      <c r="N632" s="98"/>
      <c r="O632" s="164"/>
      <c r="P632" s="184"/>
      <c r="Q632" s="184"/>
      <c r="R632" s="184"/>
      <c r="S632" s="184"/>
      <c r="T632" s="184"/>
      <c r="U632" s="184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84"/>
      <c r="C633" s="184"/>
      <c r="D633" s="184"/>
      <c r="E633" s="184"/>
      <c r="F633" s="184"/>
      <c r="G633" s="184"/>
      <c r="H633" s="184"/>
      <c r="I633" s="184"/>
      <c r="J633" s="184"/>
      <c r="K633" s="184"/>
      <c r="L633" s="184"/>
      <c r="M633" s="184"/>
      <c r="N633" s="98"/>
      <c r="O633" s="164"/>
      <c r="P633" s="184"/>
      <c r="Q633" s="184"/>
      <c r="R633" s="184"/>
      <c r="S633" s="184"/>
      <c r="T633" s="184"/>
      <c r="U633" s="184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84"/>
      <c r="C634" s="184"/>
      <c r="D634" s="184"/>
      <c r="E634" s="184"/>
      <c r="F634" s="184"/>
      <c r="G634" s="184"/>
      <c r="H634" s="184"/>
      <c r="I634" s="184"/>
      <c r="J634" s="184"/>
      <c r="K634" s="184"/>
      <c r="L634" s="184"/>
      <c r="M634" s="184"/>
      <c r="N634" s="98"/>
      <c r="O634" s="164"/>
      <c r="P634" s="184"/>
      <c r="Q634" s="184"/>
      <c r="R634" s="184"/>
      <c r="S634" s="184"/>
      <c r="T634" s="184"/>
      <c r="U634" s="184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84"/>
      <c r="C635" s="184"/>
      <c r="D635" s="184"/>
      <c r="E635" s="184"/>
      <c r="F635" s="184"/>
      <c r="G635" s="184"/>
      <c r="H635" s="184"/>
      <c r="I635" s="184"/>
      <c r="J635" s="184"/>
      <c r="K635" s="184"/>
      <c r="L635" s="184"/>
      <c r="M635" s="184"/>
      <c r="N635" s="98"/>
      <c r="O635" s="164"/>
      <c r="P635" s="184"/>
      <c r="Q635" s="184"/>
      <c r="R635" s="184"/>
      <c r="S635" s="184"/>
      <c r="T635" s="184"/>
      <c r="U635" s="184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84"/>
      <c r="C636" s="184"/>
      <c r="D636" s="184"/>
      <c r="E636" s="184"/>
      <c r="F636" s="184"/>
      <c r="G636" s="184"/>
      <c r="H636" s="184"/>
      <c r="I636" s="184"/>
      <c r="J636" s="184"/>
      <c r="K636" s="184"/>
      <c r="L636" s="184"/>
      <c r="M636" s="184"/>
      <c r="N636" s="98"/>
      <c r="O636" s="164"/>
      <c r="P636" s="184"/>
      <c r="Q636" s="184"/>
      <c r="R636" s="184"/>
      <c r="S636" s="184"/>
      <c r="T636" s="184"/>
      <c r="U636" s="184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84"/>
      <c r="C637" s="184"/>
      <c r="D637" s="184"/>
      <c r="E637" s="184"/>
      <c r="F637" s="184"/>
      <c r="G637" s="184"/>
      <c r="H637" s="184"/>
      <c r="I637" s="184"/>
      <c r="J637" s="184"/>
      <c r="K637" s="184"/>
      <c r="L637" s="184"/>
      <c r="M637" s="184"/>
      <c r="N637" s="98"/>
      <c r="O637" s="164"/>
      <c r="P637" s="184"/>
      <c r="Q637" s="184"/>
      <c r="R637" s="184"/>
      <c r="S637" s="184"/>
      <c r="T637" s="184"/>
      <c r="U637" s="184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84"/>
      <c r="C638" s="184"/>
      <c r="D638" s="184"/>
      <c r="E638" s="184"/>
      <c r="F638" s="184"/>
      <c r="G638" s="184"/>
      <c r="H638" s="184"/>
      <c r="I638" s="184"/>
      <c r="J638" s="184"/>
      <c r="K638" s="184"/>
      <c r="L638" s="184"/>
      <c r="M638" s="184"/>
      <c r="N638" s="98"/>
      <c r="O638" s="164"/>
      <c r="P638" s="184"/>
      <c r="Q638" s="184"/>
      <c r="R638" s="184"/>
      <c r="S638" s="184"/>
      <c r="T638" s="184"/>
      <c r="U638" s="184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84"/>
      <c r="C639" s="184"/>
      <c r="D639" s="184"/>
      <c r="E639" s="184"/>
      <c r="F639" s="184"/>
      <c r="G639" s="184"/>
      <c r="H639" s="184"/>
      <c r="I639" s="184"/>
      <c r="J639" s="184"/>
      <c r="K639" s="184"/>
      <c r="L639" s="184"/>
      <c r="M639" s="184"/>
      <c r="N639" s="98"/>
      <c r="O639" s="164"/>
      <c r="P639" s="184"/>
      <c r="Q639" s="184"/>
      <c r="R639" s="184"/>
      <c r="S639" s="184"/>
      <c r="T639" s="184"/>
      <c r="U639" s="184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84"/>
      <c r="C640" s="184"/>
      <c r="D640" s="184"/>
      <c r="E640" s="184"/>
      <c r="F640" s="184"/>
      <c r="G640" s="184"/>
      <c r="H640" s="184"/>
      <c r="I640" s="184"/>
      <c r="J640" s="184"/>
      <c r="K640" s="184"/>
      <c r="L640" s="184"/>
      <c r="M640" s="184"/>
      <c r="N640" s="98"/>
      <c r="O640" s="164"/>
      <c r="P640" s="184"/>
      <c r="Q640" s="184"/>
      <c r="R640" s="184"/>
      <c r="S640" s="184"/>
      <c r="T640" s="184"/>
      <c r="U640" s="184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84"/>
      <c r="C641" s="184"/>
      <c r="D641" s="184"/>
      <c r="E641" s="184"/>
      <c r="F641" s="184"/>
      <c r="G641" s="184"/>
      <c r="H641" s="184"/>
      <c r="I641" s="184"/>
      <c r="J641" s="184"/>
      <c r="K641" s="184"/>
      <c r="L641" s="184"/>
      <c r="M641" s="184"/>
      <c r="N641" s="98"/>
      <c r="O641" s="164"/>
      <c r="P641" s="184"/>
      <c r="Q641" s="184"/>
      <c r="R641" s="184"/>
      <c r="S641" s="184"/>
      <c r="T641" s="184"/>
      <c r="U641" s="184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84"/>
      <c r="C642" s="184"/>
      <c r="D642" s="184"/>
      <c r="E642" s="184"/>
      <c r="F642" s="184"/>
      <c r="G642" s="184"/>
      <c r="H642" s="184"/>
      <c r="I642" s="184"/>
      <c r="J642" s="184"/>
      <c r="K642" s="184"/>
      <c r="L642" s="184"/>
      <c r="M642" s="184"/>
      <c r="N642" s="98"/>
      <c r="O642" s="164"/>
      <c r="P642" s="184"/>
      <c r="Q642" s="184"/>
      <c r="R642" s="184"/>
      <c r="S642" s="184"/>
      <c r="T642" s="184"/>
      <c r="U642" s="184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84"/>
      <c r="C643" s="184"/>
      <c r="D643" s="184"/>
      <c r="E643" s="184"/>
      <c r="F643" s="184"/>
      <c r="G643" s="184"/>
      <c r="H643" s="184"/>
      <c r="I643" s="184"/>
      <c r="J643" s="184"/>
      <c r="K643" s="184"/>
      <c r="L643" s="184"/>
      <c r="M643" s="184"/>
      <c r="N643" s="98"/>
      <c r="O643" s="164"/>
      <c r="P643" s="184"/>
      <c r="Q643" s="184"/>
      <c r="R643" s="184"/>
      <c r="S643" s="184"/>
      <c r="T643" s="184"/>
      <c r="U643" s="184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84"/>
      <c r="C644" s="184"/>
      <c r="D644" s="184"/>
      <c r="E644" s="184"/>
      <c r="F644" s="184"/>
      <c r="G644" s="184"/>
      <c r="H644" s="184"/>
      <c r="I644" s="184"/>
      <c r="J644" s="184"/>
      <c r="K644" s="184"/>
      <c r="L644" s="184"/>
      <c r="M644" s="184"/>
      <c r="N644" s="98"/>
      <c r="O644" s="164"/>
      <c r="P644" s="184"/>
      <c r="Q644" s="184"/>
      <c r="R644" s="184"/>
      <c r="S644" s="184"/>
      <c r="T644" s="184"/>
      <c r="U644" s="184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84"/>
      <c r="C645" s="184"/>
      <c r="D645" s="184"/>
      <c r="E645" s="184"/>
      <c r="F645" s="184"/>
      <c r="G645" s="184"/>
      <c r="H645" s="184"/>
      <c r="I645" s="184"/>
      <c r="J645" s="184"/>
      <c r="K645" s="184"/>
      <c r="L645" s="184"/>
      <c r="M645" s="184"/>
      <c r="N645" s="98"/>
      <c r="O645" s="164"/>
      <c r="P645" s="184"/>
      <c r="Q645" s="184"/>
      <c r="R645" s="184"/>
      <c r="S645" s="184"/>
      <c r="T645" s="184"/>
      <c r="U645" s="184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84"/>
      <c r="C646" s="184"/>
      <c r="D646" s="184"/>
      <c r="E646" s="184"/>
      <c r="F646" s="184"/>
      <c r="G646" s="184"/>
      <c r="H646" s="184"/>
      <c r="I646" s="184"/>
      <c r="J646" s="184"/>
      <c r="K646" s="184"/>
      <c r="L646" s="184"/>
      <c r="M646" s="184"/>
      <c r="N646" s="98"/>
      <c r="O646" s="164"/>
      <c r="P646" s="184"/>
      <c r="Q646" s="184"/>
      <c r="R646" s="184"/>
      <c r="S646" s="184"/>
      <c r="T646" s="184"/>
      <c r="U646" s="184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84"/>
      <c r="C647" s="184"/>
      <c r="D647" s="184"/>
      <c r="E647" s="184"/>
      <c r="F647" s="184"/>
      <c r="G647" s="184"/>
      <c r="H647" s="184"/>
      <c r="I647" s="184"/>
      <c r="J647" s="184"/>
      <c r="K647" s="184"/>
      <c r="L647" s="184"/>
      <c r="M647" s="184"/>
      <c r="N647" s="98"/>
      <c r="O647" s="164"/>
      <c r="P647" s="184"/>
      <c r="Q647" s="184"/>
      <c r="R647" s="184"/>
      <c r="S647" s="184"/>
      <c r="T647" s="184"/>
      <c r="U647" s="184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84"/>
      <c r="C648" s="184"/>
      <c r="D648" s="184"/>
      <c r="E648" s="184"/>
      <c r="F648" s="184"/>
      <c r="G648" s="184"/>
      <c r="H648" s="184"/>
      <c r="I648" s="184"/>
      <c r="J648" s="184"/>
      <c r="K648" s="184"/>
      <c r="L648" s="184"/>
      <c r="M648" s="184"/>
      <c r="N648" s="98"/>
      <c r="O648" s="164"/>
      <c r="P648" s="184"/>
      <c r="Q648" s="184"/>
      <c r="R648" s="184"/>
      <c r="S648" s="184"/>
      <c r="T648" s="184"/>
      <c r="U648" s="184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84"/>
      <c r="C649" s="184"/>
      <c r="D649" s="184"/>
      <c r="E649" s="184"/>
      <c r="F649" s="184"/>
      <c r="G649" s="184"/>
      <c r="H649" s="184"/>
      <c r="I649" s="184"/>
      <c r="J649" s="184"/>
      <c r="K649" s="184"/>
      <c r="L649" s="184"/>
      <c r="M649" s="184"/>
      <c r="N649" s="98"/>
      <c r="O649" s="164"/>
      <c r="P649" s="184"/>
      <c r="Q649" s="184"/>
      <c r="R649" s="184"/>
      <c r="S649" s="184"/>
      <c r="T649" s="184"/>
      <c r="U649" s="184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84"/>
      <c r="C650" s="184"/>
      <c r="D650" s="184"/>
      <c r="E650" s="184"/>
      <c r="F650" s="184"/>
      <c r="G650" s="184"/>
      <c r="H650" s="184"/>
      <c r="I650" s="184"/>
      <c r="J650" s="184"/>
      <c r="K650" s="184"/>
      <c r="L650" s="184"/>
      <c r="M650" s="184"/>
      <c r="N650" s="98"/>
      <c r="O650" s="164"/>
      <c r="P650" s="184"/>
      <c r="Q650" s="184"/>
      <c r="R650" s="184"/>
      <c r="S650" s="184"/>
      <c r="T650" s="184"/>
      <c r="U650" s="184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84"/>
      <c r="C651" s="184"/>
      <c r="D651" s="184"/>
      <c r="E651" s="184"/>
      <c r="F651" s="184"/>
      <c r="G651" s="184"/>
      <c r="H651" s="184"/>
      <c r="I651" s="184"/>
      <c r="J651" s="184"/>
      <c r="K651" s="184"/>
      <c r="L651" s="184"/>
      <c r="M651" s="184"/>
      <c r="N651" s="98"/>
      <c r="O651" s="164"/>
      <c r="P651" s="184"/>
      <c r="Q651" s="184"/>
      <c r="R651" s="184"/>
      <c r="S651" s="184"/>
      <c r="T651" s="184"/>
      <c r="U651" s="184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84"/>
      <c r="C652" s="184"/>
      <c r="D652" s="184"/>
      <c r="E652" s="184"/>
      <c r="F652" s="184"/>
      <c r="G652" s="184"/>
      <c r="H652" s="184"/>
      <c r="I652" s="184"/>
      <c r="J652" s="184"/>
      <c r="K652" s="184"/>
      <c r="L652" s="184"/>
      <c r="M652" s="184"/>
      <c r="N652" s="98"/>
      <c r="O652" s="164"/>
      <c r="P652" s="184"/>
      <c r="Q652" s="184"/>
      <c r="R652" s="184"/>
      <c r="S652" s="184"/>
      <c r="T652" s="184"/>
      <c r="U652" s="184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84"/>
      <c r="C653" s="184"/>
      <c r="D653" s="184"/>
      <c r="E653" s="184"/>
      <c r="F653" s="184"/>
      <c r="G653" s="184"/>
      <c r="H653" s="184"/>
      <c r="I653" s="184"/>
      <c r="J653" s="184"/>
      <c r="K653" s="184"/>
      <c r="L653" s="184"/>
      <c r="M653" s="184"/>
      <c r="N653" s="98"/>
      <c r="O653" s="164"/>
      <c r="P653" s="184"/>
      <c r="Q653" s="184"/>
      <c r="R653" s="184"/>
      <c r="S653" s="184"/>
      <c r="T653" s="184"/>
      <c r="U653" s="184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84"/>
      <c r="C654" s="184"/>
      <c r="D654" s="184"/>
      <c r="E654" s="184"/>
      <c r="F654" s="184"/>
      <c r="G654" s="184"/>
      <c r="H654" s="184"/>
      <c r="I654" s="184"/>
      <c r="J654" s="184"/>
      <c r="K654" s="184"/>
      <c r="L654" s="184"/>
      <c r="M654" s="184"/>
      <c r="N654" s="98"/>
      <c r="O654" s="164"/>
      <c r="P654" s="184"/>
      <c r="Q654" s="184"/>
      <c r="R654" s="184"/>
      <c r="S654" s="184"/>
      <c r="T654" s="184"/>
      <c r="U654" s="184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84"/>
      <c r="C655" s="184"/>
      <c r="D655" s="184"/>
      <c r="E655" s="184"/>
      <c r="F655" s="184"/>
      <c r="G655" s="184"/>
      <c r="H655" s="184"/>
      <c r="I655" s="184"/>
      <c r="J655" s="184"/>
      <c r="K655" s="184"/>
      <c r="L655" s="184"/>
      <c r="M655" s="184"/>
      <c r="N655" s="98"/>
      <c r="O655" s="164"/>
      <c r="P655" s="184"/>
      <c r="Q655" s="184"/>
      <c r="R655" s="184"/>
      <c r="S655" s="184"/>
      <c r="T655" s="184"/>
      <c r="U655" s="184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84"/>
      <c r="C656" s="184"/>
      <c r="D656" s="184"/>
      <c r="E656" s="184"/>
      <c r="F656" s="184"/>
      <c r="G656" s="184"/>
      <c r="H656" s="184"/>
      <c r="I656" s="184"/>
      <c r="J656" s="184"/>
      <c r="K656" s="184"/>
      <c r="L656" s="184"/>
      <c r="M656" s="184"/>
      <c r="N656" s="98"/>
      <c r="O656" s="164"/>
      <c r="P656" s="184"/>
      <c r="Q656" s="184"/>
      <c r="R656" s="184"/>
      <c r="S656" s="184"/>
      <c r="T656" s="184"/>
      <c r="U656" s="184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84"/>
      <c r="C657" s="184"/>
      <c r="D657" s="184"/>
      <c r="E657" s="184"/>
      <c r="F657" s="184"/>
      <c r="G657" s="184"/>
      <c r="H657" s="184"/>
      <c r="I657" s="184"/>
      <c r="J657" s="184"/>
      <c r="K657" s="184"/>
      <c r="L657" s="184"/>
      <c r="M657" s="184"/>
      <c r="N657" s="98"/>
      <c r="O657" s="164"/>
      <c r="P657" s="184"/>
      <c r="Q657" s="184"/>
      <c r="R657" s="184"/>
      <c r="S657" s="184"/>
      <c r="T657" s="184"/>
      <c r="U657" s="184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84"/>
      <c r="C658" s="184"/>
      <c r="D658" s="184"/>
      <c r="E658" s="184"/>
      <c r="F658" s="184"/>
      <c r="G658" s="184"/>
      <c r="H658" s="184"/>
      <c r="I658" s="184"/>
      <c r="J658" s="184"/>
      <c r="K658" s="184"/>
      <c r="L658" s="184"/>
      <c r="M658" s="184"/>
      <c r="N658" s="98"/>
      <c r="O658" s="164"/>
      <c r="P658" s="184"/>
      <c r="Q658" s="184"/>
      <c r="R658" s="184"/>
      <c r="S658" s="184"/>
      <c r="T658" s="184"/>
      <c r="U658" s="184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84"/>
      <c r="C659" s="184"/>
      <c r="D659" s="184"/>
      <c r="E659" s="184"/>
      <c r="F659" s="184"/>
      <c r="G659" s="184"/>
      <c r="H659" s="184"/>
      <c r="I659" s="184"/>
      <c r="J659" s="184"/>
      <c r="K659" s="184"/>
      <c r="L659" s="184"/>
      <c r="M659" s="184"/>
      <c r="N659" s="98"/>
      <c r="O659" s="164"/>
      <c r="P659" s="184"/>
      <c r="Q659" s="184"/>
      <c r="R659" s="184"/>
      <c r="S659" s="184"/>
      <c r="T659" s="184"/>
      <c r="U659" s="184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84"/>
      <c r="C660" s="184"/>
      <c r="D660" s="184"/>
      <c r="E660" s="184"/>
      <c r="F660" s="184"/>
      <c r="G660" s="184"/>
      <c r="H660" s="184"/>
      <c r="I660" s="184"/>
      <c r="J660" s="184"/>
      <c r="K660" s="184"/>
      <c r="L660" s="184"/>
      <c r="M660" s="184"/>
      <c r="N660" s="98"/>
      <c r="O660" s="164"/>
      <c r="P660" s="184"/>
      <c r="Q660" s="184"/>
      <c r="R660" s="184"/>
      <c r="S660" s="184"/>
      <c r="T660" s="184"/>
      <c r="U660" s="184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84"/>
      <c r="C661" s="184"/>
      <c r="D661" s="184"/>
      <c r="E661" s="184"/>
      <c r="F661" s="184"/>
      <c r="G661" s="184"/>
      <c r="H661" s="184"/>
      <c r="I661" s="184"/>
      <c r="J661" s="184"/>
      <c r="K661" s="184"/>
      <c r="L661" s="184"/>
      <c r="M661" s="184"/>
      <c r="N661" s="98"/>
      <c r="O661" s="164"/>
      <c r="P661" s="184"/>
      <c r="Q661" s="184"/>
      <c r="R661" s="184"/>
      <c r="S661" s="184"/>
      <c r="T661" s="184"/>
      <c r="U661" s="184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84"/>
      <c r="C662" s="184"/>
      <c r="D662" s="184"/>
      <c r="E662" s="184"/>
      <c r="F662" s="184"/>
      <c r="G662" s="184"/>
      <c r="H662" s="184"/>
      <c r="I662" s="184"/>
      <c r="J662" s="184"/>
      <c r="K662" s="184"/>
      <c r="L662" s="184"/>
      <c r="M662" s="184"/>
      <c r="N662" s="98"/>
      <c r="O662" s="164"/>
      <c r="P662" s="184"/>
      <c r="Q662" s="184"/>
      <c r="R662" s="184"/>
      <c r="S662" s="184"/>
      <c r="T662" s="184"/>
      <c r="U662" s="184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84"/>
      <c r="C663" s="184"/>
      <c r="D663" s="184"/>
      <c r="E663" s="184"/>
      <c r="F663" s="184"/>
      <c r="G663" s="184"/>
      <c r="H663" s="184"/>
      <c r="I663" s="184"/>
      <c r="J663" s="184"/>
      <c r="K663" s="184"/>
      <c r="L663" s="184"/>
      <c r="M663" s="184"/>
      <c r="N663" s="98"/>
      <c r="O663" s="164"/>
      <c r="P663" s="184"/>
      <c r="Q663" s="184"/>
      <c r="R663" s="184"/>
      <c r="S663" s="184"/>
      <c r="T663" s="184"/>
      <c r="U663" s="184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84"/>
      <c r="C664" s="184"/>
      <c r="D664" s="184"/>
      <c r="E664" s="184"/>
      <c r="F664" s="184"/>
      <c r="G664" s="184"/>
      <c r="H664" s="184"/>
      <c r="I664" s="184"/>
      <c r="J664" s="184"/>
      <c r="K664" s="184"/>
      <c r="L664" s="184"/>
      <c r="M664" s="184"/>
      <c r="N664" s="98"/>
      <c r="O664" s="164"/>
      <c r="P664" s="184"/>
      <c r="Q664" s="184"/>
      <c r="R664" s="184"/>
      <c r="S664" s="184"/>
      <c r="T664" s="184"/>
      <c r="U664" s="184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84"/>
      <c r="C665" s="184"/>
      <c r="D665" s="184"/>
      <c r="E665" s="184"/>
      <c r="F665" s="184"/>
      <c r="G665" s="184"/>
      <c r="H665" s="184"/>
      <c r="I665" s="184"/>
      <c r="J665" s="184"/>
      <c r="K665" s="184"/>
      <c r="L665" s="184"/>
      <c r="M665" s="184"/>
      <c r="N665" s="98"/>
      <c r="O665" s="164"/>
      <c r="P665" s="184"/>
      <c r="Q665" s="184"/>
      <c r="R665" s="184"/>
      <c r="S665" s="184"/>
      <c r="T665" s="184"/>
      <c r="U665" s="184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84"/>
      <c r="C666" s="184"/>
      <c r="D666" s="184"/>
      <c r="E666" s="184"/>
      <c r="F666" s="184"/>
      <c r="G666" s="184"/>
      <c r="H666" s="184"/>
      <c r="I666" s="184"/>
      <c r="J666" s="184"/>
      <c r="K666" s="184"/>
      <c r="L666" s="184"/>
      <c r="M666" s="184"/>
      <c r="N666" s="98"/>
      <c r="O666" s="164"/>
      <c r="P666" s="184"/>
      <c r="Q666" s="184"/>
      <c r="R666" s="184"/>
      <c r="S666" s="184"/>
      <c r="T666" s="184"/>
      <c r="U666" s="184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84"/>
      <c r="C667" s="184"/>
      <c r="D667" s="184"/>
      <c r="E667" s="184"/>
      <c r="F667" s="184"/>
      <c r="G667" s="184"/>
      <c r="H667" s="184"/>
      <c r="I667" s="184"/>
      <c r="J667" s="184"/>
      <c r="K667" s="184"/>
      <c r="L667" s="184"/>
      <c r="M667" s="184"/>
      <c r="N667" s="98"/>
      <c r="O667" s="164"/>
      <c r="P667" s="184"/>
      <c r="Q667" s="184"/>
      <c r="R667" s="184"/>
      <c r="S667" s="184"/>
      <c r="T667" s="184"/>
      <c r="U667" s="184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84"/>
      <c r="C668" s="184"/>
      <c r="D668" s="184"/>
      <c r="E668" s="184"/>
      <c r="F668" s="184"/>
      <c r="G668" s="184"/>
      <c r="H668" s="184"/>
      <c r="I668" s="184"/>
      <c r="J668" s="184"/>
      <c r="K668" s="184"/>
      <c r="L668" s="184"/>
      <c r="M668" s="184"/>
      <c r="N668" s="98"/>
      <c r="O668" s="164"/>
      <c r="P668" s="184"/>
      <c r="Q668" s="184"/>
      <c r="R668" s="184"/>
      <c r="S668" s="184"/>
      <c r="T668" s="184"/>
      <c r="U668" s="184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84"/>
      <c r="C669" s="184"/>
      <c r="D669" s="184"/>
      <c r="E669" s="184"/>
      <c r="F669" s="184"/>
      <c r="G669" s="184"/>
      <c r="H669" s="184"/>
      <c r="I669" s="184"/>
      <c r="J669" s="184"/>
      <c r="K669" s="184"/>
      <c r="L669" s="184"/>
      <c r="M669" s="184"/>
      <c r="N669" s="98"/>
      <c r="O669" s="164"/>
      <c r="P669" s="184"/>
      <c r="Q669" s="184"/>
      <c r="R669" s="184"/>
      <c r="S669" s="184"/>
      <c r="T669" s="184"/>
      <c r="U669" s="184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84"/>
      <c r="C670" s="184"/>
      <c r="D670" s="184"/>
      <c r="E670" s="184"/>
      <c r="F670" s="184"/>
      <c r="G670" s="184"/>
      <c r="H670" s="184"/>
      <c r="I670" s="184"/>
      <c r="J670" s="184"/>
      <c r="K670" s="184"/>
      <c r="L670" s="184"/>
      <c r="M670" s="184"/>
      <c r="N670" s="98"/>
      <c r="O670" s="164"/>
      <c r="P670" s="184"/>
      <c r="Q670" s="184"/>
      <c r="R670" s="184"/>
      <c r="S670" s="184"/>
      <c r="T670" s="184"/>
      <c r="U670" s="184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84"/>
      <c r="C671" s="184"/>
      <c r="D671" s="184"/>
      <c r="E671" s="184"/>
      <c r="F671" s="184"/>
      <c r="G671" s="184"/>
      <c r="H671" s="184"/>
      <c r="I671" s="184"/>
      <c r="J671" s="184"/>
      <c r="K671" s="184"/>
      <c r="L671" s="184"/>
      <c r="M671" s="184"/>
      <c r="N671" s="98"/>
      <c r="O671" s="164"/>
      <c r="P671" s="184"/>
      <c r="Q671" s="184"/>
      <c r="R671" s="184"/>
      <c r="S671" s="184"/>
      <c r="T671" s="184"/>
      <c r="U671" s="184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84"/>
      <c r="C672" s="184"/>
      <c r="D672" s="184"/>
      <c r="E672" s="184"/>
      <c r="F672" s="184"/>
      <c r="G672" s="184"/>
      <c r="H672" s="184"/>
      <c r="I672" s="184"/>
      <c r="J672" s="184"/>
      <c r="K672" s="184"/>
      <c r="L672" s="184"/>
      <c r="M672" s="184"/>
      <c r="N672" s="98"/>
      <c r="O672" s="164"/>
      <c r="P672" s="184"/>
      <c r="Q672" s="184"/>
      <c r="R672" s="184"/>
      <c r="S672" s="184"/>
      <c r="T672" s="184"/>
      <c r="U672" s="184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84"/>
      <c r="C673" s="184"/>
      <c r="D673" s="184"/>
      <c r="E673" s="184"/>
      <c r="F673" s="184"/>
      <c r="G673" s="184"/>
      <c r="H673" s="184"/>
      <c r="I673" s="184"/>
      <c r="J673" s="184"/>
      <c r="K673" s="184"/>
      <c r="L673" s="184"/>
      <c r="M673" s="184"/>
      <c r="N673" s="98"/>
      <c r="O673" s="164"/>
      <c r="P673" s="184"/>
      <c r="Q673" s="184"/>
      <c r="R673" s="184"/>
      <c r="S673" s="184"/>
      <c r="T673" s="184"/>
      <c r="U673" s="184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84"/>
      <c r="C674" s="184"/>
      <c r="D674" s="184"/>
      <c r="E674" s="184"/>
      <c r="F674" s="184"/>
      <c r="G674" s="184"/>
      <c r="H674" s="184"/>
      <c r="I674" s="184"/>
      <c r="J674" s="184"/>
      <c r="K674" s="184"/>
      <c r="L674" s="184"/>
      <c r="M674" s="184"/>
      <c r="N674" s="98"/>
      <c r="O674" s="164"/>
      <c r="P674" s="184"/>
      <c r="Q674" s="184"/>
      <c r="R674" s="184"/>
      <c r="S674" s="184"/>
      <c r="T674" s="184"/>
      <c r="U674" s="184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84"/>
      <c r="C675" s="184"/>
      <c r="D675" s="184"/>
      <c r="E675" s="184"/>
      <c r="F675" s="184"/>
      <c r="G675" s="184"/>
      <c r="H675" s="184"/>
      <c r="I675" s="184"/>
      <c r="J675" s="184"/>
      <c r="K675" s="184"/>
      <c r="L675" s="184"/>
      <c r="M675" s="184"/>
      <c r="N675" s="98"/>
      <c r="O675" s="164"/>
      <c r="P675" s="184"/>
      <c r="Q675" s="184"/>
      <c r="R675" s="184"/>
      <c r="S675" s="184"/>
      <c r="T675" s="184"/>
      <c r="U675" s="184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84"/>
      <c r="C676" s="184"/>
      <c r="D676" s="184"/>
      <c r="E676" s="184"/>
      <c r="F676" s="184"/>
      <c r="G676" s="184"/>
      <c r="H676" s="184"/>
      <c r="I676" s="184"/>
      <c r="J676" s="184"/>
      <c r="K676" s="184"/>
      <c r="L676" s="184"/>
      <c r="M676" s="184"/>
      <c r="N676" s="98"/>
      <c r="O676" s="164"/>
      <c r="P676" s="184"/>
      <c r="Q676" s="184"/>
      <c r="R676" s="184"/>
      <c r="S676" s="184"/>
      <c r="T676" s="184"/>
      <c r="U676" s="184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84"/>
      <c r="C677" s="184"/>
      <c r="D677" s="184"/>
      <c r="E677" s="184"/>
      <c r="F677" s="184"/>
      <c r="G677" s="184"/>
      <c r="H677" s="184"/>
      <c r="I677" s="184"/>
      <c r="J677" s="184"/>
      <c r="K677" s="184"/>
      <c r="L677" s="184"/>
      <c r="M677" s="184"/>
      <c r="N677" s="98"/>
      <c r="O677" s="164"/>
      <c r="P677" s="184"/>
      <c r="Q677" s="184"/>
      <c r="R677" s="184"/>
      <c r="S677" s="184"/>
      <c r="T677" s="184"/>
      <c r="U677" s="184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84"/>
      <c r="C678" s="184"/>
      <c r="D678" s="184"/>
      <c r="E678" s="184"/>
      <c r="F678" s="184"/>
      <c r="G678" s="184"/>
      <c r="H678" s="184"/>
      <c r="I678" s="184"/>
      <c r="J678" s="184"/>
      <c r="K678" s="184"/>
      <c r="L678" s="184"/>
      <c r="M678" s="184"/>
      <c r="N678" s="98"/>
      <c r="O678" s="164"/>
      <c r="P678" s="184"/>
      <c r="Q678" s="184"/>
      <c r="R678" s="184"/>
      <c r="S678" s="184"/>
      <c r="T678" s="184"/>
      <c r="U678" s="184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84"/>
      <c r="C679" s="184"/>
      <c r="D679" s="184"/>
      <c r="E679" s="184"/>
      <c r="F679" s="184"/>
      <c r="G679" s="184"/>
      <c r="H679" s="184"/>
      <c r="I679" s="184"/>
      <c r="J679" s="184"/>
      <c r="K679" s="184"/>
      <c r="L679" s="184"/>
      <c r="M679" s="184"/>
      <c r="N679" s="98"/>
      <c r="O679" s="164"/>
      <c r="P679" s="184"/>
      <c r="Q679" s="184"/>
      <c r="R679" s="184"/>
      <c r="S679" s="184"/>
      <c r="T679" s="184"/>
      <c r="U679" s="184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84"/>
      <c r="C680" s="184"/>
      <c r="D680" s="184"/>
      <c r="E680" s="184"/>
      <c r="F680" s="184"/>
      <c r="G680" s="184"/>
      <c r="H680" s="184"/>
      <c r="I680" s="184"/>
      <c r="J680" s="184"/>
      <c r="K680" s="184"/>
      <c r="L680" s="184"/>
      <c r="M680" s="184"/>
      <c r="N680" s="98"/>
      <c r="O680" s="164"/>
      <c r="P680" s="184"/>
      <c r="Q680" s="184"/>
      <c r="R680" s="184"/>
      <c r="S680" s="184"/>
      <c r="T680" s="184"/>
      <c r="U680" s="184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84"/>
      <c r="C681" s="184"/>
      <c r="D681" s="184"/>
      <c r="E681" s="184"/>
      <c r="F681" s="184"/>
      <c r="G681" s="184"/>
      <c r="H681" s="184"/>
      <c r="I681" s="184"/>
      <c r="J681" s="184"/>
      <c r="K681" s="184"/>
      <c r="L681" s="184"/>
      <c r="M681" s="184"/>
      <c r="N681" s="98"/>
      <c r="O681" s="164"/>
      <c r="P681" s="184"/>
      <c r="Q681" s="184"/>
      <c r="R681" s="184"/>
      <c r="S681" s="184"/>
      <c r="T681" s="184"/>
      <c r="U681" s="184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84"/>
      <c r="C682" s="184"/>
      <c r="D682" s="184"/>
      <c r="E682" s="184"/>
      <c r="F682" s="184"/>
      <c r="G682" s="184"/>
      <c r="H682" s="184"/>
      <c r="I682" s="184"/>
      <c r="J682" s="184"/>
      <c r="K682" s="184"/>
      <c r="L682" s="184"/>
      <c r="M682" s="184"/>
      <c r="N682" s="98"/>
      <c r="O682" s="164"/>
      <c r="P682" s="184"/>
      <c r="Q682" s="184"/>
      <c r="R682" s="184"/>
      <c r="S682" s="184"/>
      <c r="T682" s="184"/>
      <c r="U682" s="184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84"/>
      <c r="C683" s="184"/>
      <c r="D683" s="184"/>
      <c r="E683" s="184"/>
      <c r="F683" s="184"/>
      <c r="G683" s="184"/>
      <c r="H683" s="184"/>
      <c r="I683" s="184"/>
      <c r="J683" s="184"/>
      <c r="K683" s="184"/>
      <c r="L683" s="184"/>
      <c r="M683" s="184"/>
      <c r="N683" s="98"/>
      <c r="O683" s="164"/>
      <c r="P683" s="184"/>
      <c r="Q683" s="184"/>
      <c r="R683" s="184"/>
      <c r="S683" s="184"/>
      <c r="T683" s="184"/>
      <c r="U683" s="184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84"/>
      <c r="C684" s="184"/>
      <c r="D684" s="184"/>
      <c r="E684" s="184"/>
      <c r="F684" s="184"/>
      <c r="G684" s="184"/>
      <c r="H684" s="184"/>
      <c r="I684" s="184"/>
      <c r="J684" s="184"/>
      <c r="K684" s="184"/>
      <c r="L684" s="184"/>
      <c r="M684" s="184"/>
      <c r="N684" s="98"/>
      <c r="O684" s="164"/>
      <c r="P684" s="184"/>
      <c r="Q684" s="184"/>
      <c r="R684" s="184"/>
      <c r="S684" s="184"/>
      <c r="T684" s="184"/>
      <c r="U684" s="184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84"/>
      <c r="C685" s="184"/>
      <c r="D685" s="184"/>
      <c r="E685" s="184"/>
      <c r="F685" s="184"/>
      <c r="G685" s="184"/>
      <c r="H685" s="184"/>
      <c r="I685" s="184"/>
      <c r="J685" s="184"/>
      <c r="K685" s="184"/>
      <c r="L685" s="184"/>
      <c r="M685" s="184"/>
      <c r="N685" s="98"/>
      <c r="O685" s="164"/>
      <c r="P685" s="184"/>
      <c r="Q685" s="184"/>
      <c r="R685" s="184"/>
      <c r="S685" s="184"/>
      <c r="T685" s="184"/>
      <c r="U685" s="184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84"/>
      <c r="C686" s="184"/>
      <c r="D686" s="184"/>
      <c r="E686" s="184"/>
      <c r="F686" s="184"/>
      <c r="G686" s="184"/>
      <c r="H686" s="184"/>
      <c r="I686" s="184"/>
      <c r="J686" s="184"/>
      <c r="K686" s="184"/>
      <c r="L686" s="184"/>
      <c r="M686" s="184"/>
      <c r="N686" s="98"/>
      <c r="O686" s="164"/>
      <c r="P686" s="184"/>
      <c r="Q686" s="184"/>
      <c r="R686" s="184"/>
      <c r="S686" s="184"/>
      <c r="T686" s="184"/>
      <c r="U686" s="184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84"/>
      <c r="C687" s="184"/>
      <c r="D687" s="184"/>
      <c r="E687" s="184"/>
      <c r="F687" s="184"/>
      <c r="G687" s="184"/>
      <c r="H687" s="184"/>
      <c r="I687" s="184"/>
      <c r="J687" s="184"/>
      <c r="K687" s="184"/>
      <c r="L687" s="184"/>
      <c r="M687" s="184"/>
      <c r="N687" s="98"/>
      <c r="O687" s="164"/>
      <c r="P687" s="184"/>
      <c r="Q687" s="184"/>
      <c r="R687" s="184"/>
      <c r="S687" s="184"/>
      <c r="T687" s="184"/>
      <c r="U687" s="184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84"/>
      <c r="C688" s="184"/>
      <c r="D688" s="184"/>
      <c r="E688" s="184"/>
      <c r="F688" s="184"/>
      <c r="G688" s="184"/>
      <c r="H688" s="184"/>
      <c r="I688" s="184"/>
      <c r="J688" s="184"/>
      <c r="K688" s="184"/>
      <c r="L688" s="184"/>
      <c r="M688" s="184"/>
      <c r="N688" s="98"/>
      <c r="O688" s="164"/>
      <c r="P688" s="184"/>
      <c r="Q688" s="184"/>
      <c r="R688" s="184"/>
      <c r="S688" s="184"/>
      <c r="T688" s="184"/>
      <c r="U688" s="184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84"/>
      <c r="C689" s="184"/>
      <c r="D689" s="184"/>
      <c r="E689" s="184"/>
      <c r="F689" s="184"/>
      <c r="G689" s="184"/>
      <c r="H689" s="184"/>
      <c r="I689" s="184"/>
      <c r="J689" s="184"/>
      <c r="K689" s="184"/>
      <c r="L689" s="184"/>
      <c r="M689" s="184"/>
      <c r="N689" s="98"/>
      <c r="O689" s="164"/>
      <c r="P689" s="184"/>
      <c r="Q689" s="184"/>
      <c r="R689" s="184"/>
      <c r="S689" s="184"/>
      <c r="T689" s="184"/>
      <c r="U689" s="184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84"/>
      <c r="C690" s="184"/>
      <c r="D690" s="184"/>
      <c r="E690" s="184"/>
      <c r="F690" s="184"/>
      <c r="G690" s="184"/>
      <c r="H690" s="184"/>
      <c r="I690" s="184"/>
      <c r="J690" s="184"/>
      <c r="K690" s="184"/>
      <c r="L690" s="184"/>
      <c r="M690" s="184"/>
      <c r="N690" s="98"/>
      <c r="O690" s="164"/>
      <c r="P690" s="184"/>
      <c r="Q690" s="184"/>
      <c r="R690" s="184"/>
      <c r="S690" s="184"/>
      <c r="T690" s="184"/>
      <c r="U690" s="184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84"/>
      <c r="C691" s="184"/>
      <c r="D691" s="184"/>
      <c r="E691" s="184"/>
      <c r="F691" s="184"/>
      <c r="G691" s="184"/>
      <c r="H691" s="184"/>
      <c r="I691" s="184"/>
      <c r="J691" s="184"/>
      <c r="K691" s="184"/>
      <c r="L691" s="184"/>
      <c r="M691" s="184"/>
      <c r="N691" s="98"/>
      <c r="O691" s="164"/>
      <c r="P691" s="184"/>
      <c r="Q691" s="184"/>
      <c r="R691" s="184"/>
      <c r="S691" s="184"/>
      <c r="T691" s="184"/>
      <c r="U691" s="184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84"/>
      <c r="C692" s="184"/>
      <c r="D692" s="184"/>
      <c r="E692" s="184"/>
      <c r="F692" s="184"/>
      <c r="G692" s="184"/>
      <c r="H692" s="184"/>
      <c r="I692" s="184"/>
      <c r="J692" s="184"/>
      <c r="K692" s="184"/>
      <c r="L692" s="184"/>
      <c r="M692" s="184"/>
      <c r="N692" s="98"/>
      <c r="O692" s="164"/>
      <c r="P692" s="184"/>
      <c r="Q692" s="184"/>
      <c r="R692" s="184"/>
      <c r="S692" s="184"/>
      <c r="T692" s="184"/>
      <c r="U692" s="184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84"/>
      <c r="C693" s="184"/>
      <c r="D693" s="184"/>
      <c r="E693" s="184"/>
      <c r="F693" s="184"/>
      <c r="G693" s="184"/>
      <c r="H693" s="184"/>
      <c r="I693" s="184"/>
      <c r="J693" s="184"/>
      <c r="K693" s="184"/>
      <c r="L693" s="184"/>
      <c r="M693" s="184"/>
      <c r="N693" s="98"/>
      <c r="O693" s="164"/>
      <c r="P693" s="184"/>
      <c r="Q693" s="184"/>
      <c r="R693" s="184"/>
      <c r="S693" s="184"/>
      <c r="T693" s="184"/>
      <c r="U693" s="184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84"/>
      <c r="C694" s="184"/>
      <c r="D694" s="184"/>
      <c r="E694" s="184"/>
      <c r="F694" s="184"/>
      <c r="G694" s="184"/>
      <c r="H694" s="184"/>
      <c r="I694" s="184"/>
      <c r="J694" s="184"/>
      <c r="K694" s="184"/>
      <c r="L694" s="184"/>
      <c r="M694" s="184"/>
      <c r="N694" s="98"/>
      <c r="O694" s="164"/>
      <c r="P694" s="184"/>
      <c r="Q694" s="184"/>
      <c r="R694" s="184"/>
      <c r="S694" s="184"/>
      <c r="T694" s="184"/>
      <c r="U694" s="184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84"/>
      <c r="C695" s="184"/>
      <c r="D695" s="184"/>
      <c r="E695" s="184"/>
      <c r="F695" s="184"/>
      <c r="G695" s="184"/>
      <c r="H695" s="184"/>
      <c r="I695" s="184"/>
      <c r="J695" s="184"/>
      <c r="K695" s="184"/>
      <c r="L695" s="184"/>
      <c r="M695" s="184"/>
      <c r="N695" s="98"/>
      <c r="O695" s="164"/>
      <c r="P695" s="184"/>
      <c r="Q695" s="184"/>
      <c r="R695" s="184"/>
      <c r="S695" s="184"/>
      <c r="T695" s="184"/>
      <c r="U695" s="184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84"/>
      <c r="C696" s="184"/>
      <c r="D696" s="184"/>
      <c r="E696" s="184"/>
      <c r="F696" s="184"/>
      <c r="G696" s="184"/>
      <c r="H696" s="184"/>
      <c r="I696" s="184"/>
      <c r="J696" s="184"/>
      <c r="K696" s="184"/>
      <c r="L696" s="184"/>
      <c r="M696" s="184"/>
      <c r="N696" s="98"/>
      <c r="O696" s="164"/>
      <c r="P696" s="184"/>
      <c r="Q696" s="184"/>
      <c r="R696" s="184"/>
      <c r="S696" s="184"/>
      <c r="T696" s="184"/>
      <c r="U696" s="184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84"/>
      <c r="C697" s="184"/>
      <c r="D697" s="184"/>
      <c r="E697" s="184"/>
      <c r="F697" s="184"/>
      <c r="G697" s="184"/>
      <c r="H697" s="184"/>
      <c r="I697" s="184"/>
      <c r="J697" s="184"/>
      <c r="K697" s="184"/>
      <c r="L697" s="184"/>
      <c r="M697" s="184"/>
      <c r="N697" s="98"/>
      <c r="O697" s="164"/>
      <c r="P697" s="184"/>
      <c r="Q697" s="184"/>
      <c r="R697" s="184"/>
      <c r="S697" s="184"/>
      <c r="T697" s="184"/>
      <c r="U697" s="184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84"/>
      <c r="C698" s="184"/>
      <c r="D698" s="184"/>
      <c r="E698" s="184"/>
      <c r="F698" s="184"/>
      <c r="G698" s="184"/>
      <c r="H698" s="184"/>
      <c r="I698" s="184"/>
      <c r="J698" s="184"/>
      <c r="K698" s="184"/>
      <c r="L698" s="184"/>
      <c r="M698" s="184"/>
      <c r="N698" s="98"/>
      <c r="O698" s="164"/>
      <c r="P698" s="184"/>
      <c r="Q698" s="184"/>
      <c r="R698" s="184"/>
      <c r="S698" s="184"/>
      <c r="T698" s="184"/>
      <c r="U698" s="184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84"/>
      <c r="C699" s="184"/>
      <c r="D699" s="184"/>
      <c r="E699" s="184"/>
      <c r="F699" s="184"/>
      <c r="G699" s="184"/>
      <c r="H699" s="184"/>
      <c r="I699" s="184"/>
      <c r="J699" s="184"/>
      <c r="K699" s="184"/>
      <c r="L699" s="184"/>
      <c r="M699" s="184"/>
      <c r="N699" s="98"/>
      <c r="O699" s="164"/>
      <c r="P699" s="184"/>
      <c r="Q699" s="184"/>
      <c r="R699" s="184"/>
      <c r="S699" s="184"/>
      <c r="T699" s="184"/>
      <c r="U699" s="184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84"/>
      <c r="C700" s="184"/>
      <c r="D700" s="184"/>
      <c r="E700" s="184"/>
      <c r="F700" s="184"/>
      <c r="G700" s="184"/>
      <c r="H700" s="184"/>
      <c r="I700" s="184"/>
      <c r="J700" s="184"/>
      <c r="K700" s="184"/>
      <c r="L700" s="184"/>
      <c r="M700" s="184"/>
      <c r="N700" s="98"/>
      <c r="O700" s="164"/>
      <c r="P700" s="184"/>
      <c r="Q700" s="184"/>
      <c r="R700" s="184"/>
      <c r="S700" s="184"/>
      <c r="T700" s="184"/>
      <c r="U700" s="184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84"/>
      <c r="C701" s="184"/>
      <c r="D701" s="184"/>
      <c r="E701" s="184"/>
      <c r="F701" s="184"/>
      <c r="G701" s="184"/>
      <c r="H701" s="184"/>
      <c r="I701" s="184"/>
      <c r="J701" s="184"/>
      <c r="K701" s="184"/>
      <c r="L701" s="184"/>
      <c r="M701" s="184"/>
      <c r="N701" s="98"/>
      <c r="O701" s="164"/>
      <c r="P701" s="184"/>
      <c r="Q701" s="184"/>
      <c r="R701" s="184"/>
      <c r="S701" s="184"/>
      <c r="T701" s="184"/>
      <c r="U701" s="184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84"/>
      <c r="C702" s="184"/>
      <c r="D702" s="184"/>
      <c r="E702" s="184"/>
      <c r="F702" s="184"/>
      <c r="G702" s="184"/>
      <c r="H702" s="184"/>
      <c r="I702" s="184"/>
      <c r="J702" s="184"/>
      <c r="K702" s="184"/>
      <c r="L702" s="184"/>
      <c r="M702" s="184"/>
      <c r="N702" s="98"/>
      <c r="O702" s="164"/>
      <c r="P702" s="184"/>
      <c r="Q702" s="184"/>
      <c r="R702" s="184"/>
      <c r="S702" s="184"/>
      <c r="T702" s="184"/>
      <c r="U702" s="184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84"/>
      <c r="C703" s="184"/>
      <c r="D703" s="184"/>
      <c r="E703" s="184"/>
      <c r="F703" s="184"/>
      <c r="G703" s="184"/>
      <c r="H703" s="184"/>
      <c r="I703" s="184"/>
      <c r="J703" s="184"/>
      <c r="K703" s="184"/>
      <c r="L703" s="184"/>
      <c r="M703" s="184"/>
      <c r="N703" s="98"/>
      <c r="O703" s="164"/>
      <c r="P703" s="184"/>
      <c r="Q703" s="184"/>
      <c r="R703" s="184"/>
      <c r="S703" s="184"/>
      <c r="T703" s="184"/>
      <c r="U703" s="184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84"/>
      <c r="C704" s="184"/>
      <c r="D704" s="184"/>
      <c r="E704" s="184"/>
      <c r="F704" s="184"/>
      <c r="G704" s="184"/>
      <c r="H704" s="184"/>
      <c r="I704" s="184"/>
      <c r="J704" s="184"/>
      <c r="K704" s="184"/>
      <c r="L704" s="184"/>
      <c r="M704" s="184"/>
      <c r="N704" s="98"/>
      <c r="O704" s="164"/>
      <c r="P704" s="184"/>
      <c r="Q704" s="184"/>
      <c r="R704" s="184"/>
      <c r="S704" s="184"/>
      <c r="T704" s="184"/>
      <c r="U704" s="184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84"/>
      <c r="C705" s="184"/>
      <c r="D705" s="184"/>
      <c r="E705" s="184"/>
      <c r="F705" s="184"/>
      <c r="G705" s="184"/>
      <c r="H705" s="184"/>
      <c r="I705" s="184"/>
      <c r="J705" s="184"/>
      <c r="K705" s="184"/>
      <c r="L705" s="184"/>
      <c r="M705" s="184"/>
      <c r="N705" s="98"/>
      <c r="O705" s="164"/>
      <c r="P705" s="184"/>
      <c r="Q705" s="184"/>
      <c r="R705" s="184"/>
      <c r="S705" s="184"/>
      <c r="T705" s="184"/>
      <c r="U705" s="184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84"/>
      <c r="C706" s="184"/>
      <c r="D706" s="184"/>
      <c r="E706" s="184"/>
      <c r="F706" s="184"/>
      <c r="G706" s="184"/>
      <c r="H706" s="184"/>
      <c r="I706" s="184"/>
      <c r="J706" s="184"/>
      <c r="K706" s="184"/>
      <c r="L706" s="184"/>
      <c r="M706" s="184"/>
      <c r="N706" s="98"/>
      <c r="O706" s="164"/>
      <c r="P706" s="184"/>
      <c r="Q706" s="184"/>
      <c r="R706" s="184"/>
      <c r="S706" s="184"/>
      <c r="T706" s="184"/>
      <c r="U706" s="184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84"/>
      <c r="C707" s="184"/>
      <c r="D707" s="184"/>
      <c r="E707" s="184"/>
      <c r="F707" s="184"/>
      <c r="G707" s="184"/>
      <c r="H707" s="184"/>
      <c r="I707" s="184"/>
      <c r="J707" s="184"/>
      <c r="K707" s="184"/>
      <c r="L707" s="184"/>
      <c r="M707" s="184"/>
      <c r="N707" s="98"/>
      <c r="O707" s="164"/>
      <c r="P707" s="184"/>
      <c r="Q707" s="184"/>
      <c r="R707" s="184"/>
      <c r="S707" s="184"/>
      <c r="T707" s="184"/>
      <c r="U707" s="184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84"/>
      <c r="C708" s="184"/>
      <c r="D708" s="184"/>
      <c r="E708" s="184"/>
      <c r="F708" s="184"/>
      <c r="G708" s="184"/>
      <c r="H708" s="184"/>
      <c r="I708" s="184"/>
      <c r="J708" s="184"/>
      <c r="K708" s="184"/>
      <c r="L708" s="184"/>
      <c r="M708" s="184"/>
      <c r="N708" s="98"/>
      <c r="O708" s="164"/>
      <c r="P708" s="184"/>
      <c r="Q708" s="184"/>
      <c r="R708" s="184"/>
      <c r="S708" s="184"/>
      <c r="T708" s="184"/>
      <c r="U708" s="184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84"/>
      <c r="C709" s="184"/>
      <c r="D709" s="184"/>
      <c r="E709" s="184"/>
      <c r="F709" s="184"/>
      <c r="G709" s="184"/>
      <c r="H709" s="184"/>
      <c r="I709" s="184"/>
      <c r="J709" s="184"/>
      <c r="K709" s="184"/>
      <c r="L709" s="184"/>
      <c r="M709" s="184"/>
      <c r="N709" s="98"/>
      <c r="O709" s="164"/>
      <c r="P709" s="184"/>
      <c r="Q709" s="184"/>
      <c r="R709" s="184"/>
      <c r="S709" s="184"/>
      <c r="T709" s="184"/>
      <c r="U709" s="184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84"/>
      <c r="C710" s="184"/>
      <c r="D710" s="184"/>
      <c r="E710" s="184"/>
      <c r="F710" s="184"/>
      <c r="G710" s="184"/>
      <c r="H710" s="184"/>
      <c r="I710" s="184"/>
      <c r="J710" s="184"/>
      <c r="K710" s="184"/>
      <c r="L710" s="184"/>
      <c r="M710" s="184"/>
      <c r="N710" s="98"/>
      <c r="O710" s="164"/>
      <c r="P710" s="184"/>
      <c r="Q710" s="184"/>
      <c r="R710" s="184"/>
      <c r="S710" s="184"/>
      <c r="T710" s="184"/>
      <c r="U710" s="184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84"/>
      <c r="C711" s="184"/>
      <c r="D711" s="184"/>
      <c r="E711" s="184"/>
      <c r="F711" s="184"/>
      <c r="G711" s="184"/>
      <c r="H711" s="184"/>
      <c r="I711" s="184"/>
      <c r="J711" s="184"/>
      <c r="K711" s="184"/>
      <c r="L711" s="184"/>
      <c r="M711" s="184"/>
      <c r="N711" s="98"/>
      <c r="O711" s="164"/>
      <c r="P711" s="184"/>
      <c r="Q711" s="184"/>
      <c r="R711" s="184"/>
      <c r="S711" s="184"/>
      <c r="T711" s="184"/>
      <c r="U711" s="184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84"/>
      <c r="C712" s="184"/>
      <c r="D712" s="184"/>
      <c r="E712" s="184"/>
      <c r="F712" s="184"/>
      <c r="G712" s="184"/>
      <c r="H712" s="184"/>
      <c r="I712" s="184"/>
      <c r="J712" s="184"/>
      <c r="K712" s="184"/>
      <c r="L712" s="184"/>
      <c r="M712" s="184"/>
      <c r="N712" s="98"/>
      <c r="O712" s="164"/>
      <c r="P712" s="184"/>
      <c r="Q712" s="184"/>
      <c r="R712" s="184"/>
      <c r="S712" s="184"/>
      <c r="T712" s="184"/>
      <c r="U712" s="184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84"/>
      <c r="C713" s="184"/>
      <c r="D713" s="184"/>
      <c r="E713" s="184"/>
      <c r="F713" s="184"/>
      <c r="G713" s="184"/>
      <c r="H713" s="184"/>
      <c r="I713" s="184"/>
      <c r="J713" s="184"/>
      <c r="K713" s="184"/>
      <c r="L713" s="184"/>
      <c r="M713" s="184"/>
      <c r="N713" s="98"/>
      <c r="O713" s="164"/>
      <c r="P713" s="184"/>
      <c r="Q713" s="184"/>
      <c r="R713" s="184"/>
      <c r="S713" s="184"/>
      <c r="T713" s="184"/>
      <c r="U713" s="184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84"/>
      <c r="C714" s="184"/>
      <c r="D714" s="184"/>
      <c r="E714" s="184"/>
      <c r="F714" s="184"/>
      <c r="G714" s="184"/>
      <c r="H714" s="184"/>
      <c r="I714" s="184"/>
      <c r="J714" s="184"/>
      <c r="K714" s="184"/>
      <c r="L714" s="184"/>
      <c r="M714" s="184"/>
      <c r="N714" s="98"/>
      <c r="O714" s="164"/>
      <c r="P714" s="184"/>
      <c r="Q714" s="184"/>
      <c r="R714" s="184"/>
      <c r="S714" s="184"/>
      <c r="T714" s="184"/>
      <c r="U714" s="184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84"/>
      <c r="C715" s="184"/>
      <c r="D715" s="184"/>
      <c r="E715" s="184"/>
      <c r="F715" s="184"/>
      <c r="G715" s="184"/>
      <c r="H715" s="184"/>
      <c r="I715" s="184"/>
      <c r="J715" s="184"/>
      <c r="K715" s="184"/>
      <c r="L715" s="184"/>
      <c r="M715" s="184"/>
      <c r="N715" s="98"/>
      <c r="O715" s="164"/>
      <c r="P715" s="184"/>
      <c r="Q715" s="184"/>
      <c r="R715" s="184"/>
      <c r="S715" s="184"/>
      <c r="T715" s="184"/>
      <c r="U715" s="184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84"/>
      <c r="C716" s="184"/>
      <c r="D716" s="184"/>
      <c r="E716" s="184"/>
      <c r="F716" s="184"/>
      <c r="G716" s="184"/>
      <c r="H716" s="184"/>
      <c r="I716" s="184"/>
      <c r="J716" s="184"/>
      <c r="K716" s="184"/>
      <c r="L716" s="184"/>
      <c r="M716" s="184"/>
      <c r="N716" s="98"/>
      <c r="O716" s="164"/>
      <c r="P716" s="184"/>
      <c r="Q716" s="184"/>
      <c r="R716" s="184"/>
      <c r="S716" s="184"/>
      <c r="T716" s="184"/>
      <c r="U716" s="184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84"/>
      <c r="C717" s="184"/>
      <c r="D717" s="184"/>
      <c r="E717" s="184"/>
      <c r="F717" s="184"/>
      <c r="G717" s="184"/>
      <c r="H717" s="184"/>
      <c r="I717" s="184"/>
      <c r="J717" s="184"/>
      <c r="K717" s="184"/>
      <c r="L717" s="184"/>
      <c r="M717" s="184"/>
      <c r="N717" s="98"/>
      <c r="O717" s="164"/>
      <c r="P717" s="184"/>
      <c r="Q717" s="184"/>
      <c r="R717" s="184"/>
      <c r="S717" s="184"/>
      <c r="T717" s="184"/>
      <c r="U717" s="184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84"/>
      <c r="C718" s="184"/>
      <c r="D718" s="184"/>
      <c r="E718" s="184"/>
      <c r="F718" s="184"/>
      <c r="G718" s="184"/>
      <c r="H718" s="184"/>
      <c r="I718" s="184"/>
      <c r="J718" s="184"/>
      <c r="K718" s="184"/>
      <c r="L718" s="184"/>
      <c r="M718" s="184"/>
      <c r="N718" s="98"/>
      <c r="O718" s="164"/>
      <c r="P718" s="184"/>
      <c r="Q718" s="184"/>
      <c r="R718" s="184"/>
      <c r="S718" s="184"/>
      <c r="T718" s="184"/>
      <c r="U718" s="184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84"/>
      <c r="C719" s="184"/>
      <c r="D719" s="184"/>
      <c r="E719" s="184"/>
      <c r="F719" s="184"/>
      <c r="G719" s="184"/>
      <c r="H719" s="184"/>
      <c r="I719" s="184"/>
      <c r="J719" s="184"/>
      <c r="K719" s="184"/>
      <c r="L719" s="184"/>
      <c r="M719" s="184"/>
      <c r="N719" s="98"/>
      <c r="O719" s="164"/>
      <c r="P719" s="184"/>
      <c r="Q719" s="184"/>
      <c r="R719" s="184"/>
      <c r="S719" s="184"/>
      <c r="T719" s="184"/>
      <c r="U719" s="184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84"/>
      <c r="C720" s="184"/>
      <c r="D720" s="184"/>
      <c r="E720" s="184"/>
      <c r="F720" s="184"/>
      <c r="G720" s="184"/>
      <c r="H720" s="184"/>
      <c r="I720" s="184"/>
      <c r="J720" s="184"/>
      <c r="K720" s="184"/>
      <c r="L720" s="184"/>
      <c r="M720" s="184"/>
      <c r="N720" s="98"/>
      <c r="O720" s="164"/>
      <c r="P720" s="184"/>
      <c r="Q720" s="184"/>
      <c r="R720" s="184"/>
      <c r="S720" s="184"/>
      <c r="T720" s="184"/>
      <c r="U720" s="184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84"/>
      <c r="C721" s="184"/>
      <c r="D721" s="184"/>
      <c r="E721" s="184"/>
      <c r="F721" s="184"/>
      <c r="G721" s="184"/>
      <c r="H721" s="184"/>
      <c r="I721" s="184"/>
      <c r="J721" s="184"/>
      <c r="K721" s="184"/>
      <c r="L721" s="184"/>
      <c r="M721" s="184"/>
      <c r="N721" s="98"/>
      <c r="O721" s="164"/>
      <c r="P721" s="184"/>
      <c r="Q721" s="184"/>
      <c r="R721" s="184"/>
      <c r="S721" s="184"/>
      <c r="T721" s="184"/>
      <c r="U721" s="184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84"/>
      <c r="C722" s="184"/>
      <c r="D722" s="184"/>
      <c r="E722" s="184"/>
      <c r="F722" s="184"/>
      <c r="G722" s="184"/>
      <c r="H722" s="184"/>
      <c r="I722" s="184"/>
      <c r="J722" s="184"/>
      <c r="K722" s="184"/>
      <c r="L722" s="184"/>
      <c r="M722" s="184"/>
      <c r="N722" s="98"/>
      <c r="O722" s="164"/>
      <c r="P722" s="184"/>
      <c r="Q722" s="184"/>
      <c r="R722" s="184"/>
      <c r="S722" s="184"/>
      <c r="T722" s="184"/>
      <c r="U722" s="184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84"/>
      <c r="C723" s="184"/>
      <c r="D723" s="184"/>
      <c r="E723" s="184"/>
      <c r="F723" s="184"/>
      <c r="G723" s="184"/>
      <c r="H723" s="184"/>
      <c r="I723" s="184"/>
      <c r="J723" s="184"/>
      <c r="K723" s="184"/>
      <c r="L723" s="184"/>
      <c r="M723" s="184"/>
      <c r="N723" s="98"/>
      <c r="O723" s="164"/>
      <c r="P723" s="184"/>
      <c r="Q723" s="184"/>
      <c r="R723" s="184"/>
      <c r="S723" s="184"/>
      <c r="T723" s="184"/>
      <c r="U723" s="184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84"/>
      <c r="C724" s="184"/>
      <c r="D724" s="184"/>
      <c r="E724" s="184"/>
      <c r="F724" s="184"/>
      <c r="G724" s="184"/>
      <c r="H724" s="184"/>
      <c r="I724" s="184"/>
      <c r="J724" s="184"/>
      <c r="K724" s="184"/>
      <c r="L724" s="184"/>
      <c r="M724" s="184"/>
      <c r="N724" s="98"/>
      <c r="O724" s="164"/>
      <c r="P724" s="184"/>
      <c r="Q724" s="184"/>
      <c r="R724" s="184"/>
      <c r="S724" s="184"/>
      <c r="T724" s="184"/>
      <c r="U724" s="184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84"/>
      <c r="C725" s="184"/>
      <c r="D725" s="184"/>
      <c r="E725" s="184"/>
      <c r="F725" s="184"/>
      <c r="G725" s="184"/>
      <c r="H725" s="184"/>
      <c r="I725" s="184"/>
      <c r="J725" s="184"/>
      <c r="K725" s="184"/>
      <c r="L725" s="184"/>
      <c r="M725" s="184"/>
      <c r="N725" s="98"/>
      <c r="O725" s="164"/>
      <c r="P725" s="184"/>
      <c r="Q725" s="184"/>
      <c r="R725" s="184"/>
      <c r="S725" s="184"/>
      <c r="T725" s="184"/>
      <c r="U725" s="184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84"/>
      <c r="C726" s="184"/>
      <c r="D726" s="184"/>
      <c r="E726" s="184"/>
      <c r="F726" s="184"/>
      <c r="G726" s="184"/>
      <c r="H726" s="184"/>
      <c r="I726" s="184"/>
      <c r="J726" s="184"/>
      <c r="K726" s="184"/>
      <c r="L726" s="184"/>
      <c r="M726" s="184"/>
      <c r="N726" s="98"/>
      <c r="O726" s="164"/>
      <c r="P726" s="184"/>
      <c r="Q726" s="184"/>
      <c r="R726" s="184"/>
      <c r="S726" s="184"/>
      <c r="T726" s="184"/>
      <c r="U726" s="184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84"/>
      <c r="C727" s="184"/>
      <c r="D727" s="184"/>
      <c r="E727" s="184"/>
      <c r="F727" s="184"/>
      <c r="G727" s="184"/>
      <c r="H727" s="184"/>
      <c r="I727" s="184"/>
      <c r="J727" s="184"/>
      <c r="K727" s="184"/>
      <c r="L727" s="184"/>
      <c r="M727" s="184"/>
      <c r="N727" s="98"/>
      <c r="O727" s="164"/>
      <c r="P727" s="184"/>
      <c r="Q727" s="184"/>
      <c r="R727" s="184"/>
      <c r="S727" s="184"/>
      <c r="T727" s="184"/>
      <c r="U727" s="184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84"/>
      <c r="C728" s="184"/>
      <c r="D728" s="184"/>
      <c r="E728" s="184"/>
      <c r="F728" s="184"/>
      <c r="G728" s="184"/>
      <c r="H728" s="184"/>
      <c r="I728" s="184"/>
      <c r="J728" s="184"/>
      <c r="K728" s="184"/>
      <c r="L728" s="184"/>
      <c r="M728" s="184"/>
      <c r="N728" s="98"/>
      <c r="O728" s="164"/>
      <c r="P728" s="184"/>
      <c r="Q728" s="184"/>
      <c r="R728" s="184"/>
      <c r="S728" s="184"/>
      <c r="T728" s="184"/>
      <c r="U728" s="184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84"/>
      <c r="C729" s="184"/>
      <c r="D729" s="184"/>
      <c r="E729" s="184"/>
      <c r="F729" s="184"/>
      <c r="G729" s="184"/>
      <c r="H729" s="184"/>
      <c r="I729" s="184"/>
      <c r="J729" s="184"/>
      <c r="K729" s="184"/>
      <c r="L729" s="184"/>
      <c r="M729" s="184"/>
      <c r="N729" s="98"/>
      <c r="O729" s="164"/>
      <c r="P729" s="184"/>
      <c r="Q729" s="184"/>
      <c r="R729" s="184"/>
      <c r="S729" s="184"/>
      <c r="T729" s="184"/>
      <c r="U729" s="184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84"/>
      <c r="C730" s="184"/>
      <c r="D730" s="184"/>
      <c r="E730" s="184"/>
      <c r="F730" s="184"/>
      <c r="G730" s="184"/>
      <c r="H730" s="184"/>
      <c r="I730" s="184"/>
      <c r="J730" s="184"/>
      <c r="K730" s="184"/>
      <c r="L730" s="184"/>
      <c r="M730" s="184"/>
      <c r="N730" s="98"/>
      <c r="O730" s="164"/>
      <c r="P730" s="184"/>
      <c r="Q730" s="184"/>
      <c r="R730" s="184"/>
      <c r="S730" s="184"/>
      <c r="T730" s="184"/>
      <c r="U730" s="184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84"/>
      <c r="C731" s="184"/>
      <c r="D731" s="184"/>
      <c r="E731" s="184"/>
      <c r="F731" s="184"/>
      <c r="G731" s="184"/>
      <c r="H731" s="184"/>
      <c r="I731" s="184"/>
      <c r="J731" s="184"/>
      <c r="K731" s="184"/>
      <c r="L731" s="184"/>
      <c r="M731" s="184"/>
      <c r="N731" s="98"/>
      <c r="O731" s="164"/>
      <c r="P731" s="184"/>
      <c r="Q731" s="184"/>
      <c r="R731" s="184"/>
      <c r="S731" s="184"/>
      <c r="T731" s="184"/>
      <c r="U731" s="184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84"/>
      <c r="C732" s="184"/>
      <c r="D732" s="184"/>
      <c r="E732" s="184"/>
      <c r="F732" s="184"/>
      <c r="G732" s="184"/>
      <c r="H732" s="184"/>
      <c r="I732" s="184"/>
      <c r="J732" s="184"/>
      <c r="K732" s="184"/>
      <c r="L732" s="184"/>
      <c r="M732" s="184"/>
      <c r="N732" s="98"/>
      <c r="O732" s="164"/>
      <c r="P732" s="184"/>
      <c r="Q732" s="184"/>
      <c r="R732" s="184"/>
      <c r="S732" s="184"/>
      <c r="T732" s="184"/>
      <c r="U732" s="184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84"/>
      <c r="C733" s="184"/>
      <c r="D733" s="184"/>
      <c r="E733" s="184"/>
      <c r="F733" s="184"/>
      <c r="G733" s="184"/>
      <c r="H733" s="184"/>
      <c r="I733" s="184"/>
      <c r="J733" s="184"/>
      <c r="K733" s="184"/>
      <c r="L733" s="184"/>
      <c r="M733" s="184"/>
      <c r="N733" s="98"/>
      <c r="O733" s="164"/>
      <c r="P733" s="184"/>
      <c r="Q733" s="184"/>
      <c r="R733" s="184"/>
      <c r="S733" s="184"/>
      <c r="T733" s="184"/>
      <c r="U733" s="184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84"/>
      <c r="C734" s="184"/>
      <c r="D734" s="184"/>
      <c r="E734" s="184"/>
      <c r="F734" s="184"/>
      <c r="G734" s="184"/>
      <c r="H734" s="184"/>
      <c r="I734" s="184"/>
      <c r="J734" s="184"/>
      <c r="K734" s="184"/>
      <c r="L734" s="184"/>
      <c r="M734" s="184"/>
      <c r="N734" s="98"/>
      <c r="O734" s="164"/>
      <c r="P734" s="184"/>
      <c r="Q734" s="184"/>
      <c r="R734" s="184"/>
      <c r="S734" s="184"/>
      <c r="T734" s="184"/>
      <c r="U734" s="184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84"/>
      <c r="C735" s="184"/>
      <c r="D735" s="184"/>
      <c r="E735" s="184"/>
      <c r="F735" s="184"/>
      <c r="G735" s="184"/>
      <c r="H735" s="184"/>
      <c r="I735" s="184"/>
      <c r="J735" s="184"/>
      <c r="K735" s="184"/>
      <c r="L735" s="184"/>
      <c r="M735" s="184"/>
      <c r="N735" s="98"/>
      <c r="O735" s="164"/>
      <c r="P735" s="184"/>
      <c r="Q735" s="184"/>
      <c r="R735" s="184"/>
      <c r="S735" s="184"/>
      <c r="T735" s="184"/>
      <c r="U735" s="184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84"/>
      <c r="C736" s="184"/>
      <c r="D736" s="184"/>
      <c r="E736" s="184"/>
      <c r="F736" s="184"/>
      <c r="G736" s="184"/>
      <c r="H736" s="184"/>
      <c r="I736" s="184"/>
      <c r="J736" s="184"/>
      <c r="K736" s="184"/>
      <c r="L736" s="184"/>
      <c r="M736" s="184"/>
      <c r="N736" s="98"/>
      <c r="O736" s="164"/>
      <c r="P736" s="184"/>
      <c r="Q736" s="184"/>
      <c r="R736" s="184"/>
      <c r="S736" s="184"/>
      <c r="T736" s="184"/>
      <c r="U736" s="184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84"/>
      <c r="C737" s="184"/>
      <c r="D737" s="184"/>
      <c r="E737" s="184"/>
      <c r="F737" s="184"/>
      <c r="G737" s="184"/>
      <c r="H737" s="184"/>
      <c r="I737" s="184"/>
      <c r="J737" s="184"/>
      <c r="K737" s="184"/>
      <c r="L737" s="184"/>
      <c r="M737" s="184"/>
      <c r="N737" s="98"/>
      <c r="O737" s="164"/>
      <c r="P737" s="184"/>
      <c r="Q737" s="184"/>
      <c r="R737" s="184"/>
      <c r="S737" s="184"/>
      <c r="T737" s="184"/>
      <c r="U737" s="184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84"/>
      <c r="C738" s="184"/>
      <c r="D738" s="184"/>
      <c r="E738" s="184"/>
      <c r="F738" s="184"/>
      <c r="G738" s="184"/>
      <c r="H738" s="184"/>
      <c r="I738" s="184"/>
      <c r="J738" s="184"/>
      <c r="K738" s="184"/>
      <c r="L738" s="184"/>
      <c r="M738" s="184"/>
      <c r="N738" s="98"/>
      <c r="O738" s="164"/>
      <c r="P738" s="184"/>
      <c r="Q738" s="184"/>
      <c r="R738" s="184"/>
      <c r="S738" s="184"/>
      <c r="T738" s="184"/>
      <c r="U738" s="184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84"/>
      <c r="C739" s="184"/>
      <c r="D739" s="184"/>
      <c r="E739" s="184"/>
      <c r="F739" s="184"/>
      <c r="G739" s="184"/>
      <c r="H739" s="184"/>
      <c r="I739" s="184"/>
      <c r="J739" s="184"/>
      <c r="K739" s="184"/>
      <c r="L739" s="184"/>
      <c r="M739" s="184"/>
      <c r="N739" s="98"/>
      <c r="O739" s="164"/>
      <c r="P739" s="184"/>
      <c r="Q739" s="184"/>
      <c r="R739" s="184"/>
      <c r="S739" s="184"/>
      <c r="T739" s="184"/>
      <c r="U739" s="184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84"/>
      <c r="C740" s="184"/>
      <c r="D740" s="184"/>
      <c r="E740" s="184"/>
      <c r="F740" s="184"/>
      <c r="G740" s="184"/>
      <c r="H740" s="184"/>
      <c r="I740" s="184"/>
      <c r="J740" s="184"/>
      <c r="K740" s="184"/>
      <c r="L740" s="184"/>
      <c r="M740" s="184"/>
      <c r="N740" s="98"/>
      <c r="O740" s="164"/>
      <c r="P740" s="184"/>
      <c r="Q740" s="184"/>
      <c r="R740" s="184"/>
      <c r="S740" s="184"/>
      <c r="T740" s="184"/>
      <c r="U740" s="184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84"/>
      <c r="C741" s="184"/>
      <c r="D741" s="184"/>
      <c r="E741" s="184"/>
      <c r="F741" s="184"/>
      <c r="G741" s="184"/>
      <c r="H741" s="184"/>
      <c r="I741" s="184"/>
      <c r="J741" s="184"/>
      <c r="K741" s="184"/>
      <c r="L741" s="184"/>
      <c r="M741" s="184"/>
      <c r="N741" s="98"/>
      <c r="O741" s="164"/>
      <c r="P741" s="184"/>
      <c r="Q741" s="184"/>
      <c r="R741" s="184"/>
      <c r="S741" s="184"/>
      <c r="T741" s="184"/>
      <c r="U741" s="184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84"/>
      <c r="C742" s="184"/>
      <c r="D742" s="184"/>
      <c r="E742" s="184"/>
      <c r="F742" s="184"/>
      <c r="G742" s="184"/>
      <c r="H742" s="184"/>
      <c r="I742" s="184"/>
      <c r="J742" s="184"/>
      <c r="K742" s="184"/>
      <c r="L742" s="184"/>
      <c r="M742" s="184"/>
      <c r="N742" s="98"/>
      <c r="O742" s="164"/>
      <c r="P742" s="184"/>
      <c r="Q742" s="184"/>
      <c r="R742" s="184"/>
      <c r="S742" s="184"/>
      <c r="T742" s="184"/>
      <c r="U742" s="184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84"/>
      <c r="C743" s="184"/>
      <c r="D743" s="184"/>
      <c r="E743" s="184"/>
      <c r="F743" s="184"/>
      <c r="G743" s="184"/>
      <c r="H743" s="184"/>
      <c r="I743" s="184"/>
      <c r="J743" s="184"/>
      <c r="K743" s="184"/>
      <c r="L743" s="184"/>
      <c r="M743" s="184"/>
      <c r="N743" s="98"/>
      <c r="O743" s="164"/>
      <c r="P743" s="184"/>
      <c r="Q743" s="184"/>
      <c r="R743" s="184"/>
      <c r="S743" s="184"/>
      <c r="T743" s="184"/>
      <c r="U743" s="184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84"/>
      <c r="C744" s="184"/>
      <c r="D744" s="184"/>
      <c r="E744" s="184"/>
      <c r="F744" s="184"/>
      <c r="G744" s="184"/>
      <c r="H744" s="184"/>
      <c r="I744" s="184"/>
      <c r="J744" s="184"/>
      <c r="K744" s="184"/>
      <c r="L744" s="184"/>
      <c r="M744" s="184"/>
      <c r="N744" s="98"/>
      <c r="O744" s="164"/>
      <c r="P744" s="184"/>
      <c r="Q744" s="184"/>
      <c r="R744" s="184"/>
      <c r="S744" s="184"/>
      <c r="T744" s="184"/>
      <c r="U744" s="184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84"/>
      <c r="C745" s="184"/>
      <c r="D745" s="184"/>
      <c r="E745" s="184"/>
      <c r="F745" s="184"/>
      <c r="G745" s="184"/>
      <c r="H745" s="184"/>
      <c r="I745" s="184"/>
      <c r="J745" s="184"/>
      <c r="K745" s="184"/>
      <c r="L745" s="184"/>
      <c r="M745" s="184"/>
      <c r="N745" s="98"/>
      <c r="O745" s="164"/>
      <c r="P745" s="184"/>
      <c r="Q745" s="184"/>
      <c r="R745" s="184"/>
      <c r="S745" s="184"/>
      <c r="T745" s="184"/>
      <c r="U745" s="184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84"/>
      <c r="C746" s="184"/>
      <c r="D746" s="184"/>
      <c r="E746" s="184"/>
      <c r="F746" s="184"/>
      <c r="G746" s="184"/>
      <c r="H746" s="184"/>
      <c r="I746" s="184"/>
      <c r="J746" s="184"/>
      <c r="K746" s="184"/>
      <c r="L746" s="184"/>
      <c r="M746" s="184"/>
      <c r="N746" s="98"/>
      <c r="O746" s="164"/>
      <c r="P746" s="184"/>
      <c r="Q746" s="184"/>
      <c r="R746" s="184"/>
      <c r="S746" s="184"/>
      <c r="T746" s="184"/>
      <c r="U746" s="184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84"/>
      <c r="C747" s="184"/>
      <c r="D747" s="184"/>
      <c r="E747" s="184"/>
      <c r="F747" s="184"/>
      <c r="G747" s="184"/>
      <c r="H747" s="184"/>
      <c r="I747" s="184"/>
      <c r="J747" s="184"/>
      <c r="K747" s="184"/>
      <c r="L747" s="184"/>
      <c r="M747" s="184"/>
      <c r="N747" s="98"/>
      <c r="O747" s="164"/>
      <c r="P747" s="184"/>
      <c r="Q747" s="184"/>
      <c r="R747" s="184"/>
      <c r="S747" s="184"/>
      <c r="T747" s="184"/>
      <c r="U747" s="184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84"/>
      <c r="C748" s="184"/>
      <c r="D748" s="184"/>
      <c r="E748" s="184"/>
      <c r="F748" s="184"/>
      <c r="G748" s="184"/>
      <c r="H748" s="184"/>
      <c r="I748" s="184"/>
      <c r="J748" s="184"/>
      <c r="K748" s="184"/>
      <c r="L748" s="184"/>
      <c r="M748" s="184"/>
      <c r="N748" s="98"/>
      <c r="O748" s="164"/>
      <c r="P748" s="184"/>
      <c r="Q748" s="184"/>
      <c r="R748" s="184"/>
      <c r="S748" s="184"/>
      <c r="T748" s="184"/>
      <c r="U748" s="184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84"/>
      <c r="C749" s="184"/>
      <c r="D749" s="184"/>
      <c r="E749" s="184"/>
      <c r="F749" s="184"/>
      <c r="G749" s="184"/>
      <c r="H749" s="184"/>
      <c r="I749" s="184"/>
      <c r="J749" s="184"/>
      <c r="K749" s="184"/>
      <c r="L749" s="184"/>
      <c r="M749" s="184"/>
      <c r="N749" s="98"/>
      <c r="O749" s="164"/>
      <c r="P749" s="184"/>
      <c r="Q749" s="184"/>
      <c r="R749" s="184"/>
      <c r="S749" s="184"/>
      <c r="T749" s="184"/>
      <c r="U749" s="184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84"/>
      <c r="C750" s="184"/>
      <c r="D750" s="184"/>
      <c r="E750" s="184"/>
      <c r="F750" s="184"/>
      <c r="G750" s="184"/>
      <c r="H750" s="184"/>
      <c r="I750" s="184"/>
      <c r="J750" s="184"/>
      <c r="K750" s="184"/>
      <c r="L750" s="184"/>
      <c r="M750" s="184"/>
      <c r="N750" s="98"/>
      <c r="O750" s="164"/>
      <c r="P750" s="184"/>
      <c r="Q750" s="184"/>
      <c r="R750" s="184"/>
      <c r="S750" s="184"/>
      <c r="T750" s="184"/>
      <c r="U750" s="184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84"/>
      <c r="C751" s="184"/>
      <c r="D751" s="184"/>
      <c r="E751" s="184"/>
      <c r="F751" s="184"/>
      <c r="G751" s="184"/>
      <c r="H751" s="184"/>
      <c r="I751" s="184"/>
      <c r="J751" s="184"/>
      <c r="K751" s="184"/>
      <c r="L751" s="184"/>
      <c r="M751" s="184"/>
      <c r="N751" s="98"/>
      <c r="O751" s="164"/>
      <c r="P751" s="184"/>
      <c r="Q751" s="184"/>
      <c r="R751" s="184"/>
      <c r="S751" s="184"/>
      <c r="T751" s="184"/>
      <c r="U751" s="184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84"/>
      <c r="C752" s="184"/>
      <c r="D752" s="184"/>
      <c r="E752" s="184"/>
      <c r="F752" s="184"/>
      <c r="G752" s="184"/>
      <c r="H752" s="184"/>
      <c r="I752" s="184"/>
      <c r="J752" s="184"/>
      <c r="K752" s="184"/>
      <c r="L752" s="184"/>
      <c r="M752" s="184"/>
      <c r="N752" s="98"/>
      <c r="O752" s="164"/>
      <c r="P752" s="184"/>
      <c r="Q752" s="184"/>
      <c r="R752" s="184"/>
      <c r="S752" s="184"/>
      <c r="T752" s="184"/>
      <c r="U752" s="184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84"/>
      <c r="C753" s="184"/>
      <c r="D753" s="184"/>
      <c r="E753" s="184"/>
      <c r="F753" s="184"/>
      <c r="G753" s="184"/>
      <c r="H753" s="184"/>
      <c r="I753" s="184"/>
      <c r="J753" s="184"/>
      <c r="K753" s="184"/>
      <c r="L753" s="184"/>
      <c r="M753" s="184"/>
      <c r="N753" s="98"/>
      <c r="O753" s="164"/>
      <c r="P753" s="184"/>
      <c r="Q753" s="184"/>
      <c r="R753" s="184"/>
      <c r="S753" s="184"/>
      <c r="T753" s="184"/>
      <c r="U753" s="184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84"/>
      <c r="C754" s="184"/>
      <c r="D754" s="184"/>
      <c r="E754" s="184"/>
      <c r="F754" s="184"/>
      <c r="G754" s="184"/>
      <c r="H754" s="184"/>
      <c r="I754" s="184"/>
      <c r="J754" s="184"/>
      <c r="K754" s="184"/>
      <c r="L754" s="184"/>
      <c r="M754" s="184"/>
      <c r="N754" s="98"/>
      <c r="O754" s="164"/>
      <c r="P754" s="184"/>
      <c r="Q754" s="184"/>
      <c r="R754" s="184"/>
      <c r="S754" s="184"/>
      <c r="T754" s="184"/>
      <c r="U754" s="184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84"/>
      <c r="C755" s="184"/>
      <c r="D755" s="184"/>
      <c r="E755" s="184"/>
      <c r="F755" s="184"/>
      <c r="G755" s="184"/>
      <c r="H755" s="184"/>
      <c r="I755" s="184"/>
      <c r="J755" s="184"/>
      <c r="K755" s="184"/>
      <c r="L755" s="184"/>
      <c r="M755" s="184"/>
      <c r="N755" s="98"/>
      <c r="O755" s="164"/>
      <c r="P755" s="184"/>
      <c r="Q755" s="184"/>
      <c r="R755" s="184"/>
      <c r="S755" s="184"/>
      <c r="T755" s="184"/>
      <c r="U755" s="184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84"/>
      <c r="C756" s="184"/>
      <c r="D756" s="184"/>
      <c r="E756" s="184"/>
      <c r="F756" s="184"/>
      <c r="G756" s="184"/>
      <c r="H756" s="184"/>
      <c r="I756" s="184"/>
      <c r="J756" s="184"/>
      <c r="K756" s="184"/>
      <c r="L756" s="184"/>
      <c r="M756" s="184"/>
      <c r="N756" s="98"/>
      <c r="O756" s="164"/>
      <c r="P756" s="184"/>
      <c r="Q756" s="184"/>
      <c r="R756" s="184"/>
      <c r="S756" s="184"/>
      <c r="T756" s="184"/>
      <c r="U756" s="184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84"/>
      <c r="C757" s="184"/>
      <c r="D757" s="184"/>
      <c r="E757" s="184"/>
      <c r="F757" s="184"/>
      <c r="G757" s="184"/>
      <c r="H757" s="184"/>
      <c r="I757" s="184"/>
      <c r="J757" s="184"/>
      <c r="K757" s="184"/>
      <c r="L757" s="184"/>
      <c r="M757" s="184"/>
      <c r="N757" s="98"/>
      <c r="O757" s="164"/>
      <c r="P757" s="184"/>
      <c r="Q757" s="184"/>
      <c r="R757" s="184"/>
      <c r="S757" s="184"/>
      <c r="T757" s="184"/>
      <c r="U757" s="184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79" priority="39" operator="equal">
      <formula>"KO"</formula>
    </cfRule>
    <cfRule type="cellIs" dxfId="78" priority="40" operator="equal">
      <formula>"OK"</formula>
    </cfRule>
  </conditionalFormatting>
  <conditionalFormatting sqref="Z199">
    <cfRule type="cellIs" dxfId="77" priority="37" operator="equal">
      <formula>"KO"</formula>
    </cfRule>
    <cfRule type="cellIs" dxfId="76" priority="38" operator="equal">
      <formula>"OK"</formula>
    </cfRule>
  </conditionalFormatting>
  <conditionalFormatting sqref="Z146">
    <cfRule type="cellIs" dxfId="75" priority="35" operator="equal">
      <formula>"KO"</formula>
    </cfRule>
    <cfRule type="cellIs" dxfId="74" priority="36" operator="equal">
      <formula>"OK"</formula>
    </cfRule>
  </conditionalFormatting>
  <conditionalFormatting sqref="Z318">
    <cfRule type="cellIs" dxfId="73" priority="33" operator="equal">
      <formula>"KO"</formula>
    </cfRule>
    <cfRule type="cellIs" dxfId="72" priority="34" operator="equal">
      <formula>"OK"</formula>
    </cfRule>
  </conditionalFormatting>
  <conditionalFormatting sqref="Z394">
    <cfRule type="cellIs" dxfId="71" priority="31" operator="equal">
      <formula>"KO"</formula>
    </cfRule>
    <cfRule type="cellIs" dxfId="70" priority="32" operator="equal">
      <formula>"OK"</formula>
    </cfRule>
  </conditionalFormatting>
  <conditionalFormatting sqref="AD15:AD34">
    <cfRule type="cellIs" dxfId="69" priority="29" operator="equal">
      <formula>"KO"</formula>
    </cfRule>
    <cfRule type="cellIs" dxfId="68" priority="30" operator="equal">
      <formula>"OK"</formula>
    </cfRule>
  </conditionalFormatting>
  <conditionalFormatting sqref="Q569:Q587">
    <cfRule type="cellIs" dxfId="67" priority="5" operator="equal">
      <formula>"KO"</formula>
    </cfRule>
    <cfRule type="cellIs" dxfId="66" priority="6" operator="equal">
      <formula>"OK"</formula>
    </cfRule>
  </conditionalFormatting>
  <conditionalFormatting sqref="R137:R145">
    <cfRule type="cellIs" dxfId="65" priority="27" operator="equal">
      <formula>"KO"</formula>
    </cfRule>
    <cfRule type="cellIs" dxfId="64" priority="28" operator="equal">
      <formula>"OK"</formula>
    </cfRule>
  </conditionalFormatting>
  <conditionalFormatting sqref="V194:V198">
    <cfRule type="cellIs" dxfId="63" priority="25" operator="equal">
      <formula>"KO"</formula>
    </cfRule>
    <cfRule type="cellIs" dxfId="62" priority="26" operator="equal">
      <formula>"OK"</formula>
    </cfRule>
  </conditionalFormatting>
  <conditionalFormatting sqref="Q247">
    <cfRule type="cellIs" dxfId="61" priority="23" operator="equal">
      <formula>"KO"</formula>
    </cfRule>
    <cfRule type="cellIs" dxfId="60" priority="24" operator="equal">
      <formula>"OK"</formula>
    </cfRule>
  </conditionalFormatting>
  <conditionalFormatting sqref="Q248">
    <cfRule type="cellIs" dxfId="59" priority="21" operator="equal">
      <formula>"KO"</formula>
    </cfRule>
    <cfRule type="cellIs" dxfId="58" priority="22" operator="equal">
      <formula>"OK"</formula>
    </cfRule>
  </conditionalFormatting>
  <conditionalFormatting sqref="Q249">
    <cfRule type="cellIs" dxfId="57" priority="19" operator="equal">
      <formula>"KO"</formula>
    </cfRule>
    <cfRule type="cellIs" dxfId="56" priority="20" operator="equal">
      <formula>"OK"</formula>
    </cfRule>
  </conditionalFormatting>
  <conditionalFormatting sqref="Q250">
    <cfRule type="cellIs" dxfId="55" priority="17" operator="equal">
      <formula>"KO"</formula>
    </cfRule>
    <cfRule type="cellIs" dxfId="54" priority="18" operator="equal">
      <formula>"OK"</formula>
    </cfRule>
  </conditionalFormatting>
  <conditionalFormatting sqref="Q251">
    <cfRule type="cellIs" dxfId="53" priority="15" operator="equal">
      <formula>"KO"</formula>
    </cfRule>
    <cfRule type="cellIs" dxfId="52" priority="16" operator="equal">
      <formula>"OK"</formula>
    </cfRule>
  </conditionalFormatting>
  <conditionalFormatting sqref="Q252">
    <cfRule type="cellIs" dxfId="51" priority="13" operator="equal">
      <formula>"KO"</formula>
    </cfRule>
    <cfRule type="cellIs" dxfId="50" priority="14" operator="equal">
      <formula>"OK"</formula>
    </cfRule>
  </conditionalFormatting>
  <conditionalFormatting sqref="Q253">
    <cfRule type="cellIs" dxfId="49" priority="11" operator="equal">
      <formula>"KO"</formula>
    </cfRule>
    <cfRule type="cellIs" dxfId="48" priority="12" operator="equal">
      <formula>"OK"</formula>
    </cfRule>
  </conditionalFormatting>
  <conditionalFormatting sqref="R312:R317">
    <cfRule type="cellIs" dxfId="47" priority="9" operator="equal">
      <formula>"KO"</formula>
    </cfRule>
    <cfRule type="cellIs" dxfId="46" priority="10" operator="equal">
      <formula>"OK"</formula>
    </cfRule>
  </conditionalFormatting>
  <conditionalFormatting sqref="V376:V393">
    <cfRule type="cellIs" dxfId="45" priority="7" operator="equal">
      <formula>"KO"</formula>
    </cfRule>
    <cfRule type="cellIs" dxfId="44" priority="8" operator="equal">
      <formula>"OK"</formula>
    </cfRule>
  </conditionalFormatting>
  <conditionalFormatting sqref="T146">
    <cfRule type="cellIs" dxfId="43" priority="3" operator="equal">
      <formula>"KO"</formula>
    </cfRule>
    <cfRule type="cellIs" dxfId="42" priority="4" operator="equal">
      <formula>"OK"</formula>
    </cfRule>
  </conditionalFormatting>
  <conditionalFormatting sqref="Z587">
    <cfRule type="cellIs" dxfId="41" priority="1" operator="equal">
      <formula>"KO"</formula>
    </cfRule>
    <cfRule type="cellIs" dxfId="4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Valors!$C$2:$C$4</xm:f>
          </x14:formula1>
          <xm:sqref>L15:L34 P39:Y103</xm:sqref>
        </x14:dataValidation>
      </x14:dataValidations>
    </ext>
  </extLst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815"/>
  <sheetViews>
    <sheetView zoomScaleNormal="100" workbookViewId="0">
      <selection activeCell="A11" sqref="A11"/>
    </sheetView>
  </sheetViews>
  <sheetFormatPr defaultRowHeight="15.75" x14ac:dyDescent="0.25"/>
  <cols>
    <col min="1" max="1" width="7.140625" style="54" customWidth="1"/>
    <col min="2" max="2" width="33.85546875" style="54" customWidth="1"/>
    <col min="3" max="3" width="9.140625" style="54"/>
    <col min="4" max="4" width="5.140625" style="54" customWidth="1"/>
    <col min="5" max="5" width="19.5703125" style="54" customWidth="1"/>
    <col min="6" max="6" width="22.140625" style="54" customWidth="1"/>
    <col min="7" max="7" width="12.7109375" style="54" customWidth="1"/>
    <col min="8" max="9" width="9.140625" style="54" customWidth="1"/>
    <col min="10" max="10" width="0.85546875" style="54" customWidth="1"/>
    <col min="11" max="11" width="3.5703125" style="54" hidden="1" customWidth="1"/>
    <col min="12" max="12" width="12.5703125" style="54" customWidth="1"/>
    <col min="13" max="14" width="11" style="54" customWidth="1"/>
    <col min="15" max="15" width="17.28515625" style="54" customWidth="1"/>
    <col min="16" max="16" width="32.28515625" style="54" customWidth="1"/>
    <col min="17" max="17" width="14.42578125" style="54" customWidth="1"/>
    <col min="18" max="18" width="24.85546875" style="54" customWidth="1"/>
    <col min="19" max="19" width="15.140625" style="54" hidden="1" customWidth="1"/>
    <col min="20" max="20" width="2" style="54" hidden="1" customWidth="1"/>
    <col min="21" max="21" width="8.28515625" style="54" hidden="1" customWidth="1"/>
    <col min="22" max="22" width="4.5703125" style="54" hidden="1" customWidth="1"/>
    <col min="23" max="23" width="22.7109375" style="54" customWidth="1"/>
    <col min="24" max="24" width="39.5703125" style="54" customWidth="1"/>
    <col min="25" max="25" width="25.85546875" style="54" customWidth="1"/>
    <col min="26" max="26" width="40.42578125" style="54" customWidth="1"/>
    <col min="27" max="27" width="24.5703125" style="54" customWidth="1"/>
    <col min="28" max="28" width="40.85546875" style="54" customWidth="1"/>
    <col min="29" max="29" width="18.85546875" style="54" customWidth="1"/>
    <col min="30" max="30" width="23.5703125" style="54" customWidth="1"/>
    <col min="31" max="31" width="19.7109375" style="54" customWidth="1"/>
    <col min="32" max="32" width="17" style="54" customWidth="1"/>
    <col min="33" max="33" width="18.5703125" style="54" customWidth="1"/>
    <col min="34" max="35" width="14.5703125" style="54" customWidth="1"/>
    <col min="36" max="36" width="22.42578125" style="54" customWidth="1"/>
    <col min="37" max="16384" width="9.140625" style="54"/>
  </cols>
  <sheetData>
    <row r="1" spans="1:37" s="47" customFormat="1" ht="13.5" customHeight="1" x14ac:dyDescent="0.25">
      <c r="D1" s="169"/>
      <c r="E1" s="169"/>
      <c r="F1" s="169"/>
      <c r="G1" s="169"/>
      <c r="H1" s="169"/>
      <c r="I1" s="169"/>
      <c r="J1" s="169"/>
      <c r="K1" s="169"/>
      <c r="L1" s="169"/>
      <c r="M1" s="169"/>
      <c r="N1" s="169"/>
      <c r="O1" s="169"/>
      <c r="P1" s="169"/>
      <c r="Q1" s="169"/>
      <c r="AK1" s="49"/>
    </row>
    <row r="2" spans="1:37" s="47" customFormat="1" ht="30.75" customHeight="1" x14ac:dyDescent="0.25">
      <c r="B2" s="50"/>
      <c r="D2" s="208" t="s">
        <v>26</v>
      </c>
      <c r="E2" s="208"/>
      <c r="F2" s="208"/>
      <c r="G2" s="208"/>
      <c r="H2" s="208"/>
      <c r="I2" s="208"/>
      <c r="J2" s="208"/>
      <c r="K2" s="208"/>
      <c r="L2" s="208"/>
      <c r="M2" s="208"/>
      <c r="N2" s="208"/>
      <c r="O2" s="208"/>
      <c r="P2" s="208"/>
      <c r="Q2" s="208"/>
      <c r="AK2" s="49"/>
    </row>
    <row r="3" spans="1:37" s="47" customFormat="1" x14ac:dyDescent="0.25">
      <c r="D3" s="51"/>
      <c r="E3" s="51"/>
      <c r="F3" s="51"/>
      <c r="G3" s="52"/>
      <c r="H3" s="52"/>
      <c r="I3" s="52"/>
      <c r="J3" s="53"/>
      <c r="K3" s="53"/>
      <c r="L3" s="53"/>
      <c r="M3" s="53"/>
      <c r="N3" s="52"/>
      <c r="O3" s="52"/>
      <c r="P3" s="52"/>
      <c r="Q3" s="52"/>
      <c r="AK3" s="49"/>
    </row>
    <row r="4" spans="1:37" x14ac:dyDescent="0.25">
      <c r="AK4" s="55"/>
    </row>
    <row r="5" spans="1:37" s="47" customFormat="1" ht="12" customHeight="1" thickBot="1" x14ac:dyDescent="0.25">
      <c r="A5" s="56"/>
      <c r="B5" s="57"/>
      <c r="C5" s="57"/>
      <c r="D5" s="57"/>
      <c r="E5" s="57"/>
      <c r="F5" s="57"/>
      <c r="G5" s="57"/>
      <c r="H5" s="57"/>
      <c r="I5" s="57"/>
      <c r="J5" s="57"/>
      <c r="K5" s="57"/>
      <c r="L5" s="57"/>
      <c r="M5" s="57"/>
      <c r="N5" s="57"/>
      <c r="O5" s="57"/>
      <c r="P5" s="57"/>
      <c r="Q5" s="57"/>
      <c r="R5" s="58"/>
      <c r="S5" s="59"/>
      <c r="T5" s="59"/>
      <c r="U5" s="59"/>
      <c r="V5" s="60"/>
      <c r="AK5" s="49"/>
    </row>
    <row r="6" spans="1:37" s="47" customFormat="1" x14ac:dyDescent="0.25">
      <c r="A6" s="61"/>
      <c r="B6" s="61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62"/>
      <c r="R6" s="62"/>
      <c r="AK6" s="49"/>
    </row>
    <row r="7" spans="1:37" s="47" customFormat="1" x14ac:dyDescent="0.25">
      <c r="A7" s="209" t="s">
        <v>1</v>
      </c>
      <c r="B7" s="209"/>
      <c r="C7" s="209"/>
      <c r="D7" s="209"/>
      <c r="E7" s="209"/>
      <c r="F7" s="209"/>
      <c r="G7" s="209"/>
      <c r="H7" s="209"/>
      <c r="I7" s="209"/>
      <c r="J7" s="209"/>
      <c r="K7" s="209"/>
      <c r="L7" s="209"/>
      <c r="M7" s="209"/>
      <c r="AK7" s="49"/>
    </row>
    <row r="8" spans="1:37" s="47" customFormat="1" x14ac:dyDescent="0.25">
      <c r="A8" s="63" t="s">
        <v>39</v>
      </c>
      <c r="B8" s="170"/>
      <c r="C8" s="170"/>
      <c r="D8" s="170"/>
      <c r="E8" s="170"/>
      <c r="F8" s="170"/>
      <c r="G8" s="170"/>
      <c r="H8" s="170"/>
      <c r="I8" s="170"/>
      <c r="J8" s="170"/>
      <c r="K8" s="170"/>
      <c r="L8" s="170"/>
      <c r="M8" s="170"/>
      <c r="AK8" s="49"/>
    </row>
    <row r="9" spans="1:37" x14ac:dyDescent="0.25">
      <c r="A9" s="65"/>
      <c r="B9" s="66"/>
      <c r="C9" s="66"/>
      <c r="D9" s="66"/>
      <c r="E9" s="66"/>
      <c r="F9" s="66"/>
      <c r="G9" s="66"/>
      <c r="H9" s="66"/>
      <c r="I9" s="66"/>
      <c r="J9" s="66"/>
      <c r="K9" s="66"/>
      <c r="L9" s="66"/>
      <c r="M9" s="66"/>
      <c r="N9" s="66"/>
      <c r="O9" s="66"/>
      <c r="P9" s="66"/>
      <c r="Q9" s="66"/>
      <c r="R9" s="66"/>
      <c r="S9" s="66"/>
      <c r="T9" s="66"/>
      <c r="U9" s="66"/>
      <c r="V9" s="66"/>
      <c r="W9" s="66"/>
      <c r="X9" s="66"/>
      <c r="AK9" s="55"/>
    </row>
    <row r="10" spans="1:37" s="47" customFormat="1" x14ac:dyDescent="0.25">
      <c r="A10" s="67">
        <v>16</v>
      </c>
      <c r="B10" s="67" t="str">
        <f>VLOOKUP(A10,EXPERIENCIA_REQUERIDA_PERFIL!A:B,2,FALSE)</f>
        <v>Atenció a Usuaris</v>
      </c>
      <c r="C10" s="21"/>
      <c r="D10" s="21"/>
      <c r="E10" s="21"/>
      <c r="F10" s="21"/>
      <c r="G10" s="21"/>
      <c r="H10" s="21"/>
      <c r="I10" s="21"/>
      <c r="J10" s="21"/>
      <c r="K10" s="21"/>
      <c r="L10" s="22"/>
      <c r="M10" s="22"/>
      <c r="N10" s="22"/>
      <c r="O10" s="21"/>
      <c r="P10" s="21"/>
      <c r="Q10" s="21"/>
      <c r="R10" s="23"/>
      <c r="S10" s="23"/>
      <c r="T10" s="23"/>
      <c r="U10" s="23"/>
      <c r="V10" s="22"/>
      <c r="W10" s="21"/>
      <c r="X10" s="21"/>
      <c r="Y10" s="21"/>
      <c r="Z10" s="21"/>
      <c r="AA10" s="21"/>
      <c r="AB10" s="21"/>
      <c r="AC10" s="21"/>
      <c r="AD10" s="21"/>
      <c r="AE10" s="21"/>
      <c r="AF10" s="21"/>
      <c r="AG10" s="21"/>
      <c r="AH10" s="21"/>
      <c r="AI10" s="21"/>
      <c r="AJ10" s="21"/>
      <c r="AK10" s="49"/>
    </row>
    <row r="11" spans="1:37" s="38" customFormat="1" x14ac:dyDescent="0.25">
      <c r="A11" s="68"/>
      <c r="B11" s="68"/>
      <c r="L11" s="39"/>
      <c r="M11" s="39"/>
      <c r="N11" s="39"/>
      <c r="R11" s="40"/>
      <c r="S11" s="40"/>
      <c r="T11" s="40"/>
      <c r="U11" s="40"/>
      <c r="V11" s="39"/>
      <c r="AD11" s="70" t="s">
        <v>68</v>
      </c>
      <c r="AE11" s="71">
        <f>VLOOKUP($A$10,EXPERIENCIA_REQUERIDA_PERFIL!A:BD,10,FALSE)</f>
        <v>0</v>
      </c>
      <c r="AF11" s="71">
        <f>VLOOKUP($A$10,EXPERIENCIA_REQUERIDA_PERFIL!A:BD,16,FALSE)</f>
        <v>0</v>
      </c>
      <c r="AG11" s="71">
        <f>VLOOKUP($A$10,EXPERIENCIA_REQUERIDA_PERFIL!A:BD,22,FALSE)</f>
        <v>0</v>
      </c>
      <c r="AH11" s="71">
        <f>VLOOKUP($A$10,EXPERIENCIA_REQUERIDA_PERFIL!A:BD,28,FALSE)</f>
        <v>0</v>
      </c>
      <c r="AI11" s="71">
        <f>VLOOKUP($A$10,EXPERIENCIA_REQUERIDA_PERFIL!A:BD,34,FALSE)</f>
        <v>0</v>
      </c>
      <c r="AK11" s="69"/>
    </row>
    <row r="12" spans="1:37" s="38" customFormat="1" x14ac:dyDescent="0.25">
      <c r="A12" s="68"/>
      <c r="B12" s="68"/>
      <c r="L12" s="39"/>
      <c r="M12" s="39"/>
      <c r="N12" s="39"/>
      <c r="R12" s="40"/>
      <c r="S12" s="40"/>
      <c r="T12" s="40"/>
      <c r="U12" s="40"/>
      <c r="V12" s="39"/>
      <c r="AD12" s="70" t="s">
        <v>69</v>
      </c>
      <c r="AE12" s="71">
        <f>VLOOKUP($A$10,EXPERIENCIA_REQUERIDA_PERFIL!A:BD,11,FALSE)</f>
        <v>0</v>
      </c>
      <c r="AF12" s="71">
        <f>VLOOKUP($A$10,EXPERIENCIA_REQUERIDA_PERFIL!A:BD,17,FALSE)</f>
        <v>0</v>
      </c>
      <c r="AG12" s="71">
        <f>VLOOKUP($A$10,EXPERIENCIA_REQUERIDA_PERFIL!A:BD,23,FALSE)</f>
        <v>0</v>
      </c>
      <c r="AH12" s="71">
        <f>VLOOKUP($A$10,EXPERIENCIA_REQUERIDA_PERFIL!A:BD,29,FALSE)</f>
        <v>0</v>
      </c>
      <c r="AI12" s="71">
        <f>VLOOKUP($A$10,EXPERIENCIA_REQUERIDA_PERFIL!A:BD,35,FALSE)</f>
        <v>0</v>
      </c>
      <c r="AJ12" s="71">
        <f>VLOOKUP($A$10,EXPERIENCIA_REQUERIDA_PERFIL!A:BD,5,FALSE)</f>
        <v>0</v>
      </c>
      <c r="AK12" s="69"/>
    </row>
    <row r="13" spans="1:37" x14ac:dyDescent="0.25">
      <c r="A13" s="72"/>
      <c r="B13" s="73"/>
      <c r="C13" s="73"/>
      <c r="D13" s="73"/>
      <c r="E13" s="73"/>
      <c r="F13" s="73"/>
      <c r="G13" s="73"/>
      <c r="H13" s="73"/>
      <c r="I13" s="73"/>
      <c r="J13" s="73"/>
      <c r="K13" s="73"/>
      <c r="L13" s="73"/>
      <c r="M13" s="74" t="s">
        <v>59</v>
      </c>
      <c r="N13" s="75"/>
      <c r="O13" s="75"/>
      <c r="P13" s="76">
        <f>VLOOKUP($A$10,EXPERIENCIA_REQUERIDA_PERFIL!A:BD,7,FALSE)</f>
        <v>2</v>
      </c>
      <c r="Q13" s="74" t="s">
        <v>60</v>
      </c>
      <c r="R13" s="75"/>
      <c r="S13" s="75"/>
      <c r="T13" s="75"/>
      <c r="U13" s="75"/>
      <c r="V13" s="75"/>
      <c r="W13" s="77">
        <f>VLOOKUP($A$10,EXPERIENCIA_REQUERIDA_PERFIL!A:BD,13,FALSE)</f>
        <v>0</v>
      </c>
      <c r="X13" s="74" t="s">
        <v>61</v>
      </c>
      <c r="Y13" s="76">
        <f>VLOOKUP($A$10,EXPERIENCIA_REQUERIDA_PERFIL!A:BD,19,FALSE)</f>
        <v>0</v>
      </c>
      <c r="Z13" s="74" t="s">
        <v>62</v>
      </c>
      <c r="AA13" s="76">
        <f>VLOOKUP($A$10,EXPERIENCIA_REQUERIDA_PERFIL!A:BD,25,FALSE)</f>
        <v>0</v>
      </c>
      <c r="AB13" s="132" t="s">
        <v>66</v>
      </c>
      <c r="AC13" s="145">
        <f>VLOOKUP($A$10,EXPERIENCIA_REQUERIDA_PERFIL!A:BD,31,FALSE)</f>
        <v>0</v>
      </c>
      <c r="AD13" s="125" t="s">
        <v>47</v>
      </c>
      <c r="AE13" s="71">
        <f>VLOOKUP($A$10,EXPERIENCIA_REQUERIDA_PERFIL!A:BD,9,FALSE)</f>
        <v>0</v>
      </c>
      <c r="AF13" s="71">
        <f>VLOOKUP($A$10,EXPERIENCIA_REQUERIDA_PERFIL!A:BD,15,FALSE)</f>
        <v>0</v>
      </c>
      <c r="AG13" s="71">
        <f>VLOOKUP($A$10,EXPERIENCIA_REQUERIDA_PERFIL!A:BD,21,FALSE)</f>
        <v>0</v>
      </c>
      <c r="AH13" s="71">
        <f>VLOOKUP($A$10,EXPERIENCIA_REQUERIDA_PERFIL!A:BD,27,FALSE)</f>
        <v>0</v>
      </c>
      <c r="AI13" s="71">
        <f>VLOOKUP($A$10,EXPERIENCIA_REQUERIDA_PERFIL!A:BD,33,FALSE)</f>
        <v>0</v>
      </c>
      <c r="AJ13" s="71">
        <f>VLOOKUP($A$10,EXPERIENCIA_REQUERIDA_PERFIL!A:BD,5,FALSE)</f>
        <v>0</v>
      </c>
      <c r="AK13" s="55"/>
    </row>
    <row r="14" spans="1:37" s="79" customFormat="1" ht="201" customHeight="1" x14ac:dyDescent="0.25">
      <c r="A14" s="78"/>
      <c r="B14" s="199" t="s">
        <v>15</v>
      </c>
      <c r="C14" s="200"/>
      <c r="D14" s="200"/>
      <c r="E14" s="20" t="s">
        <v>14</v>
      </c>
      <c r="F14" s="20" t="s">
        <v>29</v>
      </c>
      <c r="G14" s="20" t="s">
        <v>25</v>
      </c>
      <c r="H14" s="210" t="s">
        <v>18</v>
      </c>
      <c r="I14" s="211"/>
      <c r="J14" s="211"/>
      <c r="K14" s="211"/>
      <c r="L14" s="20" t="str">
        <f>IF(VLOOKUP($A$10,EXPERIENCIA_REQUERIDA_PERFIL!A:C,3,FALSE)="","",VLOOKUP($A$10,EXPERIENCIA_REQUERIDA_PERFIL!A:C,3,FALSE))</f>
        <v/>
      </c>
      <c r="M14" s="212" t="str">
        <f>IF(VLOOKUP($A$10,EXPERIENCIA_REQUERIDA_PERFIL!A:BD,6,FALSE)="","",VLOOKUP($A$10,EXPERIENCIA_REQUERIDA_PERFIL!A:BD,6,FALSE))</f>
        <v>Rol d’Atenció a usuaris en serveis IT</v>
      </c>
      <c r="N14" s="213"/>
      <c r="O14" s="213"/>
      <c r="P14" s="214"/>
      <c r="Q14" s="215" t="str">
        <f>IF(VLOOKUP($A$10,EXPERIENCIA_REQUERIDA_PERFIL!A:BD,12,FALSE)="","",VLOOKUP($A$10,EXPERIENCIA_REQUERIDA_PERFIL!A:BD,12,FALSE))</f>
        <v/>
      </c>
      <c r="R14" s="215"/>
      <c r="S14" s="215"/>
      <c r="T14" s="215"/>
      <c r="U14" s="215"/>
      <c r="V14" s="215"/>
      <c r="W14" s="215"/>
      <c r="X14" s="182" t="str">
        <f>IF(VLOOKUP($A$10,EXPERIENCIA_REQUERIDA_PERFIL!A:BD,18,FALSE)="","",VLOOKUP($A$10,EXPERIENCIA_REQUERIDA_PERFIL!A:BD,18,FALSE))</f>
        <v/>
      </c>
      <c r="Y14" s="183"/>
      <c r="Z14" s="182" t="str">
        <f>IF(VLOOKUP($A$10,EXPERIENCIA_REQUERIDA_PERFIL!A:BD,24,FALSE)="","",VLOOKUP($A$10,EXPERIENCIA_REQUERIDA_PERFIL!A:BD,24,FALSE))</f>
        <v/>
      </c>
      <c r="AA14" s="183"/>
      <c r="AB14" s="182" t="str">
        <f>IF(VLOOKUP($A$10,EXPERIENCIA_REQUERIDA_PERFIL!A:BD,30,FALSE)="","",VLOOKUP($A$10,EXPERIENCIA_REQUERIDA_PERFIL!A:BD,30,FALSE))</f>
        <v/>
      </c>
      <c r="AC14" s="183"/>
      <c r="AD14" s="20" t="s">
        <v>54</v>
      </c>
      <c r="AE14" s="24" t="str">
        <f>IF(AE13=0,"",CONCATENATE("Millora aportada en ",M14))</f>
        <v/>
      </c>
      <c r="AF14" s="24" t="str">
        <f>IF(AF13=0,"",CONCATENATE("Millora aportada en ",Q14))</f>
        <v/>
      </c>
      <c r="AG14" s="24" t="str">
        <f>IF(AG13=0,"",CONCATENATE("Millora aportada en ",X14))</f>
        <v/>
      </c>
      <c r="AH14" s="24" t="str">
        <f>IF(AH13=0,"",CONCATENATE("Millora aportada en ",Z14))</f>
        <v/>
      </c>
      <c r="AI14" s="24" t="str">
        <f>IF(AI13=0,"",CONCATENATE("Millora aportada en ",AB14))</f>
        <v/>
      </c>
      <c r="AJ14" s="24" t="str">
        <f>IF(AJ12=0,"",VLOOKUP($A$10,EXPERIENCIA_REQUERIDA_PERFIL!A:BD,3,FALSE))</f>
        <v/>
      </c>
      <c r="AK14" s="80"/>
    </row>
    <row r="15" spans="1:37" ht="20.25" customHeight="1" x14ac:dyDescent="0.25">
      <c r="A15" s="72">
        <v>1</v>
      </c>
      <c r="B15" s="203" t="str">
        <f t="shared" ref="B15:B34" si="0">$B$10</f>
        <v>Atenció a Usuaris</v>
      </c>
      <c r="C15" s="203"/>
      <c r="D15" s="203"/>
      <c r="E15" s="81" t="s">
        <v>53</v>
      </c>
      <c r="F15" s="81" t="s">
        <v>67</v>
      </c>
      <c r="G15" s="81">
        <v>100</v>
      </c>
      <c r="H15" s="204">
        <v>5</v>
      </c>
      <c r="I15" s="205"/>
      <c r="J15" s="205"/>
      <c r="K15" s="205"/>
      <c r="L15" s="167" t="s">
        <v>3</v>
      </c>
      <c r="M15" s="180">
        <f>IF($M$14="","",ROUND(SUMIF($AE$39:$AE$103,CONCATENATE(E15,"SI"),$AD$39:$AD$103)/12,2))</f>
        <v>3</v>
      </c>
      <c r="N15" s="206"/>
      <c r="O15" s="206"/>
      <c r="P15" s="181"/>
      <c r="Q15" s="207" t="str">
        <f>IF($Q$14="","",ROUND(SUMIF($AF$39:$AF$78,CONCATENATE(E15,"SI"),$AD$39:$AD$78)/12,2))</f>
        <v/>
      </c>
      <c r="R15" s="207"/>
      <c r="S15" s="207"/>
      <c r="T15" s="207"/>
      <c r="U15" s="207"/>
      <c r="V15" s="207"/>
      <c r="W15" s="207"/>
      <c r="X15" s="180" t="str">
        <f>IF($X$14="","",ROUND(SUMIF($AG$39:$AG$78,CONCATENATE(E15,"SI"),$AD$39:$AD$78)/12,2))</f>
        <v/>
      </c>
      <c r="Y15" s="181"/>
      <c r="Z15" s="180" t="str">
        <f>IF($Z$14="","",ROUND(SUMIF($AH$39:$AH$78,CONCATENATE(E15,"SI"),$AD$39:$AD$78)/12,2))</f>
        <v/>
      </c>
      <c r="AA15" s="181"/>
      <c r="AB15" s="180" t="str">
        <f>IF($AB$14="","",ROUND(SUMIF($AI$39:$AI$78,CONCATENATE(E15,"SI"),$AD$39:$AD$78)/12,2))</f>
        <v/>
      </c>
      <c r="AC15" s="181"/>
      <c r="AD15" s="82" t="str">
        <f>IF(OR(E15="",M14=""),"N/A",IF(AND(IF($L$14="","SI",IF(VLOOKUP($A$10,EXPERIENCIA_REQUERIDA_PERFIL!A:BD,4,FALSE)="NO","SI",L15))="SI",M15&gt;=$P$13,Q15&gt;=$W$13,X15&gt;=$Y$13),"OK","KO"))</f>
        <v>OK</v>
      </c>
      <c r="AE15" s="83" t="str">
        <f>IF(OR($E15="",$M$14="",AE$13=0),"",MAX(TRUNC((M15-$P$13)/AE$11),0))</f>
        <v/>
      </c>
      <c r="AF15" s="83" t="str">
        <f>IF(OR($E15="",$Q$14="",AF$13=0),"",MAX(TRUNC((Q15-$W$13)/AF$11),0))</f>
        <v/>
      </c>
      <c r="AG15" s="83" t="str">
        <f>IF(OR($E15="",$X$14="",AG$13=0),"",MAX(TRUNC((X15-$Y$13)/AG$11),0))</f>
        <v/>
      </c>
      <c r="AH15" s="83" t="str">
        <f>IF(OR($E15="",$Z$14="",AH$13=0),"",MAX(TRUNC(($Z15-$AA$13)/AH$11),0))</f>
        <v/>
      </c>
      <c r="AI15" s="83" t="str">
        <f>IF(OR($E15="",$AB$14="",AI$13=0),"",MAX(TRUNC(($AB15-$AC$13)/AI$11),0))</f>
        <v/>
      </c>
      <c r="AJ15" s="83" t="str">
        <f t="shared" ref="AJ15:AJ34" si="1">IF($AJ$12=0,"",IF(L15="SI",$AJ$12,0))</f>
        <v/>
      </c>
      <c r="AK15" s="55"/>
    </row>
    <row r="16" spans="1:37" ht="20.25" customHeight="1" x14ac:dyDescent="0.25">
      <c r="A16" s="72">
        <f>A15+1</f>
        <v>2</v>
      </c>
      <c r="B16" s="203" t="str">
        <f t="shared" si="0"/>
        <v>Atenció a Usuaris</v>
      </c>
      <c r="C16" s="203"/>
      <c r="D16" s="203"/>
      <c r="E16" s="81"/>
      <c r="F16" s="81"/>
      <c r="G16" s="81"/>
      <c r="H16" s="204"/>
      <c r="I16" s="205"/>
      <c r="J16" s="205"/>
      <c r="K16" s="205"/>
      <c r="L16" s="167" t="s">
        <v>51</v>
      </c>
      <c r="M16" s="180">
        <f t="shared" ref="M16:M34" si="2">IF($M$14="","",ROUND(SUMIF($AE$39:$AE$103,CONCATENATE(E16,"SI"),$AD$39:$AD$103)/12,2))</f>
        <v>0</v>
      </c>
      <c r="N16" s="206"/>
      <c r="O16" s="206"/>
      <c r="P16" s="181"/>
      <c r="Q16" s="207" t="str">
        <f t="shared" ref="Q16:Q34" si="3">IF($Q$14="","",ROUND(SUMIF($AF$39:$AF$78,CONCATENATE(E16,"SI"),$AD$39:$AD$78)/12,2))</f>
        <v/>
      </c>
      <c r="R16" s="207"/>
      <c r="S16" s="207"/>
      <c r="T16" s="207"/>
      <c r="U16" s="207"/>
      <c r="V16" s="207"/>
      <c r="W16" s="207"/>
      <c r="X16" s="180" t="str">
        <f t="shared" ref="X16:X34" si="4">IF($X$14="","",ROUND(SUMIF($AG$39:$AG$78,CONCATENATE(E16,"SI"),$AD$39:$AD$78)/12,2))</f>
        <v/>
      </c>
      <c r="Y16" s="181"/>
      <c r="Z16" s="180" t="str">
        <f t="shared" ref="Z16:Z34" si="5">IF($Z$14="","",ROUND(SUMIF($AH$39:$AH$78,CONCATENATE(E16,"SI"),$AD$39:$AD$78)/12,2))</f>
        <v/>
      </c>
      <c r="AA16" s="181"/>
      <c r="AB16" s="180" t="str">
        <f t="shared" ref="AB16:AB34" si="6">IF($AB$14="","",ROUND(SUMIF($AI$39:$AI$78,CONCATENATE(E16,"SI"),$AD$39:$AD$78)/12,2))</f>
        <v/>
      </c>
      <c r="AC16" s="181"/>
      <c r="AD16" s="82" t="str">
        <f>IF(OR(E16="",M15=""),"N/A",IF(AND(IF($L$14="","SI",IF(VLOOKUP($A$10,EXPERIENCIA_REQUERIDA_PERFIL!A:BD,4,FALSE)="NO","SI",L16))="SI",M16&gt;=$P$13,Q16&gt;=$W$13,X16&gt;=$Y$13),"OK","KO"))</f>
        <v>N/A</v>
      </c>
      <c r="AE16" s="83" t="str">
        <f t="shared" ref="AE16:AE34" si="7">IF(OR($E16="",$M$14="",AE$13=0),"",MAX(TRUNC((M16-$P$13)/AE$11),0))</f>
        <v/>
      </c>
      <c r="AF16" s="83" t="str">
        <f t="shared" ref="AF16:AF34" si="8">IF(OR($E16="",$Q$14="",AF$13=0),"",MAX(TRUNC((Q16-$W$13)/AF$11),0))</f>
        <v/>
      </c>
      <c r="AG16" s="83" t="str">
        <f t="shared" ref="AG16:AG34" si="9">IF(OR($E16="",$X$14="",AG$13=0),"",MAX(TRUNC((X16-$Y$13)/AG$11),0))</f>
        <v/>
      </c>
      <c r="AH16" s="83" t="str">
        <f t="shared" ref="AH16:AH34" si="10">IF(OR($E16="",$Z$14="",AH$13=0),"",MAX(TRUNC(($Z16-$AA$13)/AH$11),0))</f>
        <v/>
      </c>
      <c r="AI16" s="83" t="str">
        <f t="shared" ref="AI16:AI34" si="11">IF(OR($E16="",$AB$14="",AI$13=0),"",MAX(TRUNC(($AB16-$AC$13)/AI$11),0))</f>
        <v/>
      </c>
      <c r="AJ16" s="83" t="str">
        <f t="shared" si="1"/>
        <v/>
      </c>
      <c r="AK16" s="55"/>
    </row>
    <row r="17" spans="1:37" ht="20.25" customHeight="1" x14ac:dyDescent="0.25">
      <c r="A17" s="72">
        <f t="shared" ref="A17:A34" si="12">A16+1</f>
        <v>3</v>
      </c>
      <c r="B17" s="203" t="str">
        <f t="shared" si="0"/>
        <v>Atenció a Usuaris</v>
      </c>
      <c r="C17" s="203"/>
      <c r="D17" s="203"/>
      <c r="E17" s="81"/>
      <c r="F17" s="81"/>
      <c r="G17" s="81"/>
      <c r="H17" s="204"/>
      <c r="I17" s="205"/>
      <c r="J17" s="205"/>
      <c r="K17" s="205"/>
      <c r="L17" s="167" t="s">
        <v>51</v>
      </c>
      <c r="M17" s="180">
        <f t="shared" si="2"/>
        <v>0</v>
      </c>
      <c r="N17" s="206"/>
      <c r="O17" s="206"/>
      <c r="P17" s="181"/>
      <c r="Q17" s="207" t="str">
        <f t="shared" si="3"/>
        <v/>
      </c>
      <c r="R17" s="207"/>
      <c r="S17" s="207"/>
      <c r="T17" s="207"/>
      <c r="U17" s="207"/>
      <c r="V17" s="207"/>
      <c r="W17" s="207"/>
      <c r="X17" s="180" t="str">
        <f t="shared" si="4"/>
        <v/>
      </c>
      <c r="Y17" s="181"/>
      <c r="Z17" s="180" t="str">
        <f t="shared" si="5"/>
        <v/>
      </c>
      <c r="AA17" s="181"/>
      <c r="AB17" s="180" t="str">
        <f t="shared" si="6"/>
        <v/>
      </c>
      <c r="AC17" s="181"/>
      <c r="AD17" s="82" t="str">
        <f>IF(OR(E17="",M16=""),"N/A",IF(AND(IF($L$14="","SI",IF(VLOOKUP($A$10,EXPERIENCIA_REQUERIDA_PERFIL!A:BD,4,FALSE)="NO","SI",L17))="SI",M17&gt;=$P$13,Q17&gt;=$W$13,X17&gt;=$Y$13),"OK","KO"))</f>
        <v>N/A</v>
      </c>
      <c r="AE17" s="83" t="str">
        <f t="shared" si="7"/>
        <v/>
      </c>
      <c r="AF17" s="83" t="str">
        <f t="shared" si="8"/>
        <v/>
      </c>
      <c r="AG17" s="83" t="str">
        <f t="shared" si="9"/>
        <v/>
      </c>
      <c r="AH17" s="83" t="str">
        <f t="shared" si="10"/>
        <v/>
      </c>
      <c r="AI17" s="83" t="str">
        <f t="shared" si="11"/>
        <v/>
      </c>
      <c r="AJ17" s="83" t="str">
        <f t="shared" si="1"/>
        <v/>
      </c>
      <c r="AK17" s="55"/>
    </row>
    <row r="18" spans="1:37" ht="20.25" customHeight="1" x14ac:dyDescent="0.25">
      <c r="A18" s="72">
        <f t="shared" si="12"/>
        <v>4</v>
      </c>
      <c r="B18" s="203" t="str">
        <f t="shared" si="0"/>
        <v>Atenció a Usuaris</v>
      </c>
      <c r="C18" s="203"/>
      <c r="D18" s="203"/>
      <c r="E18" s="81"/>
      <c r="F18" s="81"/>
      <c r="G18" s="81"/>
      <c r="H18" s="204"/>
      <c r="I18" s="205"/>
      <c r="J18" s="205"/>
      <c r="K18" s="205"/>
      <c r="L18" s="167" t="s">
        <v>51</v>
      </c>
      <c r="M18" s="180">
        <f t="shared" si="2"/>
        <v>0</v>
      </c>
      <c r="N18" s="206"/>
      <c r="O18" s="206"/>
      <c r="P18" s="181"/>
      <c r="Q18" s="207" t="str">
        <f t="shared" si="3"/>
        <v/>
      </c>
      <c r="R18" s="207"/>
      <c r="S18" s="207"/>
      <c r="T18" s="207"/>
      <c r="U18" s="207"/>
      <c r="V18" s="207"/>
      <c r="W18" s="207"/>
      <c r="X18" s="180" t="str">
        <f t="shared" si="4"/>
        <v/>
      </c>
      <c r="Y18" s="181"/>
      <c r="Z18" s="180" t="str">
        <f t="shared" si="5"/>
        <v/>
      </c>
      <c r="AA18" s="181"/>
      <c r="AB18" s="180" t="str">
        <f t="shared" si="6"/>
        <v/>
      </c>
      <c r="AC18" s="181"/>
      <c r="AD18" s="82" t="str">
        <f>IF(OR(E18="",M17=""),"N/A",IF(AND(IF($L$14="","SI",IF(VLOOKUP($A$10,EXPERIENCIA_REQUERIDA_PERFIL!A:BD,4,FALSE)="NO","SI",L18))="SI",M18&gt;=$P$13,Q18&gt;=$W$13,X18&gt;=$Y$13),"OK","KO"))</f>
        <v>N/A</v>
      </c>
      <c r="AE18" s="83" t="str">
        <f t="shared" si="7"/>
        <v/>
      </c>
      <c r="AF18" s="83" t="str">
        <f t="shared" si="8"/>
        <v/>
      </c>
      <c r="AG18" s="83" t="str">
        <f t="shared" si="9"/>
        <v/>
      </c>
      <c r="AH18" s="83" t="str">
        <f t="shared" si="10"/>
        <v/>
      </c>
      <c r="AI18" s="83" t="str">
        <f t="shared" si="11"/>
        <v/>
      </c>
      <c r="AJ18" s="83" t="str">
        <f t="shared" si="1"/>
        <v/>
      </c>
      <c r="AK18" s="55"/>
    </row>
    <row r="19" spans="1:37" ht="20.25" customHeight="1" x14ac:dyDescent="0.25">
      <c r="A19" s="72">
        <f t="shared" si="12"/>
        <v>5</v>
      </c>
      <c r="B19" s="203" t="str">
        <f t="shared" si="0"/>
        <v>Atenció a Usuaris</v>
      </c>
      <c r="C19" s="203"/>
      <c r="D19" s="203"/>
      <c r="E19" s="81"/>
      <c r="F19" s="81"/>
      <c r="G19" s="81"/>
      <c r="H19" s="204"/>
      <c r="I19" s="205"/>
      <c r="J19" s="205"/>
      <c r="K19" s="205"/>
      <c r="L19" s="167" t="s">
        <v>51</v>
      </c>
      <c r="M19" s="180">
        <f t="shared" si="2"/>
        <v>0</v>
      </c>
      <c r="N19" s="206"/>
      <c r="O19" s="206"/>
      <c r="P19" s="181"/>
      <c r="Q19" s="207" t="str">
        <f t="shared" si="3"/>
        <v/>
      </c>
      <c r="R19" s="207"/>
      <c r="S19" s="207"/>
      <c r="T19" s="207"/>
      <c r="U19" s="207"/>
      <c r="V19" s="207"/>
      <c r="W19" s="207"/>
      <c r="X19" s="180" t="str">
        <f t="shared" si="4"/>
        <v/>
      </c>
      <c r="Y19" s="181"/>
      <c r="Z19" s="180" t="str">
        <f t="shared" si="5"/>
        <v/>
      </c>
      <c r="AA19" s="181"/>
      <c r="AB19" s="180" t="str">
        <f t="shared" si="6"/>
        <v/>
      </c>
      <c r="AC19" s="181"/>
      <c r="AD19" s="82" t="str">
        <f>IF(OR(E19="",M18=""),"N/A",IF(AND(IF($L$14="","SI",IF(VLOOKUP($A$10,EXPERIENCIA_REQUERIDA_PERFIL!A:BD,4,FALSE)="NO","SI",L19))="SI",M19&gt;=$P$13,Q19&gt;=$W$13,X19&gt;=$Y$13),"OK","KO"))</f>
        <v>N/A</v>
      </c>
      <c r="AE19" s="83" t="str">
        <f t="shared" si="7"/>
        <v/>
      </c>
      <c r="AF19" s="83" t="str">
        <f t="shared" si="8"/>
        <v/>
      </c>
      <c r="AG19" s="83" t="str">
        <f t="shared" si="9"/>
        <v/>
      </c>
      <c r="AH19" s="83" t="str">
        <f t="shared" si="10"/>
        <v/>
      </c>
      <c r="AI19" s="83" t="str">
        <f t="shared" si="11"/>
        <v/>
      </c>
      <c r="AJ19" s="83" t="str">
        <f t="shared" si="1"/>
        <v/>
      </c>
      <c r="AK19" s="55"/>
    </row>
    <row r="20" spans="1:37" ht="20.25" customHeight="1" x14ac:dyDescent="0.25">
      <c r="A20" s="72">
        <f t="shared" si="12"/>
        <v>6</v>
      </c>
      <c r="B20" s="203" t="str">
        <f t="shared" si="0"/>
        <v>Atenció a Usuaris</v>
      </c>
      <c r="C20" s="203"/>
      <c r="D20" s="203"/>
      <c r="E20" s="81"/>
      <c r="F20" s="81"/>
      <c r="G20" s="81"/>
      <c r="H20" s="204"/>
      <c r="I20" s="205"/>
      <c r="J20" s="205"/>
      <c r="K20" s="205"/>
      <c r="L20" s="167" t="s">
        <v>51</v>
      </c>
      <c r="M20" s="180">
        <f t="shared" si="2"/>
        <v>0</v>
      </c>
      <c r="N20" s="206"/>
      <c r="O20" s="206"/>
      <c r="P20" s="181"/>
      <c r="Q20" s="207" t="str">
        <f t="shared" si="3"/>
        <v/>
      </c>
      <c r="R20" s="207"/>
      <c r="S20" s="207"/>
      <c r="T20" s="207"/>
      <c r="U20" s="207"/>
      <c r="V20" s="207"/>
      <c r="W20" s="207"/>
      <c r="X20" s="180" t="str">
        <f t="shared" si="4"/>
        <v/>
      </c>
      <c r="Y20" s="181"/>
      <c r="Z20" s="180" t="str">
        <f t="shared" si="5"/>
        <v/>
      </c>
      <c r="AA20" s="181"/>
      <c r="AB20" s="180" t="str">
        <f t="shared" si="6"/>
        <v/>
      </c>
      <c r="AC20" s="181"/>
      <c r="AD20" s="82" t="str">
        <f>IF(OR(E20="",M19=""),"N/A",IF(AND(IF($L$14="","SI",IF(VLOOKUP($A$10,EXPERIENCIA_REQUERIDA_PERFIL!A:BD,4,FALSE)="NO","SI",L20))="SI",M20&gt;=$P$13,Q20&gt;=$W$13,X20&gt;=$Y$13),"OK","KO"))</f>
        <v>N/A</v>
      </c>
      <c r="AE20" s="83" t="str">
        <f t="shared" si="7"/>
        <v/>
      </c>
      <c r="AF20" s="83" t="str">
        <f t="shared" si="8"/>
        <v/>
      </c>
      <c r="AG20" s="83" t="str">
        <f t="shared" si="9"/>
        <v/>
      </c>
      <c r="AH20" s="83" t="str">
        <f t="shared" si="10"/>
        <v/>
      </c>
      <c r="AI20" s="83" t="str">
        <f t="shared" si="11"/>
        <v/>
      </c>
      <c r="AJ20" s="83" t="str">
        <f t="shared" si="1"/>
        <v/>
      </c>
      <c r="AK20" s="55"/>
    </row>
    <row r="21" spans="1:37" ht="20.25" customHeight="1" x14ac:dyDescent="0.25">
      <c r="A21" s="72">
        <f t="shared" si="12"/>
        <v>7</v>
      </c>
      <c r="B21" s="203" t="str">
        <f t="shared" si="0"/>
        <v>Atenció a Usuaris</v>
      </c>
      <c r="C21" s="203"/>
      <c r="D21" s="203"/>
      <c r="E21" s="81"/>
      <c r="F21" s="81"/>
      <c r="G21" s="81"/>
      <c r="H21" s="204"/>
      <c r="I21" s="205"/>
      <c r="J21" s="205"/>
      <c r="K21" s="205"/>
      <c r="L21" s="167" t="s">
        <v>51</v>
      </c>
      <c r="M21" s="180">
        <f t="shared" si="2"/>
        <v>0</v>
      </c>
      <c r="N21" s="206"/>
      <c r="O21" s="206"/>
      <c r="P21" s="181"/>
      <c r="Q21" s="207" t="str">
        <f t="shared" si="3"/>
        <v/>
      </c>
      <c r="R21" s="207"/>
      <c r="S21" s="207"/>
      <c r="T21" s="207"/>
      <c r="U21" s="207"/>
      <c r="V21" s="207"/>
      <c r="W21" s="207"/>
      <c r="X21" s="180" t="str">
        <f t="shared" si="4"/>
        <v/>
      </c>
      <c r="Y21" s="181"/>
      <c r="Z21" s="180" t="str">
        <f t="shared" si="5"/>
        <v/>
      </c>
      <c r="AA21" s="181"/>
      <c r="AB21" s="180" t="str">
        <f t="shared" si="6"/>
        <v/>
      </c>
      <c r="AC21" s="181"/>
      <c r="AD21" s="82" t="str">
        <f>IF(OR(E21="",M20=""),"N/A",IF(AND(IF($L$14="","SI",IF(VLOOKUP($A$10,EXPERIENCIA_REQUERIDA_PERFIL!A:BD,4,FALSE)="NO","SI",L21))="SI",M21&gt;=$P$13,Q21&gt;=$W$13,X21&gt;=$Y$13),"OK","KO"))</f>
        <v>N/A</v>
      </c>
      <c r="AE21" s="83" t="str">
        <f t="shared" si="7"/>
        <v/>
      </c>
      <c r="AF21" s="83" t="str">
        <f t="shared" si="8"/>
        <v/>
      </c>
      <c r="AG21" s="83" t="str">
        <f t="shared" si="9"/>
        <v/>
      </c>
      <c r="AH21" s="83" t="str">
        <f t="shared" si="10"/>
        <v/>
      </c>
      <c r="AI21" s="83" t="str">
        <f t="shared" si="11"/>
        <v/>
      </c>
      <c r="AJ21" s="83" t="str">
        <f t="shared" si="1"/>
        <v/>
      </c>
      <c r="AK21" s="55"/>
    </row>
    <row r="22" spans="1:37" ht="20.25" customHeight="1" x14ac:dyDescent="0.25">
      <c r="A22" s="72">
        <f t="shared" si="12"/>
        <v>8</v>
      </c>
      <c r="B22" s="203" t="str">
        <f t="shared" si="0"/>
        <v>Atenció a Usuaris</v>
      </c>
      <c r="C22" s="203"/>
      <c r="D22" s="203"/>
      <c r="E22" s="81"/>
      <c r="F22" s="81"/>
      <c r="G22" s="81"/>
      <c r="H22" s="204"/>
      <c r="I22" s="205"/>
      <c r="J22" s="205"/>
      <c r="K22" s="205"/>
      <c r="L22" s="167" t="s">
        <v>51</v>
      </c>
      <c r="M22" s="180">
        <f t="shared" si="2"/>
        <v>0</v>
      </c>
      <c r="N22" s="206"/>
      <c r="O22" s="206"/>
      <c r="P22" s="181"/>
      <c r="Q22" s="207" t="str">
        <f t="shared" si="3"/>
        <v/>
      </c>
      <c r="R22" s="207"/>
      <c r="S22" s="207"/>
      <c r="T22" s="207"/>
      <c r="U22" s="207"/>
      <c r="V22" s="207"/>
      <c r="W22" s="207"/>
      <c r="X22" s="180" t="str">
        <f t="shared" si="4"/>
        <v/>
      </c>
      <c r="Y22" s="181"/>
      <c r="Z22" s="180" t="str">
        <f t="shared" si="5"/>
        <v/>
      </c>
      <c r="AA22" s="181"/>
      <c r="AB22" s="180" t="str">
        <f t="shared" si="6"/>
        <v/>
      </c>
      <c r="AC22" s="181"/>
      <c r="AD22" s="82" t="str">
        <f>IF(OR(E22="",M21=""),"N/A",IF(AND(IF($L$14="","SI",IF(VLOOKUP($A$10,EXPERIENCIA_REQUERIDA_PERFIL!A:BD,4,FALSE)="NO","SI",L22))="SI",M22&gt;=$P$13,Q22&gt;=$W$13,X22&gt;=$Y$13),"OK","KO"))</f>
        <v>N/A</v>
      </c>
      <c r="AE22" s="83" t="str">
        <f t="shared" si="7"/>
        <v/>
      </c>
      <c r="AF22" s="83" t="str">
        <f t="shared" si="8"/>
        <v/>
      </c>
      <c r="AG22" s="83" t="str">
        <f t="shared" si="9"/>
        <v/>
      </c>
      <c r="AH22" s="83" t="str">
        <f t="shared" si="10"/>
        <v/>
      </c>
      <c r="AI22" s="83" t="str">
        <f t="shared" si="11"/>
        <v/>
      </c>
      <c r="AJ22" s="83" t="str">
        <f t="shared" si="1"/>
        <v/>
      </c>
      <c r="AK22" s="55"/>
    </row>
    <row r="23" spans="1:37" ht="20.25" customHeight="1" x14ac:dyDescent="0.25">
      <c r="A23" s="72">
        <f t="shared" si="12"/>
        <v>9</v>
      </c>
      <c r="B23" s="203" t="str">
        <f t="shared" si="0"/>
        <v>Atenció a Usuaris</v>
      </c>
      <c r="C23" s="203"/>
      <c r="D23" s="203"/>
      <c r="E23" s="81"/>
      <c r="F23" s="81"/>
      <c r="G23" s="81"/>
      <c r="H23" s="204"/>
      <c r="I23" s="205"/>
      <c r="J23" s="205"/>
      <c r="K23" s="205"/>
      <c r="L23" s="167" t="s">
        <v>51</v>
      </c>
      <c r="M23" s="180">
        <f t="shared" si="2"/>
        <v>0</v>
      </c>
      <c r="N23" s="206"/>
      <c r="O23" s="206"/>
      <c r="P23" s="181"/>
      <c r="Q23" s="207" t="str">
        <f t="shared" si="3"/>
        <v/>
      </c>
      <c r="R23" s="207"/>
      <c r="S23" s="207"/>
      <c r="T23" s="207"/>
      <c r="U23" s="207"/>
      <c r="V23" s="207"/>
      <c r="W23" s="207"/>
      <c r="X23" s="180" t="str">
        <f t="shared" si="4"/>
        <v/>
      </c>
      <c r="Y23" s="181"/>
      <c r="Z23" s="180" t="str">
        <f t="shared" si="5"/>
        <v/>
      </c>
      <c r="AA23" s="181"/>
      <c r="AB23" s="180" t="str">
        <f t="shared" si="6"/>
        <v/>
      </c>
      <c r="AC23" s="181"/>
      <c r="AD23" s="82" t="str">
        <f>IF(OR(E23="",M22=""),"N/A",IF(AND(IF($L$14="","SI",IF(VLOOKUP($A$10,EXPERIENCIA_REQUERIDA_PERFIL!A:BD,4,FALSE)="NO","SI",L23))="SI",M23&gt;=$P$13,Q23&gt;=$W$13,X23&gt;=$Y$13),"OK","KO"))</f>
        <v>N/A</v>
      </c>
      <c r="AE23" s="83" t="str">
        <f t="shared" si="7"/>
        <v/>
      </c>
      <c r="AF23" s="83" t="str">
        <f t="shared" si="8"/>
        <v/>
      </c>
      <c r="AG23" s="83" t="str">
        <f t="shared" si="9"/>
        <v/>
      </c>
      <c r="AH23" s="83" t="str">
        <f t="shared" si="10"/>
        <v/>
      </c>
      <c r="AI23" s="83" t="str">
        <f t="shared" si="11"/>
        <v/>
      </c>
      <c r="AJ23" s="83" t="str">
        <f t="shared" si="1"/>
        <v/>
      </c>
      <c r="AK23" s="55"/>
    </row>
    <row r="24" spans="1:37" ht="20.25" customHeight="1" x14ac:dyDescent="0.25">
      <c r="A24" s="72">
        <f t="shared" si="12"/>
        <v>10</v>
      </c>
      <c r="B24" s="203" t="str">
        <f t="shared" si="0"/>
        <v>Atenció a Usuaris</v>
      </c>
      <c r="C24" s="203"/>
      <c r="D24" s="203"/>
      <c r="E24" s="81"/>
      <c r="F24" s="81"/>
      <c r="G24" s="81"/>
      <c r="H24" s="204"/>
      <c r="I24" s="205"/>
      <c r="J24" s="205"/>
      <c r="K24" s="205"/>
      <c r="L24" s="167" t="s">
        <v>51</v>
      </c>
      <c r="M24" s="180">
        <f t="shared" si="2"/>
        <v>0</v>
      </c>
      <c r="N24" s="206"/>
      <c r="O24" s="206"/>
      <c r="P24" s="181"/>
      <c r="Q24" s="207" t="str">
        <f t="shared" si="3"/>
        <v/>
      </c>
      <c r="R24" s="207"/>
      <c r="S24" s="207"/>
      <c r="T24" s="207"/>
      <c r="U24" s="207"/>
      <c r="V24" s="207"/>
      <c r="W24" s="207"/>
      <c r="X24" s="180" t="str">
        <f t="shared" si="4"/>
        <v/>
      </c>
      <c r="Y24" s="181"/>
      <c r="Z24" s="180" t="str">
        <f t="shared" si="5"/>
        <v/>
      </c>
      <c r="AA24" s="181"/>
      <c r="AB24" s="180" t="str">
        <f t="shared" si="6"/>
        <v/>
      </c>
      <c r="AC24" s="181"/>
      <c r="AD24" s="82" t="str">
        <f>IF(OR(E24="",M23=""),"N/A",IF(AND(IF($L$14="","SI",IF(VLOOKUP($A$10,EXPERIENCIA_REQUERIDA_PERFIL!A:BD,4,FALSE)="NO","SI",L24))="SI",M24&gt;=$P$13,Q24&gt;=$W$13,X24&gt;=$Y$13),"OK","KO"))</f>
        <v>N/A</v>
      </c>
      <c r="AE24" s="83" t="str">
        <f t="shared" si="7"/>
        <v/>
      </c>
      <c r="AF24" s="83" t="str">
        <f t="shared" si="8"/>
        <v/>
      </c>
      <c r="AG24" s="83" t="str">
        <f t="shared" si="9"/>
        <v/>
      </c>
      <c r="AH24" s="83" t="str">
        <f t="shared" si="10"/>
        <v/>
      </c>
      <c r="AI24" s="83" t="str">
        <f t="shared" si="11"/>
        <v/>
      </c>
      <c r="AJ24" s="83" t="str">
        <f t="shared" si="1"/>
        <v/>
      </c>
      <c r="AK24" s="55"/>
    </row>
    <row r="25" spans="1:37" ht="20.25" customHeight="1" x14ac:dyDescent="0.25">
      <c r="A25" s="72">
        <f t="shared" si="12"/>
        <v>11</v>
      </c>
      <c r="B25" s="203" t="str">
        <f t="shared" si="0"/>
        <v>Atenció a Usuaris</v>
      </c>
      <c r="C25" s="203"/>
      <c r="D25" s="203"/>
      <c r="E25" s="81"/>
      <c r="F25" s="81"/>
      <c r="G25" s="81"/>
      <c r="H25" s="204"/>
      <c r="I25" s="205"/>
      <c r="J25" s="205"/>
      <c r="K25" s="205"/>
      <c r="L25" s="167" t="s">
        <v>51</v>
      </c>
      <c r="M25" s="180">
        <f t="shared" si="2"/>
        <v>0</v>
      </c>
      <c r="N25" s="206"/>
      <c r="O25" s="206"/>
      <c r="P25" s="181"/>
      <c r="Q25" s="207" t="str">
        <f t="shared" si="3"/>
        <v/>
      </c>
      <c r="R25" s="207"/>
      <c r="S25" s="207"/>
      <c r="T25" s="207"/>
      <c r="U25" s="207"/>
      <c r="V25" s="207"/>
      <c r="W25" s="207"/>
      <c r="X25" s="180" t="str">
        <f t="shared" si="4"/>
        <v/>
      </c>
      <c r="Y25" s="181"/>
      <c r="Z25" s="180" t="str">
        <f t="shared" si="5"/>
        <v/>
      </c>
      <c r="AA25" s="181"/>
      <c r="AB25" s="180" t="str">
        <f t="shared" si="6"/>
        <v/>
      </c>
      <c r="AC25" s="181"/>
      <c r="AD25" s="82" t="str">
        <f>IF(OR(E25="",M24=""),"N/A",IF(AND(IF($L$14="","SI",IF(VLOOKUP($A$10,EXPERIENCIA_REQUERIDA_PERFIL!A:BD,4,FALSE)="NO","SI",L25))="SI",M25&gt;=$P$13,Q25&gt;=$W$13,X25&gt;=$Y$13),"OK","KO"))</f>
        <v>N/A</v>
      </c>
      <c r="AE25" s="83" t="str">
        <f t="shared" si="7"/>
        <v/>
      </c>
      <c r="AF25" s="83" t="str">
        <f t="shared" si="8"/>
        <v/>
      </c>
      <c r="AG25" s="83" t="str">
        <f t="shared" si="9"/>
        <v/>
      </c>
      <c r="AH25" s="83" t="str">
        <f t="shared" si="10"/>
        <v/>
      </c>
      <c r="AI25" s="83" t="str">
        <f t="shared" si="11"/>
        <v/>
      </c>
      <c r="AJ25" s="83" t="str">
        <f t="shared" si="1"/>
        <v/>
      </c>
      <c r="AK25" s="55"/>
    </row>
    <row r="26" spans="1:37" ht="20.25" customHeight="1" x14ac:dyDescent="0.25">
      <c r="A26" s="72">
        <f t="shared" si="12"/>
        <v>12</v>
      </c>
      <c r="B26" s="203" t="str">
        <f t="shared" si="0"/>
        <v>Atenció a Usuaris</v>
      </c>
      <c r="C26" s="203"/>
      <c r="D26" s="203"/>
      <c r="E26" s="81"/>
      <c r="F26" s="81"/>
      <c r="G26" s="81"/>
      <c r="H26" s="204"/>
      <c r="I26" s="205"/>
      <c r="J26" s="205"/>
      <c r="K26" s="205"/>
      <c r="L26" s="167" t="s">
        <v>51</v>
      </c>
      <c r="M26" s="180">
        <f t="shared" si="2"/>
        <v>0</v>
      </c>
      <c r="N26" s="206"/>
      <c r="O26" s="206"/>
      <c r="P26" s="181"/>
      <c r="Q26" s="207" t="str">
        <f t="shared" si="3"/>
        <v/>
      </c>
      <c r="R26" s="207"/>
      <c r="S26" s="207"/>
      <c r="T26" s="207"/>
      <c r="U26" s="207"/>
      <c r="V26" s="207"/>
      <c r="W26" s="207"/>
      <c r="X26" s="180" t="str">
        <f t="shared" si="4"/>
        <v/>
      </c>
      <c r="Y26" s="181"/>
      <c r="Z26" s="180" t="str">
        <f t="shared" si="5"/>
        <v/>
      </c>
      <c r="AA26" s="181"/>
      <c r="AB26" s="180" t="str">
        <f t="shared" si="6"/>
        <v/>
      </c>
      <c r="AC26" s="181"/>
      <c r="AD26" s="82" t="str">
        <f>IF(OR(E26="",M25=""),"N/A",IF(AND(IF($L$14="","SI",IF(VLOOKUP($A$10,EXPERIENCIA_REQUERIDA_PERFIL!A:BD,4,FALSE)="NO","SI",L26))="SI",M26&gt;=$P$13,Q26&gt;=$W$13,X26&gt;=$Y$13),"OK","KO"))</f>
        <v>N/A</v>
      </c>
      <c r="AE26" s="83" t="str">
        <f t="shared" si="7"/>
        <v/>
      </c>
      <c r="AF26" s="83" t="str">
        <f t="shared" si="8"/>
        <v/>
      </c>
      <c r="AG26" s="83" t="str">
        <f t="shared" si="9"/>
        <v/>
      </c>
      <c r="AH26" s="83" t="str">
        <f t="shared" si="10"/>
        <v/>
      </c>
      <c r="AI26" s="83" t="str">
        <f t="shared" si="11"/>
        <v/>
      </c>
      <c r="AJ26" s="83" t="str">
        <f t="shared" si="1"/>
        <v/>
      </c>
      <c r="AK26" s="55"/>
    </row>
    <row r="27" spans="1:37" ht="20.25" customHeight="1" x14ac:dyDescent="0.25">
      <c r="A27" s="72">
        <f t="shared" si="12"/>
        <v>13</v>
      </c>
      <c r="B27" s="203" t="str">
        <f t="shared" si="0"/>
        <v>Atenció a Usuaris</v>
      </c>
      <c r="C27" s="203"/>
      <c r="D27" s="203"/>
      <c r="E27" s="81"/>
      <c r="F27" s="81"/>
      <c r="G27" s="81"/>
      <c r="H27" s="204"/>
      <c r="I27" s="205"/>
      <c r="J27" s="205"/>
      <c r="K27" s="205"/>
      <c r="L27" s="167" t="s">
        <v>51</v>
      </c>
      <c r="M27" s="180">
        <f t="shared" si="2"/>
        <v>0</v>
      </c>
      <c r="N27" s="206"/>
      <c r="O27" s="206"/>
      <c r="P27" s="181"/>
      <c r="Q27" s="207" t="str">
        <f t="shared" si="3"/>
        <v/>
      </c>
      <c r="R27" s="207"/>
      <c r="S27" s="207"/>
      <c r="T27" s="207"/>
      <c r="U27" s="207"/>
      <c r="V27" s="207"/>
      <c r="W27" s="207"/>
      <c r="X27" s="180" t="str">
        <f t="shared" si="4"/>
        <v/>
      </c>
      <c r="Y27" s="181"/>
      <c r="Z27" s="180" t="str">
        <f t="shared" si="5"/>
        <v/>
      </c>
      <c r="AA27" s="181"/>
      <c r="AB27" s="180" t="str">
        <f t="shared" si="6"/>
        <v/>
      </c>
      <c r="AC27" s="181"/>
      <c r="AD27" s="82" t="str">
        <f>IF(OR(E27="",M26=""),"N/A",IF(AND(IF($L$14="","SI",IF(VLOOKUP($A$10,EXPERIENCIA_REQUERIDA_PERFIL!A:BD,4,FALSE)="NO","SI",L27))="SI",M27&gt;=$P$13,Q27&gt;=$W$13,X27&gt;=$Y$13),"OK","KO"))</f>
        <v>N/A</v>
      </c>
      <c r="AE27" s="83" t="str">
        <f t="shared" si="7"/>
        <v/>
      </c>
      <c r="AF27" s="83" t="str">
        <f t="shared" si="8"/>
        <v/>
      </c>
      <c r="AG27" s="83" t="str">
        <f t="shared" si="9"/>
        <v/>
      </c>
      <c r="AH27" s="83" t="str">
        <f t="shared" si="10"/>
        <v/>
      </c>
      <c r="AI27" s="83" t="str">
        <f t="shared" si="11"/>
        <v/>
      </c>
      <c r="AJ27" s="83" t="str">
        <f t="shared" si="1"/>
        <v/>
      </c>
      <c r="AK27" s="55"/>
    </row>
    <row r="28" spans="1:37" ht="20.25" customHeight="1" x14ac:dyDescent="0.25">
      <c r="A28" s="72">
        <f t="shared" si="12"/>
        <v>14</v>
      </c>
      <c r="B28" s="203" t="str">
        <f t="shared" si="0"/>
        <v>Atenció a Usuaris</v>
      </c>
      <c r="C28" s="203"/>
      <c r="D28" s="203"/>
      <c r="E28" s="81"/>
      <c r="F28" s="81"/>
      <c r="G28" s="81"/>
      <c r="H28" s="204"/>
      <c r="I28" s="205"/>
      <c r="J28" s="205"/>
      <c r="K28" s="205"/>
      <c r="L28" s="167" t="s">
        <v>51</v>
      </c>
      <c r="M28" s="180">
        <f t="shared" si="2"/>
        <v>0</v>
      </c>
      <c r="N28" s="206"/>
      <c r="O28" s="206"/>
      <c r="P28" s="181"/>
      <c r="Q28" s="207" t="str">
        <f t="shared" si="3"/>
        <v/>
      </c>
      <c r="R28" s="207"/>
      <c r="S28" s="207"/>
      <c r="T28" s="207"/>
      <c r="U28" s="207"/>
      <c r="V28" s="207"/>
      <c r="W28" s="207"/>
      <c r="X28" s="180" t="str">
        <f t="shared" si="4"/>
        <v/>
      </c>
      <c r="Y28" s="181"/>
      <c r="Z28" s="180" t="str">
        <f t="shared" si="5"/>
        <v/>
      </c>
      <c r="AA28" s="181"/>
      <c r="AB28" s="180" t="str">
        <f t="shared" si="6"/>
        <v/>
      </c>
      <c r="AC28" s="181"/>
      <c r="AD28" s="82" t="str">
        <f>IF(OR(E28="",M27=""),"N/A",IF(AND(IF($L$14="","SI",IF(VLOOKUP($A$10,EXPERIENCIA_REQUERIDA_PERFIL!A:BD,4,FALSE)="NO","SI",L28))="SI",M28&gt;=$P$13,Q28&gt;=$W$13,X28&gt;=$Y$13),"OK","KO"))</f>
        <v>N/A</v>
      </c>
      <c r="AE28" s="83" t="str">
        <f t="shared" si="7"/>
        <v/>
      </c>
      <c r="AF28" s="83" t="str">
        <f t="shared" si="8"/>
        <v/>
      </c>
      <c r="AG28" s="83" t="str">
        <f t="shared" si="9"/>
        <v/>
      </c>
      <c r="AH28" s="83" t="str">
        <f t="shared" si="10"/>
        <v/>
      </c>
      <c r="AI28" s="83" t="str">
        <f t="shared" si="11"/>
        <v/>
      </c>
      <c r="AJ28" s="83" t="str">
        <f t="shared" si="1"/>
        <v/>
      </c>
      <c r="AK28" s="55"/>
    </row>
    <row r="29" spans="1:37" ht="20.25" customHeight="1" x14ac:dyDescent="0.25">
      <c r="A29" s="72">
        <f t="shared" si="12"/>
        <v>15</v>
      </c>
      <c r="B29" s="203" t="str">
        <f t="shared" si="0"/>
        <v>Atenció a Usuaris</v>
      </c>
      <c r="C29" s="203"/>
      <c r="D29" s="203"/>
      <c r="E29" s="81"/>
      <c r="F29" s="81"/>
      <c r="G29" s="81"/>
      <c r="H29" s="204"/>
      <c r="I29" s="205"/>
      <c r="J29" s="205"/>
      <c r="K29" s="205"/>
      <c r="L29" s="167" t="s">
        <v>51</v>
      </c>
      <c r="M29" s="180">
        <f t="shared" si="2"/>
        <v>0</v>
      </c>
      <c r="N29" s="206"/>
      <c r="O29" s="206"/>
      <c r="P29" s="181"/>
      <c r="Q29" s="207" t="str">
        <f t="shared" si="3"/>
        <v/>
      </c>
      <c r="R29" s="207"/>
      <c r="S29" s="207"/>
      <c r="T29" s="207"/>
      <c r="U29" s="207"/>
      <c r="V29" s="207"/>
      <c r="W29" s="207"/>
      <c r="X29" s="180" t="str">
        <f t="shared" si="4"/>
        <v/>
      </c>
      <c r="Y29" s="181"/>
      <c r="Z29" s="180" t="str">
        <f t="shared" si="5"/>
        <v/>
      </c>
      <c r="AA29" s="181"/>
      <c r="AB29" s="180" t="str">
        <f t="shared" si="6"/>
        <v/>
      </c>
      <c r="AC29" s="181"/>
      <c r="AD29" s="82" t="str">
        <f>IF(OR(E29="",M28=""),"N/A",IF(AND(IF($L$14="","SI",IF(VLOOKUP($A$10,EXPERIENCIA_REQUERIDA_PERFIL!A:BD,4,FALSE)="NO","SI",L29))="SI",M29&gt;=$P$13,Q29&gt;=$W$13,X29&gt;=$Y$13),"OK","KO"))</f>
        <v>N/A</v>
      </c>
      <c r="AE29" s="83" t="str">
        <f t="shared" si="7"/>
        <v/>
      </c>
      <c r="AF29" s="83" t="str">
        <f t="shared" si="8"/>
        <v/>
      </c>
      <c r="AG29" s="83" t="str">
        <f t="shared" si="9"/>
        <v/>
      </c>
      <c r="AH29" s="83" t="str">
        <f t="shared" si="10"/>
        <v/>
      </c>
      <c r="AI29" s="83" t="str">
        <f t="shared" si="11"/>
        <v/>
      </c>
      <c r="AJ29" s="83" t="str">
        <f t="shared" si="1"/>
        <v/>
      </c>
      <c r="AK29" s="55"/>
    </row>
    <row r="30" spans="1:37" ht="20.25" customHeight="1" x14ac:dyDescent="0.25">
      <c r="A30" s="72">
        <f t="shared" si="12"/>
        <v>16</v>
      </c>
      <c r="B30" s="203" t="str">
        <f t="shared" si="0"/>
        <v>Atenció a Usuaris</v>
      </c>
      <c r="C30" s="203"/>
      <c r="D30" s="203"/>
      <c r="E30" s="81"/>
      <c r="F30" s="81"/>
      <c r="G30" s="81"/>
      <c r="H30" s="204"/>
      <c r="I30" s="205"/>
      <c r="J30" s="205"/>
      <c r="K30" s="205"/>
      <c r="L30" s="167" t="s">
        <v>51</v>
      </c>
      <c r="M30" s="180">
        <f t="shared" si="2"/>
        <v>0</v>
      </c>
      <c r="N30" s="206"/>
      <c r="O30" s="206"/>
      <c r="P30" s="181"/>
      <c r="Q30" s="207" t="str">
        <f t="shared" si="3"/>
        <v/>
      </c>
      <c r="R30" s="207"/>
      <c r="S30" s="207"/>
      <c r="T30" s="207"/>
      <c r="U30" s="207"/>
      <c r="V30" s="207"/>
      <c r="W30" s="207"/>
      <c r="X30" s="180" t="str">
        <f t="shared" si="4"/>
        <v/>
      </c>
      <c r="Y30" s="181"/>
      <c r="Z30" s="180" t="str">
        <f t="shared" si="5"/>
        <v/>
      </c>
      <c r="AA30" s="181"/>
      <c r="AB30" s="180" t="str">
        <f t="shared" si="6"/>
        <v/>
      </c>
      <c r="AC30" s="181"/>
      <c r="AD30" s="82" t="str">
        <f>IF(OR(E30="",M29=""),"N/A",IF(AND(IF($L$14="","SI",IF(VLOOKUP($A$10,EXPERIENCIA_REQUERIDA_PERFIL!A:BD,4,FALSE)="NO","SI",L30))="SI",M30&gt;=$P$13,Q30&gt;=$W$13,X30&gt;=$Y$13),"OK","KO"))</f>
        <v>N/A</v>
      </c>
      <c r="AE30" s="83" t="str">
        <f t="shared" si="7"/>
        <v/>
      </c>
      <c r="AF30" s="83" t="str">
        <f t="shared" si="8"/>
        <v/>
      </c>
      <c r="AG30" s="83" t="str">
        <f t="shared" si="9"/>
        <v/>
      </c>
      <c r="AH30" s="83" t="str">
        <f t="shared" si="10"/>
        <v/>
      </c>
      <c r="AI30" s="83" t="str">
        <f t="shared" si="11"/>
        <v/>
      </c>
      <c r="AJ30" s="83" t="str">
        <f t="shared" si="1"/>
        <v/>
      </c>
      <c r="AK30" s="55"/>
    </row>
    <row r="31" spans="1:37" ht="20.25" customHeight="1" x14ac:dyDescent="0.25">
      <c r="A31" s="72">
        <f t="shared" si="12"/>
        <v>17</v>
      </c>
      <c r="B31" s="203" t="str">
        <f t="shared" si="0"/>
        <v>Atenció a Usuaris</v>
      </c>
      <c r="C31" s="203"/>
      <c r="D31" s="203"/>
      <c r="E31" s="81"/>
      <c r="F31" s="81"/>
      <c r="G31" s="81"/>
      <c r="H31" s="204"/>
      <c r="I31" s="205"/>
      <c r="J31" s="205"/>
      <c r="K31" s="205"/>
      <c r="L31" s="167" t="s">
        <v>51</v>
      </c>
      <c r="M31" s="180">
        <f t="shared" si="2"/>
        <v>0</v>
      </c>
      <c r="N31" s="206"/>
      <c r="O31" s="206"/>
      <c r="P31" s="181"/>
      <c r="Q31" s="207" t="str">
        <f t="shared" si="3"/>
        <v/>
      </c>
      <c r="R31" s="207"/>
      <c r="S31" s="207"/>
      <c r="T31" s="207"/>
      <c r="U31" s="207"/>
      <c r="V31" s="207"/>
      <c r="W31" s="207"/>
      <c r="X31" s="180" t="str">
        <f t="shared" si="4"/>
        <v/>
      </c>
      <c r="Y31" s="181"/>
      <c r="Z31" s="180" t="str">
        <f t="shared" si="5"/>
        <v/>
      </c>
      <c r="AA31" s="181"/>
      <c r="AB31" s="180" t="str">
        <f t="shared" si="6"/>
        <v/>
      </c>
      <c r="AC31" s="181"/>
      <c r="AD31" s="82" t="str">
        <f>IF(OR(E31="",M30=""),"N/A",IF(AND(IF($L$14="","SI",IF(VLOOKUP($A$10,EXPERIENCIA_REQUERIDA_PERFIL!A:BD,4,FALSE)="NO","SI",L31))="SI",M31&gt;=$P$13,Q31&gt;=$W$13,X31&gt;=$Y$13),"OK","KO"))</f>
        <v>N/A</v>
      </c>
      <c r="AE31" s="83" t="str">
        <f t="shared" si="7"/>
        <v/>
      </c>
      <c r="AF31" s="83" t="str">
        <f t="shared" si="8"/>
        <v/>
      </c>
      <c r="AG31" s="83" t="str">
        <f t="shared" si="9"/>
        <v/>
      </c>
      <c r="AH31" s="83" t="str">
        <f t="shared" si="10"/>
        <v/>
      </c>
      <c r="AI31" s="83" t="str">
        <f t="shared" si="11"/>
        <v/>
      </c>
      <c r="AJ31" s="83" t="str">
        <f t="shared" si="1"/>
        <v/>
      </c>
      <c r="AK31" s="55"/>
    </row>
    <row r="32" spans="1:37" ht="20.25" customHeight="1" x14ac:dyDescent="0.25">
      <c r="A32" s="72">
        <f t="shared" si="12"/>
        <v>18</v>
      </c>
      <c r="B32" s="203" t="str">
        <f t="shared" si="0"/>
        <v>Atenció a Usuaris</v>
      </c>
      <c r="C32" s="203"/>
      <c r="D32" s="203"/>
      <c r="E32" s="81"/>
      <c r="F32" s="81"/>
      <c r="G32" s="81"/>
      <c r="H32" s="204"/>
      <c r="I32" s="205"/>
      <c r="J32" s="205"/>
      <c r="K32" s="205"/>
      <c r="L32" s="167" t="s">
        <v>51</v>
      </c>
      <c r="M32" s="180">
        <f t="shared" si="2"/>
        <v>0</v>
      </c>
      <c r="N32" s="206"/>
      <c r="O32" s="206"/>
      <c r="P32" s="181"/>
      <c r="Q32" s="207" t="str">
        <f t="shared" si="3"/>
        <v/>
      </c>
      <c r="R32" s="207"/>
      <c r="S32" s="207"/>
      <c r="T32" s="207"/>
      <c r="U32" s="207"/>
      <c r="V32" s="207"/>
      <c r="W32" s="207"/>
      <c r="X32" s="180" t="str">
        <f t="shared" si="4"/>
        <v/>
      </c>
      <c r="Y32" s="181"/>
      <c r="Z32" s="180" t="str">
        <f t="shared" si="5"/>
        <v/>
      </c>
      <c r="AA32" s="181"/>
      <c r="AB32" s="180" t="str">
        <f t="shared" si="6"/>
        <v/>
      </c>
      <c r="AC32" s="181"/>
      <c r="AD32" s="82" t="str">
        <f>IF(OR(E32="",M31=""),"N/A",IF(AND(IF($L$14="","SI",IF(VLOOKUP($A$10,EXPERIENCIA_REQUERIDA_PERFIL!A:BD,4,FALSE)="NO","SI",L32))="SI",M32&gt;=$P$13,Q32&gt;=$W$13,X32&gt;=$Y$13),"OK","KO"))</f>
        <v>N/A</v>
      </c>
      <c r="AE32" s="83" t="str">
        <f t="shared" si="7"/>
        <v/>
      </c>
      <c r="AF32" s="83" t="str">
        <f t="shared" si="8"/>
        <v/>
      </c>
      <c r="AG32" s="83" t="str">
        <f t="shared" si="9"/>
        <v/>
      </c>
      <c r="AH32" s="83" t="str">
        <f t="shared" si="10"/>
        <v/>
      </c>
      <c r="AI32" s="83" t="str">
        <f t="shared" si="11"/>
        <v/>
      </c>
      <c r="AJ32" s="83" t="str">
        <f t="shared" si="1"/>
        <v/>
      </c>
      <c r="AK32" s="55"/>
    </row>
    <row r="33" spans="1:37" ht="20.25" customHeight="1" x14ac:dyDescent="0.25">
      <c r="A33" s="72">
        <f t="shared" si="12"/>
        <v>19</v>
      </c>
      <c r="B33" s="203" t="str">
        <f t="shared" si="0"/>
        <v>Atenció a Usuaris</v>
      </c>
      <c r="C33" s="203"/>
      <c r="D33" s="203"/>
      <c r="E33" s="81"/>
      <c r="F33" s="81"/>
      <c r="G33" s="81"/>
      <c r="H33" s="204"/>
      <c r="I33" s="205"/>
      <c r="J33" s="205"/>
      <c r="K33" s="205"/>
      <c r="L33" s="167" t="s">
        <v>51</v>
      </c>
      <c r="M33" s="180">
        <f t="shared" si="2"/>
        <v>0</v>
      </c>
      <c r="N33" s="206"/>
      <c r="O33" s="206"/>
      <c r="P33" s="181"/>
      <c r="Q33" s="207" t="str">
        <f t="shared" si="3"/>
        <v/>
      </c>
      <c r="R33" s="207"/>
      <c r="S33" s="207"/>
      <c r="T33" s="207"/>
      <c r="U33" s="207"/>
      <c r="V33" s="207"/>
      <c r="W33" s="207"/>
      <c r="X33" s="180" t="str">
        <f t="shared" si="4"/>
        <v/>
      </c>
      <c r="Y33" s="181"/>
      <c r="Z33" s="180" t="str">
        <f t="shared" si="5"/>
        <v/>
      </c>
      <c r="AA33" s="181"/>
      <c r="AB33" s="180" t="str">
        <f t="shared" si="6"/>
        <v/>
      </c>
      <c r="AC33" s="181"/>
      <c r="AD33" s="82" t="str">
        <f>IF(OR(E33="",M32=""),"N/A",IF(AND(IF($L$14="","SI",IF(VLOOKUP($A$10,EXPERIENCIA_REQUERIDA_PERFIL!A:BD,4,FALSE)="NO","SI",L33))="SI",M33&gt;=$P$13,Q33&gt;=$W$13,X33&gt;=$Y$13),"OK","KO"))</f>
        <v>N/A</v>
      </c>
      <c r="AE33" s="83" t="str">
        <f t="shared" si="7"/>
        <v/>
      </c>
      <c r="AF33" s="83" t="str">
        <f t="shared" si="8"/>
        <v/>
      </c>
      <c r="AG33" s="83" t="str">
        <f t="shared" si="9"/>
        <v/>
      </c>
      <c r="AH33" s="83" t="str">
        <f t="shared" si="10"/>
        <v/>
      </c>
      <c r="AI33" s="83" t="str">
        <f t="shared" si="11"/>
        <v/>
      </c>
      <c r="AJ33" s="83" t="str">
        <f t="shared" si="1"/>
        <v/>
      </c>
      <c r="AK33" s="55"/>
    </row>
    <row r="34" spans="1:37" ht="20.25" customHeight="1" x14ac:dyDescent="0.25">
      <c r="A34" s="72">
        <f t="shared" si="12"/>
        <v>20</v>
      </c>
      <c r="B34" s="203" t="str">
        <f t="shared" si="0"/>
        <v>Atenció a Usuaris</v>
      </c>
      <c r="C34" s="203"/>
      <c r="D34" s="203"/>
      <c r="E34" s="81"/>
      <c r="F34" s="81"/>
      <c r="G34" s="81"/>
      <c r="H34" s="204"/>
      <c r="I34" s="205"/>
      <c r="J34" s="205"/>
      <c r="K34" s="205"/>
      <c r="L34" s="167" t="s">
        <v>51</v>
      </c>
      <c r="M34" s="180">
        <f t="shared" si="2"/>
        <v>0</v>
      </c>
      <c r="N34" s="206"/>
      <c r="O34" s="206"/>
      <c r="P34" s="181"/>
      <c r="Q34" s="207" t="str">
        <f t="shared" si="3"/>
        <v/>
      </c>
      <c r="R34" s="207"/>
      <c r="S34" s="207"/>
      <c r="T34" s="207"/>
      <c r="U34" s="207"/>
      <c r="V34" s="207"/>
      <c r="W34" s="207"/>
      <c r="X34" s="180" t="str">
        <f t="shared" si="4"/>
        <v/>
      </c>
      <c r="Y34" s="181"/>
      <c r="Z34" s="180" t="str">
        <f t="shared" si="5"/>
        <v/>
      </c>
      <c r="AA34" s="181"/>
      <c r="AB34" s="180" t="str">
        <f t="shared" si="6"/>
        <v/>
      </c>
      <c r="AC34" s="181"/>
      <c r="AD34" s="82" t="str">
        <f>IF(OR(E34="",M33=""),"N/A",IF(AND(IF($L$14="","SI",IF(VLOOKUP($A$10,EXPERIENCIA_REQUERIDA_PERFIL!A:BD,4,FALSE)="NO","SI",L34))="SI",M34&gt;=$P$13,Q34&gt;=$W$13,X34&gt;=$Y$13),"OK","KO"))</f>
        <v>N/A</v>
      </c>
      <c r="AE34" s="83" t="str">
        <f t="shared" si="7"/>
        <v/>
      </c>
      <c r="AF34" s="83" t="str">
        <f t="shared" si="8"/>
        <v/>
      </c>
      <c r="AG34" s="83" t="str">
        <f t="shared" si="9"/>
        <v/>
      </c>
      <c r="AH34" s="83" t="str">
        <f t="shared" si="10"/>
        <v/>
      </c>
      <c r="AI34" s="83" t="str">
        <f t="shared" si="11"/>
        <v/>
      </c>
      <c r="AJ34" s="83" t="str">
        <f t="shared" si="1"/>
        <v/>
      </c>
      <c r="AK34" s="55"/>
    </row>
    <row r="35" spans="1:37" ht="87" customHeight="1" x14ac:dyDescent="0.25">
      <c r="A35" s="72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  <c r="P35" s="73"/>
      <c r="Q35" s="73"/>
      <c r="R35" s="73"/>
      <c r="S35" s="73"/>
      <c r="T35" s="73"/>
      <c r="U35" s="73"/>
      <c r="V35" s="73"/>
      <c r="W35" s="73"/>
      <c r="X35" s="73"/>
      <c r="Y35" s="73"/>
      <c r="Z35" s="73"/>
      <c r="AA35" s="73"/>
      <c r="AB35" s="73"/>
      <c r="AC35" s="73"/>
      <c r="AD35" s="146" t="s">
        <v>48</v>
      </c>
      <c r="AE35" s="84">
        <f t="shared" ref="AE35:AJ35" si="13">SUM(AE15:AE34)</f>
        <v>0</v>
      </c>
      <c r="AF35" s="84">
        <f t="shared" si="13"/>
        <v>0</v>
      </c>
      <c r="AG35" s="84">
        <f t="shared" si="13"/>
        <v>0</v>
      </c>
      <c r="AH35" s="84">
        <f t="shared" si="13"/>
        <v>0</v>
      </c>
      <c r="AI35" s="84">
        <f t="shared" si="13"/>
        <v>0</v>
      </c>
      <c r="AJ35" s="84">
        <f t="shared" si="13"/>
        <v>0</v>
      </c>
      <c r="AK35" s="55"/>
    </row>
    <row r="36" spans="1:37" s="47" customFormat="1" ht="92.25" customHeight="1" x14ac:dyDescent="0.25">
      <c r="A36" s="85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  <c r="P36" s="73"/>
      <c r="Q36" s="73"/>
      <c r="R36" s="73"/>
      <c r="S36" s="73"/>
      <c r="T36" s="73"/>
      <c r="U36" s="73"/>
      <c r="V36" s="73"/>
      <c r="W36" s="73"/>
      <c r="X36" s="73"/>
      <c r="Y36" s="73"/>
      <c r="Z36" s="73"/>
      <c r="AA36" s="73"/>
      <c r="AB36" s="73"/>
      <c r="AC36" s="73"/>
      <c r="AD36" s="146" t="s">
        <v>72</v>
      </c>
      <c r="AE36" s="86">
        <f>MIN(AE13,AE12*AE35)</f>
        <v>0</v>
      </c>
      <c r="AF36" s="86">
        <f>MIN(AF13,AF12*AF35)</f>
        <v>0</v>
      </c>
      <c r="AG36" s="86">
        <f>MIN(AG13,AG12*AG35)</f>
        <v>0</v>
      </c>
      <c r="AH36" s="86">
        <f>MIN(AH13,AH12*AH35)</f>
        <v>0</v>
      </c>
      <c r="AI36" s="86">
        <f>MIN(AI13,AI12*AI35)</f>
        <v>0</v>
      </c>
      <c r="AJ36" s="86">
        <f>MIN($AJ$13,SUM(AJ15:AJ34))</f>
        <v>0</v>
      </c>
      <c r="AK36" s="55"/>
    </row>
    <row r="37" spans="1:37" s="47" customFormat="1" ht="92.25" customHeight="1" x14ac:dyDescent="0.25">
      <c r="A37" s="85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  <c r="P37" s="73"/>
      <c r="Q37" s="73"/>
      <c r="R37" s="73"/>
      <c r="S37" s="73"/>
      <c r="T37" s="73"/>
      <c r="U37" s="73"/>
      <c r="V37" s="73"/>
      <c r="W37" s="73"/>
      <c r="X37" s="73"/>
      <c r="Y37" s="73"/>
      <c r="Z37" s="54"/>
      <c r="AA37" s="54"/>
      <c r="AB37" s="54"/>
      <c r="AC37" s="54"/>
      <c r="AD37" s="54"/>
      <c r="AE37" s="54"/>
      <c r="AF37" s="54"/>
      <c r="AG37" s="54"/>
      <c r="AH37" s="54"/>
      <c r="AI37" s="54"/>
      <c r="AJ37" s="54"/>
      <c r="AK37" s="55"/>
    </row>
    <row r="38" spans="1:37" s="47" customFormat="1" ht="222.75" customHeight="1" x14ac:dyDescent="0.25">
      <c r="A38" s="85"/>
      <c r="B38" s="199" t="s">
        <v>16</v>
      </c>
      <c r="C38" s="200"/>
      <c r="D38" s="200"/>
      <c r="E38" s="201" t="s">
        <v>17</v>
      </c>
      <c r="F38" s="201"/>
      <c r="G38" s="201"/>
      <c r="H38" s="201"/>
      <c r="I38" s="201"/>
      <c r="J38" s="201"/>
      <c r="K38" s="201"/>
      <c r="L38" s="201"/>
      <c r="M38" s="201"/>
      <c r="N38" s="20" t="s">
        <v>19</v>
      </c>
      <c r="O38" s="20" t="s">
        <v>14</v>
      </c>
      <c r="P38" s="20" t="str">
        <f>M14</f>
        <v>Rol d’Atenció a usuaris en serveis IT</v>
      </c>
      <c r="Q38" s="202" t="str">
        <f>Q14</f>
        <v/>
      </c>
      <c r="R38" s="202"/>
      <c r="S38" s="202"/>
      <c r="T38" s="202"/>
      <c r="U38" s="202"/>
      <c r="V38" s="202"/>
      <c r="W38" s="168" t="str">
        <f>X14</f>
        <v/>
      </c>
      <c r="X38" s="20" t="str">
        <f>Z14</f>
        <v/>
      </c>
      <c r="Y38" s="20" t="str">
        <f>AB14</f>
        <v/>
      </c>
      <c r="Z38" s="20" t="s">
        <v>22</v>
      </c>
      <c r="AA38" s="20" t="s">
        <v>23</v>
      </c>
      <c r="AB38" s="20"/>
      <c r="AC38" s="20" t="s">
        <v>42</v>
      </c>
      <c r="AD38" s="20" t="s">
        <v>20</v>
      </c>
      <c r="AE38" s="54"/>
      <c r="AF38" s="54"/>
      <c r="AG38" s="54"/>
      <c r="AH38" s="54"/>
      <c r="AI38" s="54"/>
      <c r="AJ38" s="54"/>
      <c r="AK38" s="55"/>
    </row>
    <row r="39" spans="1:37" s="47" customFormat="1" ht="92.25" customHeight="1" x14ac:dyDescent="0.25">
      <c r="A39" s="85"/>
      <c r="B39" s="191" t="s">
        <v>55</v>
      </c>
      <c r="C39" s="191"/>
      <c r="D39" s="191"/>
      <c r="E39" s="196" t="s">
        <v>56</v>
      </c>
      <c r="F39" s="197"/>
      <c r="G39" s="197"/>
      <c r="H39" s="197"/>
      <c r="I39" s="197"/>
      <c r="J39" s="197"/>
      <c r="K39" s="197"/>
      <c r="L39" s="197"/>
      <c r="M39" s="198"/>
      <c r="N39" s="87"/>
      <c r="O39" s="87" t="s">
        <v>53</v>
      </c>
      <c r="P39" s="167" t="s">
        <v>3</v>
      </c>
      <c r="Q39" s="191" t="s">
        <v>4</v>
      </c>
      <c r="R39" s="191"/>
      <c r="S39" s="191"/>
      <c r="T39" s="191"/>
      <c r="U39" s="191"/>
      <c r="V39" s="191"/>
      <c r="W39" s="167" t="s">
        <v>4</v>
      </c>
      <c r="X39" s="167" t="s">
        <v>4</v>
      </c>
      <c r="Y39" s="167" t="s">
        <v>4</v>
      </c>
      <c r="Z39" s="88">
        <v>43466</v>
      </c>
      <c r="AA39" s="88">
        <v>44562</v>
      </c>
      <c r="AB39" s="88"/>
      <c r="AC39" s="89">
        <v>1</v>
      </c>
      <c r="AD39" s="90">
        <f t="shared" ref="AD39:AD102" si="14">ROUND((AA39-Z39)/365*12*AC39,2)</f>
        <v>36.03</v>
      </c>
      <c r="AE39" s="47" t="str">
        <f t="shared" ref="AE39:AE102" si="15">CONCATENATE(O39,P39)</f>
        <v>TR1SI</v>
      </c>
      <c r="AF39" s="47" t="str">
        <f t="shared" ref="AF39:AF102" si="16">CONCATENATE(O39,Q39)</f>
        <v>TR1NO</v>
      </c>
      <c r="AG39" s="47" t="str">
        <f t="shared" ref="AG39:AG102" si="17">CONCATENATE(O39,W39)</f>
        <v>TR1NO</v>
      </c>
      <c r="AH39" s="47" t="str">
        <f t="shared" ref="AH39:AH102" si="18">CONCATENATE(O39,X39)</f>
        <v>TR1NO</v>
      </c>
      <c r="AI39" s="47" t="str">
        <f>CONCATENATE(O39,Y39)</f>
        <v>TR1NO</v>
      </c>
      <c r="AK39" s="49"/>
    </row>
    <row r="40" spans="1:37" s="47" customFormat="1" ht="92.25" customHeight="1" x14ac:dyDescent="0.25">
      <c r="A40" s="85"/>
      <c r="B40" s="191"/>
      <c r="C40" s="191"/>
      <c r="D40" s="191"/>
      <c r="E40" s="196"/>
      <c r="F40" s="197"/>
      <c r="G40" s="197"/>
      <c r="H40" s="197"/>
      <c r="I40" s="197"/>
      <c r="J40" s="197"/>
      <c r="K40" s="197"/>
      <c r="L40" s="197"/>
      <c r="M40" s="198"/>
      <c r="N40" s="87"/>
      <c r="O40" s="87"/>
      <c r="P40" s="167" t="s">
        <v>51</v>
      </c>
      <c r="Q40" s="191" t="s">
        <v>51</v>
      </c>
      <c r="R40" s="191"/>
      <c r="S40" s="191"/>
      <c r="T40" s="191"/>
      <c r="U40" s="191"/>
      <c r="V40" s="191"/>
      <c r="W40" s="167" t="s">
        <v>51</v>
      </c>
      <c r="X40" s="167" t="s">
        <v>51</v>
      </c>
      <c r="Y40" s="167" t="s">
        <v>51</v>
      </c>
      <c r="Z40" s="88"/>
      <c r="AA40" s="88"/>
      <c r="AB40" s="88"/>
      <c r="AC40" s="89"/>
      <c r="AD40" s="90">
        <f t="shared" si="14"/>
        <v>0</v>
      </c>
      <c r="AE40" s="47" t="str">
        <f t="shared" si="15"/>
        <v>N/D</v>
      </c>
      <c r="AF40" s="47" t="str">
        <f t="shared" si="16"/>
        <v>N/D</v>
      </c>
      <c r="AG40" s="47" t="str">
        <f t="shared" si="17"/>
        <v>N/D</v>
      </c>
      <c r="AH40" s="47" t="str">
        <f t="shared" si="18"/>
        <v>N/D</v>
      </c>
      <c r="AI40" s="47" t="str">
        <f t="shared" ref="AI40:AI103" si="19">CONCATENATE(O40,Y40)</f>
        <v>N/D</v>
      </c>
      <c r="AK40" s="49"/>
    </row>
    <row r="41" spans="1:37" s="47" customFormat="1" ht="92.25" customHeight="1" x14ac:dyDescent="0.25">
      <c r="A41" s="85"/>
      <c r="B41" s="191"/>
      <c r="C41" s="191"/>
      <c r="D41" s="191"/>
      <c r="E41" s="196"/>
      <c r="F41" s="197"/>
      <c r="G41" s="197"/>
      <c r="H41" s="197"/>
      <c r="I41" s="197"/>
      <c r="J41" s="197"/>
      <c r="K41" s="197"/>
      <c r="L41" s="197"/>
      <c r="M41" s="198"/>
      <c r="N41" s="87"/>
      <c r="O41" s="87"/>
      <c r="P41" s="167" t="s">
        <v>51</v>
      </c>
      <c r="Q41" s="191" t="s">
        <v>51</v>
      </c>
      <c r="R41" s="191"/>
      <c r="S41" s="191"/>
      <c r="T41" s="191"/>
      <c r="U41" s="191"/>
      <c r="V41" s="191"/>
      <c r="W41" s="167" t="s">
        <v>51</v>
      </c>
      <c r="X41" s="167" t="s">
        <v>51</v>
      </c>
      <c r="Y41" s="167" t="s">
        <v>51</v>
      </c>
      <c r="Z41" s="88"/>
      <c r="AA41" s="88"/>
      <c r="AB41" s="88"/>
      <c r="AC41" s="89"/>
      <c r="AD41" s="90">
        <f t="shared" si="14"/>
        <v>0</v>
      </c>
      <c r="AE41" s="47" t="str">
        <f t="shared" si="15"/>
        <v>N/D</v>
      </c>
      <c r="AF41" s="47" t="str">
        <f t="shared" si="16"/>
        <v>N/D</v>
      </c>
      <c r="AG41" s="47" t="str">
        <f t="shared" si="17"/>
        <v>N/D</v>
      </c>
      <c r="AH41" s="47" t="str">
        <f t="shared" si="18"/>
        <v>N/D</v>
      </c>
      <c r="AI41" s="47" t="str">
        <f t="shared" si="19"/>
        <v>N/D</v>
      </c>
      <c r="AK41" s="49"/>
    </row>
    <row r="42" spans="1:37" s="47" customFormat="1" ht="92.25" customHeight="1" x14ac:dyDescent="0.25">
      <c r="A42" s="85"/>
      <c r="B42" s="191"/>
      <c r="C42" s="191"/>
      <c r="D42" s="191"/>
      <c r="E42" s="196"/>
      <c r="F42" s="197"/>
      <c r="G42" s="197"/>
      <c r="H42" s="197"/>
      <c r="I42" s="197"/>
      <c r="J42" s="197"/>
      <c r="K42" s="197"/>
      <c r="L42" s="197"/>
      <c r="M42" s="198"/>
      <c r="N42" s="87"/>
      <c r="O42" s="87"/>
      <c r="P42" s="167" t="s">
        <v>51</v>
      </c>
      <c r="Q42" s="191" t="s">
        <v>51</v>
      </c>
      <c r="R42" s="191"/>
      <c r="S42" s="191"/>
      <c r="T42" s="191"/>
      <c r="U42" s="191"/>
      <c r="V42" s="191"/>
      <c r="W42" s="167" t="s">
        <v>51</v>
      </c>
      <c r="X42" s="167" t="s">
        <v>51</v>
      </c>
      <c r="Y42" s="167" t="s">
        <v>51</v>
      </c>
      <c r="Z42" s="88"/>
      <c r="AA42" s="88"/>
      <c r="AB42" s="88"/>
      <c r="AC42" s="89"/>
      <c r="AD42" s="90">
        <f t="shared" si="14"/>
        <v>0</v>
      </c>
      <c r="AE42" s="47" t="str">
        <f t="shared" si="15"/>
        <v>N/D</v>
      </c>
      <c r="AF42" s="47" t="str">
        <f t="shared" si="16"/>
        <v>N/D</v>
      </c>
      <c r="AG42" s="47" t="str">
        <f t="shared" si="17"/>
        <v>N/D</v>
      </c>
      <c r="AH42" s="47" t="str">
        <f t="shared" si="18"/>
        <v>N/D</v>
      </c>
      <c r="AI42" s="47" t="str">
        <f t="shared" si="19"/>
        <v>N/D</v>
      </c>
      <c r="AK42" s="49"/>
    </row>
    <row r="43" spans="1:37" s="47" customFormat="1" ht="92.25" customHeight="1" x14ac:dyDescent="0.25">
      <c r="A43" s="85"/>
      <c r="B43" s="191"/>
      <c r="C43" s="191"/>
      <c r="D43" s="191"/>
      <c r="E43" s="196"/>
      <c r="F43" s="197"/>
      <c r="G43" s="197"/>
      <c r="H43" s="197"/>
      <c r="I43" s="197"/>
      <c r="J43" s="197"/>
      <c r="K43" s="197"/>
      <c r="L43" s="197"/>
      <c r="M43" s="198"/>
      <c r="N43" s="87"/>
      <c r="O43" s="87"/>
      <c r="P43" s="167" t="s">
        <v>51</v>
      </c>
      <c r="Q43" s="191" t="s">
        <v>51</v>
      </c>
      <c r="R43" s="191"/>
      <c r="S43" s="191"/>
      <c r="T43" s="191"/>
      <c r="U43" s="191"/>
      <c r="V43" s="191"/>
      <c r="W43" s="167" t="s">
        <v>51</v>
      </c>
      <c r="X43" s="167" t="s">
        <v>51</v>
      </c>
      <c r="Y43" s="167" t="s">
        <v>51</v>
      </c>
      <c r="Z43" s="88"/>
      <c r="AA43" s="88"/>
      <c r="AB43" s="88"/>
      <c r="AC43" s="89"/>
      <c r="AD43" s="90">
        <f t="shared" si="14"/>
        <v>0</v>
      </c>
      <c r="AE43" s="47" t="str">
        <f t="shared" si="15"/>
        <v>N/D</v>
      </c>
      <c r="AF43" s="47" t="str">
        <f t="shared" si="16"/>
        <v>N/D</v>
      </c>
      <c r="AG43" s="47" t="str">
        <f t="shared" si="17"/>
        <v>N/D</v>
      </c>
      <c r="AH43" s="47" t="str">
        <f t="shared" si="18"/>
        <v>N/D</v>
      </c>
      <c r="AI43" s="47" t="str">
        <f t="shared" si="19"/>
        <v>N/D</v>
      </c>
      <c r="AK43" s="49"/>
    </row>
    <row r="44" spans="1:37" s="47" customFormat="1" ht="92.25" customHeight="1" x14ac:dyDescent="0.25">
      <c r="A44" s="85"/>
      <c r="B44" s="191"/>
      <c r="C44" s="191"/>
      <c r="D44" s="191"/>
      <c r="E44" s="196"/>
      <c r="F44" s="197"/>
      <c r="G44" s="197"/>
      <c r="H44" s="197"/>
      <c r="I44" s="197"/>
      <c r="J44" s="197"/>
      <c r="K44" s="197"/>
      <c r="L44" s="197"/>
      <c r="M44" s="198"/>
      <c r="N44" s="87"/>
      <c r="O44" s="87"/>
      <c r="P44" s="167" t="s">
        <v>51</v>
      </c>
      <c r="Q44" s="191" t="s">
        <v>51</v>
      </c>
      <c r="R44" s="191"/>
      <c r="S44" s="191"/>
      <c r="T44" s="191"/>
      <c r="U44" s="191"/>
      <c r="V44" s="191"/>
      <c r="W44" s="167" t="s">
        <v>51</v>
      </c>
      <c r="X44" s="167" t="s">
        <v>51</v>
      </c>
      <c r="Y44" s="167" t="s">
        <v>51</v>
      </c>
      <c r="Z44" s="88"/>
      <c r="AA44" s="88"/>
      <c r="AB44" s="88"/>
      <c r="AC44" s="89"/>
      <c r="AD44" s="90">
        <f t="shared" si="14"/>
        <v>0</v>
      </c>
      <c r="AE44" s="47" t="str">
        <f t="shared" si="15"/>
        <v>N/D</v>
      </c>
      <c r="AF44" s="47" t="str">
        <f t="shared" si="16"/>
        <v>N/D</v>
      </c>
      <c r="AG44" s="47" t="str">
        <f t="shared" si="17"/>
        <v>N/D</v>
      </c>
      <c r="AH44" s="47" t="str">
        <f t="shared" si="18"/>
        <v>N/D</v>
      </c>
      <c r="AI44" s="47" t="str">
        <f t="shared" si="19"/>
        <v>N/D</v>
      </c>
      <c r="AK44" s="49"/>
    </row>
    <row r="45" spans="1:37" s="47" customFormat="1" ht="92.25" customHeight="1" x14ac:dyDescent="0.25">
      <c r="A45" s="85"/>
      <c r="B45" s="191"/>
      <c r="C45" s="191"/>
      <c r="D45" s="191"/>
      <c r="E45" s="196"/>
      <c r="F45" s="197"/>
      <c r="G45" s="197"/>
      <c r="H45" s="197"/>
      <c r="I45" s="197"/>
      <c r="J45" s="197"/>
      <c r="K45" s="197"/>
      <c r="L45" s="197"/>
      <c r="M45" s="198"/>
      <c r="N45" s="87"/>
      <c r="O45" s="87"/>
      <c r="P45" s="167" t="s">
        <v>51</v>
      </c>
      <c r="Q45" s="191" t="s">
        <v>51</v>
      </c>
      <c r="R45" s="191"/>
      <c r="S45" s="191"/>
      <c r="T45" s="191"/>
      <c r="U45" s="191"/>
      <c r="V45" s="191"/>
      <c r="W45" s="167" t="s">
        <v>51</v>
      </c>
      <c r="X45" s="167" t="s">
        <v>51</v>
      </c>
      <c r="Y45" s="167" t="s">
        <v>51</v>
      </c>
      <c r="Z45" s="88"/>
      <c r="AA45" s="88"/>
      <c r="AB45" s="88"/>
      <c r="AC45" s="89"/>
      <c r="AD45" s="90">
        <f t="shared" si="14"/>
        <v>0</v>
      </c>
      <c r="AE45" s="47" t="str">
        <f t="shared" si="15"/>
        <v>N/D</v>
      </c>
      <c r="AF45" s="47" t="str">
        <f t="shared" si="16"/>
        <v>N/D</v>
      </c>
      <c r="AG45" s="47" t="str">
        <f t="shared" si="17"/>
        <v>N/D</v>
      </c>
      <c r="AH45" s="47" t="str">
        <f t="shared" si="18"/>
        <v>N/D</v>
      </c>
      <c r="AI45" s="47" t="str">
        <f t="shared" si="19"/>
        <v>N/D</v>
      </c>
      <c r="AK45" s="49"/>
    </row>
    <row r="46" spans="1:37" s="47" customFormat="1" ht="92.25" customHeight="1" x14ac:dyDescent="0.25">
      <c r="A46" s="85"/>
      <c r="B46" s="191"/>
      <c r="C46" s="191"/>
      <c r="D46" s="191"/>
      <c r="E46" s="196"/>
      <c r="F46" s="197"/>
      <c r="G46" s="197"/>
      <c r="H46" s="197"/>
      <c r="I46" s="197"/>
      <c r="J46" s="197"/>
      <c r="K46" s="197"/>
      <c r="L46" s="197"/>
      <c r="M46" s="198"/>
      <c r="N46" s="87"/>
      <c r="O46" s="87"/>
      <c r="P46" s="167" t="s">
        <v>51</v>
      </c>
      <c r="Q46" s="191" t="s">
        <v>51</v>
      </c>
      <c r="R46" s="191"/>
      <c r="S46" s="191"/>
      <c r="T46" s="191"/>
      <c r="U46" s="191"/>
      <c r="V46" s="191"/>
      <c r="W46" s="167" t="s">
        <v>51</v>
      </c>
      <c r="X46" s="167" t="s">
        <v>51</v>
      </c>
      <c r="Y46" s="167" t="s">
        <v>51</v>
      </c>
      <c r="Z46" s="88"/>
      <c r="AA46" s="88"/>
      <c r="AB46" s="88"/>
      <c r="AC46" s="89"/>
      <c r="AD46" s="90">
        <f t="shared" si="14"/>
        <v>0</v>
      </c>
      <c r="AE46" s="47" t="str">
        <f t="shared" si="15"/>
        <v>N/D</v>
      </c>
      <c r="AF46" s="47" t="str">
        <f t="shared" si="16"/>
        <v>N/D</v>
      </c>
      <c r="AG46" s="47" t="str">
        <f t="shared" si="17"/>
        <v>N/D</v>
      </c>
      <c r="AH46" s="47" t="str">
        <f t="shared" si="18"/>
        <v>N/D</v>
      </c>
      <c r="AI46" s="47" t="str">
        <f t="shared" si="19"/>
        <v>N/D</v>
      </c>
      <c r="AK46" s="49"/>
    </row>
    <row r="47" spans="1:37" s="47" customFormat="1" ht="92.25" customHeight="1" x14ac:dyDescent="0.25">
      <c r="A47" s="85"/>
      <c r="B47" s="191"/>
      <c r="C47" s="191"/>
      <c r="D47" s="191"/>
      <c r="E47" s="196"/>
      <c r="F47" s="197"/>
      <c r="G47" s="197"/>
      <c r="H47" s="197"/>
      <c r="I47" s="197"/>
      <c r="J47" s="197"/>
      <c r="K47" s="197"/>
      <c r="L47" s="197"/>
      <c r="M47" s="198"/>
      <c r="N47" s="87"/>
      <c r="O47" s="87"/>
      <c r="P47" s="167" t="s">
        <v>51</v>
      </c>
      <c r="Q47" s="191" t="s">
        <v>51</v>
      </c>
      <c r="R47" s="191"/>
      <c r="S47" s="191"/>
      <c r="T47" s="191"/>
      <c r="U47" s="191"/>
      <c r="V47" s="191"/>
      <c r="W47" s="167" t="s">
        <v>51</v>
      </c>
      <c r="X47" s="167" t="s">
        <v>51</v>
      </c>
      <c r="Y47" s="167" t="s">
        <v>51</v>
      </c>
      <c r="Z47" s="88"/>
      <c r="AA47" s="88"/>
      <c r="AB47" s="88"/>
      <c r="AC47" s="89"/>
      <c r="AD47" s="90">
        <f t="shared" si="14"/>
        <v>0</v>
      </c>
      <c r="AE47" s="47" t="str">
        <f t="shared" si="15"/>
        <v>N/D</v>
      </c>
      <c r="AF47" s="47" t="str">
        <f t="shared" si="16"/>
        <v>N/D</v>
      </c>
      <c r="AG47" s="47" t="str">
        <f t="shared" si="17"/>
        <v>N/D</v>
      </c>
      <c r="AH47" s="47" t="str">
        <f t="shared" si="18"/>
        <v>N/D</v>
      </c>
      <c r="AI47" s="47" t="str">
        <f t="shared" si="19"/>
        <v>N/D</v>
      </c>
      <c r="AK47" s="49"/>
    </row>
    <row r="48" spans="1:37" s="47" customFormat="1" ht="92.25" customHeight="1" x14ac:dyDescent="0.25">
      <c r="A48" s="85"/>
      <c r="B48" s="191"/>
      <c r="C48" s="191"/>
      <c r="D48" s="191"/>
      <c r="E48" s="196"/>
      <c r="F48" s="197"/>
      <c r="G48" s="197"/>
      <c r="H48" s="197"/>
      <c r="I48" s="197"/>
      <c r="J48" s="197"/>
      <c r="K48" s="197"/>
      <c r="L48" s="197"/>
      <c r="M48" s="198"/>
      <c r="N48" s="87"/>
      <c r="O48" s="87"/>
      <c r="P48" s="167" t="s">
        <v>51</v>
      </c>
      <c r="Q48" s="191" t="s">
        <v>51</v>
      </c>
      <c r="R48" s="191"/>
      <c r="S48" s="191"/>
      <c r="T48" s="191"/>
      <c r="U48" s="191"/>
      <c r="V48" s="191"/>
      <c r="W48" s="167" t="s">
        <v>51</v>
      </c>
      <c r="X48" s="167" t="s">
        <v>51</v>
      </c>
      <c r="Y48" s="167" t="s">
        <v>51</v>
      </c>
      <c r="Z48" s="88"/>
      <c r="AA48" s="88"/>
      <c r="AB48" s="88"/>
      <c r="AC48" s="89"/>
      <c r="AD48" s="90">
        <f t="shared" si="14"/>
        <v>0</v>
      </c>
      <c r="AE48" s="47" t="str">
        <f t="shared" si="15"/>
        <v>N/D</v>
      </c>
      <c r="AF48" s="47" t="str">
        <f t="shared" si="16"/>
        <v>N/D</v>
      </c>
      <c r="AG48" s="47" t="str">
        <f t="shared" si="17"/>
        <v>N/D</v>
      </c>
      <c r="AH48" s="47" t="str">
        <f t="shared" si="18"/>
        <v>N/D</v>
      </c>
      <c r="AI48" s="47" t="str">
        <f t="shared" si="19"/>
        <v>N/D</v>
      </c>
      <c r="AK48" s="49"/>
    </row>
    <row r="49" spans="1:37" s="47" customFormat="1" ht="92.25" customHeight="1" x14ac:dyDescent="0.25">
      <c r="A49" s="85"/>
      <c r="B49" s="191"/>
      <c r="C49" s="191"/>
      <c r="D49" s="191"/>
      <c r="E49" s="196"/>
      <c r="F49" s="197"/>
      <c r="G49" s="197"/>
      <c r="H49" s="197"/>
      <c r="I49" s="197"/>
      <c r="J49" s="197"/>
      <c r="K49" s="197"/>
      <c r="L49" s="197"/>
      <c r="M49" s="198"/>
      <c r="N49" s="87"/>
      <c r="O49" s="87"/>
      <c r="P49" s="167" t="s">
        <v>51</v>
      </c>
      <c r="Q49" s="191" t="s">
        <v>51</v>
      </c>
      <c r="R49" s="191"/>
      <c r="S49" s="191"/>
      <c r="T49" s="191"/>
      <c r="U49" s="191"/>
      <c r="V49" s="191"/>
      <c r="W49" s="167" t="s">
        <v>51</v>
      </c>
      <c r="X49" s="167" t="s">
        <v>51</v>
      </c>
      <c r="Y49" s="167" t="s">
        <v>51</v>
      </c>
      <c r="Z49" s="88"/>
      <c r="AA49" s="88"/>
      <c r="AB49" s="88"/>
      <c r="AC49" s="89"/>
      <c r="AD49" s="90">
        <f t="shared" si="14"/>
        <v>0</v>
      </c>
      <c r="AE49" s="47" t="str">
        <f t="shared" si="15"/>
        <v>N/D</v>
      </c>
      <c r="AF49" s="47" t="str">
        <f t="shared" si="16"/>
        <v>N/D</v>
      </c>
      <c r="AG49" s="47" t="str">
        <f t="shared" si="17"/>
        <v>N/D</v>
      </c>
      <c r="AH49" s="47" t="str">
        <f t="shared" si="18"/>
        <v>N/D</v>
      </c>
      <c r="AI49" s="47" t="str">
        <f t="shared" si="19"/>
        <v>N/D</v>
      </c>
      <c r="AK49" s="49"/>
    </row>
    <row r="50" spans="1:37" s="47" customFormat="1" ht="92.25" customHeight="1" x14ac:dyDescent="0.25">
      <c r="A50" s="85"/>
      <c r="B50" s="191"/>
      <c r="C50" s="191"/>
      <c r="D50" s="191"/>
      <c r="E50" s="196"/>
      <c r="F50" s="197"/>
      <c r="G50" s="197"/>
      <c r="H50" s="197"/>
      <c r="I50" s="197"/>
      <c r="J50" s="197"/>
      <c r="K50" s="197"/>
      <c r="L50" s="197"/>
      <c r="M50" s="198"/>
      <c r="N50" s="87"/>
      <c r="O50" s="87"/>
      <c r="P50" s="167" t="s">
        <v>51</v>
      </c>
      <c r="Q50" s="191" t="s">
        <v>51</v>
      </c>
      <c r="R50" s="191"/>
      <c r="S50" s="191"/>
      <c r="T50" s="191"/>
      <c r="U50" s="191"/>
      <c r="V50" s="191"/>
      <c r="W50" s="167" t="s">
        <v>51</v>
      </c>
      <c r="X50" s="167" t="s">
        <v>51</v>
      </c>
      <c r="Y50" s="167" t="s">
        <v>51</v>
      </c>
      <c r="Z50" s="88"/>
      <c r="AA50" s="88"/>
      <c r="AB50" s="88"/>
      <c r="AC50" s="89"/>
      <c r="AD50" s="90">
        <f t="shared" si="14"/>
        <v>0</v>
      </c>
      <c r="AE50" s="47" t="str">
        <f t="shared" si="15"/>
        <v>N/D</v>
      </c>
      <c r="AF50" s="47" t="str">
        <f t="shared" si="16"/>
        <v>N/D</v>
      </c>
      <c r="AG50" s="47" t="str">
        <f t="shared" si="17"/>
        <v>N/D</v>
      </c>
      <c r="AH50" s="47" t="str">
        <f t="shared" si="18"/>
        <v>N/D</v>
      </c>
      <c r="AI50" s="47" t="str">
        <f t="shared" si="19"/>
        <v>N/D</v>
      </c>
      <c r="AK50" s="49"/>
    </row>
    <row r="51" spans="1:37" s="47" customFormat="1" ht="92.25" customHeight="1" x14ac:dyDescent="0.25">
      <c r="A51" s="85"/>
      <c r="B51" s="191"/>
      <c r="C51" s="191"/>
      <c r="D51" s="191"/>
      <c r="E51" s="196"/>
      <c r="F51" s="197"/>
      <c r="G51" s="197"/>
      <c r="H51" s="197"/>
      <c r="I51" s="197"/>
      <c r="J51" s="197"/>
      <c r="K51" s="197"/>
      <c r="L51" s="197"/>
      <c r="M51" s="198"/>
      <c r="N51" s="87"/>
      <c r="O51" s="87"/>
      <c r="P51" s="167" t="s">
        <v>51</v>
      </c>
      <c r="Q51" s="191" t="s">
        <v>51</v>
      </c>
      <c r="R51" s="191"/>
      <c r="S51" s="191"/>
      <c r="T51" s="191"/>
      <c r="U51" s="191"/>
      <c r="V51" s="191"/>
      <c r="W51" s="167" t="s">
        <v>51</v>
      </c>
      <c r="X51" s="167" t="s">
        <v>51</v>
      </c>
      <c r="Y51" s="167" t="s">
        <v>51</v>
      </c>
      <c r="Z51" s="88"/>
      <c r="AA51" s="88"/>
      <c r="AB51" s="88"/>
      <c r="AC51" s="89"/>
      <c r="AD51" s="90">
        <f t="shared" si="14"/>
        <v>0</v>
      </c>
      <c r="AE51" s="47" t="str">
        <f t="shared" si="15"/>
        <v>N/D</v>
      </c>
      <c r="AF51" s="47" t="str">
        <f t="shared" si="16"/>
        <v>N/D</v>
      </c>
      <c r="AG51" s="47" t="str">
        <f t="shared" si="17"/>
        <v>N/D</v>
      </c>
      <c r="AH51" s="47" t="str">
        <f t="shared" si="18"/>
        <v>N/D</v>
      </c>
      <c r="AI51" s="47" t="str">
        <f t="shared" si="19"/>
        <v>N/D</v>
      </c>
      <c r="AK51" s="49"/>
    </row>
    <row r="52" spans="1:37" s="47" customFormat="1" ht="92.25" customHeight="1" x14ac:dyDescent="0.25">
      <c r="A52" s="85"/>
      <c r="B52" s="191"/>
      <c r="C52" s="191"/>
      <c r="D52" s="191"/>
      <c r="E52" s="196"/>
      <c r="F52" s="197"/>
      <c r="G52" s="197"/>
      <c r="H52" s="197"/>
      <c r="I52" s="197"/>
      <c r="J52" s="197"/>
      <c r="K52" s="197"/>
      <c r="L52" s="197"/>
      <c r="M52" s="198"/>
      <c r="N52" s="87"/>
      <c r="O52" s="87"/>
      <c r="P52" s="167" t="s">
        <v>51</v>
      </c>
      <c r="Q52" s="191" t="s">
        <v>51</v>
      </c>
      <c r="R52" s="191"/>
      <c r="S52" s="191"/>
      <c r="T52" s="191"/>
      <c r="U52" s="191"/>
      <c r="V52" s="191"/>
      <c r="W52" s="167" t="s">
        <v>51</v>
      </c>
      <c r="X52" s="167" t="s">
        <v>51</v>
      </c>
      <c r="Y52" s="167" t="s">
        <v>51</v>
      </c>
      <c r="Z52" s="88"/>
      <c r="AA52" s="88"/>
      <c r="AB52" s="88"/>
      <c r="AC52" s="89"/>
      <c r="AD52" s="90">
        <f t="shared" si="14"/>
        <v>0</v>
      </c>
      <c r="AE52" s="47" t="str">
        <f t="shared" si="15"/>
        <v>N/D</v>
      </c>
      <c r="AF52" s="47" t="str">
        <f t="shared" si="16"/>
        <v>N/D</v>
      </c>
      <c r="AG52" s="47" t="str">
        <f t="shared" si="17"/>
        <v>N/D</v>
      </c>
      <c r="AH52" s="47" t="str">
        <f t="shared" si="18"/>
        <v>N/D</v>
      </c>
      <c r="AI52" s="47" t="str">
        <f t="shared" si="19"/>
        <v>N/D</v>
      </c>
      <c r="AK52" s="49"/>
    </row>
    <row r="53" spans="1:37" s="47" customFormat="1" ht="92.25" customHeight="1" x14ac:dyDescent="0.25">
      <c r="A53" s="85"/>
      <c r="B53" s="191"/>
      <c r="C53" s="191"/>
      <c r="D53" s="191"/>
      <c r="E53" s="196"/>
      <c r="F53" s="197"/>
      <c r="G53" s="197"/>
      <c r="H53" s="197"/>
      <c r="I53" s="197"/>
      <c r="J53" s="197"/>
      <c r="K53" s="197"/>
      <c r="L53" s="197"/>
      <c r="M53" s="198"/>
      <c r="N53" s="87"/>
      <c r="O53" s="87"/>
      <c r="P53" s="167" t="s">
        <v>51</v>
      </c>
      <c r="Q53" s="191" t="s">
        <v>51</v>
      </c>
      <c r="R53" s="191"/>
      <c r="S53" s="191"/>
      <c r="T53" s="191"/>
      <c r="U53" s="191"/>
      <c r="V53" s="191"/>
      <c r="W53" s="167" t="s">
        <v>51</v>
      </c>
      <c r="X53" s="167" t="s">
        <v>51</v>
      </c>
      <c r="Y53" s="167" t="s">
        <v>51</v>
      </c>
      <c r="Z53" s="88"/>
      <c r="AA53" s="88"/>
      <c r="AB53" s="88"/>
      <c r="AC53" s="89"/>
      <c r="AD53" s="90">
        <f t="shared" si="14"/>
        <v>0</v>
      </c>
      <c r="AE53" s="47" t="str">
        <f t="shared" si="15"/>
        <v>N/D</v>
      </c>
      <c r="AF53" s="47" t="str">
        <f t="shared" si="16"/>
        <v>N/D</v>
      </c>
      <c r="AG53" s="47" t="str">
        <f t="shared" si="17"/>
        <v>N/D</v>
      </c>
      <c r="AH53" s="47" t="str">
        <f t="shared" si="18"/>
        <v>N/D</v>
      </c>
      <c r="AI53" s="47" t="str">
        <f t="shared" si="19"/>
        <v>N/D</v>
      </c>
      <c r="AK53" s="49"/>
    </row>
    <row r="54" spans="1:37" s="47" customFormat="1" ht="92.25" customHeight="1" x14ac:dyDescent="0.25">
      <c r="A54" s="85"/>
      <c r="B54" s="191"/>
      <c r="C54" s="191"/>
      <c r="D54" s="191"/>
      <c r="E54" s="196"/>
      <c r="F54" s="197"/>
      <c r="G54" s="197"/>
      <c r="H54" s="197"/>
      <c r="I54" s="197"/>
      <c r="J54" s="197"/>
      <c r="K54" s="197"/>
      <c r="L54" s="197"/>
      <c r="M54" s="198"/>
      <c r="N54" s="87"/>
      <c r="O54" s="87"/>
      <c r="P54" s="167" t="s">
        <v>51</v>
      </c>
      <c r="Q54" s="191" t="s">
        <v>51</v>
      </c>
      <c r="R54" s="191"/>
      <c r="S54" s="191"/>
      <c r="T54" s="191"/>
      <c r="U54" s="191"/>
      <c r="V54" s="191"/>
      <c r="W54" s="167" t="s">
        <v>51</v>
      </c>
      <c r="X54" s="167" t="s">
        <v>51</v>
      </c>
      <c r="Y54" s="167" t="s">
        <v>51</v>
      </c>
      <c r="Z54" s="88"/>
      <c r="AA54" s="88"/>
      <c r="AB54" s="88"/>
      <c r="AC54" s="89"/>
      <c r="AD54" s="90">
        <f t="shared" si="14"/>
        <v>0</v>
      </c>
      <c r="AE54" s="47" t="str">
        <f t="shared" si="15"/>
        <v>N/D</v>
      </c>
      <c r="AF54" s="47" t="str">
        <f t="shared" si="16"/>
        <v>N/D</v>
      </c>
      <c r="AG54" s="47" t="str">
        <f t="shared" si="17"/>
        <v>N/D</v>
      </c>
      <c r="AH54" s="47" t="str">
        <f t="shared" si="18"/>
        <v>N/D</v>
      </c>
      <c r="AI54" s="47" t="str">
        <f t="shared" si="19"/>
        <v>N/D</v>
      </c>
      <c r="AK54" s="49"/>
    </row>
    <row r="55" spans="1:37" s="47" customFormat="1" ht="92.25" customHeight="1" x14ac:dyDescent="0.25">
      <c r="A55" s="85"/>
      <c r="B55" s="191"/>
      <c r="C55" s="191"/>
      <c r="D55" s="191"/>
      <c r="E55" s="196"/>
      <c r="F55" s="197"/>
      <c r="G55" s="197"/>
      <c r="H55" s="197"/>
      <c r="I55" s="197"/>
      <c r="J55" s="197"/>
      <c r="K55" s="197"/>
      <c r="L55" s="197"/>
      <c r="M55" s="198"/>
      <c r="N55" s="87"/>
      <c r="O55" s="87"/>
      <c r="P55" s="167" t="s">
        <v>51</v>
      </c>
      <c r="Q55" s="191" t="s">
        <v>51</v>
      </c>
      <c r="R55" s="191"/>
      <c r="S55" s="191"/>
      <c r="T55" s="191"/>
      <c r="U55" s="191"/>
      <c r="V55" s="191"/>
      <c r="W55" s="167" t="s">
        <v>51</v>
      </c>
      <c r="X55" s="167" t="s">
        <v>51</v>
      </c>
      <c r="Y55" s="167" t="s">
        <v>51</v>
      </c>
      <c r="Z55" s="88"/>
      <c r="AA55" s="88"/>
      <c r="AB55" s="88"/>
      <c r="AC55" s="89"/>
      <c r="AD55" s="90">
        <f t="shared" si="14"/>
        <v>0</v>
      </c>
      <c r="AE55" s="47" t="str">
        <f t="shared" si="15"/>
        <v>N/D</v>
      </c>
      <c r="AF55" s="47" t="str">
        <f t="shared" si="16"/>
        <v>N/D</v>
      </c>
      <c r="AG55" s="47" t="str">
        <f t="shared" si="17"/>
        <v>N/D</v>
      </c>
      <c r="AH55" s="47" t="str">
        <f t="shared" si="18"/>
        <v>N/D</v>
      </c>
      <c r="AI55" s="47" t="str">
        <f t="shared" si="19"/>
        <v>N/D</v>
      </c>
      <c r="AK55" s="49"/>
    </row>
    <row r="56" spans="1:37" s="47" customFormat="1" ht="92.25" customHeight="1" x14ac:dyDescent="0.25">
      <c r="A56" s="85"/>
      <c r="B56" s="191"/>
      <c r="C56" s="191"/>
      <c r="D56" s="191"/>
      <c r="E56" s="196"/>
      <c r="F56" s="197"/>
      <c r="G56" s="197"/>
      <c r="H56" s="197"/>
      <c r="I56" s="197"/>
      <c r="J56" s="197"/>
      <c r="K56" s="197"/>
      <c r="L56" s="197"/>
      <c r="M56" s="198"/>
      <c r="N56" s="87"/>
      <c r="O56" s="87"/>
      <c r="P56" s="167" t="s">
        <v>51</v>
      </c>
      <c r="Q56" s="191" t="s">
        <v>51</v>
      </c>
      <c r="R56" s="191"/>
      <c r="S56" s="191"/>
      <c r="T56" s="191"/>
      <c r="U56" s="191"/>
      <c r="V56" s="191"/>
      <c r="W56" s="167" t="s">
        <v>51</v>
      </c>
      <c r="X56" s="167" t="s">
        <v>51</v>
      </c>
      <c r="Y56" s="167" t="s">
        <v>51</v>
      </c>
      <c r="Z56" s="88"/>
      <c r="AA56" s="88"/>
      <c r="AB56" s="88"/>
      <c r="AC56" s="89"/>
      <c r="AD56" s="90">
        <f t="shared" si="14"/>
        <v>0</v>
      </c>
      <c r="AE56" s="47" t="str">
        <f t="shared" si="15"/>
        <v>N/D</v>
      </c>
      <c r="AF56" s="47" t="str">
        <f t="shared" si="16"/>
        <v>N/D</v>
      </c>
      <c r="AG56" s="47" t="str">
        <f t="shared" si="17"/>
        <v>N/D</v>
      </c>
      <c r="AH56" s="47" t="str">
        <f t="shared" si="18"/>
        <v>N/D</v>
      </c>
      <c r="AI56" s="47" t="str">
        <f t="shared" si="19"/>
        <v>N/D</v>
      </c>
      <c r="AK56" s="49"/>
    </row>
    <row r="57" spans="1:37" s="47" customFormat="1" ht="92.25" customHeight="1" x14ac:dyDescent="0.25">
      <c r="A57" s="85"/>
      <c r="B57" s="191"/>
      <c r="C57" s="191"/>
      <c r="D57" s="191"/>
      <c r="E57" s="196"/>
      <c r="F57" s="197"/>
      <c r="G57" s="197"/>
      <c r="H57" s="197"/>
      <c r="I57" s="197"/>
      <c r="J57" s="197"/>
      <c r="K57" s="197"/>
      <c r="L57" s="197"/>
      <c r="M57" s="198"/>
      <c r="N57" s="87"/>
      <c r="O57" s="87"/>
      <c r="P57" s="167" t="s">
        <v>51</v>
      </c>
      <c r="Q57" s="191" t="s">
        <v>51</v>
      </c>
      <c r="R57" s="191"/>
      <c r="S57" s="191"/>
      <c r="T57" s="191"/>
      <c r="U57" s="191"/>
      <c r="V57" s="191"/>
      <c r="W57" s="167" t="s">
        <v>51</v>
      </c>
      <c r="X57" s="167" t="s">
        <v>51</v>
      </c>
      <c r="Y57" s="167" t="s">
        <v>51</v>
      </c>
      <c r="Z57" s="88"/>
      <c r="AA57" s="88"/>
      <c r="AB57" s="88"/>
      <c r="AC57" s="89"/>
      <c r="AD57" s="90">
        <f t="shared" si="14"/>
        <v>0</v>
      </c>
      <c r="AE57" s="47" t="str">
        <f t="shared" si="15"/>
        <v>N/D</v>
      </c>
      <c r="AF57" s="47" t="str">
        <f t="shared" si="16"/>
        <v>N/D</v>
      </c>
      <c r="AG57" s="47" t="str">
        <f t="shared" si="17"/>
        <v>N/D</v>
      </c>
      <c r="AH57" s="47" t="str">
        <f t="shared" si="18"/>
        <v>N/D</v>
      </c>
      <c r="AI57" s="47" t="str">
        <f t="shared" si="19"/>
        <v>N/D</v>
      </c>
      <c r="AK57" s="49"/>
    </row>
    <row r="58" spans="1:37" s="47" customFormat="1" ht="92.25" customHeight="1" x14ac:dyDescent="0.25">
      <c r="A58" s="85"/>
      <c r="B58" s="191"/>
      <c r="C58" s="191"/>
      <c r="D58" s="191"/>
      <c r="E58" s="196"/>
      <c r="F58" s="197"/>
      <c r="G58" s="197"/>
      <c r="H58" s="197"/>
      <c r="I58" s="197"/>
      <c r="J58" s="197"/>
      <c r="K58" s="197"/>
      <c r="L58" s="197"/>
      <c r="M58" s="198"/>
      <c r="N58" s="87"/>
      <c r="O58" s="87"/>
      <c r="P58" s="167" t="s">
        <v>51</v>
      </c>
      <c r="Q58" s="191" t="s">
        <v>51</v>
      </c>
      <c r="R58" s="191"/>
      <c r="S58" s="191"/>
      <c r="T58" s="191"/>
      <c r="U58" s="191"/>
      <c r="V58" s="191"/>
      <c r="W58" s="167" t="s">
        <v>51</v>
      </c>
      <c r="X58" s="167" t="s">
        <v>51</v>
      </c>
      <c r="Y58" s="167" t="s">
        <v>51</v>
      </c>
      <c r="Z58" s="88"/>
      <c r="AA58" s="88"/>
      <c r="AB58" s="88"/>
      <c r="AC58" s="89"/>
      <c r="AD58" s="90">
        <f t="shared" si="14"/>
        <v>0</v>
      </c>
      <c r="AE58" s="47" t="str">
        <f t="shared" si="15"/>
        <v>N/D</v>
      </c>
      <c r="AF58" s="47" t="str">
        <f t="shared" si="16"/>
        <v>N/D</v>
      </c>
      <c r="AG58" s="47" t="str">
        <f t="shared" si="17"/>
        <v>N/D</v>
      </c>
      <c r="AH58" s="47" t="str">
        <f t="shared" si="18"/>
        <v>N/D</v>
      </c>
      <c r="AI58" s="47" t="str">
        <f t="shared" si="19"/>
        <v>N/D</v>
      </c>
      <c r="AK58" s="49"/>
    </row>
    <row r="59" spans="1:37" s="47" customFormat="1" ht="92.25" customHeight="1" x14ac:dyDescent="0.25">
      <c r="A59" s="85"/>
      <c r="B59" s="191"/>
      <c r="C59" s="191"/>
      <c r="D59" s="191"/>
      <c r="E59" s="196"/>
      <c r="F59" s="197"/>
      <c r="G59" s="197"/>
      <c r="H59" s="197"/>
      <c r="I59" s="197"/>
      <c r="J59" s="197"/>
      <c r="K59" s="197"/>
      <c r="L59" s="197"/>
      <c r="M59" s="198"/>
      <c r="N59" s="87"/>
      <c r="O59" s="87"/>
      <c r="P59" s="167" t="s">
        <v>51</v>
      </c>
      <c r="Q59" s="191" t="s">
        <v>51</v>
      </c>
      <c r="R59" s="191"/>
      <c r="S59" s="191"/>
      <c r="T59" s="191"/>
      <c r="U59" s="191"/>
      <c r="V59" s="191"/>
      <c r="W59" s="167" t="s">
        <v>51</v>
      </c>
      <c r="X59" s="167" t="s">
        <v>51</v>
      </c>
      <c r="Y59" s="167" t="s">
        <v>51</v>
      </c>
      <c r="Z59" s="88"/>
      <c r="AA59" s="88"/>
      <c r="AB59" s="88"/>
      <c r="AC59" s="89"/>
      <c r="AD59" s="90">
        <f t="shared" si="14"/>
        <v>0</v>
      </c>
      <c r="AE59" s="47" t="str">
        <f t="shared" si="15"/>
        <v>N/D</v>
      </c>
      <c r="AF59" s="47" t="str">
        <f t="shared" si="16"/>
        <v>N/D</v>
      </c>
      <c r="AG59" s="47" t="str">
        <f t="shared" si="17"/>
        <v>N/D</v>
      </c>
      <c r="AH59" s="47" t="str">
        <f t="shared" si="18"/>
        <v>N/D</v>
      </c>
      <c r="AI59" s="47" t="str">
        <f t="shared" si="19"/>
        <v>N/D</v>
      </c>
      <c r="AK59" s="49"/>
    </row>
    <row r="60" spans="1:37" s="47" customFormat="1" ht="92.25" customHeight="1" x14ac:dyDescent="0.25">
      <c r="A60" s="85"/>
      <c r="B60" s="191"/>
      <c r="C60" s="191"/>
      <c r="D60" s="191"/>
      <c r="E60" s="196"/>
      <c r="F60" s="197"/>
      <c r="G60" s="197"/>
      <c r="H60" s="197"/>
      <c r="I60" s="197"/>
      <c r="J60" s="197"/>
      <c r="K60" s="197"/>
      <c r="L60" s="197"/>
      <c r="M60" s="198"/>
      <c r="N60" s="87"/>
      <c r="O60" s="87"/>
      <c r="P60" s="167" t="s">
        <v>51</v>
      </c>
      <c r="Q60" s="191" t="s">
        <v>51</v>
      </c>
      <c r="R60" s="191"/>
      <c r="S60" s="191"/>
      <c r="T60" s="191"/>
      <c r="U60" s="191"/>
      <c r="V60" s="191"/>
      <c r="W60" s="167" t="s">
        <v>51</v>
      </c>
      <c r="X60" s="167" t="s">
        <v>51</v>
      </c>
      <c r="Y60" s="167" t="s">
        <v>51</v>
      </c>
      <c r="Z60" s="88"/>
      <c r="AA60" s="88"/>
      <c r="AB60" s="88"/>
      <c r="AC60" s="89"/>
      <c r="AD60" s="90">
        <f t="shared" si="14"/>
        <v>0</v>
      </c>
      <c r="AE60" s="47" t="str">
        <f t="shared" si="15"/>
        <v>N/D</v>
      </c>
      <c r="AF60" s="47" t="str">
        <f t="shared" si="16"/>
        <v>N/D</v>
      </c>
      <c r="AG60" s="47" t="str">
        <f t="shared" si="17"/>
        <v>N/D</v>
      </c>
      <c r="AH60" s="47" t="str">
        <f t="shared" si="18"/>
        <v>N/D</v>
      </c>
      <c r="AI60" s="47" t="str">
        <f t="shared" si="19"/>
        <v>N/D</v>
      </c>
      <c r="AK60" s="49"/>
    </row>
    <row r="61" spans="1:37" s="47" customFormat="1" ht="92.25" customHeight="1" x14ac:dyDescent="0.25">
      <c r="A61" s="85"/>
      <c r="B61" s="191"/>
      <c r="C61" s="191"/>
      <c r="D61" s="191"/>
      <c r="E61" s="196"/>
      <c r="F61" s="197"/>
      <c r="G61" s="197"/>
      <c r="H61" s="197"/>
      <c r="I61" s="197"/>
      <c r="J61" s="197"/>
      <c r="K61" s="197"/>
      <c r="L61" s="197"/>
      <c r="M61" s="198"/>
      <c r="N61" s="87"/>
      <c r="O61" s="87"/>
      <c r="P61" s="167" t="s">
        <v>51</v>
      </c>
      <c r="Q61" s="191" t="s">
        <v>51</v>
      </c>
      <c r="R61" s="191"/>
      <c r="S61" s="191"/>
      <c r="T61" s="191"/>
      <c r="U61" s="191"/>
      <c r="V61" s="191"/>
      <c r="W61" s="167" t="s">
        <v>51</v>
      </c>
      <c r="X61" s="167" t="s">
        <v>51</v>
      </c>
      <c r="Y61" s="167" t="s">
        <v>51</v>
      </c>
      <c r="Z61" s="88"/>
      <c r="AA61" s="88"/>
      <c r="AB61" s="88"/>
      <c r="AC61" s="89"/>
      <c r="AD61" s="90">
        <f t="shared" si="14"/>
        <v>0</v>
      </c>
      <c r="AE61" s="47" t="str">
        <f t="shared" si="15"/>
        <v>N/D</v>
      </c>
      <c r="AF61" s="47" t="str">
        <f t="shared" si="16"/>
        <v>N/D</v>
      </c>
      <c r="AG61" s="47" t="str">
        <f t="shared" si="17"/>
        <v>N/D</v>
      </c>
      <c r="AH61" s="47" t="str">
        <f t="shared" si="18"/>
        <v>N/D</v>
      </c>
      <c r="AI61" s="47" t="str">
        <f t="shared" si="19"/>
        <v>N/D</v>
      </c>
      <c r="AK61" s="49"/>
    </row>
    <row r="62" spans="1:37" s="47" customFormat="1" ht="92.25" customHeight="1" x14ac:dyDescent="0.25">
      <c r="A62" s="85"/>
      <c r="B62" s="191"/>
      <c r="C62" s="191"/>
      <c r="D62" s="191"/>
      <c r="E62" s="196"/>
      <c r="F62" s="197"/>
      <c r="G62" s="197"/>
      <c r="H62" s="197"/>
      <c r="I62" s="197"/>
      <c r="J62" s="197"/>
      <c r="K62" s="197"/>
      <c r="L62" s="197"/>
      <c r="M62" s="198"/>
      <c r="N62" s="87"/>
      <c r="O62" s="87"/>
      <c r="P62" s="167" t="s">
        <v>51</v>
      </c>
      <c r="Q62" s="191" t="s">
        <v>51</v>
      </c>
      <c r="R62" s="191"/>
      <c r="S62" s="191"/>
      <c r="T62" s="191"/>
      <c r="U62" s="191"/>
      <c r="V62" s="191"/>
      <c r="W62" s="167" t="s">
        <v>51</v>
      </c>
      <c r="X62" s="167" t="s">
        <v>51</v>
      </c>
      <c r="Y62" s="167" t="s">
        <v>51</v>
      </c>
      <c r="Z62" s="88"/>
      <c r="AA62" s="88"/>
      <c r="AB62" s="88"/>
      <c r="AC62" s="89"/>
      <c r="AD62" s="90">
        <f t="shared" si="14"/>
        <v>0</v>
      </c>
      <c r="AE62" s="47" t="str">
        <f t="shared" si="15"/>
        <v>N/D</v>
      </c>
      <c r="AF62" s="47" t="str">
        <f t="shared" si="16"/>
        <v>N/D</v>
      </c>
      <c r="AG62" s="47" t="str">
        <f t="shared" si="17"/>
        <v>N/D</v>
      </c>
      <c r="AH62" s="47" t="str">
        <f t="shared" si="18"/>
        <v>N/D</v>
      </c>
      <c r="AI62" s="47" t="str">
        <f t="shared" si="19"/>
        <v>N/D</v>
      </c>
      <c r="AK62" s="49"/>
    </row>
    <row r="63" spans="1:37" s="47" customFormat="1" ht="92.25" customHeight="1" x14ac:dyDescent="0.25">
      <c r="A63" s="85"/>
      <c r="B63" s="191"/>
      <c r="C63" s="191"/>
      <c r="D63" s="191"/>
      <c r="E63" s="196"/>
      <c r="F63" s="197"/>
      <c r="G63" s="197"/>
      <c r="H63" s="197"/>
      <c r="I63" s="197"/>
      <c r="J63" s="197"/>
      <c r="K63" s="197"/>
      <c r="L63" s="197"/>
      <c r="M63" s="198"/>
      <c r="N63" s="87"/>
      <c r="O63" s="87"/>
      <c r="P63" s="167" t="s">
        <v>51</v>
      </c>
      <c r="Q63" s="191" t="s">
        <v>51</v>
      </c>
      <c r="R63" s="191"/>
      <c r="S63" s="191"/>
      <c r="T63" s="191"/>
      <c r="U63" s="191"/>
      <c r="V63" s="191"/>
      <c r="W63" s="167" t="s">
        <v>51</v>
      </c>
      <c r="X63" s="167" t="s">
        <v>51</v>
      </c>
      <c r="Y63" s="167" t="s">
        <v>51</v>
      </c>
      <c r="Z63" s="88"/>
      <c r="AA63" s="88"/>
      <c r="AB63" s="88"/>
      <c r="AC63" s="89"/>
      <c r="AD63" s="90">
        <f t="shared" si="14"/>
        <v>0</v>
      </c>
      <c r="AE63" s="47" t="str">
        <f t="shared" si="15"/>
        <v>N/D</v>
      </c>
      <c r="AF63" s="47" t="str">
        <f t="shared" si="16"/>
        <v>N/D</v>
      </c>
      <c r="AG63" s="47" t="str">
        <f t="shared" si="17"/>
        <v>N/D</v>
      </c>
      <c r="AH63" s="47" t="str">
        <f t="shared" si="18"/>
        <v>N/D</v>
      </c>
      <c r="AI63" s="47" t="str">
        <f t="shared" si="19"/>
        <v>N/D</v>
      </c>
      <c r="AK63" s="49"/>
    </row>
    <row r="64" spans="1:37" s="47" customFormat="1" ht="92.25" customHeight="1" x14ac:dyDescent="0.25">
      <c r="A64" s="85"/>
      <c r="B64" s="191"/>
      <c r="C64" s="191"/>
      <c r="D64" s="191"/>
      <c r="E64" s="196"/>
      <c r="F64" s="197"/>
      <c r="G64" s="197"/>
      <c r="H64" s="197"/>
      <c r="I64" s="197"/>
      <c r="J64" s="197"/>
      <c r="K64" s="197"/>
      <c r="L64" s="197"/>
      <c r="M64" s="198"/>
      <c r="N64" s="87"/>
      <c r="O64" s="87"/>
      <c r="P64" s="167" t="s">
        <v>51</v>
      </c>
      <c r="Q64" s="191" t="s">
        <v>51</v>
      </c>
      <c r="R64" s="191"/>
      <c r="S64" s="191"/>
      <c r="T64" s="191"/>
      <c r="U64" s="191"/>
      <c r="V64" s="191"/>
      <c r="W64" s="167" t="s">
        <v>51</v>
      </c>
      <c r="X64" s="167" t="s">
        <v>51</v>
      </c>
      <c r="Y64" s="167" t="s">
        <v>51</v>
      </c>
      <c r="Z64" s="88"/>
      <c r="AA64" s="88"/>
      <c r="AB64" s="88"/>
      <c r="AC64" s="89"/>
      <c r="AD64" s="90">
        <f t="shared" si="14"/>
        <v>0</v>
      </c>
      <c r="AE64" s="47" t="str">
        <f t="shared" si="15"/>
        <v>N/D</v>
      </c>
      <c r="AF64" s="47" t="str">
        <f t="shared" si="16"/>
        <v>N/D</v>
      </c>
      <c r="AG64" s="47" t="str">
        <f t="shared" si="17"/>
        <v>N/D</v>
      </c>
      <c r="AH64" s="47" t="str">
        <f t="shared" si="18"/>
        <v>N/D</v>
      </c>
      <c r="AI64" s="47" t="str">
        <f t="shared" si="19"/>
        <v>N/D</v>
      </c>
      <c r="AK64" s="49"/>
    </row>
    <row r="65" spans="1:43" s="47" customFormat="1" ht="92.25" customHeight="1" x14ac:dyDescent="0.25">
      <c r="A65" s="85"/>
      <c r="B65" s="191"/>
      <c r="C65" s="191"/>
      <c r="D65" s="191"/>
      <c r="E65" s="196"/>
      <c r="F65" s="197"/>
      <c r="G65" s="197"/>
      <c r="H65" s="197"/>
      <c r="I65" s="197"/>
      <c r="J65" s="197"/>
      <c r="K65" s="197"/>
      <c r="L65" s="197"/>
      <c r="M65" s="198"/>
      <c r="N65" s="87"/>
      <c r="O65" s="87"/>
      <c r="P65" s="167" t="s">
        <v>51</v>
      </c>
      <c r="Q65" s="191" t="s">
        <v>51</v>
      </c>
      <c r="R65" s="191"/>
      <c r="S65" s="191"/>
      <c r="T65" s="191"/>
      <c r="U65" s="191"/>
      <c r="V65" s="191"/>
      <c r="W65" s="167" t="s">
        <v>51</v>
      </c>
      <c r="X65" s="167" t="s">
        <v>51</v>
      </c>
      <c r="Y65" s="167" t="s">
        <v>51</v>
      </c>
      <c r="Z65" s="88"/>
      <c r="AA65" s="88"/>
      <c r="AB65" s="88"/>
      <c r="AC65" s="89"/>
      <c r="AD65" s="90">
        <f t="shared" si="14"/>
        <v>0</v>
      </c>
      <c r="AE65" s="47" t="str">
        <f t="shared" si="15"/>
        <v>N/D</v>
      </c>
      <c r="AF65" s="47" t="str">
        <f t="shared" si="16"/>
        <v>N/D</v>
      </c>
      <c r="AG65" s="47" t="str">
        <f t="shared" si="17"/>
        <v>N/D</v>
      </c>
      <c r="AH65" s="47" t="str">
        <f t="shared" si="18"/>
        <v>N/D</v>
      </c>
      <c r="AI65" s="47" t="str">
        <f t="shared" si="19"/>
        <v>N/D</v>
      </c>
      <c r="AK65" s="49"/>
    </row>
    <row r="66" spans="1:43" s="47" customFormat="1" ht="92.25" customHeight="1" x14ac:dyDescent="0.25">
      <c r="A66" s="85"/>
      <c r="B66" s="191"/>
      <c r="C66" s="191"/>
      <c r="D66" s="191"/>
      <c r="E66" s="196"/>
      <c r="F66" s="197"/>
      <c r="G66" s="197"/>
      <c r="H66" s="197"/>
      <c r="I66" s="197"/>
      <c r="J66" s="197"/>
      <c r="K66" s="197"/>
      <c r="L66" s="197"/>
      <c r="M66" s="198"/>
      <c r="N66" s="87"/>
      <c r="O66" s="87"/>
      <c r="P66" s="167" t="s">
        <v>51</v>
      </c>
      <c r="Q66" s="191" t="s">
        <v>51</v>
      </c>
      <c r="R66" s="191"/>
      <c r="S66" s="191"/>
      <c r="T66" s="191"/>
      <c r="U66" s="191"/>
      <c r="V66" s="191"/>
      <c r="W66" s="167" t="s">
        <v>51</v>
      </c>
      <c r="X66" s="167" t="s">
        <v>51</v>
      </c>
      <c r="Y66" s="167" t="s">
        <v>51</v>
      </c>
      <c r="Z66" s="88"/>
      <c r="AA66" s="88"/>
      <c r="AB66" s="88"/>
      <c r="AC66" s="89"/>
      <c r="AD66" s="90">
        <f t="shared" si="14"/>
        <v>0</v>
      </c>
      <c r="AE66" s="47" t="str">
        <f t="shared" si="15"/>
        <v>N/D</v>
      </c>
      <c r="AF66" s="47" t="str">
        <f t="shared" si="16"/>
        <v>N/D</v>
      </c>
      <c r="AG66" s="47" t="str">
        <f t="shared" si="17"/>
        <v>N/D</v>
      </c>
      <c r="AH66" s="47" t="str">
        <f t="shared" si="18"/>
        <v>N/D</v>
      </c>
      <c r="AI66" s="47" t="str">
        <f t="shared" si="19"/>
        <v>N/D</v>
      </c>
      <c r="AK66" s="49"/>
    </row>
    <row r="67" spans="1:43" s="47" customFormat="1" ht="92.25" customHeight="1" x14ac:dyDescent="0.25">
      <c r="A67" s="85"/>
      <c r="B67" s="191"/>
      <c r="C67" s="191"/>
      <c r="D67" s="191"/>
      <c r="E67" s="196"/>
      <c r="F67" s="197"/>
      <c r="G67" s="197"/>
      <c r="H67" s="197"/>
      <c r="I67" s="197"/>
      <c r="J67" s="197"/>
      <c r="K67" s="197"/>
      <c r="L67" s="197"/>
      <c r="M67" s="198"/>
      <c r="N67" s="87"/>
      <c r="O67" s="87"/>
      <c r="P67" s="167" t="s">
        <v>51</v>
      </c>
      <c r="Q67" s="191" t="s">
        <v>51</v>
      </c>
      <c r="R67" s="191"/>
      <c r="S67" s="191"/>
      <c r="T67" s="191"/>
      <c r="U67" s="191"/>
      <c r="V67" s="191"/>
      <c r="W67" s="167" t="s">
        <v>51</v>
      </c>
      <c r="X67" s="167" t="s">
        <v>51</v>
      </c>
      <c r="Y67" s="167" t="s">
        <v>51</v>
      </c>
      <c r="Z67" s="88"/>
      <c r="AA67" s="88"/>
      <c r="AB67" s="88"/>
      <c r="AC67" s="89"/>
      <c r="AD67" s="90">
        <f t="shared" si="14"/>
        <v>0</v>
      </c>
      <c r="AE67" s="47" t="str">
        <f t="shared" si="15"/>
        <v>N/D</v>
      </c>
      <c r="AF67" s="47" t="str">
        <f t="shared" si="16"/>
        <v>N/D</v>
      </c>
      <c r="AG67" s="47" t="str">
        <f t="shared" si="17"/>
        <v>N/D</v>
      </c>
      <c r="AH67" s="47" t="str">
        <f t="shared" si="18"/>
        <v>N/D</v>
      </c>
      <c r="AI67" s="47" t="str">
        <f t="shared" si="19"/>
        <v>N/D</v>
      </c>
      <c r="AK67" s="49"/>
    </row>
    <row r="68" spans="1:43" s="47" customFormat="1" ht="92.25" customHeight="1" x14ac:dyDescent="0.25">
      <c r="A68" s="85"/>
      <c r="B68" s="191"/>
      <c r="C68" s="191"/>
      <c r="D68" s="191"/>
      <c r="E68" s="196"/>
      <c r="F68" s="197"/>
      <c r="G68" s="197"/>
      <c r="H68" s="197"/>
      <c r="I68" s="197"/>
      <c r="J68" s="197"/>
      <c r="K68" s="197"/>
      <c r="L68" s="197"/>
      <c r="M68" s="198"/>
      <c r="N68" s="87"/>
      <c r="O68" s="87"/>
      <c r="P68" s="167" t="s">
        <v>51</v>
      </c>
      <c r="Q68" s="191" t="s">
        <v>51</v>
      </c>
      <c r="R68" s="191"/>
      <c r="S68" s="191"/>
      <c r="T68" s="191"/>
      <c r="U68" s="191"/>
      <c r="V68" s="191"/>
      <c r="W68" s="167" t="s">
        <v>51</v>
      </c>
      <c r="X68" s="167" t="s">
        <v>51</v>
      </c>
      <c r="Y68" s="167" t="s">
        <v>51</v>
      </c>
      <c r="Z68" s="88"/>
      <c r="AA68" s="88"/>
      <c r="AB68" s="88"/>
      <c r="AC68" s="89"/>
      <c r="AD68" s="90">
        <f t="shared" si="14"/>
        <v>0</v>
      </c>
      <c r="AE68" s="47" t="str">
        <f t="shared" si="15"/>
        <v>N/D</v>
      </c>
      <c r="AF68" s="47" t="str">
        <f t="shared" si="16"/>
        <v>N/D</v>
      </c>
      <c r="AG68" s="47" t="str">
        <f t="shared" si="17"/>
        <v>N/D</v>
      </c>
      <c r="AH68" s="47" t="str">
        <f t="shared" si="18"/>
        <v>N/D</v>
      </c>
      <c r="AI68" s="47" t="str">
        <f t="shared" si="19"/>
        <v>N/D</v>
      </c>
      <c r="AK68" s="49"/>
    </row>
    <row r="69" spans="1:43" s="47" customFormat="1" ht="92.25" customHeight="1" x14ac:dyDescent="0.25">
      <c r="A69" s="85"/>
      <c r="B69" s="191"/>
      <c r="C69" s="191"/>
      <c r="D69" s="191"/>
      <c r="E69" s="196"/>
      <c r="F69" s="197"/>
      <c r="G69" s="197"/>
      <c r="H69" s="197"/>
      <c r="I69" s="197"/>
      <c r="J69" s="197"/>
      <c r="K69" s="197"/>
      <c r="L69" s="197"/>
      <c r="M69" s="198"/>
      <c r="N69" s="87"/>
      <c r="O69" s="87"/>
      <c r="P69" s="167" t="s">
        <v>51</v>
      </c>
      <c r="Q69" s="191" t="s">
        <v>51</v>
      </c>
      <c r="R69" s="191"/>
      <c r="S69" s="191"/>
      <c r="T69" s="191"/>
      <c r="U69" s="191"/>
      <c r="V69" s="191"/>
      <c r="W69" s="167" t="s">
        <v>51</v>
      </c>
      <c r="X69" s="167" t="s">
        <v>51</v>
      </c>
      <c r="Y69" s="167" t="s">
        <v>51</v>
      </c>
      <c r="Z69" s="88"/>
      <c r="AA69" s="88"/>
      <c r="AB69" s="88"/>
      <c r="AC69" s="89"/>
      <c r="AD69" s="90">
        <f t="shared" si="14"/>
        <v>0</v>
      </c>
      <c r="AE69" s="47" t="str">
        <f t="shared" si="15"/>
        <v>N/D</v>
      </c>
      <c r="AF69" s="47" t="str">
        <f t="shared" si="16"/>
        <v>N/D</v>
      </c>
      <c r="AG69" s="47" t="str">
        <f t="shared" si="17"/>
        <v>N/D</v>
      </c>
      <c r="AH69" s="47" t="str">
        <f t="shared" si="18"/>
        <v>N/D</v>
      </c>
      <c r="AI69" s="47" t="str">
        <f t="shared" si="19"/>
        <v>N/D</v>
      </c>
      <c r="AK69" s="49"/>
    </row>
    <row r="70" spans="1:43" s="47" customFormat="1" ht="92.25" customHeight="1" x14ac:dyDescent="0.25">
      <c r="A70" s="85"/>
      <c r="B70" s="191"/>
      <c r="C70" s="191"/>
      <c r="D70" s="191"/>
      <c r="E70" s="196"/>
      <c r="F70" s="197"/>
      <c r="G70" s="197"/>
      <c r="H70" s="197"/>
      <c r="I70" s="197"/>
      <c r="J70" s="197"/>
      <c r="K70" s="197"/>
      <c r="L70" s="197"/>
      <c r="M70" s="198"/>
      <c r="N70" s="87"/>
      <c r="O70" s="87"/>
      <c r="P70" s="167" t="s">
        <v>51</v>
      </c>
      <c r="Q70" s="191" t="s">
        <v>51</v>
      </c>
      <c r="R70" s="191"/>
      <c r="S70" s="191"/>
      <c r="T70" s="191"/>
      <c r="U70" s="191"/>
      <c r="V70" s="191"/>
      <c r="W70" s="167" t="s">
        <v>51</v>
      </c>
      <c r="X70" s="167" t="s">
        <v>51</v>
      </c>
      <c r="Y70" s="167" t="s">
        <v>51</v>
      </c>
      <c r="Z70" s="88"/>
      <c r="AA70" s="88"/>
      <c r="AB70" s="88"/>
      <c r="AC70" s="89"/>
      <c r="AD70" s="90">
        <f t="shared" si="14"/>
        <v>0</v>
      </c>
      <c r="AE70" s="47" t="str">
        <f t="shared" si="15"/>
        <v>N/D</v>
      </c>
      <c r="AF70" s="47" t="str">
        <f t="shared" si="16"/>
        <v>N/D</v>
      </c>
      <c r="AG70" s="47" t="str">
        <f t="shared" si="17"/>
        <v>N/D</v>
      </c>
      <c r="AH70" s="47" t="str">
        <f t="shared" si="18"/>
        <v>N/D</v>
      </c>
      <c r="AI70" s="47" t="str">
        <f t="shared" si="19"/>
        <v>N/D</v>
      </c>
      <c r="AK70" s="49"/>
    </row>
    <row r="71" spans="1:43" s="47" customFormat="1" ht="92.25" customHeight="1" x14ac:dyDescent="0.25">
      <c r="A71" s="85"/>
      <c r="B71" s="191"/>
      <c r="C71" s="191"/>
      <c r="D71" s="191"/>
      <c r="E71" s="196"/>
      <c r="F71" s="197"/>
      <c r="G71" s="197"/>
      <c r="H71" s="197"/>
      <c r="I71" s="197"/>
      <c r="J71" s="197"/>
      <c r="K71" s="197"/>
      <c r="L71" s="197"/>
      <c r="M71" s="198"/>
      <c r="N71" s="87"/>
      <c r="O71" s="87"/>
      <c r="P71" s="167" t="s">
        <v>51</v>
      </c>
      <c r="Q71" s="191" t="s">
        <v>51</v>
      </c>
      <c r="R71" s="191"/>
      <c r="S71" s="191"/>
      <c r="T71" s="191"/>
      <c r="U71" s="191"/>
      <c r="V71" s="191"/>
      <c r="W71" s="167" t="s">
        <v>51</v>
      </c>
      <c r="X71" s="167" t="s">
        <v>51</v>
      </c>
      <c r="Y71" s="167" t="s">
        <v>51</v>
      </c>
      <c r="Z71" s="88"/>
      <c r="AA71" s="88"/>
      <c r="AB71" s="88"/>
      <c r="AC71" s="89"/>
      <c r="AD71" s="90">
        <f t="shared" si="14"/>
        <v>0</v>
      </c>
      <c r="AE71" s="47" t="str">
        <f t="shared" si="15"/>
        <v>N/D</v>
      </c>
      <c r="AF71" s="47" t="str">
        <f t="shared" si="16"/>
        <v>N/D</v>
      </c>
      <c r="AG71" s="47" t="str">
        <f t="shared" si="17"/>
        <v>N/D</v>
      </c>
      <c r="AH71" s="47" t="str">
        <f t="shared" si="18"/>
        <v>N/D</v>
      </c>
      <c r="AI71" s="47" t="str">
        <f t="shared" si="19"/>
        <v>N/D</v>
      </c>
      <c r="AK71" s="49"/>
    </row>
    <row r="72" spans="1:43" s="47" customFormat="1" ht="92.25" customHeight="1" x14ac:dyDescent="0.25">
      <c r="A72" s="85"/>
      <c r="B72" s="191"/>
      <c r="C72" s="191"/>
      <c r="D72" s="191"/>
      <c r="E72" s="196"/>
      <c r="F72" s="197"/>
      <c r="G72" s="197"/>
      <c r="H72" s="197"/>
      <c r="I72" s="197"/>
      <c r="J72" s="197"/>
      <c r="K72" s="197"/>
      <c r="L72" s="197"/>
      <c r="M72" s="198"/>
      <c r="N72" s="87"/>
      <c r="O72" s="87"/>
      <c r="P72" s="167" t="s">
        <v>51</v>
      </c>
      <c r="Q72" s="191" t="s">
        <v>51</v>
      </c>
      <c r="R72" s="191"/>
      <c r="S72" s="191"/>
      <c r="T72" s="191"/>
      <c r="U72" s="191"/>
      <c r="V72" s="191"/>
      <c r="W72" s="167" t="s">
        <v>51</v>
      </c>
      <c r="X72" s="167" t="s">
        <v>51</v>
      </c>
      <c r="Y72" s="167" t="s">
        <v>51</v>
      </c>
      <c r="Z72" s="88"/>
      <c r="AA72" s="88"/>
      <c r="AB72" s="88"/>
      <c r="AC72" s="89"/>
      <c r="AD72" s="90">
        <f t="shared" si="14"/>
        <v>0</v>
      </c>
      <c r="AE72" s="47" t="str">
        <f t="shared" si="15"/>
        <v>N/D</v>
      </c>
      <c r="AF72" s="47" t="str">
        <f t="shared" si="16"/>
        <v>N/D</v>
      </c>
      <c r="AG72" s="47" t="str">
        <f t="shared" si="17"/>
        <v>N/D</v>
      </c>
      <c r="AH72" s="47" t="str">
        <f t="shared" si="18"/>
        <v>N/D</v>
      </c>
      <c r="AI72" s="47" t="str">
        <f t="shared" si="19"/>
        <v>N/D</v>
      </c>
      <c r="AK72" s="49"/>
    </row>
    <row r="73" spans="1:43" s="47" customFormat="1" ht="92.25" customHeight="1" x14ac:dyDescent="0.25">
      <c r="A73" s="85"/>
      <c r="B73" s="191"/>
      <c r="C73" s="191"/>
      <c r="D73" s="191"/>
      <c r="E73" s="196"/>
      <c r="F73" s="197"/>
      <c r="G73" s="197"/>
      <c r="H73" s="197"/>
      <c r="I73" s="197"/>
      <c r="J73" s="197"/>
      <c r="K73" s="197"/>
      <c r="L73" s="197"/>
      <c r="M73" s="198"/>
      <c r="N73" s="87"/>
      <c r="O73" s="87"/>
      <c r="P73" s="167" t="s">
        <v>51</v>
      </c>
      <c r="Q73" s="191" t="s">
        <v>51</v>
      </c>
      <c r="R73" s="191"/>
      <c r="S73" s="191"/>
      <c r="T73" s="191"/>
      <c r="U73" s="191"/>
      <c r="V73" s="191"/>
      <c r="W73" s="167" t="s">
        <v>51</v>
      </c>
      <c r="X73" s="167" t="s">
        <v>51</v>
      </c>
      <c r="Y73" s="167" t="s">
        <v>51</v>
      </c>
      <c r="Z73" s="88"/>
      <c r="AA73" s="88"/>
      <c r="AB73" s="88"/>
      <c r="AC73" s="89"/>
      <c r="AD73" s="90">
        <f t="shared" si="14"/>
        <v>0</v>
      </c>
      <c r="AE73" s="47" t="str">
        <f t="shared" si="15"/>
        <v>N/D</v>
      </c>
      <c r="AF73" s="47" t="str">
        <f t="shared" si="16"/>
        <v>N/D</v>
      </c>
      <c r="AG73" s="47" t="str">
        <f t="shared" si="17"/>
        <v>N/D</v>
      </c>
      <c r="AH73" s="47" t="str">
        <f t="shared" si="18"/>
        <v>N/D</v>
      </c>
      <c r="AI73" s="47" t="str">
        <f t="shared" si="19"/>
        <v>N/D</v>
      </c>
      <c r="AK73" s="49"/>
    </row>
    <row r="74" spans="1:43" s="47" customFormat="1" ht="92.25" customHeight="1" x14ac:dyDescent="0.25">
      <c r="A74" s="85"/>
      <c r="B74" s="191"/>
      <c r="C74" s="191"/>
      <c r="D74" s="191"/>
      <c r="E74" s="196"/>
      <c r="F74" s="197"/>
      <c r="G74" s="197"/>
      <c r="H74" s="197"/>
      <c r="I74" s="197"/>
      <c r="J74" s="197"/>
      <c r="K74" s="197"/>
      <c r="L74" s="197"/>
      <c r="M74" s="198"/>
      <c r="N74" s="87"/>
      <c r="O74" s="87"/>
      <c r="P74" s="167" t="s">
        <v>51</v>
      </c>
      <c r="Q74" s="191" t="s">
        <v>51</v>
      </c>
      <c r="R74" s="191"/>
      <c r="S74" s="191"/>
      <c r="T74" s="191"/>
      <c r="U74" s="191"/>
      <c r="V74" s="191"/>
      <c r="W74" s="167" t="s">
        <v>51</v>
      </c>
      <c r="X74" s="167" t="s">
        <v>51</v>
      </c>
      <c r="Y74" s="167" t="s">
        <v>51</v>
      </c>
      <c r="Z74" s="88"/>
      <c r="AA74" s="88"/>
      <c r="AB74" s="88"/>
      <c r="AC74" s="89"/>
      <c r="AD74" s="90">
        <f t="shared" si="14"/>
        <v>0</v>
      </c>
      <c r="AE74" s="47" t="str">
        <f t="shared" si="15"/>
        <v>N/D</v>
      </c>
      <c r="AF74" s="47" t="str">
        <f t="shared" si="16"/>
        <v>N/D</v>
      </c>
      <c r="AG74" s="47" t="str">
        <f t="shared" si="17"/>
        <v>N/D</v>
      </c>
      <c r="AH74" s="47" t="str">
        <f t="shared" si="18"/>
        <v>N/D</v>
      </c>
      <c r="AI74" s="47" t="str">
        <f t="shared" si="19"/>
        <v>N/D</v>
      </c>
      <c r="AK74" s="49"/>
    </row>
    <row r="75" spans="1:43" s="47" customFormat="1" ht="92.25" customHeight="1" x14ac:dyDescent="0.25">
      <c r="A75" s="85"/>
      <c r="B75" s="191"/>
      <c r="C75" s="191"/>
      <c r="D75" s="191"/>
      <c r="E75" s="196"/>
      <c r="F75" s="197"/>
      <c r="G75" s="197"/>
      <c r="H75" s="197"/>
      <c r="I75" s="197"/>
      <c r="J75" s="197"/>
      <c r="K75" s="197"/>
      <c r="L75" s="197"/>
      <c r="M75" s="198"/>
      <c r="N75" s="87"/>
      <c r="O75" s="87"/>
      <c r="P75" s="167" t="s">
        <v>51</v>
      </c>
      <c r="Q75" s="191" t="s">
        <v>51</v>
      </c>
      <c r="R75" s="191"/>
      <c r="S75" s="191"/>
      <c r="T75" s="191"/>
      <c r="U75" s="191"/>
      <c r="V75" s="191"/>
      <c r="W75" s="167" t="s">
        <v>51</v>
      </c>
      <c r="X75" s="167" t="s">
        <v>51</v>
      </c>
      <c r="Y75" s="167" t="s">
        <v>51</v>
      </c>
      <c r="Z75" s="88"/>
      <c r="AA75" s="88"/>
      <c r="AB75" s="88"/>
      <c r="AC75" s="89"/>
      <c r="AD75" s="90">
        <f t="shared" si="14"/>
        <v>0</v>
      </c>
      <c r="AE75" s="47" t="str">
        <f t="shared" si="15"/>
        <v>N/D</v>
      </c>
      <c r="AF75" s="47" t="str">
        <f t="shared" si="16"/>
        <v>N/D</v>
      </c>
      <c r="AG75" s="47" t="str">
        <f t="shared" si="17"/>
        <v>N/D</v>
      </c>
      <c r="AH75" s="47" t="str">
        <f t="shared" si="18"/>
        <v>N/D</v>
      </c>
      <c r="AI75" s="47" t="str">
        <f t="shared" si="19"/>
        <v>N/D</v>
      </c>
      <c r="AK75" s="49"/>
    </row>
    <row r="76" spans="1:43" s="47" customFormat="1" ht="64.5" customHeight="1" x14ac:dyDescent="0.25">
      <c r="A76" s="85"/>
      <c r="B76" s="191"/>
      <c r="C76" s="191"/>
      <c r="D76" s="191"/>
      <c r="E76" s="196"/>
      <c r="F76" s="197"/>
      <c r="G76" s="197"/>
      <c r="H76" s="197"/>
      <c r="I76" s="197"/>
      <c r="J76" s="197"/>
      <c r="K76" s="197"/>
      <c r="L76" s="197"/>
      <c r="M76" s="198"/>
      <c r="N76" s="87"/>
      <c r="O76" s="87"/>
      <c r="P76" s="167" t="s">
        <v>51</v>
      </c>
      <c r="Q76" s="191" t="s">
        <v>51</v>
      </c>
      <c r="R76" s="191"/>
      <c r="S76" s="191"/>
      <c r="T76" s="191"/>
      <c r="U76" s="191"/>
      <c r="V76" s="191"/>
      <c r="W76" s="167" t="s">
        <v>51</v>
      </c>
      <c r="X76" s="167" t="s">
        <v>51</v>
      </c>
      <c r="Y76" s="167" t="s">
        <v>51</v>
      </c>
      <c r="Z76" s="88"/>
      <c r="AA76" s="88"/>
      <c r="AB76" s="88"/>
      <c r="AC76" s="89"/>
      <c r="AD76" s="90">
        <f t="shared" si="14"/>
        <v>0</v>
      </c>
      <c r="AE76" s="47" t="str">
        <f t="shared" si="15"/>
        <v>N/D</v>
      </c>
      <c r="AF76" s="47" t="str">
        <f t="shared" si="16"/>
        <v>N/D</v>
      </c>
      <c r="AG76" s="47" t="str">
        <f t="shared" si="17"/>
        <v>N/D</v>
      </c>
      <c r="AH76" s="47" t="str">
        <f t="shared" si="18"/>
        <v>N/D</v>
      </c>
      <c r="AI76" s="47" t="str">
        <f t="shared" si="19"/>
        <v>N/D</v>
      </c>
      <c r="AK76" s="49"/>
    </row>
    <row r="77" spans="1:43" ht="79.5" customHeight="1" x14ac:dyDescent="0.25">
      <c r="A77" s="72"/>
      <c r="B77" s="191"/>
      <c r="C77" s="191"/>
      <c r="D77" s="191"/>
      <c r="E77" s="196"/>
      <c r="F77" s="197"/>
      <c r="G77" s="197"/>
      <c r="H77" s="197"/>
      <c r="I77" s="197"/>
      <c r="J77" s="197"/>
      <c r="K77" s="197"/>
      <c r="L77" s="197"/>
      <c r="M77" s="198"/>
      <c r="N77" s="87"/>
      <c r="O77" s="87"/>
      <c r="P77" s="167" t="s">
        <v>51</v>
      </c>
      <c r="Q77" s="191" t="s">
        <v>51</v>
      </c>
      <c r="R77" s="191"/>
      <c r="S77" s="191"/>
      <c r="T77" s="191"/>
      <c r="U77" s="191"/>
      <c r="V77" s="191"/>
      <c r="W77" s="167" t="s">
        <v>51</v>
      </c>
      <c r="X77" s="167" t="s">
        <v>51</v>
      </c>
      <c r="Y77" s="167" t="s">
        <v>51</v>
      </c>
      <c r="Z77" s="88"/>
      <c r="AA77" s="88"/>
      <c r="AB77" s="88"/>
      <c r="AC77" s="89"/>
      <c r="AD77" s="90">
        <f t="shared" si="14"/>
        <v>0</v>
      </c>
      <c r="AE77" s="47" t="str">
        <f t="shared" si="15"/>
        <v>N/D</v>
      </c>
      <c r="AF77" s="47" t="str">
        <f t="shared" si="16"/>
        <v>N/D</v>
      </c>
      <c r="AG77" s="47" t="str">
        <f t="shared" si="17"/>
        <v>N/D</v>
      </c>
      <c r="AH77" s="47" t="str">
        <f t="shared" si="18"/>
        <v>N/D</v>
      </c>
      <c r="AI77" s="47" t="str">
        <f t="shared" si="19"/>
        <v>N/D</v>
      </c>
      <c r="AJ77" s="47"/>
      <c r="AK77" s="49"/>
    </row>
    <row r="78" spans="1:43" ht="79.5" customHeight="1" x14ac:dyDescent="0.25">
      <c r="A78" s="72"/>
      <c r="B78" s="192"/>
      <c r="C78" s="192"/>
      <c r="D78" s="192"/>
      <c r="E78" s="193"/>
      <c r="F78" s="194"/>
      <c r="G78" s="194"/>
      <c r="H78" s="194"/>
      <c r="I78" s="194"/>
      <c r="J78" s="194"/>
      <c r="K78" s="194"/>
      <c r="L78" s="194"/>
      <c r="M78" s="195"/>
      <c r="N78" s="91"/>
      <c r="O78" s="91"/>
      <c r="P78" s="167" t="s">
        <v>51</v>
      </c>
      <c r="Q78" s="191" t="s">
        <v>51</v>
      </c>
      <c r="R78" s="191"/>
      <c r="S78" s="191"/>
      <c r="T78" s="191"/>
      <c r="U78" s="191"/>
      <c r="V78" s="191"/>
      <c r="W78" s="167" t="s">
        <v>51</v>
      </c>
      <c r="X78" s="167" t="s">
        <v>51</v>
      </c>
      <c r="Y78" s="167" t="s">
        <v>51</v>
      </c>
      <c r="Z78" s="92"/>
      <c r="AA78" s="92"/>
      <c r="AB78" s="92"/>
      <c r="AC78" s="93"/>
      <c r="AD78" s="90">
        <f t="shared" si="14"/>
        <v>0</v>
      </c>
      <c r="AE78" s="47" t="str">
        <f t="shared" si="15"/>
        <v>N/D</v>
      </c>
      <c r="AF78" s="47" t="str">
        <f t="shared" si="16"/>
        <v>N/D</v>
      </c>
      <c r="AG78" s="47" t="str">
        <f t="shared" si="17"/>
        <v>N/D</v>
      </c>
      <c r="AH78" s="47" t="str">
        <f t="shared" si="18"/>
        <v>N/D</v>
      </c>
      <c r="AI78" s="47" t="str">
        <f t="shared" si="19"/>
        <v>N/D</v>
      </c>
      <c r="AJ78" s="47"/>
      <c r="AK78" s="49"/>
    </row>
    <row r="79" spans="1:43" s="47" customFormat="1" ht="79.5" customHeight="1" x14ac:dyDescent="0.25">
      <c r="A79" s="68"/>
      <c r="B79" s="192"/>
      <c r="C79" s="192"/>
      <c r="D79" s="192"/>
      <c r="E79" s="193"/>
      <c r="F79" s="194"/>
      <c r="G79" s="194"/>
      <c r="H79" s="194"/>
      <c r="I79" s="194"/>
      <c r="J79" s="194"/>
      <c r="K79" s="194"/>
      <c r="L79" s="194"/>
      <c r="M79" s="195"/>
      <c r="N79" s="91"/>
      <c r="O79" s="91"/>
      <c r="P79" s="167" t="s">
        <v>51</v>
      </c>
      <c r="Q79" s="191" t="s">
        <v>51</v>
      </c>
      <c r="R79" s="191"/>
      <c r="S79" s="191"/>
      <c r="T79" s="191"/>
      <c r="U79" s="191"/>
      <c r="V79" s="191"/>
      <c r="W79" s="167" t="s">
        <v>51</v>
      </c>
      <c r="X79" s="167" t="s">
        <v>51</v>
      </c>
      <c r="Y79" s="167" t="s">
        <v>51</v>
      </c>
      <c r="Z79" s="92"/>
      <c r="AA79" s="92"/>
      <c r="AB79" s="92"/>
      <c r="AC79" s="93"/>
      <c r="AD79" s="90">
        <f t="shared" si="14"/>
        <v>0</v>
      </c>
      <c r="AE79" s="47" t="str">
        <f t="shared" si="15"/>
        <v>N/D</v>
      </c>
      <c r="AF79" s="47" t="str">
        <f t="shared" si="16"/>
        <v>N/D</v>
      </c>
      <c r="AG79" s="47" t="str">
        <f t="shared" si="17"/>
        <v>N/D</v>
      </c>
      <c r="AH79" s="47" t="str">
        <f t="shared" si="18"/>
        <v>N/D</v>
      </c>
      <c r="AI79" s="47" t="str">
        <f t="shared" si="19"/>
        <v>N/D</v>
      </c>
      <c r="AK79" s="95"/>
      <c r="AL79" s="38"/>
      <c r="AM79" s="38"/>
      <c r="AN79" s="38"/>
      <c r="AO79" s="38"/>
      <c r="AP79" s="38"/>
      <c r="AQ79" s="38"/>
    </row>
    <row r="80" spans="1:43" ht="79.5" customHeight="1" x14ac:dyDescent="0.25">
      <c r="A80" s="94"/>
      <c r="B80" s="192"/>
      <c r="C80" s="192"/>
      <c r="D80" s="192"/>
      <c r="E80" s="193"/>
      <c r="F80" s="194"/>
      <c r="G80" s="194"/>
      <c r="H80" s="194"/>
      <c r="I80" s="194"/>
      <c r="J80" s="194"/>
      <c r="K80" s="194"/>
      <c r="L80" s="194"/>
      <c r="M80" s="195"/>
      <c r="N80" s="91"/>
      <c r="O80" s="91"/>
      <c r="P80" s="167" t="s">
        <v>51</v>
      </c>
      <c r="Q80" s="191" t="s">
        <v>51</v>
      </c>
      <c r="R80" s="191"/>
      <c r="S80" s="191"/>
      <c r="T80" s="191"/>
      <c r="U80" s="191"/>
      <c r="V80" s="191"/>
      <c r="W80" s="167" t="s">
        <v>51</v>
      </c>
      <c r="X80" s="167" t="s">
        <v>51</v>
      </c>
      <c r="Y80" s="167" t="s">
        <v>51</v>
      </c>
      <c r="Z80" s="92"/>
      <c r="AA80" s="92"/>
      <c r="AB80" s="92"/>
      <c r="AC80" s="93"/>
      <c r="AD80" s="90">
        <f t="shared" si="14"/>
        <v>0</v>
      </c>
      <c r="AE80" s="47" t="str">
        <f t="shared" si="15"/>
        <v>N/D</v>
      </c>
      <c r="AF80" s="47" t="str">
        <f t="shared" si="16"/>
        <v>N/D</v>
      </c>
      <c r="AG80" s="47" t="str">
        <f t="shared" si="17"/>
        <v>N/D</v>
      </c>
      <c r="AH80" s="47" t="str">
        <f t="shared" si="18"/>
        <v>N/D</v>
      </c>
      <c r="AI80" s="47" t="str">
        <f t="shared" si="19"/>
        <v>N/D</v>
      </c>
      <c r="AJ80" s="47"/>
      <c r="AK80" s="95"/>
      <c r="AL80" s="94"/>
      <c r="AM80" s="94"/>
      <c r="AN80" s="94"/>
      <c r="AO80" s="94"/>
      <c r="AP80" s="94"/>
      <c r="AQ80" s="94"/>
    </row>
    <row r="81" spans="1:43" s="79" customFormat="1" ht="79.5" customHeight="1" x14ac:dyDescent="0.25">
      <c r="A81" s="96"/>
      <c r="B81" s="192"/>
      <c r="C81" s="192"/>
      <c r="D81" s="192"/>
      <c r="E81" s="193"/>
      <c r="F81" s="194"/>
      <c r="G81" s="194"/>
      <c r="H81" s="194"/>
      <c r="I81" s="194"/>
      <c r="J81" s="194"/>
      <c r="K81" s="194"/>
      <c r="L81" s="194"/>
      <c r="M81" s="195"/>
      <c r="N81" s="91"/>
      <c r="O81" s="91"/>
      <c r="P81" s="167" t="s">
        <v>51</v>
      </c>
      <c r="Q81" s="191" t="s">
        <v>51</v>
      </c>
      <c r="R81" s="191"/>
      <c r="S81" s="191"/>
      <c r="T81" s="191"/>
      <c r="U81" s="191"/>
      <c r="V81" s="191"/>
      <c r="W81" s="167" t="s">
        <v>51</v>
      </c>
      <c r="X81" s="167" t="s">
        <v>51</v>
      </c>
      <c r="Y81" s="167" t="s">
        <v>51</v>
      </c>
      <c r="Z81" s="92"/>
      <c r="AA81" s="92"/>
      <c r="AB81" s="92"/>
      <c r="AC81" s="93"/>
      <c r="AD81" s="90">
        <f t="shared" si="14"/>
        <v>0</v>
      </c>
      <c r="AE81" s="47" t="str">
        <f t="shared" si="15"/>
        <v>N/D</v>
      </c>
      <c r="AF81" s="47" t="str">
        <f t="shared" si="16"/>
        <v>N/D</v>
      </c>
      <c r="AG81" s="47" t="str">
        <f t="shared" si="17"/>
        <v>N/D</v>
      </c>
      <c r="AH81" s="47" t="str">
        <f t="shared" si="18"/>
        <v>N/D</v>
      </c>
      <c r="AI81" s="47" t="str">
        <f t="shared" si="19"/>
        <v>N/D</v>
      </c>
      <c r="AJ81" s="47"/>
      <c r="AK81" s="69"/>
      <c r="AL81" s="96"/>
      <c r="AM81" s="96"/>
      <c r="AN81" s="96"/>
      <c r="AO81" s="96"/>
      <c r="AP81" s="96"/>
      <c r="AQ81" s="96"/>
    </row>
    <row r="82" spans="1:43" ht="79.5" customHeight="1" x14ac:dyDescent="0.25">
      <c r="A82" s="94"/>
      <c r="B82" s="192"/>
      <c r="C82" s="192"/>
      <c r="D82" s="192"/>
      <c r="E82" s="193"/>
      <c r="F82" s="194"/>
      <c r="G82" s="194"/>
      <c r="H82" s="194"/>
      <c r="I82" s="194"/>
      <c r="J82" s="194"/>
      <c r="K82" s="194"/>
      <c r="L82" s="194"/>
      <c r="M82" s="195"/>
      <c r="N82" s="91"/>
      <c r="O82" s="91"/>
      <c r="P82" s="167" t="s">
        <v>51</v>
      </c>
      <c r="Q82" s="191" t="s">
        <v>51</v>
      </c>
      <c r="R82" s="191"/>
      <c r="S82" s="191"/>
      <c r="T82" s="191"/>
      <c r="U82" s="191"/>
      <c r="V82" s="191"/>
      <c r="W82" s="167" t="s">
        <v>51</v>
      </c>
      <c r="X82" s="167" t="s">
        <v>51</v>
      </c>
      <c r="Y82" s="167" t="s">
        <v>51</v>
      </c>
      <c r="Z82" s="92"/>
      <c r="AA82" s="92"/>
      <c r="AB82" s="92"/>
      <c r="AC82" s="93"/>
      <c r="AD82" s="90">
        <f t="shared" si="14"/>
        <v>0</v>
      </c>
      <c r="AE82" s="47" t="str">
        <f t="shared" si="15"/>
        <v>N/D</v>
      </c>
      <c r="AF82" s="47" t="str">
        <f t="shared" si="16"/>
        <v>N/D</v>
      </c>
      <c r="AG82" s="47" t="str">
        <f t="shared" si="17"/>
        <v>N/D</v>
      </c>
      <c r="AH82" s="47" t="str">
        <f t="shared" si="18"/>
        <v>N/D</v>
      </c>
      <c r="AI82" s="47" t="str">
        <f t="shared" si="19"/>
        <v>N/D</v>
      </c>
      <c r="AJ82" s="47"/>
      <c r="AK82" s="95"/>
      <c r="AL82" s="94"/>
      <c r="AM82" s="94"/>
      <c r="AN82" s="94"/>
      <c r="AO82" s="94"/>
      <c r="AP82" s="94"/>
      <c r="AQ82" s="94"/>
    </row>
    <row r="83" spans="1:43" ht="79.5" customHeight="1" x14ac:dyDescent="0.25">
      <c r="A83" s="94"/>
      <c r="B83" s="192"/>
      <c r="C83" s="192"/>
      <c r="D83" s="192"/>
      <c r="E83" s="193"/>
      <c r="F83" s="194"/>
      <c r="G83" s="194"/>
      <c r="H83" s="194"/>
      <c r="I83" s="194"/>
      <c r="J83" s="194"/>
      <c r="K83" s="194"/>
      <c r="L83" s="194"/>
      <c r="M83" s="195"/>
      <c r="N83" s="91"/>
      <c r="O83" s="91"/>
      <c r="P83" s="167" t="s">
        <v>51</v>
      </c>
      <c r="Q83" s="191" t="s">
        <v>51</v>
      </c>
      <c r="R83" s="191"/>
      <c r="S83" s="191"/>
      <c r="T83" s="191"/>
      <c r="U83" s="191"/>
      <c r="V83" s="191"/>
      <c r="W83" s="167" t="s">
        <v>51</v>
      </c>
      <c r="X83" s="167" t="s">
        <v>51</v>
      </c>
      <c r="Y83" s="167" t="s">
        <v>51</v>
      </c>
      <c r="Z83" s="92"/>
      <c r="AA83" s="92"/>
      <c r="AB83" s="92"/>
      <c r="AC83" s="93"/>
      <c r="AD83" s="90">
        <f t="shared" si="14"/>
        <v>0</v>
      </c>
      <c r="AE83" s="47" t="str">
        <f t="shared" si="15"/>
        <v>N/D</v>
      </c>
      <c r="AF83" s="47" t="str">
        <f t="shared" si="16"/>
        <v>N/D</v>
      </c>
      <c r="AG83" s="47" t="str">
        <f t="shared" si="17"/>
        <v>N/D</v>
      </c>
      <c r="AH83" s="47" t="str">
        <f t="shared" si="18"/>
        <v>N/D</v>
      </c>
      <c r="AI83" s="47" t="str">
        <f t="shared" si="19"/>
        <v>N/D</v>
      </c>
      <c r="AJ83" s="47"/>
      <c r="AK83" s="97"/>
      <c r="AL83" s="94"/>
      <c r="AM83" s="94"/>
      <c r="AN83" s="94"/>
      <c r="AO83" s="94"/>
      <c r="AP83" s="94"/>
      <c r="AQ83" s="94"/>
    </row>
    <row r="84" spans="1:43" ht="79.5" customHeight="1" x14ac:dyDescent="0.25">
      <c r="A84" s="94"/>
      <c r="B84" s="192"/>
      <c r="C84" s="192"/>
      <c r="D84" s="192"/>
      <c r="E84" s="193"/>
      <c r="F84" s="194"/>
      <c r="G84" s="194"/>
      <c r="H84" s="194"/>
      <c r="I84" s="194"/>
      <c r="J84" s="194"/>
      <c r="K84" s="194"/>
      <c r="L84" s="194"/>
      <c r="M84" s="195"/>
      <c r="N84" s="91"/>
      <c r="O84" s="91"/>
      <c r="P84" s="167" t="s">
        <v>51</v>
      </c>
      <c r="Q84" s="191" t="s">
        <v>51</v>
      </c>
      <c r="R84" s="191"/>
      <c r="S84" s="191"/>
      <c r="T84" s="191"/>
      <c r="U84" s="191"/>
      <c r="V84" s="191"/>
      <c r="W84" s="167" t="s">
        <v>51</v>
      </c>
      <c r="X84" s="167" t="s">
        <v>51</v>
      </c>
      <c r="Y84" s="167" t="s">
        <v>51</v>
      </c>
      <c r="Z84" s="92"/>
      <c r="AA84" s="92"/>
      <c r="AB84" s="92"/>
      <c r="AC84" s="93"/>
      <c r="AD84" s="90">
        <f t="shared" si="14"/>
        <v>0</v>
      </c>
      <c r="AE84" s="47" t="str">
        <f t="shared" si="15"/>
        <v>N/D</v>
      </c>
      <c r="AF84" s="47" t="str">
        <f t="shared" si="16"/>
        <v>N/D</v>
      </c>
      <c r="AG84" s="47" t="str">
        <f t="shared" si="17"/>
        <v>N/D</v>
      </c>
      <c r="AH84" s="47" t="str">
        <f t="shared" si="18"/>
        <v>N/D</v>
      </c>
      <c r="AI84" s="47" t="str">
        <f t="shared" si="19"/>
        <v>N/D</v>
      </c>
      <c r="AJ84" s="47"/>
      <c r="AK84" s="95"/>
      <c r="AL84" s="94"/>
      <c r="AM84" s="94"/>
      <c r="AN84" s="94"/>
      <c r="AO84" s="94"/>
      <c r="AP84" s="94"/>
      <c r="AQ84" s="94"/>
    </row>
    <row r="85" spans="1:43" ht="79.5" customHeight="1" x14ac:dyDescent="0.25">
      <c r="A85" s="94"/>
      <c r="B85" s="192"/>
      <c r="C85" s="192"/>
      <c r="D85" s="192"/>
      <c r="E85" s="193"/>
      <c r="F85" s="194"/>
      <c r="G85" s="194"/>
      <c r="H85" s="194"/>
      <c r="I85" s="194"/>
      <c r="J85" s="194"/>
      <c r="K85" s="194"/>
      <c r="L85" s="194"/>
      <c r="M85" s="195"/>
      <c r="N85" s="91"/>
      <c r="O85" s="91"/>
      <c r="P85" s="167" t="s">
        <v>51</v>
      </c>
      <c r="Q85" s="191" t="s">
        <v>51</v>
      </c>
      <c r="R85" s="191"/>
      <c r="S85" s="191"/>
      <c r="T85" s="191"/>
      <c r="U85" s="191"/>
      <c r="V85" s="191"/>
      <c r="W85" s="167" t="s">
        <v>51</v>
      </c>
      <c r="X85" s="167" t="s">
        <v>51</v>
      </c>
      <c r="Y85" s="167" t="s">
        <v>51</v>
      </c>
      <c r="Z85" s="92"/>
      <c r="AA85" s="92"/>
      <c r="AB85" s="92"/>
      <c r="AC85" s="93"/>
      <c r="AD85" s="90">
        <f t="shared" si="14"/>
        <v>0</v>
      </c>
      <c r="AE85" s="47" t="str">
        <f t="shared" si="15"/>
        <v>N/D</v>
      </c>
      <c r="AF85" s="47" t="str">
        <f t="shared" si="16"/>
        <v>N/D</v>
      </c>
      <c r="AG85" s="47" t="str">
        <f t="shared" si="17"/>
        <v>N/D</v>
      </c>
      <c r="AH85" s="47" t="str">
        <f t="shared" si="18"/>
        <v>N/D</v>
      </c>
      <c r="AI85" s="47" t="str">
        <f t="shared" si="19"/>
        <v>N/D</v>
      </c>
      <c r="AJ85" s="47"/>
      <c r="AK85" s="95"/>
      <c r="AL85" s="94"/>
      <c r="AM85" s="94"/>
      <c r="AN85" s="94"/>
      <c r="AO85" s="94"/>
      <c r="AP85" s="94"/>
      <c r="AQ85" s="94"/>
    </row>
    <row r="86" spans="1:43" ht="79.5" customHeight="1" x14ac:dyDescent="0.25">
      <c r="A86" s="94"/>
      <c r="B86" s="192"/>
      <c r="C86" s="192"/>
      <c r="D86" s="192"/>
      <c r="E86" s="193"/>
      <c r="F86" s="194"/>
      <c r="G86" s="194"/>
      <c r="H86" s="194"/>
      <c r="I86" s="194"/>
      <c r="J86" s="194"/>
      <c r="K86" s="194"/>
      <c r="L86" s="194"/>
      <c r="M86" s="195"/>
      <c r="N86" s="91"/>
      <c r="O86" s="91"/>
      <c r="P86" s="167" t="s">
        <v>51</v>
      </c>
      <c r="Q86" s="191" t="s">
        <v>51</v>
      </c>
      <c r="R86" s="191"/>
      <c r="S86" s="191"/>
      <c r="T86" s="191"/>
      <c r="U86" s="191"/>
      <c r="V86" s="191"/>
      <c r="W86" s="167" t="s">
        <v>51</v>
      </c>
      <c r="X86" s="167" t="s">
        <v>51</v>
      </c>
      <c r="Y86" s="167" t="s">
        <v>51</v>
      </c>
      <c r="Z86" s="92"/>
      <c r="AA86" s="92"/>
      <c r="AB86" s="92"/>
      <c r="AC86" s="93"/>
      <c r="AD86" s="90">
        <f t="shared" si="14"/>
        <v>0</v>
      </c>
      <c r="AE86" s="47" t="str">
        <f t="shared" si="15"/>
        <v>N/D</v>
      </c>
      <c r="AF86" s="47" t="str">
        <f t="shared" si="16"/>
        <v>N/D</v>
      </c>
      <c r="AG86" s="47" t="str">
        <f t="shared" si="17"/>
        <v>N/D</v>
      </c>
      <c r="AH86" s="47" t="str">
        <f t="shared" si="18"/>
        <v>N/D</v>
      </c>
      <c r="AI86" s="47" t="str">
        <f t="shared" si="19"/>
        <v>N/D</v>
      </c>
      <c r="AJ86" s="47"/>
      <c r="AK86" s="95"/>
      <c r="AL86" s="94"/>
      <c r="AM86" s="94"/>
      <c r="AN86" s="94"/>
      <c r="AO86" s="94"/>
      <c r="AP86" s="94"/>
      <c r="AQ86" s="94"/>
    </row>
    <row r="87" spans="1:43" ht="79.5" customHeight="1" x14ac:dyDescent="0.25">
      <c r="A87" s="94"/>
      <c r="B87" s="192"/>
      <c r="C87" s="192"/>
      <c r="D87" s="192"/>
      <c r="E87" s="193"/>
      <c r="F87" s="194"/>
      <c r="G87" s="194"/>
      <c r="H87" s="194"/>
      <c r="I87" s="194"/>
      <c r="J87" s="194"/>
      <c r="K87" s="194"/>
      <c r="L87" s="194"/>
      <c r="M87" s="195"/>
      <c r="N87" s="91"/>
      <c r="O87" s="91"/>
      <c r="P87" s="167" t="s">
        <v>51</v>
      </c>
      <c r="Q87" s="191" t="s">
        <v>51</v>
      </c>
      <c r="R87" s="191"/>
      <c r="S87" s="191"/>
      <c r="T87" s="191"/>
      <c r="U87" s="191"/>
      <c r="V87" s="191"/>
      <c r="W87" s="167" t="s">
        <v>51</v>
      </c>
      <c r="X87" s="167" t="s">
        <v>51</v>
      </c>
      <c r="Y87" s="167" t="s">
        <v>51</v>
      </c>
      <c r="Z87" s="92"/>
      <c r="AA87" s="92"/>
      <c r="AB87" s="92"/>
      <c r="AC87" s="93"/>
      <c r="AD87" s="90">
        <f t="shared" si="14"/>
        <v>0</v>
      </c>
      <c r="AE87" s="47" t="str">
        <f t="shared" si="15"/>
        <v>N/D</v>
      </c>
      <c r="AF87" s="47" t="str">
        <f t="shared" si="16"/>
        <v>N/D</v>
      </c>
      <c r="AG87" s="47" t="str">
        <f t="shared" si="17"/>
        <v>N/D</v>
      </c>
      <c r="AH87" s="47" t="str">
        <f t="shared" si="18"/>
        <v>N/D</v>
      </c>
      <c r="AI87" s="47" t="str">
        <f t="shared" si="19"/>
        <v>N/D</v>
      </c>
      <c r="AJ87" s="47"/>
      <c r="AK87" s="95"/>
      <c r="AL87" s="94"/>
      <c r="AM87" s="94"/>
      <c r="AN87" s="94"/>
      <c r="AO87" s="94"/>
      <c r="AP87" s="94"/>
      <c r="AQ87" s="94"/>
    </row>
    <row r="88" spans="1:43" ht="79.5" customHeight="1" x14ac:dyDescent="0.25">
      <c r="A88" s="94"/>
      <c r="B88" s="192"/>
      <c r="C88" s="192"/>
      <c r="D88" s="192"/>
      <c r="E88" s="193"/>
      <c r="F88" s="194"/>
      <c r="G88" s="194"/>
      <c r="H88" s="194"/>
      <c r="I88" s="194"/>
      <c r="J88" s="194"/>
      <c r="K88" s="194"/>
      <c r="L88" s="194"/>
      <c r="M88" s="195"/>
      <c r="N88" s="91"/>
      <c r="O88" s="91"/>
      <c r="P88" s="167" t="s">
        <v>51</v>
      </c>
      <c r="Q88" s="191" t="s">
        <v>51</v>
      </c>
      <c r="R88" s="191"/>
      <c r="S88" s="191"/>
      <c r="T88" s="191"/>
      <c r="U88" s="191"/>
      <c r="V88" s="191"/>
      <c r="W88" s="167" t="s">
        <v>51</v>
      </c>
      <c r="X88" s="167" t="s">
        <v>51</v>
      </c>
      <c r="Y88" s="167" t="s">
        <v>51</v>
      </c>
      <c r="Z88" s="92"/>
      <c r="AA88" s="92"/>
      <c r="AB88" s="92"/>
      <c r="AC88" s="93"/>
      <c r="AD88" s="90">
        <f t="shared" si="14"/>
        <v>0</v>
      </c>
      <c r="AE88" s="47" t="str">
        <f t="shared" si="15"/>
        <v>N/D</v>
      </c>
      <c r="AF88" s="47" t="str">
        <f t="shared" si="16"/>
        <v>N/D</v>
      </c>
      <c r="AG88" s="47" t="str">
        <f t="shared" si="17"/>
        <v>N/D</v>
      </c>
      <c r="AH88" s="47" t="str">
        <f t="shared" si="18"/>
        <v>N/D</v>
      </c>
      <c r="AI88" s="47" t="str">
        <f t="shared" si="19"/>
        <v>N/D</v>
      </c>
      <c r="AJ88" s="47"/>
      <c r="AK88" s="95"/>
      <c r="AL88" s="94"/>
      <c r="AM88" s="94"/>
      <c r="AN88" s="94"/>
      <c r="AO88" s="94"/>
      <c r="AP88" s="94"/>
      <c r="AQ88" s="94"/>
    </row>
    <row r="89" spans="1:43" ht="79.5" customHeight="1" x14ac:dyDescent="0.25">
      <c r="A89" s="94"/>
      <c r="B89" s="192"/>
      <c r="C89" s="192"/>
      <c r="D89" s="192"/>
      <c r="E89" s="193"/>
      <c r="F89" s="194"/>
      <c r="G89" s="194"/>
      <c r="H89" s="194"/>
      <c r="I89" s="194"/>
      <c r="J89" s="194"/>
      <c r="K89" s="194"/>
      <c r="L89" s="194"/>
      <c r="M89" s="195"/>
      <c r="N89" s="91"/>
      <c r="O89" s="91"/>
      <c r="P89" s="167" t="s">
        <v>51</v>
      </c>
      <c r="Q89" s="191" t="s">
        <v>51</v>
      </c>
      <c r="R89" s="191"/>
      <c r="S89" s="191"/>
      <c r="T89" s="191"/>
      <c r="U89" s="191"/>
      <c r="V89" s="191"/>
      <c r="W89" s="167" t="s">
        <v>51</v>
      </c>
      <c r="X89" s="167" t="s">
        <v>51</v>
      </c>
      <c r="Y89" s="167" t="s">
        <v>51</v>
      </c>
      <c r="Z89" s="92"/>
      <c r="AA89" s="92"/>
      <c r="AB89" s="92"/>
      <c r="AC89" s="93"/>
      <c r="AD89" s="90">
        <f t="shared" si="14"/>
        <v>0</v>
      </c>
      <c r="AE89" s="47" t="str">
        <f t="shared" si="15"/>
        <v>N/D</v>
      </c>
      <c r="AF89" s="47" t="str">
        <f t="shared" si="16"/>
        <v>N/D</v>
      </c>
      <c r="AG89" s="47" t="str">
        <f t="shared" si="17"/>
        <v>N/D</v>
      </c>
      <c r="AH89" s="47" t="str">
        <f t="shared" si="18"/>
        <v>N/D</v>
      </c>
      <c r="AI89" s="47" t="str">
        <f t="shared" si="19"/>
        <v>N/D</v>
      </c>
      <c r="AJ89" s="47"/>
      <c r="AK89" s="95"/>
      <c r="AL89" s="94"/>
      <c r="AM89" s="94"/>
      <c r="AN89" s="94"/>
      <c r="AO89" s="94"/>
      <c r="AP89" s="94"/>
      <c r="AQ89" s="94"/>
    </row>
    <row r="90" spans="1:43" ht="79.5" customHeight="1" x14ac:dyDescent="0.25">
      <c r="A90" s="94"/>
      <c r="B90" s="192"/>
      <c r="C90" s="192"/>
      <c r="D90" s="192"/>
      <c r="E90" s="193"/>
      <c r="F90" s="194"/>
      <c r="G90" s="194"/>
      <c r="H90" s="194"/>
      <c r="I90" s="194"/>
      <c r="J90" s="194"/>
      <c r="K90" s="194"/>
      <c r="L90" s="194"/>
      <c r="M90" s="195"/>
      <c r="N90" s="91"/>
      <c r="O90" s="91"/>
      <c r="P90" s="167" t="s">
        <v>51</v>
      </c>
      <c r="Q90" s="191" t="s">
        <v>51</v>
      </c>
      <c r="R90" s="191"/>
      <c r="S90" s="191"/>
      <c r="T90" s="191"/>
      <c r="U90" s="191"/>
      <c r="V90" s="191"/>
      <c r="W90" s="167" t="s">
        <v>51</v>
      </c>
      <c r="X90" s="167" t="s">
        <v>51</v>
      </c>
      <c r="Y90" s="167" t="s">
        <v>51</v>
      </c>
      <c r="Z90" s="92"/>
      <c r="AA90" s="92"/>
      <c r="AB90" s="92"/>
      <c r="AC90" s="93"/>
      <c r="AD90" s="90">
        <f t="shared" si="14"/>
        <v>0</v>
      </c>
      <c r="AE90" s="47" t="str">
        <f t="shared" si="15"/>
        <v>N/D</v>
      </c>
      <c r="AF90" s="47" t="str">
        <f t="shared" si="16"/>
        <v>N/D</v>
      </c>
      <c r="AG90" s="47" t="str">
        <f t="shared" si="17"/>
        <v>N/D</v>
      </c>
      <c r="AH90" s="47" t="str">
        <f t="shared" si="18"/>
        <v>N/D</v>
      </c>
      <c r="AI90" s="47" t="str">
        <f t="shared" si="19"/>
        <v>N/D</v>
      </c>
      <c r="AJ90" s="47"/>
      <c r="AK90" s="95"/>
      <c r="AL90" s="94"/>
      <c r="AM90" s="94"/>
      <c r="AN90" s="94"/>
      <c r="AO90" s="94"/>
      <c r="AP90" s="94"/>
      <c r="AQ90" s="94"/>
    </row>
    <row r="91" spans="1:43" ht="79.5" customHeight="1" x14ac:dyDescent="0.25">
      <c r="A91" s="94"/>
      <c r="B91" s="192"/>
      <c r="C91" s="192"/>
      <c r="D91" s="192"/>
      <c r="E91" s="193"/>
      <c r="F91" s="194"/>
      <c r="G91" s="194"/>
      <c r="H91" s="194"/>
      <c r="I91" s="194"/>
      <c r="J91" s="194"/>
      <c r="K91" s="194"/>
      <c r="L91" s="194"/>
      <c r="M91" s="195"/>
      <c r="N91" s="91"/>
      <c r="O91" s="91"/>
      <c r="P91" s="167" t="s">
        <v>51</v>
      </c>
      <c r="Q91" s="191" t="s">
        <v>51</v>
      </c>
      <c r="R91" s="191"/>
      <c r="S91" s="191"/>
      <c r="T91" s="191"/>
      <c r="U91" s="191"/>
      <c r="V91" s="191"/>
      <c r="W91" s="167" t="s">
        <v>51</v>
      </c>
      <c r="X91" s="167" t="s">
        <v>51</v>
      </c>
      <c r="Y91" s="167" t="s">
        <v>51</v>
      </c>
      <c r="Z91" s="92"/>
      <c r="AA91" s="92"/>
      <c r="AB91" s="92"/>
      <c r="AC91" s="93"/>
      <c r="AD91" s="90">
        <f t="shared" si="14"/>
        <v>0</v>
      </c>
      <c r="AE91" s="47" t="str">
        <f t="shared" si="15"/>
        <v>N/D</v>
      </c>
      <c r="AF91" s="47" t="str">
        <f t="shared" si="16"/>
        <v>N/D</v>
      </c>
      <c r="AG91" s="47" t="str">
        <f t="shared" si="17"/>
        <v>N/D</v>
      </c>
      <c r="AH91" s="47" t="str">
        <f t="shared" si="18"/>
        <v>N/D</v>
      </c>
      <c r="AI91" s="47" t="str">
        <f t="shared" si="19"/>
        <v>N/D</v>
      </c>
      <c r="AJ91" s="47"/>
      <c r="AK91" s="95"/>
      <c r="AL91" s="94"/>
      <c r="AM91" s="94"/>
      <c r="AN91" s="94"/>
      <c r="AO91" s="94"/>
      <c r="AP91" s="94"/>
      <c r="AQ91" s="94"/>
    </row>
    <row r="92" spans="1:43" ht="79.5" customHeight="1" x14ac:dyDescent="0.25">
      <c r="A92" s="94"/>
      <c r="B92" s="192"/>
      <c r="C92" s="192"/>
      <c r="D92" s="192"/>
      <c r="E92" s="193"/>
      <c r="F92" s="194"/>
      <c r="G92" s="194"/>
      <c r="H92" s="194"/>
      <c r="I92" s="194"/>
      <c r="J92" s="194"/>
      <c r="K92" s="194"/>
      <c r="L92" s="194"/>
      <c r="M92" s="195"/>
      <c r="N92" s="91"/>
      <c r="O92" s="91"/>
      <c r="P92" s="167" t="s">
        <v>51</v>
      </c>
      <c r="Q92" s="191" t="s">
        <v>51</v>
      </c>
      <c r="R92" s="191"/>
      <c r="S92" s="191"/>
      <c r="T92" s="191"/>
      <c r="U92" s="191"/>
      <c r="V92" s="191"/>
      <c r="W92" s="167" t="s">
        <v>51</v>
      </c>
      <c r="X92" s="167" t="s">
        <v>51</v>
      </c>
      <c r="Y92" s="167" t="s">
        <v>51</v>
      </c>
      <c r="Z92" s="92"/>
      <c r="AA92" s="92"/>
      <c r="AB92" s="92"/>
      <c r="AC92" s="93"/>
      <c r="AD92" s="90">
        <f t="shared" si="14"/>
        <v>0</v>
      </c>
      <c r="AE92" s="47" t="str">
        <f t="shared" si="15"/>
        <v>N/D</v>
      </c>
      <c r="AF92" s="47" t="str">
        <f t="shared" si="16"/>
        <v>N/D</v>
      </c>
      <c r="AG92" s="47" t="str">
        <f t="shared" si="17"/>
        <v>N/D</v>
      </c>
      <c r="AH92" s="47" t="str">
        <f t="shared" si="18"/>
        <v>N/D</v>
      </c>
      <c r="AI92" s="47" t="str">
        <f t="shared" si="19"/>
        <v>N/D</v>
      </c>
      <c r="AJ92" s="47"/>
      <c r="AK92" s="95"/>
      <c r="AL92" s="94"/>
      <c r="AM92" s="94"/>
      <c r="AN92" s="94"/>
      <c r="AO92" s="94"/>
      <c r="AP92" s="94"/>
      <c r="AQ92" s="94"/>
    </row>
    <row r="93" spans="1:43" s="47" customFormat="1" ht="79.5" customHeight="1" x14ac:dyDescent="0.25">
      <c r="A93" s="38"/>
      <c r="B93" s="192"/>
      <c r="C93" s="192"/>
      <c r="D93" s="192"/>
      <c r="E93" s="193"/>
      <c r="F93" s="194"/>
      <c r="G93" s="194"/>
      <c r="H93" s="194"/>
      <c r="I93" s="194"/>
      <c r="J93" s="194"/>
      <c r="K93" s="194"/>
      <c r="L93" s="194"/>
      <c r="M93" s="195"/>
      <c r="N93" s="91"/>
      <c r="O93" s="91"/>
      <c r="P93" s="167" t="s">
        <v>51</v>
      </c>
      <c r="Q93" s="191" t="s">
        <v>51</v>
      </c>
      <c r="R93" s="191"/>
      <c r="S93" s="191"/>
      <c r="T93" s="191"/>
      <c r="U93" s="191"/>
      <c r="V93" s="191"/>
      <c r="W93" s="167" t="s">
        <v>51</v>
      </c>
      <c r="X93" s="167" t="s">
        <v>51</v>
      </c>
      <c r="Y93" s="167" t="s">
        <v>51</v>
      </c>
      <c r="Z93" s="92"/>
      <c r="AA93" s="92"/>
      <c r="AB93" s="92"/>
      <c r="AC93" s="93"/>
      <c r="AD93" s="90">
        <f t="shared" si="14"/>
        <v>0</v>
      </c>
      <c r="AE93" s="47" t="str">
        <f t="shared" si="15"/>
        <v>N/D</v>
      </c>
      <c r="AF93" s="47" t="str">
        <f t="shared" si="16"/>
        <v>N/D</v>
      </c>
      <c r="AG93" s="47" t="str">
        <f t="shared" si="17"/>
        <v>N/D</v>
      </c>
      <c r="AH93" s="47" t="str">
        <f t="shared" si="18"/>
        <v>N/D</v>
      </c>
      <c r="AI93" s="47" t="str">
        <f t="shared" si="19"/>
        <v>N/D</v>
      </c>
      <c r="AK93" s="95"/>
      <c r="AL93" s="38"/>
      <c r="AM93" s="38"/>
      <c r="AN93" s="38"/>
      <c r="AO93" s="38"/>
      <c r="AP93" s="38"/>
      <c r="AQ93" s="38"/>
    </row>
    <row r="94" spans="1:43" s="47" customFormat="1" ht="79.5" customHeight="1" x14ac:dyDescent="0.25">
      <c r="A94" s="38"/>
      <c r="B94" s="191"/>
      <c r="C94" s="191"/>
      <c r="D94" s="191"/>
      <c r="E94" s="191"/>
      <c r="F94" s="191"/>
      <c r="G94" s="191"/>
      <c r="H94" s="191"/>
      <c r="I94" s="191"/>
      <c r="J94" s="191"/>
      <c r="K94" s="191"/>
      <c r="L94" s="191"/>
      <c r="M94" s="191"/>
      <c r="N94" s="87"/>
      <c r="O94" s="87"/>
      <c r="P94" s="167" t="s">
        <v>51</v>
      </c>
      <c r="Q94" s="191" t="s">
        <v>51</v>
      </c>
      <c r="R94" s="191"/>
      <c r="S94" s="191"/>
      <c r="T94" s="191"/>
      <c r="U94" s="191"/>
      <c r="V94" s="191"/>
      <c r="W94" s="167" t="s">
        <v>51</v>
      </c>
      <c r="X94" s="167" t="s">
        <v>51</v>
      </c>
      <c r="Y94" s="167" t="s">
        <v>51</v>
      </c>
      <c r="Z94" s="88"/>
      <c r="AA94" s="88"/>
      <c r="AB94" s="88"/>
      <c r="AC94" s="89"/>
      <c r="AD94" s="90">
        <f t="shared" si="14"/>
        <v>0</v>
      </c>
      <c r="AE94" s="47" t="str">
        <f t="shared" si="15"/>
        <v>N/D</v>
      </c>
      <c r="AF94" s="47" t="str">
        <f t="shared" si="16"/>
        <v>N/D</v>
      </c>
      <c r="AG94" s="47" t="str">
        <f t="shared" si="17"/>
        <v>N/D</v>
      </c>
      <c r="AH94" s="47" t="str">
        <f t="shared" si="18"/>
        <v>N/D</v>
      </c>
      <c r="AI94" s="47" t="str">
        <f t="shared" si="19"/>
        <v>N/D</v>
      </c>
      <c r="AK94" s="95"/>
      <c r="AL94" s="38"/>
      <c r="AM94" s="38"/>
      <c r="AN94" s="38"/>
      <c r="AO94" s="38"/>
      <c r="AP94" s="38"/>
      <c r="AQ94" s="38"/>
    </row>
    <row r="95" spans="1:43" s="47" customFormat="1" ht="67.5" customHeight="1" x14ac:dyDescent="0.25">
      <c r="A95" s="38"/>
      <c r="B95" s="192"/>
      <c r="C95" s="192"/>
      <c r="D95" s="192"/>
      <c r="E95" s="193"/>
      <c r="F95" s="194"/>
      <c r="G95" s="194"/>
      <c r="H95" s="194"/>
      <c r="I95" s="194"/>
      <c r="J95" s="194"/>
      <c r="K95" s="194"/>
      <c r="L95" s="194"/>
      <c r="M95" s="195"/>
      <c r="N95" s="91"/>
      <c r="O95" s="91"/>
      <c r="P95" s="167" t="s">
        <v>51</v>
      </c>
      <c r="Q95" s="191" t="s">
        <v>51</v>
      </c>
      <c r="R95" s="191"/>
      <c r="S95" s="191"/>
      <c r="T95" s="191"/>
      <c r="U95" s="191"/>
      <c r="V95" s="191"/>
      <c r="W95" s="167" t="s">
        <v>51</v>
      </c>
      <c r="X95" s="167" t="s">
        <v>51</v>
      </c>
      <c r="Y95" s="167" t="s">
        <v>51</v>
      </c>
      <c r="Z95" s="92"/>
      <c r="AA95" s="92"/>
      <c r="AB95" s="92"/>
      <c r="AC95" s="93"/>
      <c r="AD95" s="90">
        <f t="shared" si="14"/>
        <v>0</v>
      </c>
      <c r="AE95" s="47" t="str">
        <f t="shared" si="15"/>
        <v>N/D</v>
      </c>
      <c r="AF95" s="47" t="str">
        <f t="shared" si="16"/>
        <v>N/D</v>
      </c>
      <c r="AG95" s="47" t="str">
        <f t="shared" si="17"/>
        <v>N/D</v>
      </c>
      <c r="AH95" s="47" t="str">
        <f t="shared" si="18"/>
        <v>N/D</v>
      </c>
      <c r="AI95" s="47" t="str">
        <f t="shared" si="19"/>
        <v>N/D</v>
      </c>
      <c r="AK95" s="69"/>
      <c r="AL95" s="38"/>
      <c r="AM95" s="38"/>
      <c r="AN95" s="38"/>
      <c r="AO95" s="38"/>
      <c r="AP95" s="38"/>
      <c r="AQ95" s="38"/>
    </row>
    <row r="96" spans="1:43" s="47" customFormat="1" ht="67.5" customHeight="1" x14ac:dyDescent="0.25">
      <c r="A96" s="38"/>
      <c r="B96" s="191"/>
      <c r="C96" s="191"/>
      <c r="D96" s="191"/>
      <c r="E96" s="191"/>
      <c r="F96" s="191"/>
      <c r="G96" s="191"/>
      <c r="H96" s="191"/>
      <c r="I96" s="191"/>
      <c r="J96" s="191"/>
      <c r="K96" s="191"/>
      <c r="L96" s="191"/>
      <c r="M96" s="191"/>
      <c r="N96" s="87"/>
      <c r="O96" s="87"/>
      <c r="P96" s="167" t="s">
        <v>51</v>
      </c>
      <c r="Q96" s="191" t="s">
        <v>51</v>
      </c>
      <c r="R96" s="191"/>
      <c r="S96" s="191"/>
      <c r="T96" s="191"/>
      <c r="U96" s="191"/>
      <c r="V96" s="191"/>
      <c r="W96" s="167" t="s">
        <v>51</v>
      </c>
      <c r="X96" s="167" t="s">
        <v>51</v>
      </c>
      <c r="Y96" s="167" t="s">
        <v>51</v>
      </c>
      <c r="Z96" s="88"/>
      <c r="AA96" s="88"/>
      <c r="AB96" s="88"/>
      <c r="AC96" s="89"/>
      <c r="AD96" s="90">
        <f t="shared" si="14"/>
        <v>0</v>
      </c>
      <c r="AE96" s="47" t="str">
        <f t="shared" si="15"/>
        <v>N/D</v>
      </c>
      <c r="AF96" s="47" t="str">
        <f t="shared" si="16"/>
        <v>N/D</v>
      </c>
      <c r="AG96" s="47" t="str">
        <f t="shared" si="17"/>
        <v>N/D</v>
      </c>
      <c r="AH96" s="47" t="str">
        <f t="shared" si="18"/>
        <v>N/D</v>
      </c>
      <c r="AI96" s="47" t="str">
        <f t="shared" si="19"/>
        <v>N/D</v>
      </c>
      <c r="AK96" s="69"/>
      <c r="AL96" s="38"/>
      <c r="AM96" s="38"/>
      <c r="AN96" s="38"/>
      <c r="AO96" s="38"/>
      <c r="AP96" s="38"/>
      <c r="AQ96" s="38"/>
    </row>
    <row r="97" spans="1:43" s="47" customFormat="1" ht="67.5" customHeight="1" x14ac:dyDescent="0.25">
      <c r="A97" s="38"/>
      <c r="B97" s="192"/>
      <c r="C97" s="192"/>
      <c r="D97" s="192"/>
      <c r="E97" s="193"/>
      <c r="F97" s="194"/>
      <c r="G97" s="194"/>
      <c r="H97" s="194"/>
      <c r="I97" s="194"/>
      <c r="J97" s="194"/>
      <c r="K97" s="194"/>
      <c r="L97" s="194"/>
      <c r="M97" s="195"/>
      <c r="N97" s="91"/>
      <c r="O97" s="91"/>
      <c r="P97" s="167" t="s">
        <v>51</v>
      </c>
      <c r="Q97" s="191" t="s">
        <v>51</v>
      </c>
      <c r="R97" s="191"/>
      <c r="S97" s="191"/>
      <c r="T97" s="191"/>
      <c r="U97" s="191"/>
      <c r="V97" s="191"/>
      <c r="W97" s="167" t="s">
        <v>51</v>
      </c>
      <c r="X97" s="167" t="s">
        <v>51</v>
      </c>
      <c r="Y97" s="167" t="s">
        <v>51</v>
      </c>
      <c r="Z97" s="92"/>
      <c r="AA97" s="92"/>
      <c r="AB97" s="92"/>
      <c r="AC97" s="93"/>
      <c r="AD97" s="90">
        <f t="shared" si="14"/>
        <v>0</v>
      </c>
      <c r="AE97" s="47" t="str">
        <f t="shared" si="15"/>
        <v>N/D</v>
      </c>
      <c r="AF97" s="47" t="str">
        <f t="shared" si="16"/>
        <v>N/D</v>
      </c>
      <c r="AG97" s="47" t="str">
        <f t="shared" si="17"/>
        <v>N/D</v>
      </c>
      <c r="AH97" s="47" t="str">
        <f t="shared" si="18"/>
        <v>N/D</v>
      </c>
      <c r="AI97" s="47" t="str">
        <f t="shared" si="19"/>
        <v>N/D</v>
      </c>
      <c r="AK97" s="69"/>
      <c r="AL97" s="38"/>
      <c r="AM97" s="38"/>
      <c r="AN97" s="38"/>
      <c r="AO97" s="38"/>
      <c r="AP97" s="38"/>
      <c r="AQ97" s="38"/>
    </row>
    <row r="98" spans="1:43" s="47" customFormat="1" ht="67.5" customHeight="1" x14ac:dyDescent="0.25">
      <c r="A98" s="38"/>
      <c r="B98" s="191"/>
      <c r="C98" s="191"/>
      <c r="D98" s="191"/>
      <c r="E98" s="191"/>
      <c r="F98" s="191"/>
      <c r="G98" s="191"/>
      <c r="H98" s="191"/>
      <c r="I98" s="191"/>
      <c r="J98" s="191"/>
      <c r="K98" s="191"/>
      <c r="L98" s="191"/>
      <c r="M98" s="191"/>
      <c r="N98" s="87"/>
      <c r="O98" s="87"/>
      <c r="P98" s="167" t="s">
        <v>51</v>
      </c>
      <c r="Q98" s="191" t="s">
        <v>51</v>
      </c>
      <c r="R98" s="191"/>
      <c r="S98" s="191"/>
      <c r="T98" s="191"/>
      <c r="U98" s="191"/>
      <c r="V98" s="191"/>
      <c r="W98" s="167" t="s">
        <v>51</v>
      </c>
      <c r="X98" s="167" t="s">
        <v>51</v>
      </c>
      <c r="Y98" s="167" t="s">
        <v>51</v>
      </c>
      <c r="Z98" s="88"/>
      <c r="AA98" s="88"/>
      <c r="AB98" s="88"/>
      <c r="AC98" s="89"/>
      <c r="AD98" s="90">
        <f t="shared" si="14"/>
        <v>0</v>
      </c>
      <c r="AE98" s="47" t="str">
        <f t="shared" si="15"/>
        <v>N/D</v>
      </c>
      <c r="AF98" s="47" t="str">
        <f t="shared" si="16"/>
        <v>N/D</v>
      </c>
      <c r="AG98" s="47" t="str">
        <f t="shared" si="17"/>
        <v>N/D</v>
      </c>
      <c r="AH98" s="47" t="str">
        <f t="shared" si="18"/>
        <v>N/D</v>
      </c>
      <c r="AI98" s="47" t="str">
        <f t="shared" si="19"/>
        <v>N/D</v>
      </c>
      <c r="AK98" s="69"/>
      <c r="AL98" s="38"/>
      <c r="AM98" s="38"/>
      <c r="AN98" s="38"/>
      <c r="AO98" s="38"/>
      <c r="AP98" s="38"/>
      <c r="AQ98" s="38"/>
    </row>
    <row r="99" spans="1:43" s="47" customFormat="1" ht="67.5" customHeight="1" x14ac:dyDescent="0.25">
      <c r="A99" s="38"/>
      <c r="B99" s="192"/>
      <c r="C99" s="192"/>
      <c r="D99" s="192"/>
      <c r="E99" s="193"/>
      <c r="F99" s="194"/>
      <c r="G99" s="194"/>
      <c r="H99" s="194"/>
      <c r="I99" s="194"/>
      <c r="J99" s="194"/>
      <c r="K99" s="194"/>
      <c r="L99" s="194"/>
      <c r="M99" s="195"/>
      <c r="N99" s="91"/>
      <c r="O99" s="91"/>
      <c r="P99" s="167" t="s">
        <v>51</v>
      </c>
      <c r="Q99" s="191" t="s">
        <v>51</v>
      </c>
      <c r="R99" s="191"/>
      <c r="S99" s="191"/>
      <c r="T99" s="191"/>
      <c r="U99" s="191"/>
      <c r="V99" s="191"/>
      <c r="W99" s="167" t="s">
        <v>51</v>
      </c>
      <c r="X99" s="167" t="s">
        <v>51</v>
      </c>
      <c r="Y99" s="167" t="s">
        <v>51</v>
      </c>
      <c r="Z99" s="92"/>
      <c r="AA99" s="92"/>
      <c r="AB99" s="92"/>
      <c r="AC99" s="93"/>
      <c r="AD99" s="90">
        <f t="shared" si="14"/>
        <v>0</v>
      </c>
      <c r="AE99" s="47" t="str">
        <f t="shared" si="15"/>
        <v>N/D</v>
      </c>
      <c r="AF99" s="47" t="str">
        <f t="shared" si="16"/>
        <v>N/D</v>
      </c>
      <c r="AG99" s="47" t="str">
        <f t="shared" si="17"/>
        <v>N/D</v>
      </c>
      <c r="AH99" s="47" t="str">
        <f t="shared" si="18"/>
        <v>N/D</v>
      </c>
      <c r="AI99" s="47" t="str">
        <f t="shared" si="19"/>
        <v>N/D</v>
      </c>
      <c r="AK99" s="69"/>
      <c r="AL99" s="38"/>
      <c r="AM99" s="38"/>
      <c r="AN99" s="38"/>
      <c r="AO99" s="38"/>
      <c r="AP99" s="38"/>
      <c r="AQ99" s="38"/>
    </row>
    <row r="100" spans="1:43" s="47" customFormat="1" ht="67.5" customHeight="1" x14ac:dyDescent="0.25">
      <c r="A100" s="38"/>
      <c r="B100" s="191"/>
      <c r="C100" s="191"/>
      <c r="D100" s="191"/>
      <c r="E100" s="191"/>
      <c r="F100" s="191"/>
      <c r="G100" s="191"/>
      <c r="H100" s="191"/>
      <c r="I100" s="191"/>
      <c r="J100" s="191"/>
      <c r="K100" s="191"/>
      <c r="L100" s="191"/>
      <c r="M100" s="191"/>
      <c r="N100" s="87"/>
      <c r="O100" s="87"/>
      <c r="P100" s="167" t="s">
        <v>51</v>
      </c>
      <c r="Q100" s="191" t="s">
        <v>51</v>
      </c>
      <c r="R100" s="191"/>
      <c r="S100" s="191"/>
      <c r="T100" s="191"/>
      <c r="U100" s="191"/>
      <c r="V100" s="191"/>
      <c r="W100" s="167" t="s">
        <v>51</v>
      </c>
      <c r="X100" s="167" t="s">
        <v>51</v>
      </c>
      <c r="Y100" s="167" t="s">
        <v>51</v>
      </c>
      <c r="Z100" s="88"/>
      <c r="AA100" s="88"/>
      <c r="AB100" s="88"/>
      <c r="AC100" s="89"/>
      <c r="AD100" s="90">
        <f t="shared" si="14"/>
        <v>0</v>
      </c>
      <c r="AE100" s="47" t="str">
        <f t="shared" si="15"/>
        <v>N/D</v>
      </c>
      <c r="AF100" s="47" t="str">
        <f t="shared" si="16"/>
        <v>N/D</v>
      </c>
      <c r="AG100" s="47" t="str">
        <f t="shared" si="17"/>
        <v>N/D</v>
      </c>
      <c r="AH100" s="47" t="str">
        <f t="shared" si="18"/>
        <v>N/D</v>
      </c>
      <c r="AI100" s="47" t="str">
        <f t="shared" si="19"/>
        <v>N/D</v>
      </c>
      <c r="AK100" s="69"/>
      <c r="AL100" s="38"/>
      <c r="AM100" s="38"/>
      <c r="AN100" s="38"/>
      <c r="AO100" s="38"/>
      <c r="AP100" s="38"/>
      <c r="AQ100" s="38"/>
    </row>
    <row r="101" spans="1:43" s="47" customFormat="1" ht="67.5" customHeight="1" x14ac:dyDescent="0.25">
      <c r="A101" s="38"/>
      <c r="B101" s="192"/>
      <c r="C101" s="192"/>
      <c r="D101" s="192"/>
      <c r="E101" s="193"/>
      <c r="F101" s="194"/>
      <c r="G101" s="194"/>
      <c r="H101" s="194"/>
      <c r="I101" s="194"/>
      <c r="J101" s="194"/>
      <c r="K101" s="194"/>
      <c r="L101" s="194"/>
      <c r="M101" s="195"/>
      <c r="N101" s="91"/>
      <c r="O101" s="91"/>
      <c r="P101" s="167" t="s">
        <v>51</v>
      </c>
      <c r="Q101" s="191" t="s">
        <v>51</v>
      </c>
      <c r="R101" s="191"/>
      <c r="S101" s="191"/>
      <c r="T101" s="191"/>
      <c r="U101" s="191"/>
      <c r="V101" s="191"/>
      <c r="W101" s="167" t="s">
        <v>51</v>
      </c>
      <c r="X101" s="167" t="s">
        <v>51</v>
      </c>
      <c r="Y101" s="167" t="s">
        <v>51</v>
      </c>
      <c r="Z101" s="92"/>
      <c r="AA101" s="92"/>
      <c r="AB101" s="92"/>
      <c r="AC101" s="93"/>
      <c r="AD101" s="90">
        <f t="shared" si="14"/>
        <v>0</v>
      </c>
      <c r="AE101" s="47" t="str">
        <f t="shared" si="15"/>
        <v>N/D</v>
      </c>
      <c r="AF101" s="47" t="str">
        <f t="shared" si="16"/>
        <v>N/D</v>
      </c>
      <c r="AG101" s="47" t="str">
        <f t="shared" si="17"/>
        <v>N/D</v>
      </c>
      <c r="AH101" s="47" t="str">
        <f t="shared" si="18"/>
        <v>N/D</v>
      </c>
      <c r="AI101" s="47" t="str">
        <f t="shared" si="19"/>
        <v>N/D</v>
      </c>
      <c r="AK101" s="69"/>
      <c r="AL101" s="38"/>
      <c r="AM101" s="38"/>
      <c r="AN101" s="38"/>
      <c r="AO101" s="38"/>
      <c r="AP101" s="38"/>
      <c r="AQ101" s="38"/>
    </row>
    <row r="102" spans="1:43" s="47" customFormat="1" ht="67.5" customHeight="1" x14ac:dyDescent="0.25">
      <c r="A102" s="38"/>
      <c r="B102" s="191"/>
      <c r="C102" s="191"/>
      <c r="D102" s="191"/>
      <c r="E102" s="191"/>
      <c r="F102" s="191"/>
      <c r="G102" s="191"/>
      <c r="H102" s="191"/>
      <c r="I102" s="191"/>
      <c r="J102" s="191"/>
      <c r="K102" s="191"/>
      <c r="L102" s="191"/>
      <c r="M102" s="191"/>
      <c r="N102" s="87"/>
      <c r="O102" s="87"/>
      <c r="P102" s="167" t="s">
        <v>51</v>
      </c>
      <c r="Q102" s="191" t="s">
        <v>51</v>
      </c>
      <c r="R102" s="191"/>
      <c r="S102" s="191"/>
      <c r="T102" s="191"/>
      <c r="U102" s="191"/>
      <c r="V102" s="191"/>
      <c r="W102" s="167" t="s">
        <v>51</v>
      </c>
      <c r="X102" s="167" t="s">
        <v>51</v>
      </c>
      <c r="Y102" s="167" t="s">
        <v>51</v>
      </c>
      <c r="Z102" s="88"/>
      <c r="AA102" s="88"/>
      <c r="AB102" s="88"/>
      <c r="AC102" s="89"/>
      <c r="AD102" s="90">
        <f t="shared" si="14"/>
        <v>0</v>
      </c>
      <c r="AE102" s="47" t="str">
        <f t="shared" si="15"/>
        <v>N/D</v>
      </c>
      <c r="AF102" s="47" t="str">
        <f t="shared" si="16"/>
        <v>N/D</v>
      </c>
      <c r="AG102" s="47" t="str">
        <f t="shared" si="17"/>
        <v>N/D</v>
      </c>
      <c r="AH102" s="47" t="str">
        <f t="shared" si="18"/>
        <v>N/D</v>
      </c>
      <c r="AI102" s="47" t="str">
        <f t="shared" si="19"/>
        <v>N/D</v>
      </c>
      <c r="AK102" s="69"/>
      <c r="AL102" s="38"/>
      <c r="AM102" s="38"/>
      <c r="AN102" s="38"/>
      <c r="AO102" s="38"/>
      <c r="AP102" s="38"/>
      <c r="AQ102" s="38"/>
    </row>
    <row r="103" spans="1:43" s="47" customFormat="1" ht="67.5" customHeight="1" x14ac:dyDescent="0.25">
      <c r="A103" s="38"/>
      <c r="B103" s="191"/>
      <c r="C103" s="191"/>
      <c r="D103" s="191"/>
      <c r="E103" s="191"/>
      <c r="F103" s="191"/>
      <c r="G103" s="191"/>
      <c r="H103" s="191"/>
      <c r="I103" s="191"/>
      <c r="J103" s="191"/>
      <c r="K103" s="191"/>
      <c r="L103" s="191"/>
      <c r="M103" s="191"/>
      <c r="N103" s="87"/>
      <c r="O103" s="87"/>
      <c r="P103" s="167" t="s">
        <v>51</v>
      </c>
      <c r="Q103" s="191" t="s">
        <v>51</v>
      </c>
      <c r="R103" s="191"/>
      <c r="S103" s="191"/>
      <c r="T103" s="191"/>
      <c r="U103" s="191"/>
      <c r="V103" s="191"/>
      <c r="W103" s="167" t="s">
        <v>51</v>
      </c>
      <c r="X103" s="167" t="s">
        <v>51</v>
      </c>
      <c r="Y103" s="167" t="s">
        <v>51</v>
      </c>
      <c r="Z103" s="88"/>
      <c r="AA103" s="88"/>
      <c r="AB103" s="88"/>
      <c r="AC103" s="89"/>
      <c r="AD103" s="90">
        <f>ROUND((AA103-Z103)/365*12*AC103,2)</f>
        <v>0</v>
      </c>
      <c r="AE103" s="47" t="str">
        <f>CONCATENATE(O103,P103)</f>
        <v>N/D</v>
      </c>
      <c r="AF103" s="47" t="str">
        <f>CONCATENATE(O103,Q103)</f>
        <v>N/D</v>
      </c>
      <c r="AG103" s="47" t="str">
        <f t="shared" ref="AG103" si="20">CONCATENATE(O103,W103)</f>
        <v>N/D</v>
      </c>
      <c r="AH103" s="47" t="str">
        <f t="shared" ref="AH103" si="21">CONCATENATE(O103,X103)</f>
        <v>N/D</v>
      </c>
      <c r="AI103" s="47" t="str">
        <f t="shared" si="19"/>
        <v>N/D</v>
      </c>
      <c r="AK103" s="69"/>
      <c r="AL103" s="38"/>
      <c r="AM103" s="38"/>
      <c r="AN103" s="38"/>
      <c r="AO103" s="38"/>
      <c r="AP103" s="38"/>
      <c r="AQ103" s="38"/>
    </row>
    <row r="104" spans="1:43" s="47" customFormat="1" ht="14.25" customHeight="1" x14ac:dyDescent="0.25">
      <c r="A104" s="38"/>
      <c r="B104" s="184"/>
      <c r="C104" s="184"/>
      <c r="D104" s="184"/>
      <c r="E104" s="184"/>
      <c r="F104" s="184"/>
      <c r="G104" s="184"/>
      <c r="H104" s="184"/>
      <c r="I104" s="184"/>
      <c r="J104" s="184"/>
      <c r="K104" s="184"/>
      <c r="L104" s="184"/>
      <c r="M104" s="184"/>
      <c r="N104" s="98"/>
      <c r="O104" s="98"/>
      <c r="P104" s="184"/>
      <c r="Q104" s="184"/>
      <c r="R104" s="184"/>
      <c r="S104" s="184"/>
      <c r="T104" s="184"/>
      <c r="U104" s="184"/>
      <c r="V104" s="99"/>
      <c r="W104" s="99"/>
      <c r="X104" s="100"/>
      <c r="Y104" s="101"/>
      <c r="Z104" s="38"/>
      <c r="AA104" s="38"/>
      <c r="AB104" s="38"/>
      <c r="AC104" s="38"/>
      <c r="AD104" s="38"/>
      <c r="AE104" s="38"/>
      <c r="AF104" s="38"/>
      <c r="AG104" s="38"/>
      <c r="AH104" s="38"/>
      <c r="AI104" s="38"/>
      <c r="AJ104" s="38"/>
      <c r="AK104" s="38"/>
      <c r="AL104" s="38"/>
    </row>
    <row r="105" spans="1:43" s="47" customFormat="1" ht="14.25" customHeight="1" x14ac:dyDescent="0.25">
      <c r="A105" s="38"/>
      <c r="B105" s="184"/>
      <c r="C105" s="184"/>
      <c r="D105" s="184"/>
      <c r="E105" s="184"/>
      <c r="F105" s="184"/>
      <c r="G105" s="184"/>
      <c r="H105" s="184"/>
      <c r="I105" s="184"/>
      <c r="J105" s="184"/>
      <c r="K105" s="184"/>
      <c r="L105" s="184"/>
      <c r="M105" s="184"/>
      <c r="N105" s="98"/>
      <c r="O105" s="98"/>
      <c r="P105" s="184"/>
      <c r="Q105" s="184"/>
      <c r="R105" s="184"/>
      <c r="S105" s="184"/>
      <c r="T105" s="184"/>
      <c r="U105" s="184"/>
      <c r="V105" s="99"/>
      <c r="W105" s="99"/>
      <c r="X105" s="100"/>
      <c r="Y105" s="101"/>
      <c r="Z105" s="38"/>
      <c r="AA105" s="38"/>
      <c r="AB105" s="38"/>
      <c r="AC105" s="38"/>
      <c r="AD105" s="38"/>
      <c r="AE105" s="38"/>
      <c r="AF105" s="38"/>
      <c r="AG105" s="38"/>
      <c r="AH105" s="38"/>
      <c r="AI105" s="38"/>
      <c r="AJ105" s="38"/>
      <c r="AK105" s="38"/>
      <c r="AL105" s="38"/>
    </row>
    <row r="106" spans="1:43" s="47" customFormat="1" ht="14.25" customHeight="1" x14ac:dyDescent="0.25">
      <c r="A106" s="38"/>
      <c r="B106" s="184"/>
      <c r="C106" s="184"/>
      <c r="D106" s="184"/>
      <c r="E106" s="184"/>
      <c r="F106" s="184"/>
      <c r="G106" s="184"/>
      <c r="H106" s="184"/>
      <c r="I106" s="184"/>
      <c r="J106" s="184"/>
      <c r="K106" s="184"/>
      <c r="L106" s="184"/>
      <c r="M106" s="184"/>
      <c r="N106" s="98"/>
      <c r="O106" s="98"/>
      <c r="P106" s="184"/>
      <c r="Q106" s="184"/>
      <c r="R106" s="184"/>
      <c r="S106" s="184"/>
      <c r="T106" s="184"/>
      <c r="U106" s="184"/>
      <c r="V106" s="99"/>
      <c r="W106" s="99"/>
      <c r="X106" s="100"/>
      <c r="Y106" s="101"/>
      <c r="Z106" s="38"/>
      <c r="AA106" s="38"/>
      <c r="AB106" s="38"/>
      <c r="AC106" s="38"/>
      <c r="AD106" s="38"/>
      <c r="AE106" s="38"/>
      <c r="AF106" s="38"/>
      <c r="AG106" s="38"/>
      <c r="AH106" s="38"/>
      <c r="AI106" s="38"/>
      <c r="AJ106" s="38"/>
      <c r="AK106" s="38"/>
      <c r="AL106" s="38"/>
    </row>
    <row r="107" spans="1:43" s="47" customFormat="1" ht="14.25" customHeight="1" x14ac:dyDescent="0.25">
      <c r="A107" s="38"/>
      <c r="B107" s="184"/>
      <c r="C107" s="184"/>
      <c r="D107" s="184"/>
      <c r="E107" s="184"/>
      <c r="F107" s="184"/>
      <c r="G107" s="184"/>
      <c r="H107" s="184"/>
      <c r="I107" s="184"/>
      <c r="J107" s="184"/>
      <c r="K107" s="184"/>
      <c r="L107" s="184"/>
      <c r="M107" s="184"/>
      <c r="N107" s="98"/>
      <c r="O107" s="98"/>
      <c r="P107" s="184"/>
      <c r="Q107" s="184"/>
      <c r="R107" s="184"/>
      <c r="S107" s="184"/>
      <c r="T107" s="184"/>
      <c r="U107" s="184"/>
      <c r="V107" s="99"/>
      <c r="W107" s="99"/>
      <c r="X107" s="100"/>
      <c r="Y107" s="101"/>
      <c r="Z107" s="38"/>
      <c r="AA107" s="38"/>
      <c r="AB107" s="38"/>
      <c r="AC107" s="38"/>
      <c r="AD107" s="38"/>
      <c r="AE107" s="38"/>
      <c r="AF107" s="38"/>
      <c r="AG107" s="38"/>
      <c r="AH107" s="38"/>
      <c r="AI107" s="38"/>
      <c r="AJ107" s="38"/>
      <c r="AK107" s="38"/>
      <c r="AL107" s="38"/>
    </row>
    <row r="108" spans="1:43" s="47" customFormat="1" ht="14.25" customHeight="1" x14ac:dyDescent="0.25">
      <c r="A108" s="38"/>
      <c r="B108" s="184"/>
      <c r="C108" s="184"/>
      <c r="D108" s="184"/>
      <c r="E108" s="184"/>
      <c r="F108" s="184"/>
      <c r="G108" s="184"/>
      <c r="H108" s="184"/>
      <c r="I108" s="184"/>
      <c r="J108" s="184"/>
      <c r="K108" s="184"/>
      <c r="L108" s="184"/>
      <c r="M108" s="184"/>
      <c r="N108" s="98"/>
      <c r="O108" s="98"/>
      <c r="P108" s="184"/>
      <c r="Q108" s="184"/>
      <c r="R108" s="184"/>
      <c r="S108" s="184"/>
      <c r="T108" s="184"/>
      <c r="U108" s="184"/>
      <c r="V108" s="99"/>
      <c r="W108" s="99"/>
      <c r="X108" s="100"/>
      <c r="Y108" s="101"/>
      <c r="Z108" s="38"/>
      <c r="AA108" s="38"/>
      <c r="AB108" s="38"/>
      <c r="AC108" s="38"/>
      <c r="AD108" s="38"/>
      <c r="AE108" s="38"/>
      <c r="AF108" s="38"/>
      <c r="AG108" s="38"/>
      <c r="AH108" s="38"/>
      <c r="AI108" s="38"/>
      <c r="AJ108" s="38"/>
      <c r="AK108" s="38"/>
      <c r="AL108" s="38"/>
    </row>
    <row r="109" spans="1:43" s="47" customFormat="1" ht="14.25" customHeight="1" x14ac:dyDescent="0.25">
      <c r="A109" s="38"/>
      <c r="B109" s="184"/>
      <c r="C109" s="184"/>
      <c r="D109" s="184"/>
      <c r="E109" s="184"/>
      <c r="F109" s="184"/>
      <c r="G109" s="184"/>
      <c r="H109" s="184"/>
      <c r="I109" s="184"/>
      <c r="J109" s="184"/>
      <c r="K109" s="184"/>
      <c r="L109" s="184"/>
      <c r="M109" s="184"/>
      <c r="N109" s="98"/>
      <c r="O109" s="98"/>
      <c r="P109" s="184"/>
      <c r="Q109" s="184"/>
      <c r="R109" s="184"/>
      <c r="S109" s="184"/>
      <c r="T109" s="184"/>
      <c r="U109" s="184"/>
      <c r="V109" s="99"/>
      <c r="W109" s="99"/>
      <c r="X109" s="100"/>
      <c r="Y109" s="101"/>
      <c r="Z109" s="38"/>
      <c r="AA109" s="38"/>
      <c r="AB109" s="38"/>
      <c r="AC109" s="38"/>
      <c r="AD109" s="38"/>
      <c r="AE109" s="38"/>
      <c r="AF109" s="38"/>
      <c r="AG109" s="38"/>
      <c r="AH109" s="38"/>
      <c r="AI109" s="38"/>
      <c r="AJ109" s="38"/>
      <c r="AK109" s="38"/>
      <c r="AL109" s="38"/>
    </row>
    <row r="110" spans="1:43" s="47" customFormat="1" ht="14.25" customHeight="1" x14ac:dyDescent="0.25">
      <c r="A110" s="38"/>
      <c r="B110" s="184"/>
      <c r="C110" s="184"/>
      <c r="D110" s="184"/>
      <c r="E110" s="184"/>
      <c r="F110" s="184"/>
      <c r="G110" s="184"/>
      <c r="H110" s="184"/>
      <c r="I110" s="184"/>
      <c r="J110" s="184"/>
      <c r="K110" s="184"/>
      <c r="L110" s="184"/>
      <c r="M110" s="184"/>
      <c r="N110" s="98"/>
      <c r="O110" s="98"/>
      <c r="P110" s="184"/>
      <c r="Q110" s="184"/>
      <c r="R110" s="184"/>
      <c r="S110" s="184"/>
      <c r="T110" s="184"/>
      <c r="U110" s="184"/>
      <c r="V110" s="99"/>
      <c r="W110" s="99"/>
      <c r="X110" s="100"/>
      <c r="Y110" s="101"/>
      <c r="Z110" s="38"/>
      <c r="AA110" s="38"/>
      <c r="AB110" s="38"/>
      <c r="AC110" s="38"/>
      <c r="AD110" s="38"/>
      <c r="AE110" s="38"/>
      <c r="AF110" s="38"/>
      <c r="AG110" s="38"/>
      <c r="AH110" s="38"/>
      <c r="AI110" s="38"/>
      <c r="AJ110" s="38"/>
      <c r="AK110" s="38"/>
      <c r="AL110" s="38"/>
    </row>
    <row r="111" spans="1:43" s="47" customFormat="1" ht="14.25" customHeight="1" x14ac:dyDescent="0.25">
      <c r="A111" s="38"/>
      <c r="B111" s="184"/>
      <c r="C111" s="184"/>
      <c r="D111" s="184"/>
      <c r="E111" s="184"/>
      <c r="F111" s="184"/>
      <c r="G111" s="184"/>
      <c r="H111" s="184"/>
      <c r="I111" s="184"/>
      <c r="J111" s="184"/>
      <c r="K111" s="184"/>
      <c r="L111" s="184"/>
      <c r="M111" s="184"/>
      <c r="N111" s="98"/>
      <c r="O111" s="98"/>
      <c r="P111" s="184"/>
      <c r="Q111" s="184"/>
      <c r="R111" s="184"/>
      <c r="S111" s="184"/>
      <c r="T111" s="184"/>
      <c r="U111" s="184"/>
      <c r="V111" s="99"/>
      <c r="W111" s="99"/>
      <c r="X111" s="100"/>
      <c r="Y111" s="101"/>
      <c r="Z111" s="38"/>
      <c r="AA111" s="38"/>
      <c r="AB111" s="38"/>
      <c r="AC111" s="38"/>
      <c r="AD111" s="38"/>
      <c r="AE111" s="38"/>
      <c r="AF111" s="38"/>
      <c r="AG111" s="38"/>
      <c r="AH111" s="38"/>
      <c r="AI111" s="38"/>
      <c r="AJ111" s="38"/>
      <c r="AK111" s="38"/>
      <c r="AL111" s="38"/>
    </row>
    <row r="112" spans="1:43" s="47" customFormat="1" ht="14.25" customHeight="1" x14ac:dyDescent="0.25">
      <c r="A112" s="38"/>
      <c r="B112" s="184"/>
      <c r="C112" s="184"/>
      <c r="D112" s="184"/>
      <c r="E112" s="184"/>
      <c r="F112" s="184"/>
      <c r="G112" s="184"/>
      <c r="H112" s="184"/>
      <c r="I112" s="184"/>
      <c r="J112" s="184"/>
      <c r="K112" s="184"/>
      <c r="L112" s="184"/>
      <c r="M112" s="184"/>
      <c r="N112" s="98"/>
      <c r="O112" s="98"/>
      <c r="P112" s="184"/>
      <c r="Q112" s="184"/>
      <c r="R112" s="184"/>
      <c r="S112" s="184"/>
      <c r="T112" s="184"/>
      <c r="U112" s="184"/>
      <c r="V112" s="99"/>
      <c r="W112" s="99"/>
      <c r="X112" s="100"/>
      <c r="Y112" s="101"/>
      <c r="Z112" s="38"/>
      <c r="AA112" s="38"/>
      <c r="AB112" s="38"/>
      <c r="AC112" s="38"/>
      <c r="AD112" s="38"/>
      <c r="AE112" s="38"/>
      <c r="AF112" s="38"/>
      <c r="AG112" s="38"/>
      <c r="AH112" s="38"/>
      <c r="AI112" s="38"/>
      <c r="AJ112" s="38"/>
      <c r="AK112" s="38"/>
      <c r="AL112" s="38"/>
    </row>
    <row r="113" spans="1:38" s="47" customFormat="1" ht="14.25" customHeight="1" x14ac:dyDescent="0.25">
      <c r="A113" s="38"/>
      <c r="B113" s="184"/>
      <c r="C113" s="184"/>
      <c r="D113" s="184"/>
      <c r="E113" s="184"/>
      <c r="F113" s="184"/>
      <c r="G113" s="184"/>
      <c r="H113" s="184"/>
      <c r="I113" s="184"/>
      <c r="J113" s="184"/>
      <c r="K113" s="184"/>
      <c r="L113" s="184"/>
      <c r="M113" s="184"/>
      <c r="N113" s="98"/>
      <c r="O113" s="98"/>
      <c r="P113" s="184"/>
      <c r="Q113" s="184"/>
      <c r="R113" s="184"/>
      <c r="S113" s="184"/>
      <c r="T113" s="184"/>
      <c r="U113" s="184"/>
      <c r="V113" s="99"/>
      <c r="W113" s="99"/>
      <c r="X113" s="100"/>
      <c r="Y113" s="101"/>
      <c r="Z113" s="38"/>
      <c r="AA113" s="38"/>
      <c r="AB113" s="38"/>
      <c r="AC113" s="38"/>
      <c r="AD113" s="38"/>
      <c r="AE113" s="38"/>
      <c r="AF113" s="38"/>
      <c r="AG113" s="38"/>
      <c r="AH113" s="38"/>
      <c r="AI113" s="38"/>
      <c r="AJ113" s="38"/>
      <c r="AK113" s="38"/>
      <c r="AL113" s="38"/>
    </row>
    <row r="114" spans="1:38" s="47" customFormat="1" ht="14.25" customHeight="1" x14ac:dyDescent="0.25">
      <c r="A114" s="38"/>
      <c r="B114" s="184"/>
      <c r="C114" s="184"/>
      <c r="D114" s="184"/>
      <c r="E114" s="184"/>
      <c r="F114" s="184"/>
      <c r="G114" s="184"/>
      <c r="H114" s="184"/>
      <c r="I114" s="184"/>
      <c r="J114" s="184"/>
      <c r="K114" s="184"/>
      <c r="L114" s="184"/>
      <c r="M114" s="184"/>
      <c r="N114" s="98"/>
      <c r="O114" s="98"/>
      <c r="P114" s="184"/>
      <c r="Q114" s="184"/>
      <c r="R114" s="184"/>
      <c r="S114" s="184"/>
      <c r="T114" s="184"/>
      <c r="U114" s="184"/>
      <c r="V114" s="99"/>
      <c r="W114" s="99"/>
      <c r="X114" s="100"/>
      <c r="Y114" s="101"/>
      <c r="Z114" s="38"/>
      <c r="AA114" s="38"/>
      <c r="AB114" s="38"/>
      <c r="AC114" s="38"/>
      <c r="AD114" s="38"/>
      <c r="AE114" s="38"/>
      <c r="AF114" s="38"/>
      <c r="AG114" s="38"/>
      <c r="AH114" s="38"/>
      <c r="AI114" s="38"/>
      <c r="AJ114" s="38"/>
      <c r="AK114" s="38"/>
      <c r="AL114" s="38"/>
    </row>
    <row r="115" spans="1:38" s="47" customFormat="1" ht="14.25" customHeight="1" x14ac:dyDescent="0.25">
      <c r="A115" s="38"/>
      <c r="B115" s="184"/>
      <c r="C115" s="184"/>
      <c r="D115" s="184"/>
      <c r="E115" s="184"/>
      <c r="F115" s="184"/>
      <c r="G115" s="184"/>
      <c r="H115" s="184"/>
      <c r="I115" s="184"/>
      <c r="J115" s="184"/>
      <c r="K115" s="184"/>
      <c r="L115" s="184"/>
      <c r="M115" s="184"/>
      <c r="N115" s="98"/>
      <c r="O115" s="98"/>
      <c r="P115" s="184"/>
      <c r="Q115" s="184"/>
      <c r="R115" s="184"/>
      <c r="S115" s="184"/>
      <c r="T115" s="184"/>
      <c r="U115" s="184"/>
      <c r="V115" s="99"/>
      <c r="W115" s="99"/>
      <c r="X115" s="100"/>
      <c r="Y115" s="101"/>
      <c r="Z115" s="38"/>
      <c r="AA115" s="38"/>
      <c r="AB115" s="38"/>
      <c r="AC115" s="38"/>
      <c r="AD115" s="38"/>
      <c r="AE115" s="38"/>
      <c r="AF115" s="38"/>
      <c r="AG115" s="38"/>
      <c r="AH115" s="38"/>
      <c r="AI115" s="38"/>
      <c r="AJ115" s="38"/>
      <c r="AK115" s="38"/>
      <c r="AL115" s="38"/>
    </row>
    <row r="116" spans="1:38" s="47" customFormat="1" ht="14.25" customHeight="1" x14ac:dyDescent="0.25">
      <c r="A116" s="38"/>
      <c r="B116" s="184"/>
      <c r="C116" s="184"/>
      <c r="D116" s="184"/>
      <c r="E116" s="184"/>
      <c r="F116" s="184"/>
      <c r="G116" s="184"/>
      <c r="H116" s="184"/>
      <c r="I116" s="184"/>
      <c r="J116" s="184"/>
      <c r="K116" s="184"/>
      <c r="L116" s="184"/>
      <c r="M116" s="184"/>
      <c r="N116" s="98"/>
      <c r="O116" s="98"/>
      <c r="P116" s="184"/>
      <c r="Q116" s="184"/>
      <c r="R116" s="184"/>
      <c r="S116" s="184"/>
      <c r="T116" s="184"/>
      <c r="U116" s="184"/>
      <c r="V116" s="99"/>
      <c r="W116" s="99"/>
      <c r="X116" s="100"/>
      <c r="Y116" s="101"/>
      <c r="Z116" s="38"/>
      <c r="AA116" s="38"/>
      <c r="AB116" s="38"/>
      <c r="AC116" s="38"/>
      <c r="AD116" s="38"/>
      <c r="AE116" s="38"/>
      <c r="AF116" s="38"/>
      <c r="AG116" s="38"/>
      <c r="AH116" s="38"/>
      <c r="AI116" s="38"/>
      <c r="AJ116" s="38"/>
      <c r="AK116" s="38"/>
      <c r="AL116" s="38"/>
    </row>
    <row r="117" spans="1:38" s="47" customFormat="1" ht="14.25" customHeight="1" x14ac:dyDescent="0.25">
      <c r="A117" s="38"/>
      <c r="B117" s="184"/>
      <c r="C117" s="184"/>
      <c r="D117" s="184"/>
      <c r="E117" s="184"/>
      <c r="F117" s="184"/>
      <c r="G117" s="184"/>
      <c r="H117" s="184"/>
      <c r="I117" s="184"/>
      <c r="J117" s="184"/>
      <c r="K117" s="184"/>
      <c r="L117" s="184"/>
      <c r="M117" s="184"/>
      <c r="N117" s="98"/>
      <c r="O117" s="98"/>
      <c r="P117" s="184"/>
      <c r="Q117" s="184"/>
      <c r="R117" s="184"/>
      <c r="S117" s="184"/>
      <c r="T117" s="184"/>
      <c r="U117" s="184"/>
      <c r="V117" s="99"/>
      <c r="W117" s="99"/>
      <c r="X117" s="100"/>
      <c r="Y117" s="101"/>
      <c r="Z117" s="38"/>
      <c r="AA117" s="38"/>
      <c r="AB117" s="38"/>
      <c r="AC117" s="38"/>
      <c r="AD117" s="38"/>
      <c r="AE117" s="38"/>
      <c r="AF117" s="38"/>
      <c r="AG117" s="38"/>
      <c r="AH117" s="38"/>
      <c r="AI117" s="38"/>
      <c r="AJ117" s="38"/>
      <c r="AK117" s="38"/>
      <c r="AL117" s="38"/>
    </row>
    <row r="118" spans="1:38" s="47" customFormat="1" ht="14.25" customHeight="1" x14ac:dyDescent="0.25">
      <c r="A118" s="38"/>
      <c r="B118" s="184"/>
      <c r="C118" s="184"/>
      <c r="D118" s="184"/>
      <c r="E118" s="184"/>
      <c r="F118" s="184"/>
      <c r="G118" s="184"/>
      <c r="H118" s="184"/>
      <c r="I118" s="184"/>
      <c r="J118" s="184"/>
      <c r="K118" s="184"/>
      <c r="L118" s="184"/>
      <c r="M118" s="184"/>
      <c r="N118" s="98"/>
      <c r="O118" s="98"/>
      <c r="P118" s="184"/>
      <c r="Q118" s="184"/>
      <c r="R118" s="184"/>
      <c r="S118" s="184"/>
      <c r="T118" s="184"/>
      <c r="U118" s="184"/>
      <c r="V118" s="99"/>
      <c r="W118" s="99"/>
      <c r="X118" s="100"/>
      <c r="Y118" s="101"/>
      <c r="Z118" s="38"/>
      <c r="AA118" s="38"/>
      <c r="AB118" s="38"/>
      <c r="AC118" s="38"/>
      <c r="AD118" s="38"/>
      <c r="AE118" s="38"/>
      <c r="AF118" s="38"/>
      <c r="AG118" s="38"/>
      <c r="AH118" s="38"/>
      <c r="AI118" s="38"/>
      <c r="AJ118" s="38"/>
      <c r="AK118" s="38"/>
      <c r="AL118" s="38"/>
    </row>
    <row r="119" spans="1:38" s="47" customFormat="1" ht="14.25" customHeight="1" x14ac:dyDescent="0.25">
      <c r="A119" s="38"/>
      <c r="B119" s="184"/>
      <c r="C119" s="184"/>
      <c r="D119" s="184"/>
      <c r="E119" s="184"/>
      <c r="F119" s="184"/>
      <c r="G119" s="184"/>
      <c r="H119" s="184"/>
      <c r="I119" s="184"/>
      <c r="J119" s="184"/>
      <c r="K119" s="184"/>
      <c r="L119" s="184"/>
      <c r="M119" s="184"/>
      <c r="N119" s="98"/>
      <c r="O119" s="98"/>
      <c r="P119" s="184"/>
      <c r="Q119" s="184"/>
      <c r="R119" s="184"/>
      <c r="S119" s="184"/>
      <c r="T119" s="184"/>
      <c r="U119" s="184"/>
      <c r="V119" s="99"/>
      <c r="W119" s="99"/>
      <c r="X119" s="100"/>
      <c r="Y119" s="101"/>
      <c r="Z119" s="38"/>
      <c r="AA119" s="38"/>
      <c r="AB119" s="38"/>
      <c r="AC119" s="38"/>
      <c r="AD119" s="38"/>
      <c r="AE119" s="38"/>
      <c r="AF119" s="38"/>
      <c r="AG119" s="38"/>
      <c r="AH119" s="38"/>
      <c r="AI119" s="38"/>
      <c r="AJ119" s="38"/>
      <c r="AK119" s="38"/>
      <c r="AL119" s="38"/>
    </row>
    <row r="120" spans="1:38" s="47" customFormat="1" ht="14.25" customHeight="1" x14ac:dyDescent="0.25">
      <c r="A120" s="38"/>
      <c r="B120" s="184"/>
      <c r="C120" s="184"/>
      <c r="D120" s="184"/>
      <c r="E120" s="184"/>
      <c r="F120" s="184"/>
      <c r="G120" s="184"/>
      <c r="H120" s="184"/>
      <c r="I120" s="184"/>
      <c r="J120" s="184"/>
      <c r="K120" s="184"/>
      <c r="L120" s="184"/>
      <c r="M120" s="184"/>
      <c r="N120" s="98"/>
      <c r="O120" s="98"/>
      <c r="P120" s="184"/>
      <c r="Q120" s="184"/>
      <c r="R120" s="184"/>
      <c r="S120" s="184"/>
      <c r="T120" s="184"/>
      <c r="U120" s="184"/>
      <c r="V120" s="99"/>
      <c r="W120" s="99"/>
      <c r="X120" s="100"/>
      <c r="Y120" s="101"/>
      <c r="Z120" s="38"/>
      <c r="AA120" s="38"/>
      <c r="AB120" s="38"/>
      <c r="AC120" s="38"/>
      <c r="AD120" s="38"/>
      <c r="AE120" s="38"/>
      <c r="AF120" s="38"/>
      <c r="AG120" s="38"/>
      <c r="AH120" s="38"/>
      <c r="AI120" s="38"/>
      <c r="AJ120" s="38"/>
      <c r="AK120" s="38"/>
      <c r="AL120" s="38"/>
    </row>
    <row r="121" spans="1:38" s="47" customFormat="1" ht="14.25" customHeight="1" x14ac:dyDescent="0.25">
      <c r="A121" s="38"/>
      <c r="B121" s="184"/>
      <c r="C121" s="184"/>
      <c r="D121" s="184"/>
      <c r="E121" s="184"/>
      <c r="F121" s="184"/>
      <c r="G121" s="184"/>
      <c r="H121" s="184"/>
      <c r="I121" s="184"/>
      <c r="J121" s="184"/>
      <c r="K121" s="184"/>
      <c r="L121" s="184"/>
      <c r="M121" s="184"/>
      <c r="N121" s="98"/>
      <c r="O121" s="98"/>
      <c r="P121" s="184"/>
      <c r="Q121" s="184"/>
      <c r="R121" s="184"/>
      <c r="S121" s="184"/>
      <c r="T121" s="184"/>
      <c r="U121" s="184"/>
      <c r="V121" s="99"/>
      <c r="W121" s="99"/>
      <c r="X121" s="100"/>
      <c r="Y121" s="101"/>
      <c r="Z121" s="38"/>
      <c r="AA121" s="38"/>
      <c r="AB121" s="38"/>
      <c r="AC121" s="38"/>
      <c r="AD121" s="38"/>
      <c r="AE121" s="38"/>
      <c r="AF121" s="38"/>
      <c r="AG121" s="38"/>
      <c r="AH121" s="38"/>
      <c r="AI121" s="38"/>
      <c r="AJ121" s="38"/>
      <c r="AK121" s="38"/>
      <c r="AL121" s="38"/>
    </row>
    <row r="122" spans="1:38" s="47" customFormat="1" ht="14.25" customHeight="1" x14ac:dyDescent="0.25">
      <c r="A122" s="38"/>
      <c r="B122" s="184"/>
      <c r="C122" s="184"/>
      <c r="D122" s="184"/>
      <c r="E122" s="184"/>
      <c r="F122" s="184"/>
      <c r="G122" s="184"/>
      <c r="H122" s="184"/>
      <c r="I122" s="184"/>
      <c r="J122" s="184"/>
      <c r="K122" s="184"/>
      <c r="L122" s="184"/>
      <c r="M122" s="184"/>
      <c r="N122" s="98"/>
      <c r="O122" s="98"/>
      <c r="P122" s="184"/>
      <c r="Q122" s="184"/>
      <c r="R122" s="184"/>
      <c r="S122" s="184"/>
      <c r="T122" s="184"/>
      <c r="U122" s="184"/>
      <c r="V122" s="99"/>
      <c r="W122" s="99"/>
      <c r="X122" s="100"/>
      <c r="Y122" s="101"/>
      <c r="Z122" s="38"/>
      <c r="AA122" s="38"/>
      <c r="AB122" s="38"/>
      <c r="AC122" s="38"/>
      <c r="AD122" s="38"/>
      <c r="AE122" s="38"/>
      <c r="AF122" s="38"/>
      <c r="AG122" s="38"/>
      <c r="AH122" s="38"/>
      <c r="AI122" s="38"/>
      <c r="AJ122" s="38"/>
      <c r="AK122" s="38"/>
      <c r="AL122" s="38"/>
    </row>
    <row r="123" spans="1:38" s="47" customFormat="1" ht="14.25" customHeight="1" x14ac:dyDescent="0.25">
      <c r="A123" s="38"/>
      <c r="B123" s="184"/>
      <c r="C123" s="184"/>
      <c r="D123" s="184"/>
      <c r="E123" s="184"/>
      <c r="F123" s="184"/>
      <c r="G123" s="184"/>
      <c r="H123" s="184"/>
      <c r="I123" s="184"/>
      <c r="J123" s="184"/>
      <c r="K123" s="184"/>
      <c r="L123" s="184"/>
      <c r="M123" s="184"/>
      <c r="N123" s="98"/>
      <c r="O123" s="98"/>
      <c r="P123" s="184"/>
      <c r="Q123" s="184"/>
      <c r="R123" s="184"/>
      <c r="S123" s="184"/>
      <c r="T123" s="184"/>
      <c r="U123" s="184"/>
      <c r="V123" s="99"/>
      <c r="W123" s="99"/>
      <c r="X123" s="100"/>
      <c r="Y123" s="101"/>
      <c r="Z123" s="38"/>
      <c r="AA123" s="38"/>
      <c r="AB123" s="38"/>
      <c r="AC123" s="38"/>
      <c r="AD123" s="38"/>
      <c r="AE123" s="38"/>
      <c r="AF123" s="38"/>
      <c r="AG123" s="38"/>
      <c r="AH123" s="38"/>
      <c r="AI123" s="38"/>
      <c r="AJ123" s="38"/>
      <c r="AK123" s="38"/>
      <c r="AL123" s="38"/>
    </row>
    <row r="124" spans="1:38" s="47" customFormat="1" ht="14.25" customHeight="1" x14ac:dyDescent="0.25">
      <c r="A124" s="38"/>
      <c r="B124" s="184"/>
      <c r="C124" s="184"/>
      <c r="D124" s="184"/>
      <c r="E124" s="184"/>
      <c r="F124" s="184"/>
      <c r="G124" s="184"/>
      <c r="H124" s="184"/>
      <c r="I124" s="184"/>
      <c r="J124" s="184"/>
      <c r="K124" s="184"/>
      <c r="L124" s="184"/>
      <c r="M124" s="184"/>
      <c r="N124" s="98"/>
      <c r="O124" s="98"/>
      <c r="P124" s="184"/>
      <c r="Q124" s="184"/>
      <c r="R124" s="184"/>
      <c r="S124" s="184"/>
      <c r="T124" s="184"/>
      <c r="U124" s="184"/>
      <c r="V124" s="99"/>
      <c r="W124" s="99"/>
      <c r="X124" s="100"/>
      <c r="Y124" s="101"/>
      <c r="Z124" s="38"/>
      <c r="AA124" s="38"/>
      <c r="AB124" s="38"/>
      <c r="AC124" s="38"/>
      <c r="AD124" s="38"/>
      <c r="AE124" s="38"/>
      <c r="AF124" s="38"/>
      <c r="AG124" s="38"/>
      <c r="AH124" s="38"/>
      <c r="AI124" s="38"/>
      <c r="AJ124" s="38"/>
      <c r="AK124" s="38"/>
      <c r="AL124" s="38"/>
    </row>
    <row r="125" spans="1:38" s="47" customFormat="1" ht="14.25" customHeight="1" x14ac:dyDescent="0.25">
      <c r="A125" s="38"/>
      <c r="B125" s="184"/>
      <c r="C125" s="184"/>
      <c r="D125" s="184"/>
      <c r="E125" s="184"/>
      <c r="F125" s="184"/>
      <c r="G125" s="184"/>
      <c r="H125" s="184"/>
      <c r="I125" s="184"/>
      <c r="J125" s="184"/>
      <c r="K125" s="184"/>
      <c r="L125" s="184"/>
      <c r="M125" s="184"/>
      <c r="N125" s="98"/>
      <c r="O125" s="98"/>
      <c r="P125" s="184"/>
      <c r="Q125" s="184"/>
      <c r="R125" s="184"/>
      <c r="S125" s="184"/>
      <c r="T125" s="184"/>
      <c r="U125" s="184"/>
      <c r="V125" s="99"/>
      <c r="W125" s="99"/>
      <c r="X125" s="100"/>
      <c r="Y125" s="101"/>
      <c r="Z125" s="38"/>
      <c r="AA125" s="38"/>
      <c r="AB125" s="38"/>
      <c r="AC125" s="38"/>
      <c r="AD125" s="38"/>
      <c r="AE125" s="38"/>
      <c r="AF125" s="38"/>
      <c r="AG125" s="38"/>
      <c r="AH125" s="38"/>
      <c r="AI125" s="38"/>
      <c r="AJ125" s="38"/>
      <c r="AK125" s="38"/>
      <c r="AL125" s="38"/>
    </row>
    <row r="126" spans="1:38" s="47" customFormat="1" ht="14.25" customHeight="1" x14ac:dyDescent="0.25">
      <c r="A126" s="38"/>
      <c r="B126" s="184"/>
      <c r="C126" s="184"/>
      <c r="D126" s="184"/>
      <c r="E126" s="184"/>
      <c r="F126" s="184"/>
      <c r="G126" s="184"/>
      <c r="H126" s="184"/>
      <c r="I126" s="184"/>
      <c r="J126" s="184"/>
      <c r="K126" s="184"/>
      <c r="L126" s="184"/>
      <c r="M126" s="184"/>
      <c r="N126" s="98"/>
      <c r="O126" s="98"/>
      <c r="P126" s="184"/>
      <c r="Q126" s="184"/>
      <c r="R126" s="184"/>
      <c r="S126" s="184"/>
      <c r="T126" s="184"/>
      <c r="U126" s="184"/>
      <c r="V126" s="99"/>
      <c r="W126" s="99"/>
      <c r="X126" s="100"/>
      <c r="Y126" s="101"/>
      <c r="Z126" s="38"/>
      <c r="AA126" s="38"/>
      <c r="AB126" s="38"/>
      <c r="AC126" s="38"/>
      <c r="AD126" s="38"/>
      <c r="AE126" s="38"/>
      <c r="AF126" s="38"/>
      <c r="AG126" s="38"/>
      <c r="AH126" s="38"/>
      <c r="AI126" s="38"/>
      <c r="AJ126" s="38"/>
      <c r="AK126" s="38"/>
      <c r="AL126" s="38"/>
    </row>
    <row r="127" spans="1:38" s="47" customFormat="1" ht="14.25" customHeight="1" x14ac:dyDescent="0.25">
      <c r="A127" s="38"/>
      <c r="B127" s="184"/>
      <c r="C127" s="184"/>
      <c r="D127" s="184"/>
      <c r="E127" s="184"/>
      <c r="F127" s="184"/>
      <c r="G127" s="184"/>
      <c r="H127" s="184"/>
      <c r="I127" s="184"/>
      <c r="J127" s="184"/>
      <c r="K127" s="184"/>
      <c r="L127" s="184"/>
      <c r="M127" s="184"/>
      <c r="N127" s="98"/>
      <c r="O127" s="98"/>
      <c r="P127" s="184"/>
      <c r="Q127" s="184"/>
      <c r="R127" s="184"/>
      <c r="S127" s="184"/>
      <c r="T127" s="184"/>
      <c r="U127" s="184"/>
      <c r="V127" s="99"/>
      <c r="W127" s="99"/>
      <c r="X127" s="100"/>
      <c r="Y127" s="101"/>
      <c r="Z127" s="38"/>
      <c r="AA127" s="38"/>
      <c r="AB127" s="38"/>
      <c r="AC127" s="38"/>
      <c r="AD127" s="38"/>
      <c r="AE127" s="38"/>
      <c r="AF127" s="38"/>
      <c r="AG127" s="38"/>
      <c r="AH127" s="38"/>
      <c r="AI127" s="38"/>
      <c r="AJ127" s="38"/>
      <c r="AK127" s="38"/>
      <c r="AL127" s="38"/>
    </row>
    <row r="128" spans="1:38" s="47" customFormat="1" ht="14.25" customHeight="1" x14ac:dyDescent="0.25">
      <c r="A128" s="38"/>
      <c r="B128" s="184"/>
      <c r="C128" s="184"/>
      <c r="D128" s="184"/>
      <c r="E128" s="184"/>
      <c r="F128" s="184"/>
      <c r="G128" s="184"/>
      <c r="H128" s="184"/>
      <c r="I128" s="184"/>
      <c r="J128" s="184"/>
      <c r="K128" s="184"/>
      <c r="L128" s="184"/>
      <c r="M128" s="184"/>
      <c r="N128" s="98"/>
      <c r="O128" s="98"/>
      <c r="P128" s="184"/>
      <c r="Q128" s="184"/>
      <c r="R128" s="184"/>
      <c r="S128" s="184"/>
      <c r="T128" s="184"/>
      <c r="U128" s="184"/>
      <c r="V128" s="99"/>
      <c r="W128" s="99"/>
      <c r="X128" s="100"/>
      <c r="Y128" s="101"/>
      <c r="Z128" s="38"/>
      <c r="AA128" s="38"/>
      <c r="AB128" s="38"/>
      <c r="AC128" s="38"/>
      <c r="AD128" s="38"/>
      <c r="AE128" s="38"/>
      <c r="AF128" s="38"/>
      <c r="AG128" s="38"/>
      <c r="AH128" s="38"/>
      <c r="AI128" s="38"/>
      <c r="AJ128" s="38"/>
      <c r="AK128" s="38"/>
      <c r="AL128" s="38"/>
    </row>
    <row r="129" spans="1:38" s="47" customFormat="1" ht="14.25" customHeight="1" x14ac:dyDescent="0.25">
      <c r="A129" s="38"/>
      <c r="B129" s="184"/>
      <c r="C129" s="184"/>
      <c r="D129" s="184"/>
      <c r="E129" s="184"/>
      <c r="F129" s="184"/>
      <c r="G129" s="184"/>
      <c r="H129" s="184"/>
      <c r="I129" s="184"/>
      <c r="J129" s="184"/>
      <c r="K129" s="184"/>
      <c r="L129" s="184"/>
      <c r="M129" s="184"/>
      <c r="N129" s="98"/>
      <c r="O129" s="98"/>
      <c r="P129" s="184"/>
      <c r="Q129" s="184"/>
      <c r="R129" s="184"/>
      <c r="S129" s="184"/>
      <c r="T129" s="184"/>
      <c r="U129" s="184"/>
      <c r="V129" s="99"/>
      <c r="W129" s="99"/>
      <c r="X129" s="100"/>
      <c r="Y129" s="101"/>
      <c r="Z129" s="38"/>
      <c r="AA129" s="38"/>
      <c r="AB129" s="38"/>
      <c r="AC129" s="38"/>
      <c r="AD129" s="38"/>
      <c r="AE129" s="38"/>
      <c r="AF129" s="38"/>
      <c r="AG129" s="38"/>
      <c r="AH129" s="38"/>
      <c r="AI129" s="38"/>
      <c r="AJ129" s="38"/>
      <c r="AK129" s="38"/>
      <c r="AL129" s="38"/>
    </row>
    <row r="130" spans="1:38" ht="14.25" customHeight="1" x14ac:dyDescent="0.25">
      <c r="A130" s="94"/>
      <c r="B130" s="184"/>
      <c r="C130" s="184"/>
      <c r="D130" s="184"/>
      <c r="E130" s="184"/>
      <c r="F130" s="184"/>
      <c r="G130" s="184"/>
      <c r="H130" s="184"/>
      <c r="I130" s="184"/>
      <c r="J130" s="184"/>
      <c r="K130" s="184"/>
      <c r="L130" s="184"/>
      <c r="M130" s="184"/>
      <c r="N130" s="98"/>
      <c r="O130" s="98"/>
      <c r="P130" s="184"/>
      <c r="Q130" s="184"/>
      <c r="R130" s="184"/>
      <c r="S130" s="184"/>
      <c r="T130" s="184"/>
      <c r="U130" s="184"/>
      <c r="V130" s="99"/>
      <c r="W130" s="99"/>
      <c r="X130" s="100"/>
      <c r="Y130" s="101"/>
      <c r="Z130" s="38"/>
      <c r="AA130" s="38"/>
      <c r="AB130" s="38"/>
      <c r="AC130" s="38"/>
      <c r="AD130" s="38"/>
      <c r="AE130" s="38"/>
      <c r="AF130" s="94"/>
      <c r="AG130" s="94"/>
      <c r="AH130" s="94"/>
      <c r="AI130" s="94"/>
      <c r="AJ130" s="94"/>
      <c r="AK130" s="94"/>
      <c r="AL130" s="94"/>
    </row>
    <row r="131" spans="1:38" ht="14.25" customHeight="1" x14ac:dyDescent="0.25">
      <c r="A131" s="94"/>
      <c r="B131" s="184"/>
      <c r="C131" s="184"/>
      <c r="D131" s="184"/>
      <c r="E131" s="184"/>
      <c r="F131" s="184"/>
      <c r="G131" s="184"/>
      <c r="H131" s="184"/>
      <c r="I131" s="184"/>
      <c r="J131" s="184"/>
      <c r="K131" s="184"/>
      <c r="L131" s="184"/>
      <c r="M131" s="184"/>
      <c r="N131" s="98"/>
      <c r="O131" s="98"/>
      <c r="P131" s="184"/>
      <c r="Q131" s="184"/>
      <c r="R131" s="184"/>
      <c r="S131" s="184"/>
      <c r="T131" s="184"/>
      <c r="U131" s="184"/>
      <c r="V131" s="99"/>
      <c r="W131" s="99"/>
      <c r="X131" s="100"/>
      <c r="Y131" s="101"/>
      <c r="Z131" s="38"/>
      <c r="AA131" s="38"/>
      <c r="AB131" s="38"/>
      <c r="AC131" s="38"/>
      <c r="AD131" s="38"/>
      <c r="AE131" s="38"/>
      <c r="AF131" s="94"/>
      <c r="AG131" s="94"/>
      <c r="AH131" s="94"/>
      <c r="AI131" s="94"/>
      <c r="AJ131" s="94"/>
      <c r="AK131" s="94"/>
      <c r="AL131" s="94"/>
    </row>
    <row r="132" spans="1:38" s="47" customFormat="1" ht="14.25" customHeight="1" x14ac:dyDescent="0.25">
      <c r="A132" s="68"/>
      <c r="B132" s="94"/>
      <c r="C132" s="94"/>
      <c r="D132" s="94"/>
      <c r="E132" s="94"/>
      <c r="F132" s="94"/>
      <c r="G132" s="94"/>
      <c r="H132" s="94"/>
      <c r="I132" s="94"/>
      <c r="J132" s="94"/>
      <c r="K132" s="94"/>
      <c r="L132" s="94"/>
      <c r="M132" s="94"/>
      <c r="N132" s="94"/>
      <c r="O132" s="94"/>
      <c r="P132" s="94"/>
      <c r="Q132" s="94"/>
      <c r="R132" s="94"/>
      <c r="S132" s="94"/>
      <c r="T132" s="94"/>
      <c r="U132" s="94"/>
      <c r="V132" s="94"/>
      <c r="W132" s="94"/>
      <c r="X132" s="94"/>
      <c r="Y132" s="94"/>
      <c r="Z132" s="94"/>
      <c r="AA132" s="94"/>
      <c r="AB132" s="94"/>
      <c r="AC132" s="94"/>
      <c r="AD132" s="94"/>
      <c r="AE132" s="94"/>
      <c r="AF132" s="38"/>
      <c r="AG132" s="38"/>
      <c r="AH132" s="38"/>
      <c r="AI132" s="38"/>
      <c r="AJ132" s="38"/>
      <c r="AK132" s="38"/>
      <c r="AL132" s="38"/>
    </row>
    <row r="133" spans="1:38" ht="14.25" customHeight="1" x14ac:dyDescent="0.25">
      <c r="A133" s="94"/>
      <c r="B133" s="94"/>
      <c r="C133" s="94"/>
      <c r="D133" s="94"/>
      <c r="E133" s="94"/>
      <c r="F133" s="94"/>
      <c r="G133" s="94"/>
      <c r="H133" s="94"/>
      <c r="I133" s="94"/>
      <c r="J133" s="94"/>
      <c r="K133" s="94"/>
      <c r="L133" s="94"/>
      <c r="M133" s="94"/>
      <c r="N133" s="94"/>
      <c r="O133" s="94"/>
      <c r="P133" s="94"/>
      <c r="Q133" s="94"/>
      <c r="R133" s="94"/>
      <c r="S133" s="94"/>
      <c r="T133" s="94"/>
      <c r="U133" s="94"/>
      <c r="V133" s="94"/>
      <c r="W133" s="94"/>
      <c r="X133" s="94"/>
      <c r="Y133" s="94"/>
      <c r="Z133" s="94"/>
      <c r="AA133" s="94"/>
      <c r="AB133" s="94"/>
      <c r="AC133" s="94"/>
      <c r="AD133" s="94"/>
      <c r="AE133" s="94"/>
      <c r="AF133" s="94"/>
      <c r="AG133" s="94"/>
      <c r="AH133" s="94"/>
      <c r="AI133" s="94"/>
      <c r="AJ133" s="94"/>
      <c r="AK133" s="94"/>
      <c r="AL133" s="94"/>
    </row>
    <row r="134" spans="1:38" s="79" customFormat="1" ht="14.25" customHeight="1" x14ac:dyDescent="0.25">
      <c r="A134" s="96"/>
      <c r="B134" s="38"/>
      <c r="C134" s="38"/>
      <c r="D134" s="38"/>
      <c r="E134" s="38"/>
      <c r="F134" s="38"/>
      <c r="G134" s="38"/>
      <c r="H134" s="38"/>
      <c r="I134" s="38"/>
      <c r="J134" s="38"/>
      <c r="K134" s="38"/>
      <c r="L134" s="39"/>
      <c r="M134" s="39"/>
      <c r="N134" s="39"/>
      <c r="O134" s="38"/>
      <c r="P134" s="38"/>
      <c r="Q134" s="38"/>
      <c r="R134" s="40"/>
      <c r="S134" s="40"/>
      <c r="T134" s="40"/>
      <c r="U134" s="40"/>
      <c r="V134" s="39"/>
      <c r="W134" s="38"/>
      <c r="X134" s="38"/>
      <c r="Y134" s="38"/>
      <c r="Z134" s="38"/>
      <c r="AA134" s="38"/>
      <c r="AB134" s="38"/>
      <c r="AC134" s="38"/>
      <c r="AD134" s="38"/>
      <c r="AE134" s="38"/>
      <c r="AF134" s="96"/>
      <c r="AG134" s="96"/>
      <c r="AH134" s="96"/>
      <c r="AI134" s="96"/>
      <c r="AJ134" s="96"/>
      <c r="AK134" s="96"/>
      <c r="AL134" s="96"/>
    </row>
    <row r="135" spans="1:38" ht="14.25" customHeight="1" x14ac:dyDescent="0.25">
      <c r="A135" s="94"/>
      <c r="B135" s="94"/>
      <c r="C135" s="94"/>
      <c r="D135" s="94"/>
      <c r="E135" s="94"/>
      <c r="F135" s="94"/>
      <c r="G135" s="94"/>
      <c r="H135" s="94"/>
      <c r="I135" s="94"/>
      <c r="J135" s="94"/>
      <c r="K135" s="94"/>
      <c r="L135" s="94"/>
      <c r="M135" s="94"/>
      <c r="N135" s="94"/>
      <c r="O135" s="94"/>
      <c r="P135" s="94"/>
      <c r="Q135" s="94"/>
      <c r="R135" s="94"/>
      <c r="S135" s="94"/>
      <c r="T135" s="94"/>
      <c r="U135" s="94"/>
      <c r="V135" s="94"/>
      <c r="W135" s="94"/>
      <c r="X135" s="94"/>
      <c r="Y135" s="94"/>
      <c r="Z135" s="94"/>
      <c r="AA135" s="94"/>
      <c r="AB135" s="94"/>
      <c r="AC135" s="94"/>
      <c r="AD135" s="94"/>
      <c r="AE135" s="94"/>
      <c r="AF135" s="94"/>
      <c r="AG135" s="94"/>
      <c r="AH135" s="94"/>
      <c r="AI135" s="94"/>
      <c r="AJ135" s="94"/>
      <c r="AK135" s="94"/>
      <c r="AL135" s="94"/>
    </row>
    <row r="136" spans="1:38" ht="14.25" customHeight="1" x14ac:dyDescent="0.25">
      <c r="A136" s="94"/>
      <c r="B136" s="185"/>
      <c r="C136" s="186"/>
      <c r="D136" s="186"/>
      <c r="E136" s="165"/>
      <c r="F136" s="165"/>
      <c r="G136" s="165"/>
      <c r="H136" s="185"/>
      <c r="I136" s="185"/>
      <c r="J136" s="185"/>
      <c r="K136" s="185"/>
      <c r="L136" s="165"/>
      <c r="M136" s="185"/>
      <c r="N136" s="185"/>
      <c r="O136" s="185"/>
      <c r="P136" s="185"/>
      <c r="Q136" s="185"/>
      <c r="R136" s="165"/>
      <c r="S136" s="37"/>
      <c r="T136" s="96"/>
      <c r="U136" s="94"/>
      <c r="V136" s="94"/>
      <c r="W136" s="94"/>
      <c r="X136" s="96"/>
      <c r="Y136" s="37"/>
      <c r="Z136" s="96"/>
      <c r="AA136" s="96"/>
      <c r="AB136" s="96"/>
      <c r="AC136" s="96"/>
      <c r="AD136" s="96"/>
      <c r="AE136" s="96"/>
      <c r="AF136" s="94"/>
      <c r="AG136" s="94"/>
      <c r="AH136" s="94"/>
      <c r="AI136" s="94"/>
      <c r="AJ136" s="94"/>
      <c r="AK136" s="94"/>
      <c r="AL136" s="94"/>
    </row>
    <row r="137" spans="1:38" ht="14.25" customHeight="1" x14ac:dyDescent="0.25">
      <c r="A137" s="94"/>
      <c r="B137" s="188"/>
      <c r="C137" s="188"/>
      <c r="D137" s="188"/>
      <c r="E137" s="102"/>
      <c r="F137" s="102"/>
      <c r="G137" s="102"/>
      <c r="H137" s="189"/>
      <c r="I137" s="189"/>
      <c r="J137" s="189"/>
      <c r="K137" s="189"/>
      <c r="L137" s="164"/>
      <c r="M137" s="190"/>
      <c r="N137" s="190"/>
      <c r="O137" s="190"/>
      <c r="P137" s="190"/>
      <c r="Q137" s="190"/>
      <c r="R137" s="104"/>
      <c r="S137" s="105"/>
      <c r="T137" s="94"/>
      <c r="U137" s="94"/>
      <c r="V137" s="94"/>
      <c r="W137" s="94"/>
      <c r="X137" s="94"/>
      <c r="Y137" s="106"/>
      <c r="Z137" s="94"/>
      <c r="AA137" s="94"/>
      <c r="AB137" s="94"/>
      <c r="AC137" s="94"/>
      <c r="AD137" s="94"/>
      <c r="AE137" s="94"/>
      <c r="AF137" s="94"/>
      <c r="AG137" s="94"/>
      <c r="AH137" s="94"/>
      <c r="AI137" s="94"/>
      <c r="AJ137" s="94"/>
      <c r="AK137" s="94"/>
      <c r="AL137" s="94"/>
    </row>
    <row r="138" spans="1:38" ht="14.25" customHeight="1" x14ac:dyDescent="0.25">
      <c r="A138" s="94"/>
      <c r="B138" s="188"/>
      <c r="C138" s="188"/>
      <c r="D138" s="188"/>
      <c r="E138" s="102"/>
      <c r="F138" s="102"/>
      <c r="G138" s="102"/>
      <c r="H138" s="189"/>
      <c r="I138" s="189"/>
      <c r="J138" s="189"/>
      <c r="K138" s="189"/>
      <c r="L138" s="164"/>
      <c r="M138" s="190"/>
      <c r="N138" s="190"/>
      <c r="O138" s="190"/>
      <c r="P138" s="190"/>
      <c r="Q138" s="190"/>
      <c r="R138" s="104"/>
      <c r="S138" s="105"/>
      <c r="T138" s="94"/>
      <c r="U138" s="94"/>
      <c r="V138" s="94"/>
      <c r="W138" s="94"/>
      <c r="X138" s="94"/>
      <c r="Y138" s="106"/>
      <c r="Z138" s="94"/>
      <c r="AA138" s="94"/>
      <c r="AB138" s="94"/>
      <c r="AC138" s="94"/>
      <c r="AD138" s="94"/>
      <c r="AE138" s="94"/>
      <c r="AF138" s="94"/>
      <c r="AG138" s="94"/>
      <c r="AH138" s="94"/>
      <c r="AI138" s="94"/>
      <c r="AJ138" s="94"/>
      <c r="AK138" s="94"/>
      <c r="AL138" s="94"/>
    </row>
    <row r="139" spans="1:38" ht="14.25" customHeight="1" x14ac:dyDescent="0.25">
      <c r="A139" s="94"/>
      <c r="B139" s="188"/>
      <c r="C139" s="188"/>
      <c r="D139" s="188"/>
      <c r="E139" s="102"/>
      <c r="F139" s="102"/>
      <c r="G139" s="102"/>
      <c r="H139" s="189"/>
      <c r="I139" s="189"/>
      <c r="J139" s="189"/>
      <c r="K139" s="189"/>
      <c r="L139" s="164"/>
      <c r="M139" s="190"/>
      <c r="N139" s="190"/>
      <c r="O139" s="190"/>
      <c r="P139" s="190"/>
      <c r="Q139" s="190"/>
      <c r="R139" s="104"/>
      <c r="S139" s="105"/>
      <c r="T139" s="94"/>
      <c r="U139" s="94"/>
      <c r="V139" s="94"/>
      <c r="W139" s="94"/>
      <c r="X139" s="94"/>
      <c r="Y139" s="106"/>
      <c r="Z139" s="94"/>
      <c r="AA139" s="94"/>
      <c r="AB139" s="94"/>
      <c r="AC139" s="94"/>
      <c r="AD139" s="94"/>
      <c r="AE139" s="94"/>
      <c r="AF139" s="94"/>
      <c r="AG139" s="94"/>
      <c r="AH139" s="94"/>
      <c r="AI139" s="94"/>
      <c r="AJ139" s="94"/>
      <c r="AK139" s="94"/>
      <c r="AL139" s="94"/>
    </row>
    <row r="140" spans="1:38" ht="14.25" customHeight="1" x14ac:dyDescent="0.25">
      <c r="A140" s="94"/>
      <c r="B140" s="188"/>
      <c r="C140" s="188"/>
      <c r="D140" s="188"/>
      <c r="E140" s="102"/>
      <c r="F140" s="102"/>
      <c r="G140" s="102"/>
      <c r="H140" s="189"/>
      <c r="I140" s="189"/>
      <c r="J140" s="189"/>
      <c r="K140" s="189"/>
      <c r="L140" s="164"/>
      <c r="M140" s="190"/>
      <c r="N140" s="190"/>
      <c r="O140" s="190"/>
      <c r="P140" s="190"/>
      <c r="Q140" s="190"/>
      <c r="R140" s="104"/>
      <c r="S140" s="105"/>
      <c r="T140" s="94"/>
      <c r="U140" s="94"/>
      <c r="V140" s="94"/>
      <c r="W140" s="94"/>
      <c r="X140" s="94"/>
      <c r="Y140" s="106"/>
      <c r="Z140" s="94"/>
      <c r="AA140" s="94"/>
      <c r="AB140" s="94"/>
      <c r="AC140" s="94"/>
      <c r="AD140" s="94"/>
      <c r="AE140" s="94"/>
      <c r="AF140" s="94"/>
      <c r="AG140" s="94"/>
      <c r="AH140" s="94"/>
      <c r="AI140" s="94"/>
      <c r="AJ140" s="94"/>
      <c r="AK140" s="94"/>
      <c r="AL140" s="94"/>
    </row>
    <row r="141" spans="1:38" ht="14.25" customHeight="1" x14ac:dyDescent="0.25">
      <c r="A141" s="94"/>
      <c r="B141" s="188"/>
      <c r="C141" s="188"/>
      <c r="D141" s="188"/>
      <c r="E141" s="102"/>
      <c r="F141" s="102"/>
      <c r="G141" s="102"/>
      <c r="H141" s="189"/>
      <c r="I141" s="189"/>
      <c r="J141" s="189"/>
      <c r="K141" s="189"/>
      <c r="L141" s="164"/>
      <c r="M141" s="190"/>
      <c r="N141" s="190"/>
      <c r="O141" s="190"/>
      <c r="P141" s="190"/>
      <c r="Q141" s="190"/>
      <c r="R141" s="104"/>
      <c r="S141" s="105"/>
      <c r="T141" s="94"/>
      <c r="U141" s="94"/>
      <c r="V141" s="94"/>
      <c r="W141" s="94"/>
      <c r="X141" s="94"/>
      <c r="Y141" s="106"/>
      <c r="Z141" s="94"/>
      <c r="AA141" s="94"/>
      <c r="AB141" s="94"/>
      <c r="AC141" s="94"/>
      <c r="AD141" s="94"/>
      <c r="AE141" s="94"/>
      <c r="AF141" s="94"/>
      <c r="AG141" s="94"/>
      <c r="AH141" s="94"/>
      <c r="AI141" s="94"/>
      <c r="AJ141" s="94"/>
      <c r="AK141" s="94"/>
      <c r="AL141" s="94"/>
    </row>
    <row r="142" spans="1:38" ht="14.25" customHeight="1" x14ac:dyDescent="0.25">
      <c r="A142" s="94"/>
      <c r="B142" s="188"/>
      <c r="C142" s="188"/>
      <c r="D142" s="188"/>
      <c r="E142" s="102"/>
      <c r="F142" s="102"/>
      <c r="G142" s="102"/>
      <c r="H142" s="189"/>
      <c r="I142" s="189"/>
      <c r="J142" s="189"/>
      <c r="K142" s="189"/>
      <c r="L142" s="164"/>
      <c r="M142" s="190"/>
      <c r="N142" s="190"/>
      <c r="O142" s="190"/>
      <c r="P142" s="190"/>
      <c r="Q142" s="190"/>
      <c r="R142" s="104"/>
      <c r="S142" s="105"/>
      <c r="T142" s="94"/>
      <c r="U142" s="94"/>
      <c r="V142" s="94"/>
      <c r="W142" s="94"/>
      <c r="X142" s="94"/>
      <c r="Y142" s="106"/>
      <c r="Z142" s="94"/>
      <c r="AA142" s="94"/>
      <c r="AB142" s="94"/>
      <c r="AC142" s="94"/>
      <c r="AD142" s="94"/>
      <c r="AE142" s="94"/>
      <c r="AF142" s="94"/>
      <c r="AG142" s="94"/>
      <c r="AH142" s="94"/>
      <c r="AI142" s="94"/>
      <c r="AJ142" s="94"/>
      <c r="AK142" s="94"/>
      <c r="AL142" s="94"/>
    </row>
    <row r="143" spans="1:38" ht="14.25" customHeight="1" x14ac:dyDescent="0.25">
      <c r="A143" s="94"/>
      <c r="B143" s="188"/>
      <c r="C143" s="188"/>
      <c r="D143" s="188"/>
      <c r="E143" s="102"/>
      <c r="F143" s="102"/>
      <c r="G143" s="102"/>
      <c r="H143" s="189"/>
      <c r="I143" s="189"/>
      <c r="J143" s="189"/>
      <c r="K143" s="189"/>
      <c r="L143" s="164"/>
      <c r="M143" s="190"/>
      <c r="N143" s="190"/>
      <c r="O143" s="190"/>
      <c r="P143" s="190"/>
      <c r="Q143" s="190"/>
      <c r="R143" s="104"/>
      <c r="S143" s="105"/>
      <c r="T143" s="94"/>
      <c r="U143" s="94"/>
      <c r="V143" s="94"/>
      <c r="W143" s="94"/>
      <c r="X143" s="94"/>
      <c r="Y143" s="106"/>
      <c r="Z143" s="94"/>
      <c r="AA143" s="94"/>
      <c r="AB143" s="94"/>
      <c r="AC143" s="94"/>
      <c r="AD143" s="94"/>
      <c r="AE143" s="94"/>
      <c r="AF143" s="94"/>
      <c r="AG143" s="94"/>
      <c r="AH143" s="94"/>
      <c r="AI143" s="94"/>
      <c r="AJ143" s="94"/>
      <c r="AK143" s="94"/>
      <c r="AL143" s="94"/>
    </row>
    <row r="144" spans="1:38" ht="14.25" customHeight="1" x14ac:dyDescent="0.25">
      <c r="A144" s="94"/>
      <c r="B144" s="188"/>
      <c r="C144" s="188"/>
      <c r="D144" s="188"/>
      <c r="E144" s="102"/>
      <c r="F144" s="102"/>
      <c r="G144" s="102"/>
      <c r="H144" s="189"/>
      <c r="I144" s="189"/>
      <c r="J144" s="189"/>
      <c r="K144" s="189"/>
      <c r="L144" s="164"/>
      <c r="M144" s="190"/>
      <c r="N144" s="190"/>
      <c r="O144" s="190"/>
      <c r="P144" s="190"/>
      <c r="Q144" s="190"/>
      <c r="R144" s="104"/>
      <c r="S144" s="105"/>
      <c r="T144" s="94"/>
      <c r="U144" s="94"/>
      <c r="V144" s="94"/>
      <c r="W144" s="94"/>
      <c r="X144" s="94"/>
      <c r="Y144" s="106"/>
      <c r="Z144" s="94"/>
      <c r="AA144" s="94"/>
      <c r="AB144" s="94"/>
      <c r="AC144" s="94"/>
      <c r="AD144" s="94"/>
      <c r="AE144" s="94"/>
      <c r="AF144" s="94"/>
      <c r="AG144" s="94"/>
      <c r="AH144" s="94"/>
      <c r="AI144" s="94"/>
      <c r="AJ144" s="94"/>
      <c r="AK144" s="94"/>
      <c r="AL144" s="94"/>
    </row>
    <row r="145" spans="1:38" ht="14.25" customHeight="1" x14ac:dyDescent="0.25">
      <c r="A145" s="94"/>
      <c r="B145" s="188"/>
      <c r="C145" s="188"/>
      <c r="D145" s="188"/>
      <c r="E145" s="102"/>
      <c r="F145" s="102"/>
      <c r="G145" s="102"/>
      <c r="H145" s="189"/>
      <c r="I145" s="189"/>
      <c r="J145" s="189"/>
      <c r="K145" s="189"/>
      <c r="L145" s="164"/>
      <c r="M145" s="190"/>
      <c r="N145" s="190"/>
      <c r="O145" s="190"/>
      <c r="P145" s="190"/>
      <c r="Q145" s="190"/>
      <c r="R145" s="104"/>
      <c r="S145" s="105"/>
      <c r="T145" s="94"/>
      <c r="U145" s="94"/>
      <c r="V145" s="94"/>
      <c r="W145" s="94"/>
      <c r="X145" s="94"/>
      <c r="Y145" s="106"/>
      <c r="Z145" s="94"/>
      <c r="AA145" s="94"/>
      <c r="AB145" s="94"/>
      <c r="AC145" s="94"/>
      <c r="AD145" s="94"/>
      <c r="AE145" s="94"/>
      <c r="AF145" s="94"/>
      <c r="AG145" s="94"/>
      <c r="AH145" s="94"/>
      <c r="AI145" s="94"/>
      <c r="AJ145" s="94"/>
      <c r="AK145" s="94"/>
      <c r="AL145" s="94"/>
    </row>
    <row r="146" spans="1:38" ht="14.25" customHeight="1" x14ac:dyDescent="0.25">
      <c r="A146" s="94"/>
      <c r="B146" s="166"/>
      <c r="C146" s="166"/>
      <c r="D146" s="166"/>
      <c r="E146" s="166"/>
      <c r="F146" s="166"/>
      <c r="G146" s="166"/>
      <c r="H146" s="166"/>
      <c r="I146" s="166"/>
      <c r="J146" s="166"/>
      <c r="K146" s="166"/>
      <c r="L146" s="166"/>
      <c r="M146" s="166"/>
      <c r="N146" s="166"/>
      <c r="O146" s="166"/>
      <c r="P146" s="108"/>
      <c r="Q146" s="94"/>
      <c r="R146" s="94"/>
      <c r="S146" s="105"/>
      <c r="T146" s="104"/>
      <c r="U146" s="94"/>
      <c r="V146" s="94"/>
      <c r="W146" s="94"/>
      <c r="X146" s="94"/>
      <c r="Y146" s="105"/>
      <c r="Z146" s="104"/>
      <c r="AA146" s="94"/>
      <c r="AB146" s="94"/>
      <c r="AC146" s="94"/>
      <c r="AD146" s="94"/>
      <c r="AE146" s="94"/>
      <c r="AF146" s="94"/>
      <c r="AG146" s="94"/>
      <c r="AH146" s="94"/>
      <c r="AI146" s="94"/>
      <c r="AJ146" s="94"/>
      <c r="AK146" s="94"/>
      <c r="AL146" s="94"/>
    </row>
    <row r="147" spans="1:38" s="47" customFormat="1" ht="14.25" customHeight="1" x14ac:dyDescent="0.25">
      <c r="A147" s="38"/>
      <c r="B147" s="94"/>
      <c r="C147" s="94"/>
      <c r="D147" s="94"/>
      <c r="E147" s="94"/>
      <c r="F147" s="94"/>
      <c r="G147" s="94"/>
      <c r="H147" s="94"/>
      <c r="I147" s="94"/>
      <c r="J147" s="94"/>
      <c r="K147" s="108"/>
      <c r="L147" s="108"/>
      <c r="M147" s="108"/>
      <c r="N147" s="108"/>
      <c r="O147" s="108"/>
      <c r="P147" s="94"/>
      <c r="Q147" s="94"/>
      <c r="R147" s="94"/>
      <c r="S147" s="94"/>
      <c r="T147" s="94"/>
      <c r="U147" s="94"/>
      <c r="V147" s="94"/>
      <c r="W147" s="94"/>
      <c r="X147" s="94"/>
      <c r="Y147" s="94"/>
      <c r="Z147" s="94"/>
      <c r="AA147" s="94"/>
      <c r="AB147" s="94"/>
      <c r="AC147" s="94"/>
      <c r="AD147" s="94"/>
      <c r="AE147" s="94"/>
      <c r="AF147" s="38"/>
      <c r="AG147" s="38"/>
      <c r="AH147" s="38"/>
      <c r="AI147" s="38"/>
      <c r="AJ147" s="38"/>
      <c r="AK147" s="38"/>
      <c r="AL147" s="38"/>
    </row>
    <row r="148" spans="1:38" s="47" customFormat="1" ht="14.25" customHeight="1" x14ac:dyDescent="0.25">
      <c r="A148" s="38"/>
      <c r="B148" s="185"/>
      <c r="C148" s="186"/>
      <c r="D148" s="186"/>
      <c r="E148" s="187"/>
      <c r="F148" s="187"/>
      <c r="G148" s="187"/>
      <c r="H148" s="187"/>
      <c r="I148" s="187"/>
      <c r="J148" s="187"/>
      <c r="K148" s="187"/>
      <c r="L148" s="187"/>
      <c r="M148" s="187"/>
      <c r="N148" s="165"/>
      <c r="O148" s="165"/>
      <c r="P148" s="185"/>
      <c r="Q148" s="185"/>
      <c r="R148" s="185"/>
      <c r="S148" s="185"/>
      <c r="T148" s="185"/>
      <c r="U148" s="185"/>
      <c r="V148" s="165"/>
      <c r="W148" s="165"/>
      <c r="X148" s="165"/>
      <c r="Y148" s="165"/>
      <c r="Z148" s="94"/>
      <c r="AA148" s="94"/>
      <c r="AB148" s="94"/>
      <c r="AC148" s="94"/>
      <c r="AD148" s="94"/>
      <c r="AE148" s="94"/>
      <c r="AF148" s="38"/>
      <c r="AG148" s="38"/>
      <c r="AH148" s="38"/>
      <c r="AI148" s="38"/>
      <c r="AJ148" s="38"/>
      <c r="AK148" s="38"/>
      <c r="AL148" s="38"/>
    </row>
    <row r="149" spans="1:38" s="47" customFormat="1" ht="14.25" customHeight="1" x14ac:dyDescent="0.25">
      <c r="A149" s="38"/>
      <c r="B149" s="184"/>
      <c r="C149" s="184"/>
      <c r="D149" s="184"/>
      <c r="E149" s="184"/>
      <c r="F149" s="184"/>
      <c r="G149" s="184"/>
      <c r="H149" s="184"/>
      <c r="I149" s="184"/>
      <c r="J149" s="184"/>
      <c r="K149" s="184"/>
      <c r="L149" s="184"/>
      <c r="M149" s="184"/>
      <c r="N149" s="98"/>
      <c r="O149" s="164"/>
      <c r="P149" s="184"/>
      <c r="Q149" s="184"/>
      <c r="R149" s="184"/>
      <c r="S149" s="184"/>
      <c r="T149" s="184"/>
      <c r="U149" s="184"/>
      <c r="V149" s="99"/>
      <c r="W149" s="99"/>
      <c r="X149" s="100"/>
      <c r="Y149" s="101"/>
      <c r="Z149" s="38"/>
      <c r="AA149" s="38"/>
      <c r="AB149" s="38"/>
      <c r="AC149" s="38"/>
      <c r="AD149" s="38"/>
      <c r="AE149" s="38"/>
      <c r="AF149" s="38"/>
      <c r="AG149" s="38"/>
      <c r="AH149" s="38"/>
      <c r="AI149" s="38"/>
      <c r="AJ149" s="38"/>
      <c r="AK149" s="38"/>
      <c r="AL149" s="38"/>
    </row>
    <row r="150" spans="1:38" s="47" customFormat="1" ht="14.25" customHeight="1" x14ac:dyDescent="0.25">
      <c r="A150" s="38"/>
      <c r="B150" s="184"/>
      <c r="C150" s="184"/>
      <c r="D150" s="184"/>
      <c r="E150" s="184"/>
      <c r="F150" s="184"/>
      <c r="G150" s="184"/>
      <c r="H150" s="184"/>
      <c r="I150" s="184"/>
      <c r="J150" s="184"/>
      <c r="K150" s="184"/>
      <c r="L150" s="184"/>
      <c r="M150" s="184"/>
      <c r="N150" s="98"/>
      <c r="O150" s="164"/>
      <c r="P150" s="184"/>
      <c r="Q150" s="184"/>
      <c r="R150" s="184"/>
      <c r="S150" s="184"/>
      <c r="T150" s="184"/>
      <c r="U150" s="184"/>
      <c r="V150" s="99"/>
      <c r="W150" s="99"/>
      <c r="X150" s="100"/>
      <c r="Y150" s="101"/>
      <c r="Z150" s="38"/>
      <c r="AA150" s="38"/>
      <c r="AB150" s="38"/>
      <c r="AC150" s="38"/>
      <c r="AD150" s="38"/>
      <c r="AE150" s="38"/>
      <c r="AF150" s="38"/>
      <c r="AG150" s="38"/>
      <c r="AH150" s="38"/>
      <c r="AI150" s="38"/>
      <c r="AJ150" s="38"/>
      <c r="AK150" s="38"/>
      <c r="AL150" s="38"/>
    </row>
    <row r="151" spans="1:38" s="47" customFormat="1" ht="14.25" customHeight="1" x14ac:dyDescent="0.25">
      <c r="A151" s="38"/>
      <c r="B151" s="184"/>
      <c r="C151" s="184"/>
      <c r="D151" s="184"/>
      <c r="E151" s="184"/>
      <c r="F151" s="184"/>
      <c r="G151" s="184"/>
      <c r="H151" s="184"/>
      <c r="I151" s="184"/>
      <c r="J151" s="184"/>
      <c r="K151" s="184"/>
      <c r="L151" s="184"/>
      <c r="M151" s="184"/>
      <c r="N151" s="98"/>
      <c r="O151" s="164"/>
      <c r="P151" s="184"/>
      <c r="Q151" s="184"/>
      <c r="R151" s="184"/>
      <c r="S151" s="184"/>
      <c r="T151" s="184"/>
      <c r="U151" s="184"/>
      <c r="V151" s="99"/>
      <c r="W151" s="99"/>
      <c r="X151" s="100"/>
      <c r="Y151" s="101"/>
      <c r="Z151" s="38"/>
      <c r="AA151" s="38"/>
      <c r="AB151" s="38"/>
      <c r="AC151" s="38"/>
      <c r="AD151" s="38"/>
      <c r="AE151" s="38"/>
      <c r="AF151" s="38"/>
      <c r="AG151" s="38"/>
      <c r="AH151" s="38"/>
      <c r="AI151" s="38"/>
      <c r="AJ151" s="38"/>
      <c r="AK151" s="38"/>
      <c r="AL151" s="38"/>
    </row>
    <row r="152" spans="1:38" s="47" customFormat="1" ht="14.25" customHeight="1" x14ac:dyDescent="0.25">
      <c r="A152" s="38"/>
      <c r="B152" s="184"/>
      <c r="C152" s="184"/>
      <c r="D152" s="184"/>
      <c r="E152" s="184"/>
      <c r="F152" s="184"/>
      <c r="G152" s="184"/>
      <c r="H152" s="184"/>
      <c r="I152" s="184"/>
      <c r="J152" s="184"/>
      <c r="K152" s="184"/>
      <c r="L152" s="184"/>
      <c r="M152" s="184"/>
      <c r="N152" s="98"/>
      <c r="O152" s="164"/>
      <c r="P152" s="184"/>
      <c r="Q152" s="184"/>
      <c r="R152" s="184"/>
      <c r="S152" s="184"/>
      <c r="T152" s="184"/>
      <c r="U152" s="184"/>
      <c r="V152" s="99"/>
      <c r="W152" s="99"/>
      <c r="X152" s="100"/>
      <c r="Y152" s="101"/>
      <c r="Z152" s="38"/>
      <c r="AA152" s="38"/>
      <c r="AB152" s="38"/>
      <c r="AC152" s="38"/>
      <c r="AD152" s="38"/>
      <c r="AE152" s="38"/>
      <c r="AF152" s="38"/>
      <c r="AG152" s="38"/>
      <c r="AH152" s="38"/>
      <c r="AI152" s="38"/>
      <c r="AJ152" s="38"/>
      <c r="AK152" s="38"/>
      <c r="AL152" s="38"/>
    </row>
    <row r="153" spans="1:38" s="47" customFormat="1" ht="14.25" customHeight="1" x14ac:dyDescent="0.25">
      <c r="A153" s="38"/>
      <c r="B153" s="184"/>
      <c r="C153" s="184"/>
      <c r="D153" s="184"/>
      <c r="E153" s="184"/>
      <c r="F153" s="184"/>
      <c r="G153" s="184"/>
      <c r="H153" s="184"/>
      <c r="I153" s="184"/>
      <c r="J153" s="184"/>
      <c r="K153" s="184"/>
      <c r="L153" s="184"/>
      <c r="M153" s="184"/>
      <c r="N153" s="98"/>
      <c r="O153" s="164"/>
      <c r="P153" s="184"/>
      <c r="Q153" s="184"/>
      <c r="R153" s="184"/>
      <c r="S153" s="184"/>
      <c r="T153" s="184"/>
      <c r="U153" s="184"/>
      <c r="V153" s="99"/>
      <c r="W153" s="99"/>
      <c r="X153" s="100"/>
      <c r="Y153" s="101"/>
      <c r="Z153" s="38"/>
      <c r="AA153" s="38"/>
      <c r="AB153" s="38"/>
      <c r="AC153" s="38"/>
      <c r="AD153" s="38"/>
      <c r="AE153" s="38"/>
      <c r="AF153" s="38"/>
      <c r="AG153" s="38"/>
      <c r="AH153" s="38"/>
      <c r="AI153" s="38"/>
      <c r="AJ153" s="38"/>
      <c r="AK153" s="38"/>
      <c r="AL153" s="38"/>
    </row>
    <row r="154" spans="1:38" s="47" customFormat="1" ht="14.25" customHeight="1" x14ac:dyDescent="0.25">
      <c r="A154" s="38"/>
      <c r="B154" s="184"/>
      <c r="C154" s="184"/>
      <c r="D154" s="184"/>
      <c r="E154" s="184"/>
      <c r="F154" s="184"/>
      <c r="G154" s="184"/>
      <c r="H154" s="184"/>
      <c r="I154" s="184"/>
      <c r="J154" s="184"/>
      <c r="K154" s="184"/>
      <c r="L154" s="184"/>
      <c r="M154" s="184"/>
      <c r="N154" s="98"/>
      <c r="O154" s="164"/>
      <c r="P154" s="184"/>
      <c r="Q154" s="184"/>
      <c r="R154" s="184"/>
      <c r="S154" s="184"/>
      <c r="T154" s="184"/>
      <c r="U154" s="184"/>
      <c r="V154" s="99"/>
      <c r="W154" s="99"/>
      <c r="X154" s="100"/>
      <c r="Y154" s="101"/>
      <c r="Z154" s="38"/>
      <c r="AA154" s="38"/>
      <c r="AB154" s="38"/>
      <c r="AC154" s="38"/>
      <c r="AD154" s="38"/>
      <c r="AE154" s="38"/>
      <c r="AF154" s="38"/>
      <c r="AG154" s="38"/>
      <c r="AH154" s="38"/>
      <c r="AI154" s="38"/>
      <c r="AJ154" s="38"/>
      <c r="AK154" s="38"/>
      <c r="AL154" s="38"/>
    </row>
    <row r="155" spans="1:38" s="47" customFormat="1" ht="14.25" customHeight="1" x14ac:dyDescent="0.25">
      <c r="A155" s="38"/>
      <c r="B155" s="184"/>
      <c r="C155" s="184"/>
      <c r="D155" s="184"/>
      <c r="E155" s="184"/>
      <c r="F155" s="184"/>
      <c r="G155" s="184"/>
      <c r="H155" s="184"/>
      <c r="I155" s="184"/>
      <c r="J155" s="184"/>
      <c r="K155" s="184"/>
      <c r="L155" s="184"/>
      <c r="M155" s="184"/>
      <c r="N155" s="98"/>
      <c r="O155" s="164"/>
      <c r="P155" s="184"/>
      <c r="Q155" s="184"/>
      <c r="R155" s="184"/>
      <c r="S155" s="184"/>
      <c r="T155" s="184"/>
      <c r="U155" s="184"/>
      <c r="V155" s="99"/>
      <c r="W155" s="99"/>
      <c r="X155" s="100"/>
      <c r="Y155" s="101"/>
      <c r="Z155" s="38"/>
      <c r="AA155" s="38"/>
      <c r="AB155" s="38"/>
      <c r="AC155" s="38"/>
      <c r="AD155" s="38"/>
      <c r="AE155" s="38"/>
      <c r="AF155" s="38"/>
      <c r="AG155" s="38"/>
      <c r="AH155" s="38"/>
      <c r="AI155" s="38"/>
      <c r="AJ155" s="38"/>
      <c r="AK155" s="38"/>
      <c r="AL155" s="38"/>
    </row>
    <row r="156" spans="1:38" s="47" customFormat="1" ht="14.25" customHeight="1" x14ac:dyDescent="0.25">
      <c r="A156" s="38"/>
      <c r="B156" s="184"/>
      <c r="C156" s="184"/>
      <c r="D156" s="184"/>
      <c r="E156" s="184"/>
      <c r="F156" s="184"/>
      <c r="G156" s="184"/>
      <c r="H156" s="184"/>
      <c r="I156" s="184"/>
      <c r="J156" s="184"/>
      <c r="K156" s="184"/>
      <c r="L156" s="184"/>
      <c r="M156" s="184"/>
      <c r="N156" s="98"/>
      <c r="O156" s="164"/>
      <c r="P156" s="184"/>
      <c r="Q156" s="184"/>
      <c r="R156" s="184"/>
      <c r="S156" s="184"/>
      <c r="T156" s="184"/>
      <c r="U156" s="184"/>
      <c r="V156" s="99"/>
      <c r="W156" s="99"/>
      <c r="X156" s="100"/>
      <c r="Y156" s="101"/>
      <c r="Z156" s="38"/>
      <c r="AA156" s="38"/>
      <c r="AB156" s="38"/>
      <c r="AC156" s="38"/>
      <c r="AD156" s="38"/>
      <c r="AE156" s="38"/>
      <c r="AF156" s="38"/>
      <c r="AG156" s="38"/>
      <c r="AH156" s="38"/>
      <c r="AI156" s="38"/>
      <c r="AJ156" s="38"/>
      <c r="AK156" s="38"/>
      <c r="AL156" s="38"/>
    </row>
    <row r="157" spans="1:38" s="47" customFormat="1" ht="14.25" customHeight="1" x14ac:dyDescent="0.25">
      <c r="A157" s="38"/>
      <c r="B157" s="184"/>
      <c r="C157" s="184"/>
      <c r="D157" s="184"/>
      <c r="E157" s="184"/>
      <c r="F157" s="184"/>
      <c r="G157" s="184"/>
      <c r="H157" s="184"/>
      <c r="I157" s="184"/>
      <c r="J157" s="184"/>
      <c r="K157" s="184"/>
      <c r="L157" s="184"/>
      <c r="M157" s="184"/>
      <c r="N157" s="98"/>
      <c r="O157" s="164"/>
      <c r="P157" s="184"/>
      <c r="Q157" s="184"/>
      <c r="R157" s="184"/>
      <c r="S157" s="184"/>
      <c r="T157" s="184"/>
      <c r="U157" s="184"/>
      <c r="V157" s="99"/>
      <c r="W157" s="99"/>
      <c r="X157" s="100"/>
      <c r="Y157" s="101"/>
      <c r="Z157" s="38"/>
      <c r="AA157" s="38"/>
      <c r="AB157" s="38"/>
      <c r="AC157" s="38"/>
      <c r="AD157" s="38"/>
      <c r="AE157" s="38"/>
      <c r="AF157" s="38"/>
      <c r="AG157" s="38"/>
      <c r="AH157" s="38"/>
      <c r="AI157" s="38"/>
      <c r="AJ157" s="38"/>
      <c r="AK157" s="38"/>
      <c r="AL157" s="38"/>
    </row>
    <row r="158" spans="1:38" s="47" customFormat="1" ht="14.25" customHeight="1" x14ac:dyDescent="0.25">
      <c r="A158" s="38"/>
      <c r="B158" s="184"/>
      <c r="C158" s="184"/>
      <c r="D158" s="184"/>
      <c r="E158" s="184"/>
      <c r="F158" s="184"/>
      <c r="G158" s="184"/>
      <c r="H158" s="184"/>
      <c r="I158" s="184"/>
      <c r="J158" s="184"/>
      <c r="K158" s="184"/>
      <c r="L158" s="184"/>
      <c r="M158" s="184"/>
      <c r="N158" s="98"/>
      <c r="O158" s="164"/>
      <c r="P158" s="184"/>
      <c r="Q158" s="184"/>
      <c r="R158" s="184"/>
      <c r="S158" s="184"/>
      <c r="T158" s="184"/>
      <c r="U158" s="184"/>
      <c r="V158" s="99"/>
      <c r="W158" s="99"/>
      <c r="X158" s="100"/>
      <c r="Y158" s="101"/>
      <c r="Z158" s="38"/>
      <c r="AA158" s="38"/>
      <c r="AB158" s="38"/>
      <c r="AC158" s="38"/>
      <c r="AD158" s="38"/>
      <c r="AE158" s="38"/>
      <c r="AF158" s="38"/>
      <c r="AG158" s="38"/>
      <c r="AH158" s="38"/>
      <c r="AI158" s="38"/>
      <c r="AJ158" s="38"/>
      <c r="AK158" s="38"/>
      <c r="AL158" s="38"/>
    </row>
    <row r="159" spans="1:38" s="47" customFormat="1" ht="14.25" customHeight="1" x14ac:dyDescent="0.25">
      <c r="A159" s="38"/>
      <c r="B159" s="184"/>
      <c r="C159" s="184"/>
      <c r="D159" s="184"/>
      <c r="E159" s="184"/>
      <c r="F159" s="184"/>
      <c r="G159" s="184"/>
      <c r="H159" s="184"/>
      <c r="I159" s="184"/>
      <c r="J159" s="184"/>
      <c r="K159" s="184"/>
      <c r="L159" s="184"/>
      <c r="M159" s="184"/>
      <c r="N159" s="98"/>
      <c r="O159" s="164"/>
      <c r="P159" s="184"/>
      <c r="Q159" s="184"/>
      <c r="R159" s="184"/>
      <c r="S159" s="184"/>
      <c r="T159" s="184"/>
      <c r="U159" s="184"/>
      <c r="V159" s="99"/>
      <c r="W159" s="99"/>
      <c r="X159" s="100"/>
      <c r="Y159" s="101"/>
      <c r="Z159" s="38"/>
      <c r="AA159" s="38"/>
      <c r="AB159" s="38"/>
      <c r="AC159" s="38"/>
      <c r="AD159" s="38"/>
      <c r="AE159" s="38"/>
      <c r="AF159" s="38"/>
      <c r="AG159" s="38"/>
      <c r="AH159" s="38"/>
      <c r="AI159" s="38"/>
      <c r="AJ159" s="38"/>
      <c r="AK159" s="38"/>
      <c r="AL159" s="38"/>
    </row>
    <row r="160" spans="1:38" s="47" customFormat="1" ht="14.25" customHeight="1" x14ac:dyDescent="0.25">
      <c r="A160" s="38"/>
      <c r="B160" s="184"/>
      <c r="C160" s="184"/>
      <c r="D160" s="184"/>
      <c r="E160" s="184"/>
      <c r="F160" s="184"/>
      <c r="G160" s="184"/>
      <c r="H160" s="184"/>
      <c r="I160" s="184"/>
      <c r="J160" s="184"/>
      <c r="K160" s="184"/>
      <c r="L160" s="184"/>
      <c r="M160" s="184"/>
      <c r="N160" s="98"/>
      <c r="O160" s="164"/>
      <c r="P160" s="184"/>
      <c r="Q160" s="184"/>
      <c r="R160" s="184"/>
      <c r="S160" s="184"/>
      <c r="T160" s="184"/>
      <c r="U160" s="184"/>
      <c r="V160" s="99"/>
      <c r="W160" s="99"/>
      <c r="X160" s="100"/>
      <c r="Y160" s="101"/>
      <c r="Z160" s="38"/>
      <c r="AA160" s="38"/>
      <c r="AB160" s="38"/>
      <c r="AC160" s="38"/>
      <c r="AD160" s="38"/>
      <c r="AE160" s="38"/>
      <c r="AF160" s="38"/>
      <c r="AG160" s="38"/>
      <c r="AH160" s="38"/>
      <c r="AI160" s="38"/>
      <c r="AJ160" s="38"/>
      <c r="AK160" s="38"/>
      <c r="AL160" s="38"/>
    </row>
    <row r="161" spans="1:38" s="47" customFormat="1" ht="14.25" customHeight="1" x14ac:dyDescent="0.25">
      <c r="A161" s="38"/>
      <c r="B161" s="184"/>
      <c r="C161" s="184"/>
      <c r="D161" s="184"/>
      <c r="E161" s="184"/>
      <c r="F161" s="184"/>
      <c r="G161" s="184"/>
      <c r="H161" s="184"/>
      <c r="I161" s="184"/>
      <c r="J161" s="184"/>
      <c r="K161" s="184"/>
      <c r="L161" s="184"/>
      <c r="M161" s="184"/>
      <c r="N161" s="98"/>
      <c r="O161" s="164"/>
      <c r="P161" s="184"/>
      <c r="Q161" s="184"/>
      <c r="R161" s="184"/>
      <c r="S161" s="184"/>
      <c r="T161" s="184"/>
      <c r="U161" s="184"/>
      <c r="V161" s="99"/>
      <c r="W161" s="99"/>
      <c r="X161" s="100"/>
      <c r="Y161" s="101"/>
      <c r="Z161" s="38"/>
      <c r="AA161" s="38"/>
      <c r="AB161" s="38"/>
      <c r="AC161" s="38"/>
      <c r="AD161" s="38"/>
      <c r="AE161" s="38"/>
      <c r="AF161" s="38"/>
      <c r="AG161" s="38"/>
      <c r="AH161" s="38"/>
      <c r="AI161" s="38"/>
      <c r="AJ161" s="38"/>
      <c r="AK161" s="38"/>
      <c r="AL161" s="38"/>
    </row>
    <row r="162" spans="1:38" s="47" customFormat="1" ht="14.25" customHeight="1" x14ac:dyDescent="0.25">
      <c r="A162" s="38"/>
      <c r="B162" s="184"/>
      <c r="C162" s="184"/>
      <c r="D162" s="184"/>
      <c r="E162" s="184"/>
      <c r="F162" s="184"/>
      <c r="G162" s="184"/>
      <c r="H162" s="184"/>
      <c r="I162" s="184"/>
      <c r="J162" s="184"/>
      <c r="K162" s="184"/>
      <c r="L162" s="184"/>
      <c r="M162" s="184"/>
      <c r="N162" s="98"/>
      <c r="O162" s="164"/>
      <c r="P162" s="184"/>
      <c r="Q162" s="184"/>
      <c r="R162" s="184"/>
      <c r="S162" s="184"/>
      <c r="T162" s="184"/>
      <c r="U162" s="184"/>
      <c r="V162" s="99"/>
      <c r="W162" s="99"/>
      <c r="X162" s="100"/>
      <c r="Y162" s="101"/>
      <c r="Z162" s="38"/>
      <c r="AA162" s="38"/>
      <c r="AB162" s="38"/>
      <c r="AC162" s="38"/>
      <c r="AD162" s="38"/>
      <c r="AE162" s="38"/>
      <c r="AF162" s="38"/>
      <c r="AG162" s="38"/>
      <c r="AH162" s="38"/>
      <c r="AI162" s="38"/>
      <c r="AJ162" s="38"/>
      <c r="AK162" s="38"/>
      <c r="AL162" s="38"/>
    </row>
    <row r="163" spans="1:38" s="47" customFormat="1" ht="14.25" customHeight="1" x14ac:dyDescent="0.25">
      <c r="A163" s="38"/>
      <c r="B163" s="184"/>
      <c r="C163" s="184"/>
      <c r="D163" s="184"/>
      <c r="E163" s="184"/>
      <c r="F163" s="184"/>
      <c r="G163" s="184"/>
      <c r="H163" s="184"/>
      <c r="I163" s="184"/>
      <c r="J163" s="184"/>
      <c r="K163" s="184"/>
      <c r="L163" s="184"/>
      <c r="M163" s="184"/>
      <c r="N163" s="98"/>
      <c r="O163" s="164"/>
      <c r="P163" s="184"/>
      <c r="Q163" s="184"/>
      <c r="R163" s="184"/>
      <c r="S163" s="184"/>
      <c r="T163" s="184"/>
      <c r="U163" s="184"/>
      <c r="V163" s="99"/>
      <c r="W163" s="99"/>
      <c r="X163" s="100"/>
      <c r="Y163" s="101"/>
      <c r="Z163" s="38"/>
      <c r="AA163" s="38"/>
      <c r="AB163" s="38"/>
      <c r="AC163" s="38"/>
      <c r="AD163" s="38"/>
      <c r="AE163" s="38"/>
      <c r="AF163" s="38"/>
      <c r="AG163" s="38"/>
      <c r="AH163" s="38"/>
      <c r="AI163" s="38"/>
      <c r="AJ163" s="38"/>
      <c r="AK163" s="38"/>
      <c r="AL163" s="38"/>
    </row>
    <row r="164" spans="1:38" s="47" customFormat="1" ht="14.25" customHeight="1" x14ac:dyDescent="0.25">
      <c r="A164" s="38"/>
      <c r="B164" s="184"/>
      <c r="C164" s="184"/>
      <c r="D164" s="184"/>
      <c r="E164" s="184"/>
      <c r="F164" s="184"/>
      <c r="G164" s="184"/>
      <c r="H164" s="184"/>
      <c r="I164" s="184"/>
      <c r="J164" s="184"/>
      <c r="K164" s="184"/>
      <c r="L164" s="184"/>
      <c r="M164" s="184"/>
      <c r="N164" s="98"/>
      <c r="O164" s="164"/>
      <c r="P164" s="184"/>
      <c r="Q164" s="184"/>
      <c r="R164" s="184"/>
      <c r="S164" s="184"/>
      <c r="T164" s="184"/>
      <c r="U164" s="184"/>
      <c r="V164" s="99"/>
      <c r="W164" s="99"/>
      <c r="X164" s="100"/>
      <c r="Y164" s="101"/>
      <c r="Z164" s="38"/>
      <c r="AA164" s="38"/>
      <c r="AB164" s="38"/>
      <c r="AC164" s="38"/>
      <c r="AD164" s="38"/>
      <c r="AE164" s="38"/>
      <c r="AF164" s="38"/>
      <c r="AG164" s="38"/>
      <c r="AH164" s="38"/>
      <c r="AI164" s="38"/>
      <c r="AJ164" s="38"/>
      <c r="AK164" s="38"/>
      <c r="AL164" s="38"/>
    </row>
    <row r="165" spans="1:38" s="47" customFormat="1" ht="14.25" customHeight="1" x14ac:dyDescent="0.25">
      <c r="A165" s="38"/>
      <c r="B165" s="184"/>
      <c r="C165" s="184"/>
      <c r="D165" s="184"/>
      <c r="E165" s="184"/>
      <c r="F165" s="184"/>
      <c r="G165" s="184"/>
      <c r="H165" s="184"/>
      <c r="I165" s="184"/>
      <c r="J165" s="184"/>
      <c r="K165" s="184"/>
      <c r="L165" s="184"/>
      <c r="M165" s="184"/>
      <c r="N165" s="98"/>
      <c r="O165" s="164"/>
      <c r="P165" s="184"/>
      <c r="Q165" s="184"/>
      <c r="R165" s="184"/>
      <c r="S165" s="184"/>
      <c r="T165" s="184"/>
      <c r="U165" s="184"/>
      <c r="V165" s="99"/>
      <c r="W165" s="99"/>
      <c r="X165" s="100"/>
      <c r="Y165" s="101"/>
      <c r="Z165" s="38"/>
      <c r="AA165" s="38"/>
      <c r="AB165" s="38"/>
      <c r="AC165" s="38"/>
      <c r="AD165" s="38"/>
      <c r="AE165" s="38"/>
      <c r="AF165" s="38"/>
      <c r="AG165" s="38"/>
      <c r="AH165" s="38"/>
      <c r="AI165" s="38"/>
      <c r="AJ165" s="38"/>
      <c r="AK165" s="38"/>
      <c r="AL165" s="38"/>
    </row>
    <row r="166" spans="1:38" s="47" customFormat="1" ht="14.25" customHeight="1" x14ac:dyDescent="0.25">
      <c r="A166" s="38"/>
      <c r="B166" s="184"/>
      <c r="C166" s="184"/>
      <c r="D166" s="184"/>
      <c r="E166" s="184"/>
      <c r="F166" s="184"/>
      <c r="G166" s="184"/>
      <c r="H166" s="184"/>
      <c r="I166" s="184"/>
      <c r="J166" s="184"/>
      <c r="K166" s="184"/>
      <c r="L166" s="184"/>
      <c r="M166" s="184"/>
      <c r="N166" s="98"/>
      <c r="O166" s="164"/>
      <c r="P166" s="184"/>
      <c r="Q166" s="184"/>
      <c r="R166" s="184"/>
      <c r="S166" s="184"/>
      <c r="T166" s="184"/>
      <c r="U166" s="184"/>
      <c r="V166" s="99"/>
      <c r="W166" s="99"/>
      <c r="X166" s="100"/>
      <c r="Y166" s="101"/>
      <c r="Z166" s="38"/>
      <c r="AA166" s="38"/>
      <c r="AB166" s="38"/>
      <c r="AC166" s="38"/>
      <c r="AD166" s="38"/>
      <c r="AE166" s="38"/>
      <c r="AF166" s="38"/>
      <c r="AG166" s="38"/>
      <c r="AH166" s="38"/>
      <c r="AI166" s="38"/>
      <c r="AJ166" s="38"/>
      <c r="AK166" s="38"/>
      <c r="AL166" s="38"/>
    </row>
    <row r="167" spans="1:38" s="47" customFormat="1" ht="14.25" customHeight="1" x14ac:dyDescent="0.25">
      <c r="A167" s="38"/>
      <c r="B167" s="184"/>
      <c r="C167" s="184"/>
      <c r="D167" s="184"/>
      <c r="E167" s="184"/>
      <c r="F167" s="184"/>
      <c r="G167" s="184"/>
      <c r="H167" s="184"/>
      <c r="I167" s="184"/>
      <c r="J167" s="184"/>
      <c r="K167" s="184"/>
      <c r="L167" s="184"/>
      <c r="M167" s="184"/>
      <c r="N167" s="98"/>
      <c r="O167" s="164"/>
      <c r="P167" s="184"/>
      <c r="Q167" s="184"/>
      <c r="R167" s="184"/>
      <c r="S167" s="184"/>
      <c r="T167" s="184"/>
      <c r="U167" s="184"/>
      <c r="V167" s="99"/>
      <c r="W167" s="99"/>
      <c r="X167" s="100"/>
      <c r="Y167" s="101"/>
      <c r="Z167" s="38"/>
      <c r="AA167" s="38"/>
      <c r="AB167" s="38"/>
      <c r="AC167" s="38"/>
      <c r="AD167" s="38"/>
      <c r="AE167" s="38"/>
      <c r="AF167" s="38"/>
      <c r="AG167" s="38"/>
      <c r="AH167" s="38"/>
      <c r="AI167" s="38"/>
      <c r="AJ167" s="38"/>
      <c r="AK167" s="38"/>
      <c r="AL167" s="38"/>
    </row>
    <row r="168" spans="1:38" s="47" customFormat="1" ht="14.25" customHeight="1" x14ac:dyDescent="0.25">
      <c r="A168" s="38"/>
      <c r="B168" s="184"/>
      <c r="C168" s="184"/>
      <c r="D168" s="184"/>
      <c r="E168" s="184"/>
      <c r="F168" s="184"/>
      <c r="G168" s="184"/>
      <c r="H168" s="184"/>
      <c r="I168" s="184"/>
      <c r="J168" s="184"/>
      <c r="K168" s="184"/>
      <c r="L168" s="184"/>
      <c r="M168" s="184"/>
      <c r="N168" s="98"/>
      <c r="O168" s="164"/>
      <c r="P168" s="184"/>
      <c r="Q168" s="184"/>
      <c r="R168" s="184"/>
      <c r="S168" s="184"/>
      <c r="T168" s="184"/>
      <c r="U168" s="184"/>
      <c r="V168" s="99"/>
      <c r="W168" s="99"/>
      <c r="X168" s="100"/>
      <c r="Y168" s="101"/>
      <c r="Z168" s="38"/>
      <c r="AA168" s="38"/>
      <c r="AB168" s="38"/>
      <c r="AC168" s="38"/>
      <c r="AD168" s="38"/>
      <c r="AE168" s="38"/>
      <c r="AF168" s="38"/>
      <c r="AG168" s="38"/>
      <c r="AH168" s="38"/>
      <c r="AI168" s="38"/>
      <c r="AJ168" s="38"/>
      <c r="AK168" s="38"/>
      <c r="AL168" s="38"/>
    </row>
    <row r="169" spans="1:38" s="47" customFormat="1" ht="14.25" customHeight="1" x14ac:dyDescent="0.25">
      <c r="A169" s="38"/>
      <c r="B169" s="184"/>
      <c r="C169" s="184"/>
      <c r="D169" s="184"/>
      <c r="E169" s="184"/>
      <c r="F169" s="184"/>
      <c r="G169" s="184"/>
      <c r="H169" s="184"/>
      <c r="I169" s="184"/>
      <c r="J169" s="184"/>
      <c r="K169" s="184"/>
      <c r="L169" s="184"/>
      <c r="M169" s="184"/>
      <c r="N169" s="98"/>
      <c r="O169" s="164"/>
      <c r="P169" s="184"/>
      <c r="Q169" s="184"/>
      <c r="R169" s="184"/>
      <c r="S169" s="184"/>
      <c r="T169" s="184"/>
      <c r="U169" s="184"/>
      <c r="V169" s="99"/>
      <c r="W169" s="99"/>
      <c r="X169" s="100"/>
      <c r="Y169" s="101"/>
      <c r="Z169" s="38"/>
      <c r="AA169" s="38"/>
      <c r="AB169" s="38"/>
      <c r="AC169" s="38"/>
      <c r="AD169" s="38"/>
      <c r="AE169" s="38"/>
      <c r="AF169" s="38"/>
      <c r="AG169" s="38"/>
      <c r="AH169" s="38"/>
      <c r="AI169" s="38"/>
      <c r="AJ169" s="38"/>
      <c r="AK169" s="38"/>
      <c r="AL169" s="38"/>
    </row>
    <row r="170" spans="1:38" s="47" customFormat="1" ht="14.25" customHeight="1" x14ac:dyDescent="0.25">
      <c r="A170" s="38"/>
      <c r="B170" s="184"/>
      <c r="C170" s="184"/>
      <c r="D170" s="184"/>
      <c r="E170" s="184"/>
      <c r="F170" s="184"/>
      <c r="G170" s="184"/>
      <c r="H170" s="184"/>
      <c r="I170" s="184"/>
      <c r="J170" s="184"/>
      <c r="K170" s="184"/>
      <c r="L170" s="184"/>
      <c r="M170" s="184"/>
      <c r="N170" s="98"/>
      <c r="O170" s="164"/>
      <c r="P170" s="184"/>
      <c r="Q170" s="184"/>
      <c r="R170" s="184"/>
      <c r="S170" s="184"/>
      <c r="T170" s="184"/>
      <c r="U170" s="184"/>
      <c r="V170" s="99"/>
      <c r="W170" s="99"/>
      <c r="X170" s="100"/>
      <c r="Y170" s="101"/>
      <c r="Z170" s="38"/>
      <c r="AA170" s="38"/>
      <c r="AB170" s="38"/>
      <c r="AC170" s="38"/>
      <c r="AD170" s="38"/>
      <c r="AE170" s="38"/>
      <c r="AF170" s="38"/>
      <c r="AG170" s="38"/>
      <c r="AH170" s="38"/>
      <c r="AI170" s="38"/>
      <c r="AJ170" s="38"/>
      <c r="AK170" s="38"/>
      <c r="AL170" s="38"/>
    </row>
    <row r="171" spans="1:38" s="47" customFormat="1" ht="14.25" customHeight="1" x14ac:dyDescent="0.25">
      <c r="A171" s="38"/>
      <c r="B171" s="184"/>
      <c r="C171" s="184"/>
      <c r="D171" s="184"/>
      <c r="E171" s="184"/>
      <c r="F171" s="184"/>
      <c r="G171" s="184"/>
      <c r="H171" s="184"/>
      <c r="I171" s="184"/>
      <c r="J171" s="184"/>
      <c r="K171" s="184"/>
      <c r="L171" s="184"/>
      <c r="M171" s="184"/>
      <c r="N171" s="98"/>
      <c r="O171" s="164"/>
      <c r="P171" s="184"/>
      <c r="Q171" s="184"/>
      <c r="R171" s="184"/>
      <c r="S171" s="184"/>
      <c r="T171" s="184"/>
      <c r="U171" s="184"/>
      <c r="V171" s="99"/>
      <c r="W171" s="99"/>
      <c r="X171" s="100"/>
      <c r="Y171" s="101"/>
      <c r="Z171" s="38"/>
      <c r="AA171" s="38"/>
      <c r="AB171" s="38"/>
      <c r="AC171" s="38"/>
      <c r="AD171" s="38"/>
      <c r="AE171" s="38"/>
      <c r="AF171" s="38"/>
      <c r="AG171" s="38"/>
      <c r="AH171" s="38"/>
      <c r="AI171" s="38"/>
      <c r="AJ171" s="38"/>
      <c r="AK171" s="38"/>
      <c r="AL171" s="38"/>
    </row>
    <row r="172" spans="1:38" s="47" customFormat="1" ht="14.25" customHeight="1" x14ac:dyDescent="0.25">
      <c r="A172" s="38"/>
      <c r="B172" s="184"/>
      <c r="C172" s="184"/>
      <c r="D172" s="184"/>
      <c r="E172" s="184"/>
      <c r="F172" s="184"/>
      <c r="G172" s="184"/>
      <c r="H172" s="184"/>
      <c r="I172" s="184"/>
      <c r="J172" s="184"/>
      <c r="K172" s="184"/>
      <c r="L172" s="184"/>
      <c r="M172" s="184"/>
      <c r="N172" s="98"/>
      <c r="O172" s="164"/>
      <c r="P172" s="184"/>
      <c r="Q172" s="184"/>
      <c r="R172" s="184"/>
      <c r="S172" s="184"/>
      <c r="T172" s="184"/>
      <c r="U172" s="184"/>
      <c r="V172" s="99"/>
      <c r="W172" s="99"/>
      <c r="X172" s="100"/>
      <c r="Y172" s="101"/>
      <c r="Z172" s="38"/>
      <c r="AA172" s="38"/>
      <c r="AB172" s="38"/>
      <c r="AC172" s="38"/>
      <c r="AD172" s="38"/>
      <c r="AE172" s="38"/>
      <c r="AF172" s="38"/>
      <c r="AG172" s="38"/>
      <c r="AH172" s="38"/>
      <c r="AI172" s="38"/>
      <c r="AJ172" s="38"/>
      <c r="AK172" s="38"/>
      <c r="AL172" s="38"/>
    </row>
    <row r="173" spans="1:38" s="47" customFormat="1" ht="14.25" customHeight="1" x14ac:dyDescent="0.25">
      <c r="A173" s="38"/>
      <c r="B173" s="184"/>
      <c r="C173" s="184"/>
      <c r="D173" s="184"/>
      <c r="E173" s="184"/>
      <c r="F173" s="184"/>
      <c r="G173" s="184"/>
      <c r="H173" s="184"/>
      <c r="I173" s="184"/>
      <c r="J173" s="184"/>
      <c r="K173" s="184"/>
      <c r="L173" s="184"/>
      <c r="M173" s="184"/>
      <c r="N173" s="98"/>
      <c r="O173" s="164"/>
      <c r="P173" s="184"/>
      <c r="Q173" s="184"/>
      <c r="R173" s="184"/>
      <c r="S173" s="184"/>
      <c r="T173" s="184"/>
      <c r="U173" s="184"/>
      <c r="V173" s="99"/>
      <c r="W173" s="99"/>
      <c r="X173" s="100"/>
      <c r="Y173" s="101"/>
      <c r="Z173" s="38"/>
      <c r="AA173" s="38"/>
      <c r="AB173" s="38"/>
      <c r="AC173" s="38"/>
      <c r="AD173" s="38"/>
      <c r="AE173" s="38"/>
      <c r="AF173" s="38"/>
      <c r="AG173" s="38"/>
      <c r="AH173" s="38"/>
      <c r="AI173" s="38"/>
      <c r="AJ173" s="38"/>
      <c r="AK173" s="38"/>
      <c r="AL173" s="38"/>
    </row>
    <row r="174" spans="1:38" s="47" customFormat="1" ht="14.25" customHeight="1" x14ac:dyDescent="0.25">
      <c r="A174" s="38"/>
      <c r="B174" s="184"/>
      <c r="C174" s="184"/>
      <c r="D174" s="184"/>
      <c r="E174" s="184"/>
      <c r="F174" s="184"/>
      <c r="G174" s="184"/>
      <c r="H174" s="184"/>
      <c r="I174" s="184"/>
      <c r="J174" s="184"/>
      <c r="K174" s="184"/>
      <c r="L174" s="184"/>
      <c r="M174" s="184"/>
      <c r="N174" s="98"/>
      <c r="O174" s="164"/>
      <c r="P174" s="184"/>
      <c r="Q174" s="184"/>
      <c r="R174" s="184"/>
      <c r="S174" s="184"/>
      <c r="T174" s="184"/>
      <c r="U174" s="184"/>
      <c r="V174" s="99"/>
      <c r="W174" s="99"/>
      <c r="X174" s="100"/>
      <c r="Y174" s="101"/>
      <c r="Z174" s="38"/>
      <c r="AA174" s="38"/>
      <c r="AB174" s="38"/>
      <c r="AC174" s="38"/>
      <c r="AD174" s="38"/>
      <c r="AE174" s="38"/>
      <c r="AF174" s="38"/>
      <c r="AG174" s="38"/>
      <c r="AH174" s="38"/>
      <c r="AI174" s="38"/>
      <c r="AJ174" s="38"/>
      <c r="AK174" s="38"/>
      <c r="AL174" s="38"/>
    </row>
    <row r="175" spans="1:38" s="47" customFormat="1" ht="14.25" customHeight="1" x14ac:dyDescent="0.25">
      <c r="A175" s="38"/>
      <c r="B175" s="184"/>
      <c r="C175" s="184"/>
      <c r="D175" s="184"/>
      <c r="E175" s="184"/>
      <c r="F175" s="184"/>
      <c r="G175" s="184"/>
      <c r="H175" s="184"/>
      <c r="I175" s="184"/>
      <c r="J175" s="184"/>
      <c r="K175" s="184"/>
      <c r="L175" s="184"/>
      <c r="M175" s="184"/>
      <c r="N175" s="98"/>
      <c r="O175" s="164"/>
      <c r="P175" s="184"/>
      <c r="Q175" s="184"/>
      <c r="R175" s="184"/>
      <c r="S175" s="184"/>
      <c r="T175" s="184"/>
      <c r="U175" s="184"/>
      <c r="V175" s="99"/>
      <c r="W175" s="99"/>
      <c r="X175" s="100"/>
      <c r="Y175" s="101"/>
      <c r="Z175" s="38"/>
      <c r="AA175" s="38"/>
      <c r="AB175" s="38"/>
      <c r="AC175" s="38"/>
      <c r="AD175" s="38"/>
      <c r="AE175" s="38"/>
      <c r="AF175" s="38"/>
      <c r="AG175" s="38"/>
      <c r="AH175" s="38"/>
      <c r="AI175" s="38"/>
      <c r="AJ175" s="38"/>
      <c r="AK175" s="38"/>
      <c r="AL175" s="38"/>
    </row>
    <row r="176" spans="1:38" s="47" customFormat="1" ht="14.25" customHeight="1" x14ac:dyDescent="0.25">
      <c r="A176" s="38"/>
      <c r="B176" s="184"/>
      <c r="C176" s="184"/>
      <c r="D176" s="184"/>
      <c r="E176" s="184"/>
      <c r="F176" s="184"/>
      <c r="G176" s="184"/>
      <c r="H176" s="184"/>
      <c r="I176" s="184"/>
      <c r="J176" s="184"/>
      <c r="K176" s="184"/>
      <c r="L176" s="184"/>
      <c r="M176" s="184"/>
      <c r="N176" s="98"/>
      <c r="O176" s="164"/>
      <c r="P176" s="184"/>
      <c r="Q176" s="184"/>
      <c r="R176" s="184"/>
      <c r="S176" s="184"/>
      <c r="T176" s="184"/>
      <c r="U176" s="184"/>
      <c r="V176" s="99"/>
      <c r="W176" s="99"/>
      <c r="X176" s="100"/>
      <c r="Y176" s="101"/>
      <c r="Z176" s="38"/>
      <c r="AA176" s="38"/>
      <c r="AB176" s="38"/>
      <c r="AC176" s="38"/>
      <c r="AD176" s="38"/>
      <c r="AE176" s="38"/>
      <c r="AF176" s="38"/>
      <c r="AG176" s="38"/>
      <c r="AH176" s="38"/>
      <c r="AI176" s="38"/>
      <c r="AJ176" s="38"/>
      <c r="AK176" s="38"/>
      <c r="AL176" s="38"/>
    </row>
    <row r="177" spans="1:38" s="47" customFormat="1" ht="14.25" customHeight="1" x14ac:dyDescent="0.25">
      <c r="A177" s="38"/>
      <c r="B177" s="184"/>
      <c r="C177" s="184"/>
      <c r="D177" s="184"/>
      <c r="E177" s="184"/>
      <c r="F177" s="184"/>
      <c r="G177" s="184"/>
      <c r="H177" s="184"/>
      <c r="I177" s="184"/>
      <c r="J177" s="184"/>
      <c r="K177" s="184"/>
      <c r="L177" s="184"/>
      <c r="M177" s="184"/>
      <c r="N177" s="98"/>
      <c r="O177" s="164"/>
      <c r="P177" s="184"/>
      <c r="Q177" s="184"/>
      <c r="R177" s="184"/>
      <c r="S177" s="184"/>
      <c r="T177" s="184"/>
      <c r="U177" s="184"/>
      <c r="V177" s="99"/>
      <c r="W177" s="99"/>
      <c r="X177" s="100"/>
      <c r="Y177" s="101"/>
      <c r="Z177" s="38"/>
      <c r="AA177" s="38"/>
      <c r="AB177" s="38"/>
      <c r="AC177" s="38"/>
      <c r="AD177" s="38"/>
      <c r="AE177" s="38"/>
      <c r="AF177" s="38"/>
      <c r="AG177" s="38"/>
      <c r="AH177" s="38"/>
      <c r="AI177" s="38"/>
      <c r="AJ177" s="38"/>
      <c r="AK177" s="38"/>
      <c r="AL177" s="38"/>
    </row>
    <row r="178" spans="1:38" s="47" customFormat="1" ht="14.25" customHeight="1" x14ac:dyDescent="0.25">
      <c r="A178" s="38"/>
      <c r="B178" s="184"/>
      <c r="C178" s="184"/>
      <c r="D178" s="184"/>
      <c r="E178" s="184"/>
      <c r="F178" s="184"/>
      <c r="G178" s="184"/>
      <c r="H178" s="184"/>
      <c r="I178" s="184"/>
      <c r="J178" s="184"/>
      <c r="K178" s="184"/>
      <c r="L178" s="184"/>
      <c r="M178" s="184"/>
      <c r="N178" s="98"/>
      <c r="O178" s="164"/>
      <c r="P178" s="184"/>
      <c r="Q178" s="184"/>
      <c r="R178" s="184"/>
      <c r="S178" s="184"/>
      <c r="T178" s="184"/>
      <c r="U178" s="184"/>
      <c r="V178" s="99"/>
      <c r="W178" s="99"/>
      <c r="X178" s="100"/>
      <c r="Y178" s="101"/>
      <c r="Z178" s="38"/>
      <c r="AA178" s="38"/>
      <c r="AB178" s="38"/>
      <c r="AC178" s="38"/>
      <c r="AD178" s="38"/>
      <c r="AE178" s="38"/>
      <c r="AF178" s="38"/>
      <c r="AG178" s="38"/>
      <c r="AH178" s="38"/>
      <c r="AI178" s="38"/>
      <c r="AJ178" s="38"/>
      <c r="AK178" s="38"/>
      <c r="AL178" s="38"/>
    </row>
    <row r="179" spans="1:38" s="47" customFormat="1" ht="14.25" customHeight="1" x14ac:dyDescent="0.25">
      <c r="A179" s="38"/>
      <c r="B179" s="184"/>
      <c r="C179" s="184"/>
      <c r="D179" s="184"/>
      <c r="E179" s="184"/>
      <c r="F179" s="184"/>
      <c r="G179" s="184"/>
      <c r="H179" s="184"/>
      <c r="I179" s="184"/>
      <c r="J179" s="184"/>
      <c r="K179" s="184"/>
      <c r="L179" s="184"/>
      <c r="M179" s="184"/>
      <c r="N179" s="98"/>
      <c r="O179" s="164"/>
      <c r="P179" s="184"/>
      <c r="Q179" s="184"/>
      <c r="R179" s="184"/>
      <c r="S179" s="184"/>
      <c r="T179" s="184"/>
      <c r="U179" s="184"/>
      <c r="V179" s="99"/>
      <c r="W179" s="99"/>
      <c r="X179" s="100"/>
      <c r="Y179" s="101"/>
      <c r="Z179" s="38"/>
      <c r="AA179" s="38"/>
      <c r="AB179" s="38"/>
      <c r="AC179" s="38"/>
      <c r="AD179" s="38"/>
      <c r="AE179" s="38"/>
      <c r="AF179" s="38"/>
      <c r="AG179" s="38"/>
      <c r="AH179" s="38"/>
      <c r="AI179" s="38"/>
      <c r="AJ179" s="38"/>
      <c r="AK179" s="38"/>
      <c r="AL179" s="38"/>
    </row>
    <row r="180" spans="1:38" s="47" customFormat="1" ht="14.25" customHeight="1" x14ac:dyDescent="0.25">
      <c r="A180" s="38"/>
      <c r="B180" s="184"/>
      <c r="C180" s="184"/>
      <c r="D180" s="184"/>
      <c r="E180" s="184"/>
      <c r="F180" s="184"/>
      <c r="G180" s="184"/>
      <c r="H180" s="184"/>
      <c r="I180" s="184"/>
      <c r="J180" s="184"/>
      <c r="K180" s="184"/>
      <c r="L180" s="184"/>
      <c r="M180" s="184"/>
      <c r="N180" s="98"/>
      <c r="O180" s="164"/>
      <c r="P180" s="184"/>
      <c r="Q180" s="184"/>
      <c r="R180" s="184"/>
      <c r="S180" s="184"/>
      <c r="T180" s="184"/>
      <c r="U180" s="184"/>
      <c r="V180" s="99"/>
      <c r="W180" s="99"/>
      <c r="X180" s="100"/>
      <c r="Y180" s="101"/>
      <c r="Z180" s="38"/>
      <c r="AA180" s="38"/>
      <c r="AB180" s="38"/>
      <c r="AC180" s="38"/>
      <c r="AD180" s="38"/>
      <c r="AE180" s="38"/>
      <c r="AF180" s="38"/>
      <c r="AG180" s="38"/>
      <c r="AH180" s="38"/>
      <c r="AI180" s="38"/>
      <c r="AJ180" s="38"/>
      <c r="AK180" s="38"/>
      <c r="AL180" s="38"/>
    </row>
    <row r="181" spans="1:38" s="47" customFormat="1" ht="14.25" customHeight="1" x14ac:dyDescent="0.25">
      <c r="A181" s="38"/>
      <c r="B181" s="184"/>
      <c r="C181" s="184"/>
      <c r="D181" s="184"/>
      <c r="E181" s="184"/>
      <c r="F181" s="184"/>
      <c r="G181" s="184"/>
      <c r="H181" s="184"/>
      <c r="I181" s="184"/>
      <c r="J181" s="184"/>
      <c r="K181" s="184"/>
      <c r="L181" s="184"/>
      <c r="M181" s="184"/>
      <c r="N181" s="98"/>
      <c r="O181" s="164"/>
      <c r="P181" s="184"/>
      <c r="Q181" s="184"/>
      <c r="R181" s="184"/>
      <c r="S181" s="184"/>
      <c r="T181" s="184"/>
      <c r="U181" s="184"/>
      <c r="V181" s="99"/>
      <c r="W181" s="99"/>
      <c r="X181" s="100"/>
      <c r="Y181" s="101"/>
      <c r="Z181" s="38"/>
      <c r="AA181" s="38"/>
      <c r="AB181" s="38"/>
      <c r="AC181" s="38"/>
      <c r="AD181" s="38"/>
      <c r="AE181" s="38"/>
      <c r="AF181" s="38"/>
      <c r="AG181" s="38"/>
      <c r="AH181" s="38"/>
      <c r="AI181" s="38"/>
      <c r="AJ181" s="38"/>
      <c r="AK181" s="38"/>
      <c r="AL181" s="38"/>
    </row>
    <row r="182" spans="1:38" s="47" customFormat="1" ht="14.25" customHeight="1" x14ac:dyDescent="0.25">
      <c r="A182" s="38"/>
      <c r="B182" s="184"/>
      <c r="C182" s="184"/>
      <c r="D182" s="184"/>
      <c r="E182" s="184"/>
      <c r="F182" s="184"/>
      <c r="G182" s="184"/>
      <c r="H182" s="184"/>
      <c r="I182" s="184"/>
      <c r="J182" s="184"/>
      <c r="K182" s="184"/>
      <c r="L182" s="184"/>
      <c r="M182" s="184"/>
      <c r="N182" s="98"/>
      <c r="O182" s="164"/>
      <c r="P182" s="184"/>
      <c r="Q182" s="184"/>
      <c r="R182" s="184"/>
      <c r="S182" s="184"/>
      <c r="T182" s="184"/>
      <c r="U182" s="184"/>
      <c r="V182" s="99"/>
      <c r="W182" s="99"/>
      <c r="X182" s="100"/>
      <c r="Y182" s="101"/>
      <c r="Z182" s="38"/>
      <c r="AA182" s="38"/>
      <c r="AB182" s="38"/>
      <c r="AC182" s="38"/>
      <c r="AD182" s="38"/>
      <c r="AE182" s="38"/>
      <c r="AF182" s="38"/>
      <c r="AG182" s="38"/>
      <c r="AH182" s="38"/>
      <c r="AI182" s="38"/>
      <c r="AJ182" s="38"/>
      <c r="AK182" s="38"/>
      <c r="AL182" s="38"/>
    </row>
    <row r="183" spans="1:38" s="47" customFormat="1" ht="14.25" customHeight="1" x14ac:dyDescent="0.25">
      <c r="A183" s="38"/>
      <c r="B183" s="184"/>
      <c r="C183" s="184"/>
      <c r="D183" s="184"/>
      <c r="E183" s="184"/>
      <c r="F183" s="184"/>
      <c r="G183" s="184"/>
      <c r="H183" s="184"/>
      <c r="I183" s="184"/>
      <c r="J183" s="184"/>
      <c r="K183" s="184"/>
      <c r="L183" s="184"/>
      <c r="M183" s="184"/>
      <c r="N183" s="98"/>
      <c r="O183" s="164"/>
      <c r="P183" s="184"/>
      <c r="Q183" s="184"/>
      <c r="R183" s="184"/>
      <c r="S183" s="184"/>
      <c r="T183" s="184"/>
      <c r="U183" s="184"/>
      <c r="V183" s="99"/>
      <c r="W183" s="99"/>
      <c r="X183" s="100"/>
      <c r="Y183" s="101"/>
      <c r="Z183" s="38"/>
      <c r="AA183" s="38"/>
      <c r="AB183" s="38"/>
      <c r="AC183" s="38"/>
      <c r="AD183" s="38"/>
      <c r="AE183" s="38"/>
      <c r="AF183" s="38"/>
      <c r="AG183" s="38"/>
      <c r="AH183" s="38"/>
      <c r="AI183" s="38"/>
      <c r="AJ183" s="38"/>
      <c r="AK183" s="38"/>
      <c r="AL183" s="38"/>
    </row>
    <row r="184" spans="1:38" s="47" customFormat="1" ht="14.25" customHeight="1" x14ac:dyDescent="0.25">
      <c r="A184" s="38"/>
      <c r="B184" s="184"/>
      <c r="C184" s="184"/>
      <c r="D184" s="184"/>
      <c r="E184" s="184"/>
      <c r="F184" s="184"/>
      <c r="G184" s="184"/>
      <c r="H184" s="184"/>
      <c r="I184" s="184"/>
      <c r="J184" s="184"/>
      <c r="K184" s="184"/>
      <c r="L184" s="184"/>
      <c r="M184" s="184"/>
      <c r="N184" s="98"/>
      <c r="O184" s="164"/>
      <c r="P184" s="184"/>
      <c r="Q184" s="184"/>
      <c r="R184" s="184"/>
      <c r="S184" s="184"/>
      <c r="T184" s="184"/>
      <c r="U184" s="184"/>
      <c r="V184" s="99"/>
      <c r="W184" s="99"/>
      <c r="X184" s="100"/>
      <c r="Y184" s="101"/>
      <c r="Z184" s="38"/>
      <c r="AA184" s="38"/>
      <c r="AB184" s="38"/>
      <c r="AC184" s="38"/>
      <c r="AD184" s="38"/>
      <c r="AE184" s="38"/>
      <c r="AF184" s="38"/>
      <c r="AG184" s="38"/>
      <c r="AH184" s="38"/>
      <c r="AI184" s="38"/>
      <c r="AJ184" s="38"/>
      <c r="AK184" s="38"/>
      <c r="AL184" s="38"/>
    </row>
    <row r="185" spans="1:38" s="47" customFormat="1" ht="14.25" customHeight="1" x14ac:dyDescent="0.25">
      <c r="A185" s="38"/>
      <c r="B185" s="184"/>
      <c r="C185" s="184"/>
      <c r="D185" s="184"/>
      <c r="E185" s="184"/>
      <c r="F185" s="184"/>
      <c r="G185" s="184"/>
      <c r="H185" s="184"/>
      <c r="I185" s="184"/>
      <c r="J185" s="184"/>
      <c r="K185" s="184"/>
      <c r="L185" s="184"/>
      <c r="M185" s="184"/>
      <c r="N185" s="98"/>
      <c r="O185" s="164"/>
      <c r="P185" s="184"/>
      <c r="Q185" s="184"/>
      <c r="R185" s="184"/>
      <c r="S185" s="184"/>
      <c r="T185" s="184"/>
      <c r="U185" s="184"/>
      <c r="V185" s="99"/>
      <c r="W185" s="99"/>
      <c r="X185" s="100"/>
      <c r="Y185" s="101"/>
      <c r="Z185" s="38"/>
      <c r="AA185" s="38"/>
      <c r="AB185" s="38"/>
      <c r="AC185" s="38"/>
      <c r="AD185" s="38"/>
      <c r="AE185" s="38"/>
      <c r="AF185" s="38"/>
      <c r="AG185" s="38"/>
      <c r="AH185" s="38"/>
      <c r="AI185" s="38"/>
      <c r="AJ185" s="38"/>
      <c r="AK185" s="38"/>
      <c r="AL185" s="38"/>
    </row>
    <row r="186" spans="1:38" s="47" customFormat="1" ht="14.25" customHeight="1" x14ac:dyDescent="0.25">
      <c r="A186" s="38"/>
      <c r="B186" s="184"/>
      <c r="C186" s="184"/>
      <c r="D186" s="184"/>
      <c r="E186" s="184"/>
      <c r="F186" s="184"/>
      <c r="G186" s="184"/>
      <c r="H186" s="184"/>
      <c r="I186" s="184"/>
      <c r="J186" s="184"/>
      <c r="K186" s="184"/>
      <c r="L186" s="184"/>
      <c r="M186" s="184"/>
      <c r="N186" s="98"/>
      <c r="O186" s="164"/>
      <c r="P186" s="184"/>
      <c r="Q186" s="184"/>
      <c r="R186" s="184"/>
      <c r="S186" s="184"/>
      <c r="T186" s="184"/>
      <c r="U186" s="184"/>
      <c r="V186" s="99"/>
      <c r="W186" s="99"/>
      <c r="X186" s="100"/>
      <c r="Y186" s="101"/>
      <c r="Z186" s="38"/>
      <c r="AA186" s="38"/>
      <c r="AB186" s="38"/>
      <c r="AC186" s="38"/>
      <c r="AD186" s="38"/>
      <c r="AE186" s="38"/>
      <c r="AF186" s="38"/>
      <c r="AG186" s="38"/>
      <c r="AH186" s="38"/>
      <c r="AI186" s="38"/>
      <c r="AJ186" s="38"/>
      <c r="AK186" s="38"/>
      <c r="AL186" s="38"/>
    </row>
    <row r="187" spans="1:38" ht="14.25" customHeight="1" x14ac:dyDescent="0.25">
      <c r="A187" s="94"/>
      <c r="B187" s="184"/>
      <c r="C187" s="184"/>
      <c r="D187" s="184"/>
      <c r="E187" s="184"/>
      <c r="F187" s="184"/>
      <c r="G187" s="184"/>
      <c r="H187" s="184"/>
      <c r="I187" s="184"/>
      <c r="J187" s="184"/>
      <c r="K187" s="184"/>
      <c r="L187" s="184"/>
      <c r="M187" s="184"/>
      <c r="N187" s="98"/>
      <c r="O187" s="164"/>
      <c r="P187" s="184"/>
      <c r="Q187" s="184"/>
      <c r="R187" s="184"/>
      <c r="S187" s="184"/>
      <c r="T187" s="184"/>
      <c r="U187" s="184"/>
      <c r="V187" s="99"/>
      <c r="W187" s="99"/>
      <c r="X187" s="100"/>
      <c r="Y187" s="101"/>
      <c r="Z187" s="38"/>
      <c r="AA187" s="38"/>
      <c r="AB187" s="38"/>
      <c r="AC187" s="38"/>
      <c r="AD187" s="38"/>
      <c r="AE187" s="38"/>
      <c r="AF187" s="94"/>
      <c r="AG187" s="94"/>
      <c r="AH187" s="94"/>
      <c r="AI187" s="94"/>
      <c r="AJ187" s="94"/>
      <c r="AK187" s="94"/>
      <c r="AL187" s="94"/>
    </row>
    <row r="188" spans="1:38" ht="14.25" customHeight="1" x14ac:dyDescent="0.25">
      <c r="A188" s="94"/>
      <c r="B188" s="184"/>
      <c r="C188" s="184"/>
      <c r="D188" s="184"/>
      <c r="E188" s="184"/>
      <c r="F188" s="184"/>
      <c r="G188" s="184"/>
      <c r="H188" s="184"/>
      <c r="I188" s="184"/>
      <c r="J188" s="184"/>
      <c r="K188" s="184"/>
      <c r="L188" s="184"/>
      <c r="M188" s="184"/>
      <c r="N188" s="98"/>
      <c r="O188" s="164"/>
      <c r="P188" s="184"/>
      <c r="Q188" s="184"/>
      <c r="R188" s="184"/>
      <c r="S188" s="184"/>
      <c r="T188" s="184"/>
      <c r="U188" s="184"/>
      <c r="V188" s="99"/>
      <c r="W188" s="99"/>
      <c r="X188" s="100"/>
      <c r="Y188" s="101"/>
      <c r="Z188" s="38"/>
      <c r="AA188" s="38"/>
      <c r="AB188" s="38"/>
      <c r="AC188" s="38"/>
      <c r="AD188" s="38"/>
      <c r="AE188" s="38"/>
      <c r="AF188" s="94"/>
      <c r="AG188" s="94"/>
      <c r="AH188" s="94"/>
      <c r="AI188" s="94"/>
      <c r="AJ188" s="94"/>
      <c r="AK188" s="94"/>
      <c r="AL188" s="94"/>
    </row>
    <row r="189" spans="1:38" s="47" customFormat="1" ht="14.25" customHeight="1" x14ac:dyDescent="0.25">
      <c r="A189" s="68"/>
      <c r="B189" s="94"/>
      <c r="C189" s="94"/>
      <c r="D189" s="94"/>
      <c r="E189" s="94"/>
      <c r="F189" s="94"/>
      <c r="G189" s="94"/>
      <c r="H189" s="94"/>
      <c r="I189" s="94"/>
      <c r="J189" s="94"/>
      <c r="K189" s="94"/>
      <c r="L189" s="94"/>
      <c r="M189" s="94"/>
      <c r="N189" s="94"/>
      <c r="O189" s="94"/>
      <c r="P189" s="94"/>
      <c r="Q189" s="94"/>
      <c r="R189" s="94"/>
      <c r="S189" s="94"/>
      <c r="T189" s="94"/>
      <c r="U189" s="94"/>
      <c r="V189" s="94"/>
      <c r="W189" s="94"/>
      <c r="X189" s="94"/>
      <c r="Y189" s="38"/>
      <c r="Z189" s="94"/>
      <c r="AA189" s="94"/>
      <c r="AB189" s="94"/>
      <c r="AC189" s="94"/>
      <c r="AD189" s="94"/>
      <c r="AE189" s="94"/>
      <c r="AF189" s="38"/>
      <c r="AG189" s="38"/>
      <c r="AH189" s="38"/>
      <c r="AI189" s="38"/>
      <c r="AJ189" s="38"/>
      <c r="AK189" s="38"/>
      <c r="AL189" s="38"/>
    </row>
    <row r="190" spans="1:38" ht="14.25" customHeight="1" x14ac:dyDescent="0.25">
      <c r="A190" s="94"/>
      <c r="B190" s="94"/>
      <c r="C190" s="94"/>
      <c r="D190" s="94"/>
      <c r="E190" s="94"/>
      <c r="F190" s="94"/>
      <c r="G190" s="94"/>
      <c r="H190" s="94"/>
      <c r="I190" s="94"/>
      <c r="J190" s="94"/>
      <c r="K190" s="94"/>
      <c r="L190" s="94"/>
      <c r="M190" s="94"/>
      <c r="N190" s="94"/>
      <c r="O190" s="94"/>
      <c r="P190" s="94"/>
      <c r="Q190" s="94"/>
      <c r="R190" s="94"/>
      <c r="S190" s="94"/>
      <c r="T190" s="94"/>
      <c r="U190" s="94"/>
      <c r="V190" s="94"/>
      <c r="W190" s="94"/>
      <c r="X190" s="94"/>
      <c r="Y190" s="94"/>
      <c r="Z190" s="94"/>
      <c r="AA190" s="94"/>
      <c r="AB190" s="94"/>
      <c r="AC190" s="94"/>
      <c r="AD190" s="94"/>
      <c r="AE190" s="94"/>
      <c r="AF190" s="94"/>
      <c r="AG190" s="94"/>
      <c r="AH190" s="94"/>
      <c r="AI190" s="94"/>
      <c r="AJ190" s="94"/>
      <c r="AK190" s="94"/>
      <c r="AL190" s="94"/>
    </row>
    <row r="191" spans="1:38" s="79" customFormat="1" ht="14.25" customHeight="1" x14ac:dyDescent="0.25">
      <c r="A191" s="96"/>
      <c r="B191" s="38"/>
      <c r="C191" s="38"/>
      <c r="D191" s="38"/>
      <c r="E191" s="38"/>
      <c r="F191" s="38"/>
      <c r="G191" s="38"/>
      <c r="H191" s="38"/>
      <c r="I191" s="38"/>
      <c r="J191" s="38"/>
      <c r="K191" s="38"/>
      <c r="L191" s="39"/>
      <c r="M191" s="39"/>
      <c r="N191" s="39"/>
      <c r="O191" s="38"/>
      <c r="P191" s="38"/>
      <c r="Q191" s="38"/>
      <c r="R191" s="40"/>
      <c r="S191" s="40"/>
      <c r="T191" s="40"/>
      <c r="U191" s="40"/>
      <c r="V191" s="39"/>
      <c r="W191" s="38"/>
      <c r="X191" s="38"/>
      <c r="Y191" s="38"/>
      <c r="Z191" s="38"/>
      <c r="AA191" s="38"/>
      <c r="AB191" s="38"/>
      <c r="AC191" s="38"/>
      <c r="AD191" s="38"/>
      <c r="AE191" s="38"/>
      <c r="AF191" s="96"/>
      <c r="AG191" s="96"/>
      <c r="AH191" s="96"/>
      <c r="AI191" s="96"/>
      <c r="AJ191" s="96"/>
      <c r="AK191" s="96"/>
      <c r="AL191" s="96"/>
    </row>
    <row r="192" spans="1:38" ht="14.25" customHeight="1" x14ac:dyDescent="0.25">
      <c r="A192" s="94"/>
      <c r="B192" s="94"/>
      <c r="C192" s="94"/>
      <c r="D192" s="94"/>
      <c r="E192" s="94"/>
      <c r="F192" s="94"/>
      <c r="G192" s="94"/>
      <c r="H192" s="94"/>
      <c r="I192" s="94"/>
      <c r="J192" s="94"/>
      <c r="K192" s="94"/>
      <c r="L192" s="94"/>
      <c r="M192" s="94"/>
      <c r="N192" s="94"/>
      <c r="O192" s="94"/>
      <c r="P192" s="94"/>
      <c r="Q192" s="94"/>
      <c r="R192" s="94"/>
      <c r="S192" s="94"/>
      <c r="T192" s="94"/>
      <c r="U192" s="94"/>
      <c r="V192" s="94"/>
      <c r="W192" s="94"/>
      <c r="X192" s="94"/>
      <c r="Y192" s="94"/>
      <c r="Z192" s="94"/>
      <c r="AA192" s="94"/>
      <c r="AB192" s="94"/>
      <c r="AC192" s="94"/>
      <c r="AD192" s="94"/>
      <c r="AE192" s="94"/>
      <c r="AF192" s="94"/>
      <c r="AG192" s="94"/>
      <c r="AH192" s="94"/>
      <c r="AI192" s="94"/>
      <c r="AJ192" s="94"/>
      <c r="AK192" s="94"/>
      <c r="AL192" s="94"/>
    </row>
    <row r="193" spans="1:38" ht="14.25" customHeight="1" x14ac:dyDescent="0.25">
      <c r="A193" s="94"/>
      <c r="B193" s="185"/>
      <c r="C193" s="186"/>
      <c r="D193" s="186"/>
      <c r="E193" s="165"/>
      <c r="F193" s="165"/>
      <c r="G193" s="165"/>
      <c r="H193" s="185"/>
      <c r="I193" s="185"/>
      <c r="J193" s="185"/>
      <c r="K193" s="185"/>
      <c r="L193" s="185"/>
      <c r="M193" s="185"/>
      <c r="N193" s="185"/>
      <c r="O193" s="185"/>
      <c r="P193" s="185"/>
      <c r="Q193" s="185"/>
      <c r="R193" s="185"/>
      <c r="S193" s="185"/>
      <c r="T193" s="185"/>
      <c r="U193" s="185"/>
      <c r="V193" s="165"/>
      <c r="W193" s="94"/>
      <c r="X193" s="94"/>
      <c r="Y193" s="37"/>
      <c r="Z193" s="94"/>
      <c r="AA193" s="94"/>
      <c r="AB193" s="94"/>
      <c r="AC193" s="94"/>
      <c r="AD193" s="96"/>
      <c r="AE193" s="94"/>
      <c r="AF193" s="94"/>
      <c r="AG193" s="94"/>
      <c r="AH193" s="94"/>
      <c r="AI193" s="94"/>
      <c r="AJ193" s="94"/>
      <c r="AK193" s="94"/>
      <c r="AL193" s="94"/>
    </row>
    <row r="194" spans="1:38" ht="14.25" customHeight="1" x14ac:dyDescent="0.25">
      <c r="A194" s="94"/>
      <c r="B194" s="188"/>
      <c r="C194" s="188"/>
      <c r="D194" s="188"/>
      <c r="E194" s="102"/>
      <c r="F194" s="102"/>
      <c r="G194" s="102"/>
      <c r="H194" s="189"/>
      <c r="I194" s="189"/>
      <c r="J194" s="189"/>
      <c r="K194" s="189"/>
      <c r="L194" s="190"/>
      <c r="M194" s="190"/>
      <c r="N194" s="190"/>
      <c r="O194" s="190"/>
      <c r="P194" s="190"/>
      <c r="Q194" s="190"/>
      <c r="R194" s="190"/>
      <c r="S194" s="190"/>
      <c r="T194" s="190"/>
      <c r="U194" s="190"/>
      <c r="V194" s="104"/>
      <c r="W194" s="94"/>
      <c r="X194" s="94"/>
      <c r="Y194" s="106"/>
      <c r="Z194" s="94"/>
      <c r="AA194" s="94"/>
      <c r="AB194" s="94"/>
      <c r="AC194" s="94"/>
      <c r="AD194" s="94"/>
      <c r="AE194" s="94"/>
      <c r="AF194" s="94"/>
      <c r="AG194" s="94"/>
      <c r="AH194" s="94"/>
      <c r="AI194" s="94"/>
      <c r="AJ194" s="94"/>
      <c r="AK194" s="94"/>
      <c r="AL194" s="94"/>
    </row>
    <row r="195" spans="1:38" ht="14.25" customHeight="1" x14ac:dyDescent="0.25">
      <c r="A195" s="94"/>
      <c r="B195" s="188"/>
      <c r="C195" s="188"/>
      <c r="D195" s="188"/>
      <c r="E195" s="102"/>
      <c r="F195" s="102"/>
      <c r="G195" s="102"/>
      <c r="H195" s="189"/>
      <c r="I195" s="189"/>
      <c r="J195" s="189"/>
      <c r="K195" s="189"/>
      <c r="L195" s="190"/>
      <c r="M195" s="190"/>
      <c r="N195" s="190"/>
      <c r="O195" s="190"/>
      <c r="P195" s="190"/>
      <c r="Q195" s="190"/>
      <c r="R195" s="190"/>
      <c r="S195" s="190"/>
      <c r="T195" s="190"/>
      <c r="U195" s="190"/>
      <c r="V195" s="104"/>
      <c r="W195" s="94"/>
      <c r="X195" s="94"/>
      <c r="Y195" s="106"/>
      <c r="Z195" s="94"/>
      <c r="AA195" s="94"/>
      <c r="AB195" s="94"/>
      <c r="AC195" s="94"/>
      <c r="AD195" s="94"/>
      <c r="AE195" s="94"/>
      <c r="AF195" s="94"/>
      <c r="AG195" s="94"/>
      <c r="AH195" s="94"/>
      <c r="AI195" s="94"/>
      <c r="AJ195" s="94"/>
      <c r="AK195" s="94"/>
      <c r="AL195" s="94"/>
    </row>
    <row r="196" spans="1:38" ht="14.25" customHeight="1" x14ac:dyDescent="0.25">
      <c r="A196" s="94"/>
      <c r="B196" s="188"/>
      <c r="C196" s="188"/>
      <c r="D196" s="188"/>
      <c r="E196" s="102"/>
      <c r="F196" s="102"/>
      <c r="G196" s="102"/>
      <c r="H196" s="189"/>
      <c r="I196" s="189"/>
      <c r="J196" s="189"/>
      <c r="K196" s="189"/>
      <c r="L196" s="190"/>
      <c r="M196" s="190"/>
      <c r="N196" s="190"/>
      <c r="O196" s="190"/>
      <c r="P196" s="190"/>
      <c r="Q196" s="190"/>
      <c r="R196" s="190"/>
      <c r="S196" s="190"/>
      <c r="T196" s="190"/>
      <c r="U196" s="190"/>
      <c r="V196" s="104"/>
      <c r="W196" s="94"/>
      <c r="X196" s="94"/>
      <c r="Y196" s="106"/>
      <c r="Z196" s="94"/>
      <c r="AA196" s="94"/>
      <c r="AB196" s="94"/>
      <c r="AC196" s="94"/>
      <c r="AD196" s="94"/>
      <c r="AE196" s="94"/>
      <c r="AF196" s="94"/>
      <c r="AG196" s="94"/>
      <c r="AH196" s="94"/>
      <c r="AI196" s="94"/>
      <c r="AJ196" s="94"/>
      <c r="AK196" s="94"/>
      <c r="AL196" s="94"/>
    </row>
    <row r="197" spans="1:38" ht="14.25" customHeight="1" x14ac:dyDescent="0.25">
      <c r="A197" s="94"/>
      <c r="B197" s="188"/>
      <c r="C197" s="188"/>
      <c r="D197" s="188"/>
      <c r="E197" s="102"/>
      <c r="F197" s="102"/>
      <c r="G197" s="102"/>
      <c r="H197" s="189"/>
      <c r="I197" s="189"/>
      <c r="J197" s="189"/>
      <c r="K197" s="189"/>
      <c r="L197" s="190"/>
      <c r="M197" s="190"/>
      <c r="N197" s="190"/>
      <c r="O197" s="190"/>
      <c r="P197" s="190"/>
      <c r="Q197" s="190"/>
      <c r="R197" s="190"/>
      <c r="S197" s="190"/>
      <c r="T197" s="190"/>
      <c r="U197" s="190"/>
      <c r="V197" s="104"/>
      <c r="W197" s="94"/>
      <c r="X197" s="94"/>
      <c r="Y197" s="106"/>
      <c r="Z197" s="94"/>
      <c r="AA197" s="94"/>
      <c r="AB197" s="94"/>
      <c r="AC197" s="94"/>
      <c r="AD197" s="94"/>
      <c r="AE197" s="94"/>
      <c r="AF197" s="94"/>
      <c r="AG197" s="94"/>
      <c r="AH197" s="94"/>
      <c r="AI197" s="94"/>
      <c r="AJ197" s="94"/>
      <c r="AK197" s="94"/>
      <c r="AL197" s="94"/>
    </row>
    <row r="198" spans="1:38" ht="14.25" customHeight="1" x14ac:dyDescent="0.25">
      <c r="A198" s="94"/>
      <c r="B198" s="188"/>
      <c r="C198" s="188"/>
      <c r="D198" s="188"/>
      <c r="E198" s="102"/>
      <c r="F198" s="102"/>
      <c r="G198" s="102"/>
      <c r="H198" s="189"/>
      <c r="I198" s="189"/>
      <c r="J198" s="189"/>
      <c r="K198" s="189"/>
      <c r="L198" s="190"/>
      <c r="M198" s="190"/>
      <c r="N198" s="190"/>
      <c r="O198" s="190"/>
      <c r="P198" s="190"/>
      <c r="Q198" s="190"/>
      <c r="R198" s="190"/>
      <c r="S198" s="190"/>
      <c r="T198" s="190"/>
      <c r="U198" s="190"/>
      <c r="V198" s="104"/>
      <c r="W198" s="94"/>
      <c r="X198" s="94"/>
      <c r="Y198" s="106"/>
      <c r="Z198" s="94"/>
      <c r="AA198" s="94"/>
      <c r="AB198" s="94"/>
      <c r="AC198" s="94"/>
      <c r="AD198" s="94"/>
      <c r="AE198" s="94"/>
      <c r="AF198" s="94"/>
      <c r="AG198" s="94"/>
      <c r="AH198" s="94"/>
      <c r="AI198" s="94"/>
      <c r="AJ198" s="94"/>
      <c r="AK198" s="94"/>
      <c r="AL198" s="94"/>
    </row>
    <row r="199" spans="1:38" ht="14.25" customHeight="1" x14ac:dyDescent="0.25">
      <c r="A199" s="94"/>
      <c r="B199" s="94"/>
      <c r="C199" s="94"/>
      <c r="D199" s="94"/>
      <c r="E199" s="94"/>
      <c r="F199" s="94"/>
      <c r="G199" s="94"/>
      <c r="H199" s="94"/>
      <c r="I199" s="94"/>
      <c r="J199" s="94"/>
      <c r="K199" s="94"/>
      <c r="L199" s="108"/>
      <c r="M199" s="108"/>
      <c r="N199" s="108"/>
      <c r="O199" s="108"/>
      <c r="P199" s="108"/>
      <c r="Q199" s="94"/>
      <c r="R199" s="94"/>
      <c r="S199" s="94"/>
      <c r="T199" s="94"/>
      <c r="U199" s="94"/>
      <c r="V199" s="94"/>
      <c r="W199" s="94"/>
      <c r="X199" s="94"/>
      <c r="Y199" s="109"/>
      <c r="Z199" s="104"/>
      <c r="AA199" s="94"/>
      <c r="AB199" s="94"/>
      <c r="AC199" s="94"/>
      <c r="AD199" s="94"/>
      <c r="AE199" s="94"/>
      <c r="AF199" s="94"/>
      <c r="AG199" s="94"/>
      <c r="AH199" s="94"/>
      <c r="AI199" s="94"/>
      <c r="AJ199" s="94"/>
      <c r="AK199" s="94"/>
      <c r="AL199" s="94"/>
    </row>
    <row r="200" spans="1:38" s="47" customFormat="1" ht="14.25" customHeight="1" x14ac:dyDescent="0.25">
      <c r="A200" s="38"/>
      <c r="B200" s="94"/>
      <c r="C200" s="94"/>
      <c r="D200" s="94"/>
      <c r="E200" s="94"/>
      <c r="F200" s="94"/>
      <c r="G200" s="94"/>
      <c r="H200" s="94"/>
      <c r="I200" s="94"/>
      <c r="J200" s="94"/>
      <c r="K200" s="108"/>
      <c r="L200" s="108"/>
      <c r="M200" s="108"/>
      <c r="N200" s="108"/>
      <c r="O200" s="108"/>
      <c r="P200" s="94"/>
      <c r="Q200" s="94"/>
      <c r="R200" s="94"/>
      <c r="S200" s="94"/>
      <c r="T200" s="94"/>
      <c r="U200" s="94"/>
      <c r="V200" s="94"/>
      <c r="W200" s="94"/>
      <c r="X200" s="94"/>
      <c r="Y200" s="94"/>
      <c r="Z200" s="94"/>
      <c r="AA200" s="94"/>
      <c r="AB200" s="94"/>
      <c r="AC200" s="94"/>
      <c r="AD200" s="94"/>
      <c r="AE200" s="94"/>
      <c r="AF200" s="38"/>
      <c r="AG200" s="38"/>
      <c r="AH200" s="38"/>
      <c r="AI200" s="38"/>
      <c r="AJ200" s="38"/>
      <c r="AK200" s="38"/>
      <c r="AL200" s="38"/>
    </row>
    <row r="201" spans="1:38" s="47" customFormat="1" ht="14.25" customHeight="1" x14ac:dyDescent="0.25">
      <c r="A201" s="38"/>
      <c r="B201" s="185"/>
      <c r="C201" s="186"/>
      <c r="D201" s="186"/>
      <c r="E201" s="187"/>
      <c r="F201" s="187"/>
      <c r="G201" s="187"/>
      <c r="H201" s="187"/>
      <c r="I201" s="187"/>
      <c r="J201" s="187"/>
      <c r="K201" s="187"/>
      <c r="L201" s="187"/>
      <c r="M201" s="187"/>
      <c r="N201" s="165"/>
      <c r="O201" s="165"/>
      <c r="P201" s="165"/>
      <c r="Q201" s="185"/>
      <c r="R201" s="185"/>
      <c r="S201" s="185"/>
      <c r="T201" s="185"/>
      <c r="U201" s="41"/>
      <c r="V201" s="165"/>
      <c r="W201" s="165"/>
      <c r="X201" s="165"/>
      <c r="Y201" s="165"/>
      <c r="Z201" s="94"/>
      <c r="AA201" s="94"/>
      <c r="AB201" s="94"/>
      <c r="AC201" s="94"/>
      <c r="AD201" s="94"/>
      <c r="AE201" s="94"/>
      <c r="AF201" s="38"/>
      <c r="AG201" s="38"/>
      <c r="AH201" s="38"/>
      <c r="AI201" s="38"/>
      <c r="AJ201" s="38"/>
      <c r="AK201" s="38"/>
      <c r="AL201" s="38"/>
    </row>
    <row r="202" spans="1:38" s="47" customFormat="1" ht="14.25" customHeight="1" x14ac:dyDescent="0.25">
      <c r="A202" s="38"/>
      <c r="B202" s="184"/>
      <c r="C202" s="184"/>
      <c r="D202" s="184"/>
      <c r="E202" s="184"/>
      <c r="F202" s="184"/>
      <c r="G202" s="184"/>
      <c r="H202" s="184"/>
      <c r="I202" s="184"/>
      <c r="J202" s="184"/>
      <c r="K202" s="184"/>
      <c r="L202" s="184"/>
      <c r="M202" s="184"/>
      <c r="N202" s="98"/>
      <c r="O202" s="164"/>
      <c r="P202" s="164"/>
      <c r="Q202" s="184"/>
      <c r="R202" s="184"/>
      <c r="S202" s="184"/>
      <c r="T202" s="184"/>
      <c r="U202" s="98"/>
      <c r="V202" s="99"/>
      <c r="W202" s="99"/>
      <c r="X202" s="100"/>
      <c r="Y202" s="101"/>
      <c r="Z202" s="38"/>
      <c r="AA202" s="38"/>
      <c r="AB202" s="38"/>
      <c r="AC202" s="38"/>
      <c r="AD202" s="38"/>
      <c r="AE202" s="38"/>
      <c r="AF202" s="38"/>
      <c r="AG202" s="38"/>
      <c r="AH202" s="38"/>
      <c r="AI202" s="38"/>
      <c r="AJ202" s="38"/>
      <c r="AK202" s="38"/>
      <c r="AL202" s="38"/>
    </row>
    <row r="203" spans="1:38" s="47" customFormat="1" ht="14.25" customHeight="1" x14ac:dyDescent="0.25">
      <c r="A203" s="38"/>
      <c r="B203" s="184"/>
      <c r="C203" s="184"/>
      <c r="D203" s="184"/>
      <c r="E203" s="184"/>
      <c r="F203" s="184"/>
      <c r="G203" s="184"/>
      <c r="H203" s="184"/>
      <c r="I203" s="184"/>
      <c r="J203" s="184"/>
      <c r="K203" s="184"/>
      <c r="L203" s="184"/>
      <c r="M203" s="184"/>
      <c r="N203" s="98"/>
      <c r="O203" s="164"/>
      <c r="P203" s="164"/>
      <c r="Q203" s="184"/>
      <c r="R203" s="184"/>
      <c r="S203" s="184"/>
      <c r="T203" s="184"/>
      <c r="U203" s="98"/>
      <c r="V203" s="99"/>
      <c r="W203" s="99"/>
      <c r="X203" s="100"/>
      <c r="Y203" s="101"/>
      <c r="Z203" s="38"/>
      <c r="AA203" s="38"/>
      <c r="AB203" s="38"/>
      <c r="AC203" s="38"/>
      <c r="AD203" s="38"/>
      <c r="AE203" s="38"/>
      <c r="AF203" s="38"/>
      <c r="AG203" s="38"/>
      <c r="AH203" s="38"/>
      <c r="AI203" s="38"/>
      <c r="AJ203" s="38"/>
      <c r="AK203" s="38"/>
      <c r="AL203" s="38"/>
    </row>
    <row r="204" spans="1:38" s="47" customFormat="1" ht="14.25" customHeight="1" x14ac:dyDescent="0.25">
      <c r="A204" s="38"/>
      <c r="B204" s="184"/>
      <c r="C204" s="184"/>
      <c r="D204" s="184"/>
      <c r="E204" s="184"/>
      <c r="F204" s="184"/>
      <c r="G204" s="184"/>
      <c r="H204" s="184"/>
      <c r="I204" s="184"/>
      <c r="J204" s="184"/>
      <c r="K204" s="184"/>
      <c r="L204" s="184"/>
      <c r="M204" s="184"/>
      <c r="N204" s="98"/>
      <c r="O204" s="164"/>
      <c r="P204" s="164"/>
      <c r="Q204" s="184"/>
      <c r="R204" s="184"/>
      <c r="S204" s="184"/>
      <c r="T204" s="184"/>
      <c r="U204" s="98"/>
      <c r="V204" s="99"/>
      <c r="W204" s="99"/>
      <c r="X204" s="100"/>
      <c r="Y204" s="101"/>
      <c r="Z204" s="38"/>
      <c r="AA204" s="38"/>
      <c r="AB204" s="38"/>
      <c r="AC204" s="38"/>
      <c r="AD204" s="38"/>
      <c r="AE204" s="38"/>
      <c r="AF204" s="38"/>
      <c r="AG204" s="38"/>
      <c r="AH204" s="38"/>
      <c r="AI204" s="38"/>
      <c r="AJ204" s="38"/>
      <c r="AK204" s="38"/>
      <c r="AL204" s="38"/>
    </row>
    <row r="205" spans="1:38" s="47" customFormat="1" ht="14.25" customHeight="1" x14ac:dyDescent="0.25">
      <c r="A205" s="38"/>
      <c r="B205" s="184"/>
      <c r="C205" s="184"/>
      <c r="D205" s="184"/>
      <c r="E205" s="184"/>
      <c r="F205" s="184"/>
      <c r="G205" s="184"/>
      <c r="H205" s="184"/>
      <c r="I205" s="184"/>
      <c r="J205" s="184"/>
      <c r="K205" s="184"/>
      <c r="L205" s="184"/>
      <c r="M205" s="184"/>
      <c r="N205" s="98"/>
      <c r="O205" s="164"/>
      <c r="P205" s="164"/>
      <c r="Q205" s="184"/>
      <c r="R205" s="184"/>
      <c r="S205" s="184"/>
      <c r="T205" s="184"/>
      <c r="U205" s="98"/>
      <c r="V205" s="99"/>
      <c r="W205" s="99"/>
      <c r="X205" s="100"/>
      <c r="Y205" s="101"/>
      <c r="Z205" s="38"/>
      <c r="AA205" s="38"/>
      <c r="AB205" s="38"/>
      <c r="AC205" s="38"/>
      <c r="AD205" s="38"/>
      <c r="AE205" s="38"/>
      <c r="AF205" s="38"/>
      <c r="AG205" s="38"/>
      <c r="AH205" s="38"/>
      <c r="AI205" s="38"/>
      <c r="AJ205" s="38"/>
      <c r="AK205" s="38"/>
      <c r="AL205" s="38"/>
    </row>
    <row r="206" spans="1:38" s="47" customFormat="1" ht="14.25" customHeight="1" x14ac:dyDescent="0.25">
      <c r="A206" s="38"/>
      <c r="B206" s="184"/>
      <c r="C206" s="184"/>
      <c r="D206" s="184"/>
      <c r="E206" s="184"/>
      <c r="F206" s="184"/>
      <c r="G206" s="184"/>
      <c r="H206" s="184"/>
      <c r="I206" s="184"/>
      <c r="J206" s="184"/>
      <c r="K206" s="184"/>
      <c r="L206" s="184"/>
      <c r="M206" s="184"/>
      <c r="N206" s="98"/>
      <c r="O206" s="164"/>
      <c r="P206" s="164"/>
      <c r="Q206" s="184"/>
      <c r="R206" s="184"/>
      <c r="S206" s="184"/>
      <c r="T206" s="184"/>
      <c r="U206" s="98"/>
      <c r="V206" s="99"/>
      <c r="W206" s="99"/>
      <c r="X206" s="100"/>
      <c r="Y206" s="101"/>
      <c r="Z206" s="38"/>
      <c r="AA206" s="38"/>
      <c r="AB206" s="38"/>
      <c r="AC206" s="38"/>
      <c r="AD206" s="38"/>
      <c r="AE206" s="38"/>
      <c r="AF206" s="38"/>
      <c r="AG206" s="38"/>
      <c r="AH206" s="38"/>
      <c r="AI206" s="38"/>
      <c r="AJ206" s="38"/>
      <c r="AK206" s="38"/>
      <c r="AL206" s="38"/>
    </row>
    <row r="207" spans="1:38" s="47" customFormat="1" ht="14.25" customHeight="1" x14ac:dyDescent="0.25">
      <c r="A207" s="38"/>
      <c r="B207" s="184"/>
      <c r="C207" s="184"/>
      <c r="D207" s="184"/>
      <c r="E207" s="184"/>
      <c r="F207" s="184"/>
      <c r="G207" s="184"/>
      <c r="H207" s="184"/>
      <c r="I207" s="184"/>
      <c r="J207" s="184"/>
      <c r="K207" s="184"/>
      <c r="L207" s="184"/>
      <c r="M207" s="184"/>
      <c r="N207" s="98"/>
      <c r="O207" s="164"/>
      <c r="P207" s="164"/>
      <c r="Q207" s="184"/>
      <c r="R207" s="184"/>
      <c r="S207" s="184"/>
      <c r="T207" s="184"/>
      <c r="U207" s="98"/>
      <c r="V207" s="99"/>
      <c r="W207" s="99"/>
      <c r="X207" s="100"/>
      <c r="Y207" s="101"/>
      <c r="Z207" s="38"/>
      <c r="AA207" s="38"/>
      <c r="AB207" s="38"/>
      <c r="AC207" s="38"/>
      <c r="AD207" s="38"/>
      <c r="AE207" s="38"/>
      <c r="AF207" s="38"/>
      <c r="AG207" s="38"/>
      <c r="AH207" s="38"/>
      <c r="AI207" s="38"/>
      <c r="AJ207" s="38"/>
      <c r="AK207" s="38"/>
      <c r="AL207" s="38"/>
    </row>
    <row r="208" spans="1:38" s="47" customFormat="1" ht="14.25" customHeight="1" x14ac:dyDescent="0.25">
      <c r="A208" s="38"/>
      <c r="B208" s="184"/>
      <c r="C208" s="184"/>
      <c r="D208" s="184"/>
      <c r="E208" s="184"/>
      <c r="F208" s="184"/>
      <c r="G208" s="184"/>
      <c r="H208" s="184"/>
      <c r="I208" s="184"/>
      <c r="J208" s="184"/>
      <c r="K208" s="184"/>
      <c r="L208" s="184"/>
      <c r="M208" s="184"/>
      <c r="N208" s="98"/>
      <c r="O208" s="164"/>
      <c r="P208" s="164"/>
      <c r="Q208" s="184"/>
      <c r="R208" s="184"/>
      <c r="S208" s="184"/>
      <c r="T208" s="184"/>
      <c r="U208" s="98"/>
      <c r="V208" s="99"/>
      <c r="W208" s="99"/>
      <c r="X208" s="100"/>
      <c r="Y208" s="101"/>
      <c r="Z208" s="38"/>
      <c r="AA208" s="38"/>
      <c r="AB208" s="38"/>
      <c r="AC208" s="38"/>
      <c r="AD208" s="38"/>
      <c r="AE208" s="38"/>
      <c r="AF208" s="38"/>
      <c r="AG208" s="38"/>
      <c r="AH208" s="38"/>
      <c r="AI208" s="38"/>
      <c r="AJ208" s="38"/>
      <c r="AK208" s="38"/>
      <c r="AL208" s="38"/>
    </row>
    <row r="209" spans="1:38" s="47" customFormat="1" ht="14.25" customHeight="1" x14ac:dyDescent="0.25">
      <c r="A209" s="38"/>
      <c r="B209" s="184"/>
      <c r="C209" s="184"/>
      <c r="D209" s="184"/>
      <c r="E209" s="184"/>
      <c r="F209" s="184"/>
      <c r="G209" s="184"/>
      <c r="H209" s="184"/>
      <c r="I209" s="184"/>
      <c r="J209" s="184"/>
      <c r="K209" s="184"/>
      <c r="L209" s="184"/>
      <c r="M209" s="184"/>
      <c r="N209" s="98"/>
      <c r="O209" s="164"/>
      <c r="P209" s="164"/>
      <c r="Q209" s="184"/>
      <c r="R209" s="184"/>
      <c r="S209" s="184"/>
      <c r="T209" s="184"/>
      <c r="U209" s="98"/>
      <c r="V209" s="99"/>
      <c r="W209" s="99"/>
      <c r="X209" s="100"/>
      <c r="Y209" s="101"/>
      <c r="Z209" s="38"/>
      <c r="AA209" s="38"/>
      <c r="AB209" s="38"/>
      <c r="AC209" s="38"/>
      <c r="AD209" s="38"/>
      <c r="AE209" s="38"/>
      <c r="AF209" s="38"/>
      <c r="AG209" s="38"/>
      <c r="AH209" s="38"/>
      <c r="AI209" s="38"/>
      <c r="AJ209" s="38"/>
      <c r="AK209" s="38"/>
      <c r="AL209" s="38"/>
    </row>
    <row r="210" spans="1:38" s="47" customFormat="1" ht="14.25" customHeight="1" x14ac:dyDescent="0.25">
      <c r="A210" s="38"/>
      <c r="B210" s="184"/>
      <c r="C210" s="184"/>
      <c r="D210" s="184"/>
      <c r="E210" s="184"/>
      <c r="F210" s="184"/>
      <c r="G210" s="184"/>
      <c r="H210" s="184"/>
      <c r="I210" s="184"/>
      <c r="J210" s="184"/>
      <c r="K210" s="184"/>
      <c r="L210" s="184"/>
      <c r="M210" s="184"/>
      <c r="N210" s="98"/>
      <c r="O210" s="164"/>
      <c r="P210" s="164"/>
      <c r="Q210" s="184"/>
      <c r="R210" s="184"/>
      <c r="S210" s="184"/>
      <c r="T210" s="184"/>
      <c r="U210" s="98"/>
      <c r="V210" s="99"/>
      <c r="W210" s="99"/>
      <c r="X210" s="100"/>
      <c r="Y210" s="101"/>
      <c r="Z210" s="38"/>
      <c r="AA210" s="38"/>
      <c r="AB210" s="38"/>
      <c r="AC210" s="38"/>
      <c r="AD210" s="38"/>
      <c r="AE210" s="38"/>
      <c r="AF210" s="38"/>
      <c r="AG210" s="38"/>
      <c r="AH210" s="38"/>
      <c r="AI210" s="38"/>
      <c r="AJ210" s="38"/>
      <c r="AK210" s="38"/>
      <c r="AL210" s="38"/>
    </row>
    <row r="211" spans="1:38" s="47" customFormat="1" ht="14.25" customHeight="1" x14ac:dyDescent="0.25">
      <c r="A211" s="38"/>
      <c r="B211" s="184"/>
      <c r="C211" s="184"/>
      <c r="D211" s="184"/>
      <c r="E211" s="184"/>
      <c r="F211" s="184"/>
      <c r="G211" s="184"/>
      <c r="H211" s="184"/>
      <c r="I211" s="184"/>
      <c r="J211" s="184"/>
      <c r="K211" s="184"/>
      <c r="L211" s="184"/>
      <c r="M211" s="184"/>
      <c r="N211" s="98"/>
      <c r="O211" s="164"/>
      <c r="P211" s="164"/>
      <c r="Q211" s="184"/>
      <c r="R211" s="184"/>
      <c r="S211" s="184"/>
      <c r="T211" s="184"/>
      <c r="U211" s="98"/>
      <c r="V211" s="99"/>
      <c r="W211" s="99"/>
      <c r="X211" s="100"/>
      <c r="Y211" s="101"/>
      <c r="Z211" s="38"/>
      <c r="AA211" s="38"/>
      <c r="AB211" s="38"/>
      <c r="AC211" s="38"/>
      <c r="AD211" s="38"/>
      <c r="AE211" s="38"/>
      <c r="AF211" s="38"/>
      <c r="AG211" s="38"/>
      <c r="AH211" s="38"/>
      <c r="AI211" s="38"/>
      <c r="AJ211" s="38"/>
      <c r="AK211" s="38"/>
      <c r="AL211" s="38"/>
    </row>
    <row r="212" spans="1:38" s="47" customFormat="1" ht="14.25" customHeight="1" x14ac:dyDescent="0.25">
      <c r="A212" s="38"/>
      <c r="B212" s="184"/>
      <c r="C212" s="184"/>
      <c r="D212" s="184"/>
      <c r="E212" s="184"/>
      <c r="F212" s="184"/>
      <c r="G212" s="184"/>
      <c r="H212" s="184"/>
      <c r="I212" s="184"/>
      <c r="J212" s="184"/>
      <c r="K212" s="184"/>
      <c r="L212" s="184"/>
      <c r="M212" s="184"/>
      <c r="N212" s="98"/>
      <c r="O212" s="164"/>
      <c r="P212" s="164"/>
      <c r="Q212" s="184"/>
      <c r="R212" s="184"/>
      <c r="S212" s="184"/>
      <c r="T212" s="184"/>
      <c r="U212" s="98"/>
      <c r="V212" s="99"/>
      <c r="W212" s="99"/>
      <c r="X212" s="100"/>
      <c r="Y212" s="101"/>
      <c r="Z212" s="38"/>
      <c r="AA212" s="38"/>
      <c r="AB212" s="38"/>
      <c r="AC212" s="38"/>
      <c r="AD212" s="38"/>
      <c r="AE212" s="38"/>
      <c r="AF212" s="38"/>
      <c r="AG212" s="38"/>
      <c r="AH212" s="38"/>
      <c r="AI212" s="38"/>
      <c r="AJ212" s="38"/>
      <c r="AK212" s="38"/>
      <c r="AL212" s="38"/>
    </row>
    <row r="213" spans="1:38" s="47" customFormat="1" ht="14.25" customHeight="1" x14ac:dyDescent="0.25">
      <c r="A213" s="38"/>
      <c r="B213" s="184"/>
      <c r="C213" s="184"/>
      <c r="D213" s="184"/>
      <c r="E213" s="184"/>
      <c r="F213" s="184"/>
      <c r="G213" s="184"/>
      <c r="H213" s="184"/>
      <c r="I213" s="184"/>
      <c r="J213" s="184"/>
      <c r="K213" s="184"/>
      <c r="L213" s="184"/>
      <c r="M213" s="184"/>
      <c r="N213" s="98"/>
      <c r="O213" s="164"/>
      <c r="P213" s="164"/>
      <c r="Q213" s="184"/>
      <c r="R213" s="184"/>
      <c r="S213" s="184"/>
      <c r="T213" s="184"/>
      <c r="U213" s="98"/>
      <c r="V213" s="99"/>
      <c r="W213" s="99"/>
      <c r="X213" s="100"/>
      <c r="Y213" s="101"/>
      <c r="Z213" s="38"/>
      <c r="AA213" s="38"/>
      <c r="AB213" s="38"/>
      <c r="AC213" s="38"/>
      <c r="AD213" s="38"/>
      <c r="AE213" s="38"/>
      <c r="AF213" s="38"/>
      <c r="AG213" s="38"/>
      <c r="AH213" s="38"/>
      <c r="AI213" s="38"/>
      <c r="AJ213" s="38"/>
      <c r="AK213" s="38"/>
      <c r="AL213" s="38"/>
    </row>
    <row r="214" spans="1:38" s="47" customFormat="1" ht="14.25" customHeight="1" x14ac:dyDescent="0.25">
      <c r="A214" s="38"/>
      <c r="B214" s="184"/>
      <c r="C214" s="184"/>
      <c r="D214" s="184"/>
      <c r="E214" s="184"/>
      <c r="F214" s="184"/>
      <c r="G214" s="184"/>
      <c r="H214" s="184"/>
      <c r="I214" s="184"/>
      <c r="J214" s="184"/>
      <c r="K214" s="184"/>
      <c r="L214" s="184"/>
      <c r="M214" s="184"/>
      <c r="N214" s="98"/>
      <c r="O214" s="164"/>
      <c r="P214" s="164"/>
      <c r="Q214" s="184"/>
      <c r="R214" s="184"/>
      <c r="S214" s="184"/>
      <c r="T214" s="184"/>
      <c r="U214" s="98"/>
      <c r="V214" s="99"/>
      <c r="W214" s="99"/>
      <c r="X214" s="100"/>
      <c r="Y214" s="101"/>
      <c r="Z214" s="38"/>
      <c r="AA214" s="38"/>
      <c r="AB214" s="38"/>
      <c r="AC214" s="38"/>
      <c r="AD214" s="38"/>
      <c r="AE214" s="38"/>
      <c r="AF214" s="38"/>
      <c r="AG214" s="38"/>
      <c r="AH214" s="38"/>
      <c r="AI214" s="38"/>
      <c r="AJ214" s="38"/>
      <c r="AK214" s="38"/>
      <c r="AL214" s="38"/>
    </row>
    <row r="215" spans="1:38" s="47" customFormat="1" ht="14.25" customHeight="1" x14ac:dyDescent="0.25">
      <c r="A215" s="38"/>
      <c r="B215" s="184"/>
      <c r="C215" s="184"/>
      <c r="D215" s="184"/>
      <c r="E215" s="184"/>
      <c r="F215" s="184"/>
      <c r="G215" s="184"/>
      <c r="H215" s="184"/>
      <c r="I215" s="184"/>
      <c r="J215" s="184"/>
      <c r="K215" s="184"/>
      <c r="L215" s="184"/>
      <c r="M215" s="184"/>
      <c r="N215" s="98"/>
      <c r="O215" s="164"/>
      <c r="P215" s="164"/>
      <c r="Q215" s="184"/>
      <c r="R215" s="184"/>
      <c r="S215" s="184"/>
      <c r="T215" s="184"/>
      <c r="U215" s="98"/>
      <c r="V215" s="99"/>
      <c r="W215" s="99"/>
      <c r="X215" s="100"/>
      <c r="Y215" s="101"/>
      <c r="Z215" s="38"/>
      <c r="AA215" s="38"/>
      <c r="AB215" s="38"/>
      <c r="AC215" s="38"/>
      <c r="AD215" s="38"/>
      <c r="AE215" s="38"/>
      <c r="AF215" s="38"/>
      <c r="AG215" s="38"/>
      <c r="AH215" s="38"/>
      <c r="AI215" s="38"/>
      <c r="AJ215" s="38"/>
      <c r="AK215" s="38"/>
      <c r="AL215" s="38"/>
    </row>
    <row r="216" spans="1:38" s="47" customFormat="1" ht="14.25" customHeight="1" x14ac:dyDescent="0.25">
      <c r="A216" s="38"/>
      <c r="B216" s="184"/>
      <c r="C216" s="184"/>
      <c r="D216" s="184"/>
      <c r="E216" s="184"/>
      <c r="F216" s="184"/>
      <c r="G216" s="184"/>
      <c r="H216" s="184"/>
      <c r="I216" s="184"/>
      <c r="J216" s="184"/>
      <c r="K216" s="184"/>
      <c r="L216" s="184"/>
      <c r="M216" s="184"/>
      <c r="N216" s="98"/>
      <c r="O216" s="164"/>
      <c r="P216" s="164"/>
      <c r="Q216" s="184"/>
      <c r="R216" s="184"/>
      <c r="S216" s="184"/>
      <c r="T216" s="184"/>
      <c r="U216" s="98"/>
      <c r="V216" s="99"/>
      <c r="W216" s="99"/>
      <c r="X216" s="100"/>
      <c r="Y216" s="101"/>
      <c r="Z216" s="38"/>
      <c r="AA216" s="38"/>
      <c r="AB216" s="38"/>
      <c r="AC216" s="38"/>
      <c r="AD216" s="38"/>
      <c r="AE216" s="38"/>
      <c r="AF216" s="38"/>
      <c r="AG216" s="38"/>
      <c r="AH216" s="38"/>
      <c r="AI216" s="38"/>
      <c r="AJ216" s="38"/>
      <c r="AK216" s="38"/>
      <c r="AL216" s="38"/>
    </row>
    <row r="217" spans="1:38" s="47" customFormat="1" ht="14.25" customHeight="1" x14ac:dyDescent="0.25">
      <c r="A217" s="38"/>
      <c r="B217" s="184"/>
      <c r="C217" s="184"/>
      <c r="D217" s="184"/>
      <c r="E217" s="184"/>
      <c r="F217" s="184"/>
      <c r="G217" s="184"/>
      <c r="H217" s="184"/>
      <c r="I217" s="184"/>
      <c r="J217" s="184"/>
      <c r="K217" s="184"/>
      <c r="L217" s="184"/>
      <c r="M217" s="184"/>
      <c r="N217" s="98"/>
      <c r="O217" s="164"/>
      <c r="P217" s="164"/>
      <c r="Q217" s="184"/>
      <c r="R217" s="184"/>
      <c r="S217" s="184"/>
      <c r="T217" s="184"/>
      <c r="U217" s="98"/>
      <c r="V217" s="99"/>
      <c r="W217" s="99"/>
      <c r="X217" s="100"/>
      <c r="Y217" s="101"/>
      <c r="Z217" s="38"/>
      <c r="AA217" s="38"/>
      <c r="AB217" s="38"/>
      <c r="AC217" s="38"/>
      <c r="AD217" s="38"/>
      <c r="AE217" s="38"/>
      <c r="AF217" s="38"/>
      <c r="AG217" s="38"/>
      <c r="AH217" s="38"/>
      <c r="AI217" s="38"/>
      <c r="AJ217" s="38"/>
      <c r="AK217" s="38"/>
      <c r="AL217" s="38"/>
    </row>
    <row r="218" spans="1:38" s="47" customFormat="1" ht="14.25" customHeight="1" x14ac:dyDescent="0.25">
      <c r="A218" s="38"/>
      <c r="B218" s="184"/>
      <c r="C218" s="184"/>
      <c r="D218" s="184"/>
      <c r="E218" s="184"/>
      <c r="F218" s="184"/>
      <c r="G218" s="184"/>
      <c r="H218" s="184"/>
      <c r="I218" s="184"/>
      <c r="J218" s="184"/>
      <c r="K218" s="184"/>
      <c r="L218" s="184"/>
      <c r="M218" s="184"/>
      <c r="N218" s="98"/>
      <c r="O218" s="164"/>
      <c r="P218" s="164"/>
      <c r="Q218" s="184"/>
      <c r="R218" s="184"/>
      <c r="S218" s="184"/>
      <c r="T218" s="184"/>
      <c r="U218" s="98"/>
      <c r="V218" s="99"/>
      <c r="W218" s="99"/>
      <c r="X218" s="100"/>
      <c r="Y218" s="101"/>
      <c r="Z218" s="38"/>
      <c r="AA218" s="38"/>
      <c r="AB218" s="38"/>
      <c r="AC218" s="38"/>
      <c r="AD218" s="38"/>
      <c r="AE218" s="38"/>
      <c r="AF218" s="38"/>
      <c r="AG218" s="38"/>
      <c r="AH218" s="38"/>
      <c r="AI218" s="38"/>
      <c r="AJ218" s="38"/>
      <c r="AK218" s="38"/>
      <c r="AL218" s="38"/>
    </row>
    <row r="219" spans="1:38" s="47" customFormat="1" ht="14.25" customHeight="1" x14ac:dyDescent="0.25">
      <c r="A219" s="38"/>
      <c r="B219" s="184"/>
      <c r="C219" s="184"/>
      <c r="D219" s="184"/>
      <c r="E219" s="184"/>
      <c r="F219" s="184"/>
      <c r="G219" s="184"/>
      <c r="H219" s="184"/>
      <c r="I219" s="184"/>
      <c r="J219" s="184"/>
      <c r="K219" s="184"/>
      <c r="L219" s="184"/>
      <c r="M219" s="184"/>
      <c r="N219" s="98"/>
      <c r="O219" s="164"/>
      <c r="P219" s="164"/>
      <c r="Q219" s="184"/>
      <c r="R219" s="184"/>
      <c r="S219" s="184"/>
      <c r="T219" s="184"/>
      <c r="U219" s="98"/>
      <c r="V219" s="99"/>
      <c r="W219" s="99"/>
      <c r="X219" s="100"/>
      <c r="Y219" s="101"/>
      <c r="Z219" s="38"/>
      <c r="AA219" s="38"/>
      <c r="AB219" s="38"/>
      <c r="AC219" s="38"/>
      <c r="AD219" s="38"/>
      <c r="AE219" s="38"/>
      <c r="AF219" s="38"/>
      <c r="AG219" s="38"/>
      <c r="AH219" s="38"/>
      <c r="AI219" s="38"/>
      <c r="AJ219" s="38"/>
      <c r="AK219" s="38"/>
      <c r="AL219" s="38"/>
    </row>
    <row r="220" spans="1:38" s="47" customFormat="1" ht="14.25" customHeight="1" x14ac:dyDescent="0.25">
      <c r="A220" s="38"/>
      <c r="B220" s="184"/>
      <c r="C220" s="184"/>
      <c r="D220" s="184"/>
      <c r="E220" s="184"/>
      <c r="F220" s="184"/>
      <c r="G220" s="184"/>
      <c r="H220" s="184"/>
      <c r="I220" s="184"/>
      <c r="J220" s="184"/>
      <c r="K220" s="184"/>
      <c r="L220" s="184"/>
      <c r="M220" s="184"/>
      <c r="N220" s="98"/>
      <c r="O220" s="164"/>
      <c r="P220" s="164"/>
      <c r="Q220" s="184"/>
      <c r="R220" s="184"/>
      <c r="S220" s="184"/>
      <c r="T220" s="184"/>
      <c r="U220" s="98"/>
      <c r="V220" s="99"/>
      <c r="W220" s="99"/>
      <c r="X220" s="100"/>
      <c r="Y220" s="101"/>
      <c r="Z220" s="38"/>
      <c r="AA220" s="38"/>
      <c r="AB220" s="38"/>
      <c r="AC220" s="38"/>
      <c r="AD220" s="38"/>
      <c r="AE220" s="38"/>
      <c r="AF220" s="38"/>
      <c r="AG220" s="38"/>
      <c r="AH220" s="38"/>
      <c r="AI220" s="38"/>
      <c r="AJ220" s="38"/>
      <c r="AK220" s="38"/>
      <c r="AL220" s="38"/>
    </row>
    <row r="221" spans="1:38" s="47" customFormat="1" ht="14.25" customHeight="1" x14ac:dyDescent="0.25">
      <c r="A221" s="38"/>
      <c r="B221" s="184"/>
      <c r="C221" s="184"/>
      <c r="D221" s="184"/>
      <c r="E221" s="184"/>
      <c r="F221" s="184"/>
      <c r="G221" s="184"/>
      <c r="H221" s="184"/>
      <c r="I221" s="184"/>
      <c r="J221" s="184"/>
      <c r="K221" s="184"/>
      <c r="L221" s="184"/>
      <c r="M221" s="184"/>
      <c r="N221" s="98"/>
      <c r="O221" s="164"/>
      <c r="P221" s="164"/>
      <c r="Q221" s="184"/>
      <c r="R221" s="184"/>
      <c r="S221" s="184"/>
      <c r="T221" s="184"/>
      <c r="U221" s="98"/>
      <c r="V221" s="99"/>
      <c r="W221" s="99"/>
      <c r="X221" s="100"/>
      <c r="Y221" s="101"/>
      <c r="Z221" s="38"/>
      <c r="AA221" s="38"/>
      <c r="AB221" s="38"/>
      <c r="AC221" s="38"/>
      <c r="AD221" s="38"/>
      <c r="AE221" s="38"/>
      <c r="AF221" s="38"/>
      <c r="AG221" s="38"/>
      <c r="AH221" s="38"/>
      <c r="AI221" s="38"/>
      <c r="AJ221" s="38"/>
      <c r="AK221" s="38"/>
      <c r="AL221" s="38"/>
    </row>
    <row r="222" spans="1:38" s="47" customFormat="1" ht="14.25" customHeight="1" x14ac:dyDescent="0.25">
      <c r="A222" s="38"/>
      <c r="B222" s="184"/>
      <c r="C222" s="184"/>
      <c r="D222" s="184"/>
      <c r="E222" s="184"/>
      <c r="F222" s="184"/>
      <c r="G222" s="184"/>
      <c r="H222" s="184"/>
      <c r="I222" s="184"/>
      <c r="J222" s="184"/>
      <c r="K222" s="184"/>
      <c r="L222" s="184"/>
      <c r="M222" s="184"/>
      <c r="N222" s="98"/>
      <c r="O222" s="164"/>
      <c r="P222" s="164"/>
      <c r="Q222" s="184"/>
      <c r="R222" s="184"/>
      <c r="S222" s="184"/>
      <c r="T222" s="184"/>
      <c r="U222" s="98"/>
      <c r="V222" s="99"/>
      <c r="W222" s="99"/>
      <c r="X222" s="100"/>
      <c r="Y222" s="101"/>
      <c r="Z222" s="38"/>
      <c r="AA222" s="38"/>
      <c r="AB222" s="38"/>
      <c r="AC222" s="38"/>
      <c r="AD222" s="38"/>
      <c r="AE222" s="38"/>
      <c r="AF222" s="38"/>
      <c r="AG222" s="38"/>
      <c r="AH222" s="38"/>
      <c r="AI222" s="38"/>
      <c r="AJ222" s="38"/>
      <c r="AK222" s="38"/>
      <c r="AL222" s="38"/>
    </row>
    <row r="223" spans="1:38" s="47" customFormat="1" ht="14.25" customHeight="1" x14ac:dyDescent="0.25">
      <c r="A223" s="38"/>
      <c r="B223" s="184"/>
      <c r="C223" s="184"/>
      <c r="D223" s="184"/>
      <c r="E223" s="184"/>
      <c r="F223" s="184"/>
      <c r="G223" s="184"/>
      <c r="H223" s="184"/>
      <c r="I223" s="184"/>
      <c r="J223" s="184"/>
      <c r="K223" s="184"/>
      <c r="L223" s="184"/>
      <c r="M223" s="184"/>
      <c r="N223" s="98"/>
      <c r="O223" s="164"/>
      <c r="P223" s="164"/>
      <c r="Q223" s="184"/>
      <c r="R223" s="184"/>
      <c r="S223" s="184"/>
      <c r="T223" s="184"/>
      <c r="U223" s="98"/>
      <c r="V223" s="99"/>
      <c r="W223" s="99"/>
      <c r="X223" s="100"/>
      <c r="Y223" s="101"/>
      <c r="Z223" s="38"/>
      <c r="AA223" s="38"/>
      <c r="AB223" s="38"/>
      <c r="AC223" s="38"/>
      <c r="AD223" s="38"/>
      <c r="AE223" s="38"/>
      <c r="AF223" s="38"/>
      <c r="AG223" s="38"/>
      <c r="AH223" s="38"/>
      <c r="AI223" s="38"/>
      <c r="AJ223" s="38"/>
      <c r="AK223" s="38"/>
      <c r="AL223" s="38"/>
    </row>
    <row r="224" spans="1:38" s="47" customFormat="1" ht="14.25" customHeight="1" x14ac:dyDescent="0.25">
      <c r="A224" s="38"/>
      <c r="B224" s="184"/>
      <c r="C224" s="184"/>
      <c r="D224" s="184"/>
      <c r="E224" s="184"/>
      <c r="F224" s="184"/>
      <c r="G224" s="184"/>
      <c r="H224" s="184"/>
      <c r="I224" s="184"/>
      <c r="J224" s="184"/>
      <c r="K224" s="184"/>
      <c r="L224" s="184"/>
      <c r="M224" s="184"/>
      <c r="N224" s="98"/>
      <c r="O224" s="164"/>
      <c r="P224" s="164"/>
      <c r="Q224" s="184"/>
      <c r="R224" s="184"/>
      <c r="S224" s="184"/>
      <c r="T224" s="184"/>
      <c r="U224" s="98"/>
      <c r="V224" s="99"/>
      <c r="W224" s="99"/>
      <c r="X224" s="100"/>
      <c r="Y224" s="101"/>
      <c r="Z224" s="38"/>
      <c r="AA224" s="38"/>
      <c r="AB224" s="38"/>
      <c r="AC224" s="38"/>
      <c r="AD224" s="38"/>
      <c r="AE224" s="38"/>
      <c r="AF224" s="38"/>
      <c r="AG224" s="38"/>
      <c r="AH224" s="38"/>
      <c r="AI224" s="38"/>
      <c r="AJ224" s="38"/>
      <c r="AK224" s="38"/>
      <c r="AL224" s="38"/>
    </row>
    <row r="225" spans="1:38" s="47" customFormat="1" ht="14.25" customHeight="1" x14ac:dyDescent="0.25">
      <c r="A225" s="38"/>
      <c r="B225" s="184"/>
      <c r="C225" s="184"/>
      <c r="D225" s="184"/>
      <c r="E225" s="184"/>
      <c r="F225" s="184"/>
      <c r="G225" s="184"/>
      <c r="H225" s="184"/>
      <c r="I225" s="184"/>
      <c r="J225" s="184"/>
      <c r="K225" s="184"/>
      <c r="L225" s="184"/>
      <c r="M225" s="184"/>
      <c r="N225" s="98"/>
      <c r="O225" s="164"/>
      <c r="P225" s="164"/>
      <c r="Q225" s="184"/>
      <c r="R225" s="184"/>
      <c r="S225" s="184"/>
      <c r="T225" s="184"/>
      <c r="U225" s="98"/>
      <c r="V225" s="99"/>
      <c r="W225" s="99"/>
      <c r="X225" s="100"/>
      <c r="Y225" s="101"/>
      <c r="Z225" s="38"/>
      <c r="AA225" s="38"/>
      <c r="AB225" s="38"/>
      <c r="AC225" s="38"/>
      <c r="AD225" s="38"/>
      <c r="AE225" s="38"/>
      <c r="AF225" s="38"/>
      <c r="AG225" s="38"/>
      <c r="AH225" s="38"/>
      <c r="AI225" s="38"/>
      <c r="AJ225" s="38"/>
      <c r="AK225" s="38"/>
      <c r="AL225" s="38"/>
    </row>
    <row r="226" spans="1:38" s="47" customFormat="1" ht="14.25" customHeight="1" x14ac:dyDescent="0.25">
      <c r="A226" s="38"/>
      <c r="B226" s="184"/>
      <c r="C226" s="184"/>
      <c r="D226" s="184"/>
      <c r="E226" s="184"/>
      <c r="F226" s="184"/>
      <c r="G226" s="184"/>
      <c r="H226" s="184"/>
      <c r="I226" s="184"/>
      <c r="J226" s="184"/>
      <c r="K226" s="184"/>
      <c r="L226" s="184"/>
      <c r="M226" s="184"/>
      <c r="N226" s="98"/>
      <c r="O226" s="164"/>
      <c r="P226" s="164"/>
      <c r="Q226" s="184"/>
      <c r="R226" s="184"/>
      <c r="S226" s="184"/>
      <c r="T226" s="184"/>
      <c r="U226" s="98"/>
      <c r="V226" s="99"/>
      <c r="W226" s="99"/>
      <c r="X226" s="100"/>
      <c r="Y226" s="101"/>
      <c r="Z226" s="38"/>
      <c r="AA226" s="38"/>
      <c r="AB226" s="38"/>
      <c r="AC226" s="38"/>
      <c r="AD226" s="38"/>
      <c r="AE226" s="38"/>
      <c r="AF226" s="38"/>
      <c r="AG226" s="38"/>
      <c r="AH226" s="38"/>
      <c r="AI226" s="38"/>
      <c r="AJ226" s="38"/>
      <c r="AK226" s="38"/>
      <c r="AL226" s="38"/>
    </row>
    <row r="227" spans="1:38" s="47" customFormat="1" ht="14.25" customHeight="1" x14ac:dyDescent="0.25">
      <c r="A227" s="38"/>
      <c r="B227" s="184"/>
      <c r="C227" s="184"/>
      <c r="D227" s="184"/>
      <c r="E227" s="184"/>
      <c r="F227" s="184"/>
      <c r="G227" s="184"/>
      <c r="H227" s="184"/>
      <c r="I227" s="184"/>
      <c r="J227" s="184"/>
      <c r="K227" s="184"/>
      <c r="L227" s="184"/>
      <c r="M227" s="184"/>
      <c r="N227" s="98"/>
      <c r="O227" s="164"/>
      <c r="P227" s="164"/>
      <c r="Q227" s="184"/>
      <c r="R227" s="184"/>
      <c r="S227" s="184"/>
      <c r="T227" s="184"/>
      <c r="U227" s="98"/>
      <c r="V227" s="99"/>
      <c r="W227" s="99"/>
      <c r="X227" s="100"/>
      <c r="Y227" s="101"/>
      <c r="Z227" s="38"/>
      <c r="AA227" s="38"/>
      <c r="AB227" s="38"/>
      <c r="AC227" s="38"/>
      <c r="AD227" s="38"/>
      <c r="AE227" s="38"/>
      <c r="AF227" s="38"/>
      <c r="AG227" s="38"/>
      <c r="AH227" s="38"/>
      <c r="AI227" s="38"/>
      <c r="AJ227" s="38"/>
      <c r="AK227" s="38"/>
      <c r="AL227" s="38"/>
    </row>
    <row r="228" spans="1:38" s="47" customFormat="1" ht="14.25" customHeight="1" x14ac:dyDescent="0.25">
      <c r="A228" s="38"/>
      <c r="B228" s="184"/>
      <c r="C228" s="184"/>
      <c r="D228" s="184"/>
      <c r="E228" s="184"/>
      <c r="F228" s="184"/>
      <c r="G228" s="184"/>
      <c r="H228" s="184"/>
      <c r="I228" s="184"/>
      <c r="J228" s="184"/>
      <c r="K228" s="184"/>
      <c r="L228" s="184"/>
      <c r="M228" s="184"/>
      <c r="N228" s="98"/>
      <c r="O228" s="164"/>
      <c r="P228" s="164"/>
      <c r="Q228" s="184"/>
      <c r="R228" s="184"/>
      <c r="S228" s="184"/>
      <c r="T228" s="184"/>
      <c r="U228" s="98"/>
      <c r="V228" s="99"/>
      <c r="W228" s="99"/>
      <c r="X228" s="100"/>
      <c r="Y228" s="101"/>
      <c r="Z228" s="38"/>
      <c r="AA228" s="38"/>
      <c r="AB228" s="38"/>
      <c r="AC228" s="38"/>
      <c r="AD228" s="38"/>
      <c r="AE228" s="38"/>
      <c r="AF228" s="38"/>
      <c r="AG228" s="38"/>
      <c r="AH228" s="38"/>
      <c r="AI228" s="38"/>
      <c r="AJ228" s="38"/>
      <c r="AK228" s="38"/>
      <c r="AL228" s="38"/>
    </row>
    <row r="229" spans="1:38" s="47" customFormat="1" ht="14.25" customHeight="1" x14ac:dyDescent="0.25">
      <c r="A229" s="38"/>
      <c r="B229" s="184"/>
      <c r="C229" s="184"/>
      <c r="D229" s="184"/>
      <c r="E229" s="184"/>
      <c r="F229" s="184"/>
      <c r="G229" s="184"/>
      <c r="H229" s="184"/>
      <c r="I229" s="184"/>
      <c r="J229" s="184"/>
      <c r="K229" s="184"/>
      <c r="L229" s="184"/>
      <c r="M229" s="184"/>
      <c r="N229" s="98"/>
      <c r="O229" s="164"/>
      <c r="P229" s="164"/>
      <c r="Q229" s="184"/>
      <c r="R229" s="184"/>
      <c r="S229" s="184"/>
      <c r="T229" s="184"/>
      <c r="U229" s="98"/>
      <c r="V229" s="99"/>
      <c r="W229" s="99"/>
      <c r="X229" s="100"/>
      <c r="Y229" s="101"/>
      <c r="Z229" s="38"/>
      <c r="AA229" s="38"/>
      <c r="AB229" s="38"/>
      <c r="AC229" s="38"/>
      <c r="AD229" s="38"/>
      <c r="AE229" s="38"/>
      <c r="AF229" s="38"/>
      <c r="AG229" s="38"/>
      <c r="AH229" s="38"/>
      <c r="AI229" s="38"/>
      <c r="AJ229" s="38"/>
      <c r="AK229" s="38"/>
      <c r="AL229" s="38"/>
    </row>
    <row r="230" spans="1:38" s="47" customFormat="1" ht="14.25" customHeight="1" x14ac:dyDescent="0.25">
      <c r="A230" s="38"/>
      <c r="B230" s="184"/>
      <c r="C230" s="184"/>
      <c r="D230" s="184"/>
      <c r="E230" s="184"/>
      <c r="F230" s="184"/>
      <c r="G230" s="184"/>
      <c r="H230" s="184"/>
      <c r="I230" s="184"/>
      <c r="J230" s="184"/>
      <c r="K230" s="184"/>
      <c r="L230" s="184"/>
      <c r="M230" s="184"/>
      <c r="N230" s="98"/>
      <c r="O230" s="164"/>
      <c r="P230" s="164"/>
      <c r="Q230" s="184"/>
      <c r="R230" s="184"/>
      <c r="S230" s="184"/>
      <c r="T230" s="184"/>
      <c r="U230" s="98"/>
      <c r="V230" s="99"/>
      <c r="W230" s="99"/>
      <c r="X230" s="100"/>
      <c r="Y230" s="101"/>
      <c r="Z230" s="38"/>
      <c r="AA230" s="38"/>
      <c r="AB230" s="38"/>
      <c r="AC230" s="38"/>
      <c r="AD230" s="38"/>
      <c r="AE230" s="38"/>
      <c r="AF230" s="38"/>
      <c r="AG230" s="38"/>
      <c r="AH230" s="38"/>
      <c r="AI230" s="38"/>
      <c r="AJ230" s="38"/>
      <c r="AK230" s="38"/>
      <c r="AL230" s="38"/>
    </row>
    <row r="231" spans="1:38" s="47" customFormat="1" ht="14.25" customHeight="1" x14ac:dyDescent="0.25">
      <c r="A231" s="38"/>
      <c r="B231" s="184"/>
      <c r="C231" s="184"/>
      <c r="D231" s="184"/>
      <c r="E231" s="184"/>
      <c r="F231" s="184"/>
      <c r="G231" s="184"/>
      <c r="H231" s="184"/>
      <c r="I231" s="184"/>
      <c r="J231" s="184"/>
      <c r="K231" s="184"/>
      <c r="L231" s="184"/>
      <c r="M231" s="184"/>
      <c r="N231" s="98"/>
      <c r="O231" s="164"/>
      <c r="P231" s="164"/>
      <c r="Q231" s="184"/>
      <c r="R231" s="184"/>
      <c r="S231" s="184"/>
      <c r="T231" s="184"/>
      <c r="U231" s="98"/>
      <c r="V231" s="99"/>
      <c r="W231" s="99"/>
      <c r="X231" s="100"/>
      <c r="Y231" s="101"/>
      <c r="Z231" s="38"/>
      <c r="AA231" s="38"/>
      <c r="AB231" s="38"/>
      <c r="AC231" s="38"/>
      <c r="AD231" s="38"/>
      <c r="AE231" s="38"/>
      <c r="AF231" s="38"/>
      <c r="AG231" s="38"/>
      <c r="AH231" s="38"/>
      <c r="AI231" s="38"/>
      <c r="AJ231" s="38"/>
      <c r="AK231" s="38"/>
      <c r="AL231" s="38"/>
    </row>
    <row r="232" spans="1:38" s="47" customFormat="1" ht="14.25" customHeight="1" x14ac:dyDescent="0.25">
      <c r="A232" s="38"/>
      <c r="B232" s="184"/>
      <c r="C232" s="184"/>
      <c r="D232" s="184"/>
      <c r="E232" s="184"/>
      <c r="F232" s="184"/>
      <c r="G232" s="184"/>
      <c r="H232" s="184"/>
      <c r="I232" s="184"/>
      <c r="J232" s="184"/>
      <c r="K232" s="184"/>
      <c r="L232" s="184"/>
      <c r="M232" s="184"/>
      <c r="N232" s="98"/>
      <c r="O232" s="164"/>
      <c r="P232" s="164"/>
      <c r="Q232" s="184"/>
      <c r="R232" s="184"/>
      <c r="S232" s="184"/>
      <c r="T232" s="184"/>
      <c r="U232" s="98"/>
      <c r="V232" s="99"/>
      <c r="W232" s="99"/>
      <c r="X232" s="100"/>
      <c r="Y232" s="101"/>
      <c r="Z232" s="38"/>
      <c r="AA232" s="38"/>
      <c r="AB232" s="38"/>
      <c r="AC232" s="38"/>
      <c r="AD232" s="38"/>
      <c r="AE232" s="38"/>
      <c r="AF232" s="38"/>
      <c r="AG232" s="38"/>
      <c r="AH232" s="38"/>
      <c r="AI232" s="38"/>
      <c r="AJ232" s="38"/>
      <c r="AK232" s="38"/>
      <c r="AL232" s="38"/>
    </row>
    <row r="233" spans="1:38" s="47" customFormat="1" ht="14.25" customHeight="1" x14ac:dyDescent="0.25">
      <c r="A233" s="38"/>
      <c r="B233" s="184"/>
      <c r="C233" s="184"/>
      <c r="D233" s="184"/>
      <c r="E233" s="184"/>
      <c r="F233" s="184"/>
      <c r="G233" s="184"/>
      <c r="H233" s="184"/>
      <c r="I233" s="184"/>
      <c r="J233" s="184"/>
      <c r="K233" s="184"/>
      <c r="L233" s="184"/>
      <c r="M233" s="184"/>
      <c r="N233" s="98"/>
      <c r="O233" s="164"/>
      <c r="P233" s="164"/>
      <c r="Q233" s="184"/>
      <c r="R233" s="184"/>
      <c r="S233" s="184"/>
      <c r="T233" s="184"/>
      <c r="U233" s="98"/>
      <c r="V233" s="99"/>
      <c r="W233" s="99"/>
      <c r="X233" s="100"/>
      <c r="Y233" s="101"/>
      <c r="Z233" s="38"/>
      <c r="AA233" s="38"/>
      <c r="AB233" s="38"/>
      <c r="AC233" s="38"/>
      <c r="AD233" s="38"/>
      <c r="AE233" s="38"/>
      <c r="AF233" s="38"/>
      <c r="AG233" s="38"/>
      <c r="AH233" s="38"/>
      <c r="AI233" s="38"/>
      <c r="AJ233" s="38"/>
      <c r="AK233" s="38"/>
      <c r="AL233" s="38"/>
    </row>
    <row r="234" spans="1:38" s="47" customFormat="1" ht="14.25" customHeight="1" x14ac:dyDescent="0.25">
      <c r="A234" s="38"/>
      <c r="B234" s="184"/>
      <c r="C234" s="184"/>
      <c r="D234" s="184"/>
      <c r="E234" s="184"/>
      <c r="F234" s="184"/>
      <c r="G234" s="184"/>
      <c r="H234" s="184"/>
      <c r="I234" s="184"/>
      <c r="J234" s="184"/>
      <c r="K234" s="184"/>
      <c r="L234" s="184"/>
      <c r="M234" s="184"/>
      <c r="N234" s="98"/>
      <c r="O234" s="164"/>
      <c r="P234" s="164"/>
      <c r="Q234" s="184"/>
      <c r="R234" s="184"/>
      <c r="S234" s="184"/>
      <c r="T234" s="184"/>
      <c r="U234" s="98"/>
      <c r="V234" s="99"/>
      <c r="W234" s="99"/>
      <c r="X234" s="100"/>
      <c r="Y234" s="101"/>
      <c r="Z234" s="38"/>
      <c r="AA234" s="38"/>
      <c r="AB234" s="38"/>
      <c r="AC234" s="38"/>
      <c r="AD234" s="38"/>
      <c r="AE234" s="38"/>
      <c r="AF234" s="38"/>
      <c r="AG234" s="38"/>
      <c r="AH234" s="38"/>
      <c r="AI234" s="38"/>
      <c r="AJ234" s="38"/>
      <c r="AK234" s="38"/>
      <c r="AL234" s="38"/>
    </row>
    <row r="235" spans="1:38" s="47" customFormat="1" ht="14.25" customHeight="1" x14ac:dyDescent="0.25">
      <c r="A235" s="38"/>
      <c r="B235" s="184"/>
      <c r="C235" s="184"/>
      <c r="D235" s="184"/>
      <c r="E235" s="184"/>
      <c r="F235" s="184"/>
      <c r="G235" s="184"/>
      <c r="H235" s="184"/>
      <c r="I235" s="184"/>
      <c r="J235" s="184"/>
      <c r="K235" s="184"/>
      <c r="L235" s="184"/>
      <c r="M235" s="184"/>
      <c r="N235" s="98"/>
      <c r="O235" s="164"/>
      <c r="P235" s="164"/>
      <c r="Q235" s="184"/>
      <c r="R235" s="184"/>
      <c r="S235" s="184"/>
      <c r="T235" s="184"/>
      <c r="U235" s="98"/>
      <c r="V235" s="99"/>
      <c r="W235" s="99"/>
      <c r="X235" s="100"/>
      <c r="Y235" s="101"/>
      <c r="Z235" s="38"/>
      <c r="AA235" s="38"/>
      <c r="AB235" s="38"/>
      <c r="AC235" s="38"/>
      <c r="AD235" s="38"/>
      <c r="AE235" s="38"/>
      <c r="AF235" s="38"/>
      <c r="AG235" s="38"/>
      <c r="AH235" s="38"/>
      <c r="AI235" s="38"/>
      <c r="AJ235" s="38"/>
      <c r="AK235" s="38"/>
      <c r="AL235" s="38"/>
    </row>
    <row r="236" spans="1:38" s="47" customFormat="1" ht="14.25" customHeight="1" x14ac:dyDescent="0.25">
      <c r="A236" s="38"/>
      <c r="B236" s="184"/>
      <c r="C236" s="184"/>
      <c r="D236" s="184"/>
      <c r="E236" s="184"/>
      <c r="F236" s="184"/>
      <c r="G236" s="184"/>
      <c r="H236" s="184"/>
      <c r="I236" s="184"/>
      <c r="J236" s="184"/>
      <c r="K236" s="184"/>
      <c r="L236" s="184"/>
      <c r="M236" s="184"/>
      <c r="N236" s="98"/>
      <c r="O236" s="164"/>
      <c r="P236" s="164"/>
      <c r="Q236" s="184"/>
      <c r="R236" s="184"/>
      <c r="S236" s="184"/>
      <c r="T236" s="184"/>
      <c r="U236" s="98"/>
      <c r="V236" s="99"/>
      <c r="W236" s="99"/>
      <c r="X236" s="100"/>
      <c r="Y236" s="101"/>
      <c r="Z236" s="38"/>
      <c r="AA236" s="38"/>
      <c r="AB236" s="38"/>
      <c r="AC236" s="38"/>
      <c r="AD236" s="38"/>
      <c r="AE236" s="38"/>
      <c r="AF236" s="38"/>
      <c r="AG236" s="38"/>
      <c r="AH236" s="38"/>
      <c r="AI236" s="38"/>
      <c r="AJ236" s="38"/>
      <c r="AK236" s="38"/>
      <c r="AL236" s="38"/>
    </row>
    <row r="237" spans="1:38" s="47" customFormat="1" ht="14.25" customHeight="1" x14ac:dyDescent="0.25">
      <c r="A237" s="38"/>
      <c r="B237" s="184"/>
      <c r="C237" s="184"/>
      <c r="D237" s="184"/>
      <c r="E237" s="184"/>
      <c r="F237" s="184"/>
      <c r="G237" s="184"/>
      <c r="H237" s="184"/>
      <c r="I237" s="184"/>
      <c r="J237" s="184"/>
      <c r="K237" s="184"/>
      <c r="L237" s="184"/>
      <c r="M237" s="184"/>
      <c r="N237" s="98"/>
      <c r="O237" s="164"/>
      <c r="P237" s="164"/>
      <c r="Q237" s="184"/>
      <c r="R237" s="184"/>
      <c r="S237" s="184"/>
      <c r="T237" s="184"/>
      <c r="U237" s="98"/>
      <c r="V237" s="99"/>
      <c r="W237" s="99"/>
      <c r="X237" s="100"/>
      <c r="Y237" s="101"/>
      <c r="Z237" s="38"/>
      <c r="AA237" s="38"/>
      <c r="AB237" s="38"/>
      <c r="AC237" s="38"/>
      <c r="AD237" s="38"/>
      <c r="AE237" s="38"/>
      <c r="AF237" s="38"/>
      <c r="AG237" s="38"/>
      <c r="AH237" s="38"/>
      <c r="AI237" s="38"/>
      <c r="AJ237" s="38"/>
      <c r="AK237" s="38"/>
      <c r="AL237" s="38"/>
    </row>
    <row r="238" spans="1:38" s="47" customFormat="1" ht="14.25" customHeight="1" x14ac:dyDescent="0.25">
      <c r="A238" s="38"/>
      <c r="B238" s="184"/>
      <c r="C238" s="184"/>
      <c r="D238" s="184"/>
      <c r="E238" s="184"/>
      <c r="F238" s="184"/>
      <c r="G238" s="184"/>
      <c r="H238" s="184"/>
      <c r="I238" s="184"/>
      <c r="J238" s="184"/>
      <c r="K238" s="184"/>
      <c r="L238" s="184"/>
      <c r="M238" s="184"/>
      <c r="N238" s="98"/>
      <c r="O238" s="164"/>
      <c r="P238" s="164"/>
      <c r="Q238" s="184"/>
      <c r="R238" s="184"/>
      <c r="S238" s="184"/>
      <c r="T238" s="184"/>
      <c r="U238" s="98"/>
      <c r="V238" s="99"/>
      <c r="W238" s="99"/>
      <c r="X238" s="100"/>
      <c r="Y238" s="101"/>
      <c r="Z238" s="38"/>
      <c r="AA238" s="38"/>
      <c r="AB238" s="38"/>
      <c r="AC238" s="38"/>
      <c r="AD238" s="38"/>
      <c r="AE238" s="38"/>
      <c r="AF238" s="38"/>
      <c r="AG238" s="38"/>
      <c r="AH238" s="38"/>
      <c r="AI238" s="38"/>
      <c r="AJ238" s="38"/>
      <c r="AK238" s="38"/>
      <c r="AL238" s="38"/>
    </row>
    <row r="239" spans="1:38" s="47" customFormat="1" ht="14.25" customHeight="1" x14ac:dyDescent="0.25">
      <c r="A239" s="38"/>
      <c r="B239" s="184"/>
      <c r="C239" s="184"/>
      <c r="D239" s="184"/>
      <c r="E239" s="184"/>
      <c r="F239" s="184"/>
      <c r="G239" s="184"/>
      <c r="H239" s="184"/>
      <c r="I239" s="184"/>
      <c r="J239" s="184"/>
      <c r="K239" s="184"/>
      <c r="L239" s="184"/>
      <c r="M239" s="184"/>
      <c r="N239" s="98"/>
      <c r="O239" s="164"/>
      <c r="P239" s="164"/>
      <c r="Q239" s="184"/>
      <c r="R239" s="184"/>
      <c r="S239" s="184"/>
      <c r="T239" s="184"/>
      <c r="U239" s="98"/>
      <c r="V239" s="99"/>
      <c r="W239" s="99"/>
      <c r="X239" s="100"/>
      <c r="Y239" s="101"/>
      <c r="Z239" s="38"/>
      <c r="AA239" s="38"/>
      <c r="AB239" s="38"/>
      <c r="AC239" s="38"/>
      <c r="AD239" s="38"/>
      <c r="AE239" s="38"/>
      <c r="AF239" s="38"/>
      <c r="AG239" s="38"/>
      <c r="AH239" s="38"/>
      <c r="AI239" s="38"/>
      <c r="AJ239" s="38"/>
      <c r="AK239" s="38"/>
      <c r="AL239" s="38"/>
    </row>
    <row r="240" spans="1:38" ht="14.25" customHeight="1" x14ac:dyDescent="0.25">
      <c r="A240" s="94"/>
      <c r="B240" s="184"/>
      <c r="C240" s="184"/>
      <c r="D240" s="184"/>
      <c r="E240" s="184"/>
      <c r="F240" s="184"/>
      <c r="G240" s="184"/>
      <c r="H240" s="184"/>
      <c r="I240" s="184"/>
      <c r="J240" s="184"/>
      <c r="K240" s="184"/>
      <c r="L240" s="184"/>
      <c r="M240" s="184"/>
      <c r="N240" s="98"/>
      <c r="O240" s="164"/>
      <c r="P240" s="164"/>
      <c r="Q240" s="184"/>
      <c r="R240" s="184"/>
      <c r="S240" s="184"/>
      <c r="T240" s="184"/>
      <c r="U240" s="98"/>
      <c r="V240" s="99"/>
      <c r="W240" s="99"/>
      <c r="X240" s="100"/>
      <c r="Y240" s="101"/>
      <c r="Z240" s="38"/>
      <c r="AA240" s="38"/>
      <c r="AB240" s="38"/>
      <c r="AC240" s="38"/>
      <c r="AD240" s="38"/>
      <c r="AE240" s="38"/>
      <c r="AF240" s="94"/>
      <c r="AG240" s="94"/>
      <c r="AH240" s="94"/>
      <c r="AI240" s="94"/>
      <c r="AJ240" s="94"/>
      <c r="AK240" s="94"/>
      <c r="AL240" s="94"/>
    </row>
    <row r="241" spans="1:38" ht="14.25" customHeight="1" x14ac:dyDescent="0.25">
      <c r="A241" s="94"/>
      <c r="B241" s="184"/>
      <c r="C241" s="184"/>
      <c r="D241" s="184"/>
      <c r="E241" s="184"/>
      <c r="F241" s="184"/>
      <c r="G241" s="184"/>
      <c r="H241" s="184"/>
      <c r="I241" s="184"/>
      <c r="J241" s="184"/>
      <c r="K241" s="184"/>
      <c r="L241" s="184"/>
      <c r="M241" s="184"/>
      <c r="N241" s="98"/>
      <c r="O241" s="164"/>
      <c r="P241" s="164"/>
      <c r="Q241" s="184"/>
      <c r="R241" s="184"/>
      <c r="S241" s="184"/>
      <c r="T241" s="184"/>
      <c r="U241" s="98"/>
      <c r="V241" s="99"/>
      <c r="W241" s="99"/>
      <c r="X241" s="100"/>
      <c r="Y241" s="101"/>
      <c r="Z241" s="38"/>
      <c r="AA241" s="38"/>
      <c r="AB241" s="38"/>
      <c r="AC241" s="38"/>
      <c r="AD241" s="38"/>
      <c r="AE241" s="38"/>
      <c r="AF241" s="94"/>
      <c r="AG241" s="94"/>
      <c r="AH241" s="94"/>
      <c r="AI241" s="94"/>
      <c r="AJ241" s="94"/>
      <c r="AK241" s="94"/>
      <c r="AL241" s="94"/>
    </row>
    <row r="242" spans="1:38" s="47" customFormat="1" ht="14.25" customHeight="1" x14ac:dyDescent="0.25">
      <c r="A242" s="68"/>
      <c r="B242" s="94"/>
      <c r="C242" s="94"/>
      <c r="D242" s="94"/>
      <c r="E242" s="94"/>
      <c r="F242" s="94"/>
      <c r="G242" s="94"/>
      <c r="H242" s="94"/>
      <c r="I242" s="94"/>
      <c r="J242" s="94"/>
      <c r="K242" s="94"/>
      <c r="L242" s="94"/>
      <c r="M242" s="94"/>
      <c r="N242" s="94"/>
      <c r="O242" s="94"/>
      <c r="P242" s="94"/>
      <c r="Q242" s="94"/>
      <c r="R242" s="94"/>
      <c r="S242" s="94"/>
      <c r="T242" s="94"/>
      <c r="U242" s="94"/>
      <c r="V242" s="94"/>
      <c r="W242" s="94"/>
      <c r="X242" s="94"/>
      <c r="Y242" s="94"/>
      <c r="Z242" s="94"/>
      <c r="AA242" s="94"/>
      <c r="AB242" s="94"/>
      <c r="AC242" s="94"/>
      <c r="AD242" s="94"/>
      <c r="AE242" s="94"/>
      <c r="AF242" s="38"/>
      <c r="AG242" s="38"/>
      <c r="AH242" s="38"/>
      <c r="AI242" s="38"/>
      <c r="AJ242" s="38"/>
      <c r="AK242" s="38"/>
      <c r="AL242" s="38"/>
    </row>
    <row r="243" spans="1:38" ht="14.25" customHeight="1" x14ac:dyDescent="0.25">
      <c r="A243" s="94"/>
      <c r="B243" s="94"/>
      <c r="C243" s="94"/>
      <c r="D243" s="94"/>
      <c r="E243" s="94"/>
      <c r="F243" s="94"/>
      <c r="G243" s="94"/>
      <c r="H243" s="94"/>
      <c r="I243" s="94"/>
      <c r="J243" s="94"/>
      <c r="K243" s="94"/>
      <c r="L243" s="94"/>
      <c r="M243" s="94"/>
      <c r="N243" s="94"/>
      <c r="O243" s="94"/>
      <c r="P243" s="94"/>
      <c r="Q243" s="94"/>
      <c r="R243" s="94"/>
      <c r="S243" s="94"/>
      <c r="T243" s="94"/>
      <c r="U243" s="94"/>
      <c r="V243" s="94"/>
      <c r="W243" s="94"/>
      <c r="X243" s="94"/>
      <c r="Y243" s="94"/>
      <c r="Z243" s="94"/>
      <c r="AA243" s="94"/>
      <c r="AB243" s="94"/>
      <c r="AC243" s="94"/>
      <c r="AD243" s="94"/>
      <c r="AE243" s="94"/>
      <c r="AF243" s="94"/>
      <c r="AG243" s="94"/>
      <c r="AH243" s="94"/>
      <c r="AI243" s="94"/>
      <c r="AJ243" s="94"/>
      <c r="AK243" s="94"/>
      <c r="AL243" s="94"/>
    </row>
    <row r="244" spans="1:38" s="79" customFormat="1" ht="14.25" customHeight="1" x14ac:dyDescent="0.25">
      <c r="A244" s="96"/>
      <c r="B244" s="38"/>
      <c r="C244" s="38"/>
      <c r="D244" s="38"/>
      <c r="E244" s="38"/>
      <c r="F244" s="38"/>
      <c r="G244" s="38"/>
      <c r="H244" s="38"/>
      <c r="I244" s="38"/>
      <c r="J244" s="38"/>
      <c r="K244" s="38"/>
      <c r="L244" s="39"/>
      <c r="M244" s="39"/>
      <c r="N244" s="39"/>
      <c r="O244" s="38"/>
      <c r="P244" s="38"/>
      <c r="Q244" s="38"/>
      <c r="R244" s="40"/>
      <c r="S244" s="40"/>
      <c r="T244" s="40"/>
      <c r="U244" s="40"/>
      <c r="V244" s="39"/>
      <c r="W244" s="38"/>
      <c r="X244" s="38"/>
      <c r="Y244" s="38"/>
      <c r="Z244" s="38"/>
      <c r="AA244" s="38"/>
      <c r="AB244" s="38"/>
      <c r="AC244" s="38"/>
      <c r="AD244" s="38"/>
      <c r="AE244" s="38"/>
      <c r="AF244" s="96"/>
      <c r="AG244" s="96"/>
      <c r="AH244" s="96"/>
      <c r="AI244" s="96"/>
      <c r="AJ244" s="96"/>
      <c r="AK244" s="96"/>
      <c r="AL244" s="96"/>
    </row>
    <row r="245" spans="1:38" ht="14.25" customHeight="1" x14ac:dyDescent="0.25">
      <c r="A245" s="94"/>
      <c r="B245" s="94"/>
      <c r="C245" s="94"/>
      <c r="D245" s="94"/>
      <c r="E245" s="94"/>
      <c r="F245" s="94"/>
      <c r="G245" s="94"/>
      <c r="H245" s="94"/>
      <c r="I245" s="94"/>
      <c r="J245" s="94"/>
      <c r="K245" s="94"/>
      <c r="L245" s="94"/>
      <c r="M245" s="94"/>
      <c r="N245" s="94"/>
      <c r="O245" s="94"/>
      <c r="P245" s="94"/>
      <c r="Q245" s="94"/>
      <c r="R245" s="94"/>
      <c r="S245" s="94"/>
      <c r="T245" s="94"/>
      <c r="U245" s="94"/>
      <c r="V245" s="94"/>
      <c r="W245" s="94"/>
      <c r="X245" s="94"/>
      <c r="Y245" s="94"/>
      <c r="Z245" s="94"/>
      <c r="AA245" s="94"/>
      <c r="AB245" s="94"/>
      <c r="AC245" s="94"/>
      <c r="AD245" s="94"/>
      <c r="AE245" s="94"/>
      <c r="AF245" s="94"/>
      <c r="AG245" s="94"/>
      <c r="AH245" s="94"/>
      <c r="AI245" s="94"/>
      <c r="AJ245" s="94"/>
      <c r="AK245" s="94"/>
      <c r="AL245" s="94"/>
    </row>
    <row r="246" spans="1:38" ht="14.25" customHeight="1" x14ac:dyDescent="0.25">
      <c r="A246" s="94"/>
      <c r="B246" s="185"/>
      <c r="C246" s="186"/>
      <c r="D246" s="186"/>
      <c r="E246" s="165"/>
      <c r="F246" s="165"/>
      <c r="G246" s="165"/>
      <c r="H246" s="185"/>
      <c r="I246" s="185"/>
      <c r="J246" s="185"/>
      <c r="K246" s="185"/>
      <c r="L246" s="185"/>
      <c r="M246" s="185"/>
      <c r="N246" s="185"/>
      <c r="O246" s="185"/>
      <c r="P246" s="185"/>
      <c r="Q246" s="165"/>
      <c r="R246" s="94"/>
      <c r="S246" s="94"/>
      <c r="T246" s="94"/>
      <c r="U246" s="94"/>
      <c r="V246" s="94"/>
      <c r="W246" s="96"/>
      <c r="X246" s="37"/>
      <c r="Y246" s="96"/>
      <c r="Z246" s="96"/>
      <c r="AA246" s="96"/>
      <c r="AB246" s="96"/>
      <c r="AC246" s="96"/>
      <c r="AD246" s="96"/>
      <c r="AE246" s="96"/>
      <c r="AF246" s="94"/>
      <c r="AG246" s="94"/>
      <c r="AH246" s="94"/>
      <c r="AI246" s="94"/>
      <c r="AJ246" s="94"/>
      <c r="AK246" s="94"/>
      <c r="AL246" s="94"/>
    </row>
    <row r="247" spans="1:38" ht="14.25" customHeight="1" x14ac:dyDescent="0.25">
      <c r="A247" s="94"/>
      <c r="B247" s="188"/>
      <c r="C247" s="188"/>
      <c r="D247" s="188"/>
      <c r="E247" s="102"/>
      <c r="F247" s="102"/>
      <c r="G247" s="102"/>
      <c r="H247" s="189"/>
      <c r="I247" s="189"/>
      <c r="J247" s="189"/>
      <c r="K247" s="189"/>
      <c r="L247" s="190"/>
      <c r="M247" s="190"/>
      <c r="N247" s="190"/>
      <c r="O247" s="190"/>
      <c r="P247" s="190"/>
      <c r="Q247" s="104"/>
      <c r="R247" s="94"/>
      <c r="S247" s="94"/>
      <c r="T247" s="94"/>
      <c r="U247" s="94"/>
      <c r="V247" s="94"/>
      <c r="W247" s="94"/>
      <c r="X247" s="106"/>
      <c r="Y247" s="94"/>
      <c r="Z247" s="94"/>
      <c r="AA247" s="94"/>
      <c r="AB247" s="94"/>
      <c r="AC247" s="94"/>
      <c r="AD247" s="94"/>
      <c r="AE247" s="94"/>
      <c r="AF247" s="94"/>
      <c r="AG247" s="94"/>
      <c r="AH247" s="94"/>
      <c r="AI247" s="94"/>
      <c r="AJ247" s="94"/>
      <c r="AK247" s="94"/>
      <c r="AL247" s="94"/>
    </row>
    <row r="248" spans="1:38" ht="14.25" customHeight="1" x14ac:dyDescent="0.25">
      <c r="A248" s="94"/>
      <c r="B248" s="188"/>
      <c r="C248" s="188"/>
      <c r="D248" s="188"/>
      <c r="E248" s="102"/>
      <c r="F248" s="102"/>
      <c r="G248" s="102"/>
      <c r="H248" s="189"/>
      <c r="I248" s="189"/>
      <c r="J248" s="189"/>
      <c r="K248" s="189"/>
      <c r="L248" s="190"/>
      <c r="M248" s="190"/>
      <c r="N248" s="190"/>
      <c r="O248" s="190"/>
      <c r="P248" s="190"/>
      <c r="Q248" s="104"/>
      <c r="R248" s="94"/>
      <c r="S248" s="94"/>
      <c r="T248" s="94"/>
      <c r="U248" s="94"/>
      <c r="V248" s="94"/>
      <c r="W248" s="94"/>
      <c r="X248" s="106"/>
      <c r="Y248" s="94"/>
      <c r="Z248" s="94"/>
      <c r="AA248" s="94"/>
      <c r="AB248" s="94"/>
      <c r="AC248" s="94"/>
      <c r="AD248" s="94"/>
      <c r="AE248" s="94"/>
      <c r="AF248" s="94"/>
      <c r="AG248" s="94"/>
      <c r="AH248" s="94"/>
      <c r="AI248" s="94"/>
      <c r="AJ248" s="94"/>
      <c r="AK248" s="94"/>
      <c r="AL248" s="94"/>
    </row>
    <row r="249" spans="1:38" ht="14.25" customHeight="1" x14ac:dyDescent="0.25">
      <c r="A249" s="94"/>
      <c r="B249" s="188"/>
      <c r="C249" s="188"/>
      <c r="D249" s="188"/>
      <c r="E249" s="102"/>
      <c r="F249" s="102"/>
      <c r="G249" s="102"/>
      <c r="H249" s="189"/>
      <c r="I249" s="189"/>
      <c r="J249" s="189"/>
      <c r="K249" s="189"/>
      <c r="L249" s="190"/>
      <c r="M249" s="190"/>
      <c r="N249" s="190"/>
      <c r="O249" s="190"/>
      <c r="P249" s="190"/>
      <c r="Q249" s="104"/>
      <c r="R249" s="94"/>
      <c r="S249" s="94"/>
      <c r="T249" s="94"/>
      <c r="U249" s="94"/>
      <c r="V249" s="94"/>
      <c r="W249" s="94"/>
      <c r="X249" s="106"/>
      <c r="Y249" s="94"/>
      <c r="Z249" s="94"/>
      <c r="AA249" s="94"/>
      <c r="AB249" s="94"/>
      <c r="AC249" s="94"/>
      <c r="AD249" s="94"/>
      <c r="AE249" s="94"/>
      <c r="AF249" s="94"/>
      <c r="AG249" s="94"/>
      <c r="AH249" s="94"/>
      <c r="AI249" s="94"/>
      <c r="AJ249" s="94"/>
      <c r="AK249" s="94"/>
      <c r="AL249" s="94"/>
    </row>
    <row r="250" spans="1:38" ht="14.25" customHeight="1" x14ac:dyDescent="0.25">
      <c r="A250" s="94"/>
      <c r="B250" s="188"/>
      <c r="C250" s="188"/>
      <c r="D250" s="188"/>
      <c r="E250" s="102"/>
      <c r="F250" s="102"/>
      <c r="G250" s="102"/>
      <c r="H250" s="189"/>
      <c r="I250" s="189"/>
      <c r="J250" s="189"/>
      <c r="K250" s="189"/>
      <c r="L250" s="190"/>
      <c r="M250" s="190"/>
      <c r="N250" s="190"/>
      <c r="O250" s="190"/>
      <c r="P250" s="190"/>
      <c r="Q250" s="104"/>
      <c r="R250" s="94"/>
      <c r="S250" s="94"/>
      <c r="T250" s="94"/>
      <c r="U250" s="94"/>
      <c r="V250" s="94"/>
      <c r="W250" s="94"/>
      <c r="X250" s="106"/>
      <c r="Y250" s="94"/>
      <c r="Z250" s="94"/>
      <c r="AA250" s="94"/>
      <c r="AB250" s="94"/>
      <c r="AC250" s="94"/>
      <c r="AD250" s="94"/>
      <c r="AE250" s="94"/>
      <c r="AF250" s="94"/>
      <c r="AG250" s="94"/>
      <c r="AH250" s="94"/>
      <c r="AI250" s="94"/>
      <c r="AJ250" s="94"/>
      <c r="AK250" s="94"/>
      <c r="AL250" s="94"/>
    </row>
    <row r="251" spans="1:38" ht="14.25" customHeight="1" x14ac:dyDescent="0.25">
      <c r="A251" s="94"/>
      <c r="B251" s="188"/>
      <c r="C251" s="188"/>
      <c r="D251" s="188"/>
      <c r="E251" s="102"/>
      <c r="F251" s="102"/>
      <c r="G251" s="102"/>
      <c r="H251" s="189"/>
      <c r="I251" s="189"/>
      <c r="J251" s="189"/>
      <c r="K251" s="189"/>
      <c r="L251" s="190"/>
      <c r="M251" s="190"/>
      <c r="N251" s="190"/>
      <c r="O251" s="190"/>
      <c r="P251" s="190"/>
      <c r="Q251" s="104"/>
      <c r="R251" s="94"/>
      <c r="S251" s="94"/>
      <c r="T251" s="94"/>
      <c r="U251" s="94"/>
      <c r="V251" s="94"/>
      <c r="W251" s="94"/>
      <c r="X251" s="106"/>
      <c r="Y251" s="94"/>
      <c r="Z251" s="94"/>
      <c r="AA251" s="94"/>
      <c r="AB251" s="94"/>
      <c r="AC251" s="94"/>
      <c r="AD251" s="94"/>
      <c r="AE251" s="94"/>
      <c r="AF251" s="94"/>
      <c r="AG251" s="94"/>
      <c r="AH251" s="94"/>
      <c r="AI251" s="94"/>
      <c r="AJ251" s="94"/>
      <c r="AK251" s="94"/>
      <c r="AL251" s="94"/>
    </row>
    <row r="252" spans="1:38" ht="14.25" customHeight="1" x14ac:dyDescent="0.25">
      <c r="A252" s="94"/>
      <c r="B252" s="188"/>
      <c r="C252" s="188"/>
      <c r="D252" s="188"/>
      <c r="E252" s="102"/>
      <c r="F252" s="102"/>
      <c r="G252" s="102"/>
      <c r="H252" s="189"/>
      <c r="I252" s="189"/>
      <c r="J252" s="189"/>
      <c r="K252" s="189"/>
      <c r="L252" s="190"/>
      <c r="M252" s="190"/>
      <c r="N252" s="190"/>
      <c r="O252" s="190"/>
      <c r="P252" s="190"/>
      <c r="Q252" s="104"/>
      <c r="R252" s="94"/>
      <c r="S252" s="94"/>
      <c r="T252" s="94"/>
      <c r="U252" s="94"/>
      <c r="V252" s="94"/>
      <c r="W252" s="94"/>
      <c r="X252" s="106"/>
      <c r="Y252" s="94"/>
      <c r="Z252" s="94"/>
      <c r="AA252" s="94"/>
      <c r="AB252" s="94"/>
      <c r="AC252" s="94"/>
      <c r="AD252" s="94"/>
      <c r="AE252" s="94"/>
      <c r="AF252" s="94"/>
      <c r="AG252" s="94"/>
      <c r="AH252" s="94"/>
      <c r="AI252" s="94"/>
      <c r="AJ252" s="94"/>
      <c r="AK252" s="94"/>
      <c r="AL252" s="94"/>
    </row>
    <row r="253" spans="1:38" ht="14.25" customHeight="1" x14ac:dyDescent="0.25">
      <c r="A253" s="94"/>
      <c r="B253" s="188"/>
      <c r="C253" s="188"/>
      <c r="D253" s="188"/>
      <c r="E253" s="102"/>
      <c r="F253" s="102"/>
      <c r="G253" s="102"/>
      <c r="H253" s="189"/>
      <c r="I253" s="189"/>
      <c r="J253" s="189"/>
      <c r="K253" s="189"/>
      <c r="L253" s="190"/>
      <c r="M253" s="190"/>
      <c r="N253" s="190"/>
      <c r="O253" s="190"/>
      <c r="P253" s="190"/>
      <c r="Q253" s="104"/>
      <c r="R253" s="94"/>
      <c r="S253" s="94"/>
      <c r="T253" s="94"/>
      <c r="U253" s="94"/>
      <c r="V253" s="94"/>
      <c r="W253" s="94"/>
      <c r="X253" s="106"/>
      <c r="Y253" s="94"/>
      <c r="Z253" s="94"/>
      <c r="AA253" s="94"/>
      <c r="AB253" s="94"/>
      <c r="AC253" s="94"/>
      <c r="AD253" s="94"/>
      <c r="AE253" s="94"/>
      <c r="AF253" s="94"/>
      <c r="AG253" s="94"/>
      <c r="AH253" s="94"/>
      <c r="AI253" s="94"/>
      <c r="AJ253" s="94"/>
      <c r="AK253" s="94"/>
      <c r="AL253" s="94"/>
    </row>
    <row r="254" spans="1:38" ht="14.25" customHeight="1" x14ac:dyDescent="0.25">
      <c r="A254" s="94"/>
      <c r="B254" s="94"/>
      <c r="C254" s="94"/>
      <c r="D254" s="94"/>
      <c r="E254" s="94"/>
      <c r="F254" s="94"/>
      <c r="G254" s="94"/>
      <c r="H254" s="94"/>
      <c r="I254" s="94"/>
      <c r="J254" s="94"/>
      <c r="K254" s="94"/>
      <c r="L254" s="108"/>
      <c r="M254" s="108"/>
      <c r="N254" s="108"/>
      <c r="O254" s="108"/>
      <c r="P254" s="108"/>
      <c r="Q254" s="94"/>
      <c r="R254" s="94"/>
      <c r="S254" s="94"/>
      <c r="T254" s="94"/>
      <c r="U254" s="94"/>
      <c r="V254" s="94"/>
      <c r="W254" s="94"/>
      <c r="X254" s="105"/>
      <c r="Y254" s="104"/>
      <c r="Z254" s="94"/>
      <c r="AA254" s="94"/>
      <c r="AB254" s="94"/>
      <c r="AC254" s="94"/>
      <c r="AD254" s="94"/>
      <c r="AE254" s="94"/>
      <c r="AF254" s="94"/>
      <c r="AG254" s="94"/>
      <c r="AH254" s="94"/>
      <c r="AI254" s="94"/>
      <c r="AJ254" s="94"/>
      <c r="AK254" s="94"/>
      <c r="AL254" s="94"/>
    </row>
    <row r="255" spans="1:38" s="47" customFormat="1" ht="14.25" customHeight="1" x14ac:dyDescent="0.25">
      <c r="A255" s="38"/>
      <c r="B255" s="94"/>
      <c r="C255" s="94"/>
      <c r="D255" s="94"/>
      <c r="E255" s="94"/>
      <c r="F255" s="94"/>
      <c r="G255" s="94"/>
      <c r="H255" s="94"/>
      <c r="I255" s="94"/>
      <c r="J255" s="94"/>
      <c r="K255" s="108"/>
      <c r="L255" s="108"/>
      <c r="M255" s="108"/>
      <c r="N255" s="108"/>
      <c r="O255" s="108"/>
      <c r="P255" s="94"/>
      <c r="Q255" s="94"/>
      <c r="R255" s="94"/>
      <c r="S255" s="94"/>
      <c r="T255" s="94"/>
      <c r="U255" s="94"/>
      <c r="V255" s="94"/>
      <c r="W255" s="94"/>
      <c r="X255" s="94"/>
      <c r="Y255" s="94"/>
      <c r="Z255" s="94"/>
      <c r="AA255" s="94"/>
      <c r="AB255" s="94"/>
      <c r="AC255" s="94"/>
      <c r="AD255" s="94"/>
      <c r="AE255" s="94"/>
      <c r="AF255" s="38"/>
      <c r="AG255" s="38"/>
      <c r="AH255" s="38"/>
      <c r="AI255" s="38"/>
      <c r="AJ255" s="38"/>
      <c r="AK255" s="38"/>
      <c r="AL255" s="38"/>
    </row>
    <row r="256" spans="1:38" s="47" customFormat="1" ht="14.25" customHeight="1" x14ac:dyDescent="0.25">
      <c r="A256" s="38"/>
      <c r="B256" s="185"/>
      <c r="C256" s="186"/>
      <c r="D256" s="186"/>
      <c r="E256" s="187"/>
      <c r="F256" s="187"/>
      <c r="G256" s="187"/>
      <c r="H256" s="187"/>
      <c r="I256" s="187"/>
      <c r="J256" s="187"/>
      <c r="K256" s="187"/>
      <c r="L256" s="187"/>
      <c r="M256" s="187"/>
      <c r="N256" s="165"/>
      <c r="O256" s="165"/>
      <c r="P256" s="185"/>
      <c r="Q256" s="185"/>
      <c r="R256" s="185"/>
      <c r="S256" s="185"/>
      <c r="T256" s="185"/>
      <c r="U256" s="185"/>
      <c r="V256" s="165"/>
      <c r="W256" s="165"/>
      <c r="X256" s="165"/>
      <c r="Y256" s="165"/>
      <c r="Z256" s="94"/>
      <c r="AA256" s="94"/>
      <c r="AB256" s="94"/>
      <c r="AC256" s="94"/>
      <c r="AD256" s="94"/>
      <c r="AE256" s="94"/>
      <c r="AF256" s="38"/>
      <c r="AG256" s="38"/>
      <c r="AH256" s="38"/>
      <c r="AI256" s="38"/>
      <c r="AJ256" s="38"/>
      <c r="AK256" s="38"/>
      <c r="AL256" s="38"/>
    </row>
    <row r="257" spans="1:38" s="47" customFormat="1" ht="14.25" customHeight="1" x14ac:dyDescent="0.25">
      <c r="A257" s="38"/>
      <c r="B257" s="184"/>
      <c r="C257" s="184"/>
      <c r="D257" s="184"/>
      <c r="E257" s="184"/>
      <c r="F257" s="184"/>
      <c r="G257" s="184"/>
      <c r="H257" s="184"/>
      <c r="I257" s="184"/>
      <c r="J257" s="184"/>
      <c r="K257" s="184"/>
      <c r="L257" s="184"/>
      <c r="M257" s="184"/>
      <c r="N257" s="98"/>
      <c r="O257" s="164"/>
      <c r="P257" s="184"/>
      <c r="Q257" s="184"/>
      <c r="R257" s="184"/>
      <c r="S257" s="184"/>
      <c r="T257" s="184"/>
      <c r="U257" s="184"/>
      <c r="V257" s="99"/>
      <c r="W257" s="99"/>
      <c r="X257" s="100"/>
      <c r="Y257" s="101"/>
      <c r="Z257" s="38"/>
      <c r="AA257" s="38"/>
      <c r="AB257" s="38"/>
      <c r="AC257" s="38"/>
      <c r="AD257" s="38"/>
      <c r="AE257" s="38"/>
      <c r="AF257" s="38"/>
      <c r="AG257" s="38"/>
      <c r="AH257" s="38"/>
      <c r="AI257" s="38"/>
      <c r="AJ257" s="38"/>
      <c r="AK257" s="38"/>
      <c r="AL257" s="38"/>
    </row>
    <row r="258" spans="1:38" s="47" customFormat="1" ht="14.25" customHeight="1" x14ac:dyDescent="0.25">
      <c r="A258" s="38"/>
      <c r="B258" s="184"/>
      <c r="C258" s="184"/>
      <c r="D258" s="184"/>
      <c r="E258" s="184"/>
      <c r="F258" s="184"/>
      <c r="G258" s="184"/>
      <c r="H258" s="184"/>
      <c r="I258" s="184"/>
      <c r="J258" s="184"/>
      <c r="K258" s="184"/>
      <c r="L258" s="184"/>
      <c r="M258" s="184"/>
      <c r="N258" s="98"/>
      <c r="O258" s="164"/>
      <c r="P258" s="184"/>
      <c r="Q258" s="184"/>
      <c r="R258" s="184"/>
      <c r="S258" s="184"/>
      <c r="T258" s="184"/>
      <c r="U258" s="184"/>
      <c r="V258" s="99"/>
      <c r="W258" s="99"/>
      <c r="X258" s="100"/>
      <c r="Y258" s="101"/>
      <c r="Z258" s="38"/>
      <c r="AA258" s="38"/>
      <c r="AB258" s="38"/>
      <c r="AC258" s="38"/>
      <c r="AD258" s="38"/>
      <c r="AE258" s="38"/>
      <c r="AF258" s="38"/>
      <c r="AG258" s="38"/>
      <c r="AH258" s="38"/>
      <c r="AI258" s="38"/>
      <c r="AJ258" s="38"/>
      <c r="AK258" s="38"/>
      <c r="AL258" s="38"/>
    </row>
    <row r="259" spans="1:38" s="47" customFormat="1" ht="14.25" customHeight="1" x14ac:dyDescent="0.25">
      <c r="A259" s="38"/>
      <c r="B259" s="184"/>
      <c r="C259" s="184"/>
      <c r="D259" s="184"/>
      <c r="E259" s="184"/>
      <c r="F259" s="184"/>
      <c r="G259" s="184"/>
      <c r="H259" s="184"/>
      <c r="I259" s="184"/>
      <c r="J259" s="184"/>
      <c r="K259" s="184"/>
      <c r="L259" s="184"/>
      <c r="M259" s="184"/>
      <c r="N259" s="98"/>
      <c r="O259" s="164"/>
      <c r="P259" s="184"/>
      <c r="Q259" s="184"/>
      <c r="R259" s="184"/>
      <c r="S259" s="184"/>
      <c r="T259" s="184"/>
      <c r="U259" s="184"/>
      <c r="V259" s="99"/>
      <c r="W259" s="99"/>
      <c r="X259" s="100"/>
      <c r="Y259" s="101"/>
      <c r="Z259" s="38"/>
      <c r="AA259" s="38"/>
      <c r="AB259" s="38"/>
      <c r="AC259" s="38"/>
      <c r="AD259" s="38"/>
      <c r="AE259" s="38"/>
      <c r="AF259" s="38"/>
      <c r="AG259" s="38"/>
      <c r="AH259" s="38"/>
      <c r="AI259" s="38"/>
      <c r="AJ259" s="38"/>
      <c r="AK259" s="38"/>
      <c r="AL259" s="38"/>
    </row>
    <row r="260" spans="1:38" s="47" customFormat="1" ht="14.25" customHeight="1" x14ac:dyDescent="0.25">
      <c r="A260" s="38"/>
      <c r="B260" s="184"/>
      <c r="C260" s="184"/>
      <c r="D260" s="184"/>
      <c r="E260" s="184"/>
      <c r="F260" s="184"/>
      <c r="G260" s="184"/>
      <c r="H260" s="184"/>
      <c r="I260" s="184"/>
      <c r="J260" s="184"/>
      <c r="K260" s="184"/>
      <c r="L260" s="184"/>
      <c r="M260" s="184"/>
      <c r="N260" s="98"/>
      <c r="O260" s="164"/>
      <c r="P260" s="184"/>
      <c r="Q260" s="184"/>
      <c r="R260" s="184"/>
      <c r="S260" s="184"/>
      <c r="T260" s="184"/>
      <c r="U260" s="184"/>
      <c r="V260" s="99"/>
      <c r="W260" s="99"/>
      <c r="X260" s="100"/>
      <c r="Y260" s="101"/>
      <c r="Z260" s="38"/>
      <c r="AA260" s="38"/>
      <c r="AB260" s="38"/>
      <c r="AC260" s="38"/>
      <c r="AD260" s="38"/>
      <c r="AE260" s="38"/>
      <c r="AF260" s="38"/>
      <c r="AG260" s="38"/>
      <c r="AH260" s="38"/>
      <c r="AI260" s="38"/>
      <c r="AJ260" s="38"/>
      <c r="AK260" s="38"/>
      <c r="AL260" s="38"/>
    </row>
    <row r="261" spans="1:38" s="47" customFormat="1" ht="14.25" customHeight="1" x14ac:dyDescent="0.25">
      <c r="A261" s="38"/>
      <c r="B261" s="184"/>
      <c r="C261" s="184"/>
      <c r="D261" s="184"/>
      <c r="E261" s="184"/>
      <c r="F261" s="184"/>
      <c r="G261" s="184"/>
      <c r="H261" s="184"/>
      <c r="I261" s="184"/>
      <c r="J261" s="184"/>
      <c r="K261" s="184"/>
      <c r="L261" s="184"/>
      <c r="M261" s="184"/>
      <c r="N261" s="98"/>
      <c r="O261" s="164"/>
      <c r="P261" s="184"/>
      <c r="Q261" s="184"/>
      <c r="R261" s="184"/>
      <c r="S261" s="184"/>
      <c r="T261" s="184"/>
      <c r="U261" s="184"/>
      <c r="V261" s="99"/>
      <c r="W261" s="99"/>
      <c r="X261" s="100"/>
      <c r="Y261" s="101"/>
      <c r="Z261" s="38"/>
      <c r="AA261" s="38"/>
      <c r="AB261" s="38"/>
      <c r="AC261" s="38"/>
      <c r="AD261" s="38"/>
      <c r="AE261" s="38"/>
      <c r="AF261" s="38"/>
      <c r="AG261" s="38"/>
      <c r="AH261" s="38"/>
      <c r="AI261" s="38"/>
      <c r="AJ261" s="38"/>
      <c r="AK261" s="38"/>
      <c r="AL261" s="38"/>
    </row>
    <row r="262" spans="1:38" s="47" customFormat="1" ht="14.25" customHeight="1" x14ac:dyDescent="0.25">
      <c r="A262" s="38"/>
      <c r="B262" s="184"/>
      <c r="C262" s="184"/>
      <c r="D262" s="184"/>
      <c r="E262" s="184"/>
      <c r="F262" s="184"/>
      <c r="G262" s="184"/>
      <c r="H262" s="184"/>
      <c r="I262" s="184"/>
      <c r="J262" s="184"/>
      <c r="K262" s="184"/>
      <c r="L262" s="184"/>
      <c r="M262" s="184"/>
      <c r="N262" s="98"/>
      <c r="O262" s="164"/>
      <c r="P262" s="184"/>
      <c r="Q262" s="184"/>
      <c r="R262" s="184"/>
      <c r="S262" s="184"/>
      <c r="T262" s="184"/>
      <c r="U262" s="184"/>
      <c r="V262" s="99"/>
      <c r="W262" s="99"/>
      <c r="X262" s="100"/>
      <c r="Y262" s="101"/>
      <c r="Z262" s="38"/>
      <c r="AA262" s="38"/>
      <c r="AB262" s="38"/>
      <c r="AC262" s="38"/>
      <c r="AD262" s="38"/>
      <c r="AE262" s="38"/>
      <c r="AF262" s="38"/>
      <c r="AG262" s="38"/>
      <c r="AH262" s="38"/>
      <c r="AI262" s="38"/>
      <c r="AJ262" s="38"/>
      <c r="AK262" s="38"/>
      <c r="AL262" s="38"/>
    </row>
    <row r="263" spans="1:38" s="47" customFormat="1" ht="14.25" customHeight="1" x14ac:dyDescent="0.25">
      <c r="A263" s="38"/>
      <c r="B263" s="184"/>
      <c r="C263" s="184"/>
      <c r="D263" s="184"/>
      <c r="E263" s="184"/>
      <c r="F263" s="184"/>
      <c r="G263" s="184"/>
      <c r="H263" s="184"/>
      <c r="I263" s="184"/>
      <c r="J263" s="184"/>
      <c r="K263" s="184"/>
      <c r="L263" s="184"/>
      <c r="M263" s="184"/>
      <c r="N263" s="98"/>
      <c r="O263" s="164"/>
      <c r="P263" s="184"/>
      <c r="Q263" s="184"/>
      <c r="R263" s="184"/>
      <c r="S263" s="184"/>
      <c r="T263" s="184"/>
      <c r="U263" s="184"/>
      <c r="V263" s="99"/>
      <c r="W263" s="99"/>
      <c r="X263" s="100"/>
      <c r="Y263" s="101"/>
      <c r="Z263" s="38"/>
      <c r="AA263" s="38"/>
      <c r="AB263" s="38"/>
      <c r="AC263" s="38"/>
      <c r="AD263" s="38"/>
      <c r="AE263" s="38"/>
      <c r="AF263" s="38"/>
      <c r="AG263" s="38"/>
      <c r="AH263" s="38"/>
      <c r="AI263" s="38"/>
      <c r="AJ263" s="38"/>
      <c r="AK263" s="38"/>
      <c r="AL263" s="38"/>
    </row>
    <row r="264" spans="1:38" s="47" customFormat="1" ht="14.25" customHeight="1" x14ac:dyDescent="0.25">
      <c r="A264" s="38"/>
      <c r="B264" s="184"/>
      <c r="C264" s="184"/>
      <c r="D264" s="184"/>
      <c r="E264" s="184"/>
      <c r="F264" s="184"/>
      <c r="G264" s="184"/>
      <c r="H264" s="184"/>
      <c r="I264" s="184"/>
      <c r="J264" s="184"/>
      <c r="K264" s="184"/>
      <c r="L264" s="184"/>
      <c r="M264" s="184"/>
      <c r="N264" s="98"/>
      <c r="O264" s="164"/>
      <c r="P264" s="184"/>
      <c r="Q264" s="184"/>
      <c r="R264" s="184"/>
      <c r="S264" s="184"/>
      <c r="T264" s="184"/>
      <c r="U264" s="184"/>
      <c r="V264" s="99"/>
      <c r="W264" s="99"/>
      <c r="X264" s="100"/>
      <c r="Y264" s="101"/>
      <c r="Z264" s="38"/>
      <c r="AA264" s="38"/>
      <c r="AB264" s="38"/>
      <c r="AC264" s="38"/>
      <c r="AD264" s="38"/>
      <c r="AE264" s="38"/>
      <c r="AF264" s="38"/>
      <c r="AG264" s="38"/>
      <c r="AH264" s="38"/>
      <c r="AI264" s="38"/>
      <c r="AJ264" s="38"/>
      <c r="AK264" s="38"/>
      <c r="AL264" s="38"/>
    </row>
    <row r="265" spans="1:38" s="47" customFormat="1" ht="14.25" customHeight="1" x14ac:dyDescent="0.25">
      <c r="A265" s="38"/>
      <c r="B265" s="184"/>
      <c r="C265" s="184"/>
      <c r="D265" s="184"/>
      <c r="E265" s="184"/>
      <c r="F265" s="184"/>
      <c r="G265" s="184"/>
      <c r="H265" s="184"/>
      <c r="I265" s="184"/>
      <c r="J265" s="184"/>
      <c r="K265" s="184"/>
      <c r="L265" s="184"/>
      <c r="M265" s="184"/>
      <c r="N265" s="98"/>
      <c r="O265" s="164"/>
      <c r="P265" s="184"/>
      <c r="Q265" s="184"/>
      <c r="R265" s="184"/>
      <c r="S265" s="184"/>
      <c r="T265" s="184"/>
      <c r="U265" s="184"/>
      <c r="V265" s="99"/>
      <c r="W265" s="99"/>
      <c r="X265" s="100"/>
      <c r="Y265" s="101"/>
      <c r="Z265" s="38"/>
      <c r="AA265" s="38"/>
      <c r="AB265" s="38"/>
      <c r="AC265" s="38"/>
      <c r="AD265" s="38"/>
      <c r="AE265" s="38"/>
      <c r="AF265" s="38"/>
      <c r="AG265" s="38"/>
      <c r="AH265" s="38"/>
      <c r="AI265" s="38"/>
      <c r="AJ265" s="38"/>
      <c r="AK265" s="38"/>
      <c r="AL265" s="38"/>
    </row>
    <row r="266" spans="1:38" s="47" customFormat="1" ht="14.25" customHeight="1" x14ac:dyDescent="0.25">
      <c r="A266" s="38"/>
      <c r="B266" s="184"/>
      <c r="C266" s="184"/>
      <c r="D266" s="184"/>
      <c r="E266" s="184"/>
      <c r="F266" s="184"/>
      <c r="G266" s="184"/>
      <c r="H266" s="184"/>
      <c r="I266" s="184"/>
      <c r="J266" s="184"/>
      <c r="K266" s="184"/>
      <c r="L266" s="184"/>
      <c r="M266" s="184"/>
      <c r="N266" s="98"/>
      <c r="O266" s="164"/>
      <c r="P266" s="184"/>
      <c r="Q266" s="184"/>
      <c r="R266" s="184"/>
      <c r="S266" s="184"/>
      <c r="T266" s="184"/>
      <c r="U266" s="184"/>
      <c r="V266" s="99"/>
      <c r="W266" s="99"/>
      <c r="X266" s="100"/>
      <c r="Y266" s="101"/>
      <c r="Z266" s="38"/>
      <c r="AA266" s="38"/>
      <c r="AB266" s="38"/>
      <c r="AC266" s="38"/>
      <c r="AD266" s="38"/>
      <c r="AE266" s="38"/>
      <c r="AF266" s="38"/>
      <c r="AG266" s="38"/>
      <c r="AH266" s="38"/>
      <c r="AI266" s="38"/>
      <c r="AJ266" s="38"/>
      <c r="AK266" s="38"/>
      <c r="AL266" s="38"/>
    </row>
    <row r="267" spans="1:38" s="47" customFormat="1" ht="14.25" customHeight="1" x14ac:dyDescent="0.25">
      <c r="A267" s="38"/>
      <c r="B267" s="184"/>
      <c r="C267" s="184"/>
      <c r="D267" s="184"/>
      <c r="E267" s="184"/>
      <c r="F267" s="184"/>
      <c r="G267" s="184"/>
      <c r="H267" s="184"/>
      <c r="I267" s="184"/>
      <c r="J267" s="184"/>
      <c r="K267" s="184"/>
      <c r="L267" s="184"/>
      <c r="M267" s="184"/>
      <c r="N267" s="98"/>
      <c r="O267" s="164"/>
      <c r="P267" s="184"/>
      <c r="Q267" s="184"/>
      <c r="R267" s="184"/>
      <c r="S267" s="184"/>
      <c r="T267" s="184"/>
      <c r="U267" s="184"/>
      <c r="V267" s="99"/>
      <c r="W267" s="99"/>
      <c r="X267" s="100"/>
      <c r="Y267" s="101"/>
      <c r="Z267" s="38"/>
      <c r="AA267" s="38"/>
      <c r="AB267" s="38"/>
      <c r="AC267" s="38"/>
      <c r="AD267" s="38"/>
      <c r="AE267" s="38"/>
      <c r="AF267" s="38"/>
      <c r="AG267" s="38"/>
      <c r="AH267" s="38"/>
      <c r="AI267" s="38"/>
      <c r="AJ267" s="38"/>
      <c r="AK267" s="38"/>
      <c r="AL267" s="38"/>
    </row>
    <row r="268" spans="1:38" s="47" customFormat="1" ht="14.25" customHeight="1" x14ac:dyDescent="0.25">
      <c r="A268" s="38"/>
      <c r="B268" s="184"/>
      <c r="C268" s="184"/>
      <c r="D268" s="184"/>
      <c r="E268" s="184"/>
      <c r="F268" s="184"/>
      <c r="G268" s="184"/>
      <c r="H268" s="184"/>
      <c r="I268" s="184"/>
      <c r="J268" s="184"/>
      <c r="K268" s="184"/>
      <c r="L268" s="184"/>
      <c r="M268" s="184"/>
      <c r="N268" s="98"/>
      <c r="O268" s="164"/>
      <c r="P268" s="184"/>
      <c r="Q268" s="184"/>
      <c r="R268" s="184"/>
      <c r="S268" s="184"/>
      <c r="T268" s="184"/>
      <c r="U268" s="184"/>
      <c r="V268" s="99"/>
      <c r="W268" s="99"/>
      <c r="X268" s="100"/>
      <c r="Y268" s="101"/>
      <c r="Z268" s="38"/>
      <c r="AA268" s="38"/>
      <c r="AB268" s="38"/>
      <c r="AC268" s="38"/>
      <c r="AD268" s="38"/>
      <c r="AE268" s="38"/>
      <c r="AF268" s="38"/>
      <c r="AG268" s="38"/>
      <c r="AH268" s="38"/>
      <c r="AI268" s="38"/>
      <c r="AJ268" s="38"/>
      <c r="AK268" s="38"/>
      <c r="AL268" s="38"/>
    </row>
    <row r="269" spans="1:38" s="47" customFormat="1" ht="14.25" customHeight="1" x14ac:dyDescent="0.25">
      <c r="A269" s="38"/>
      <c r="B269" s="184"/>
      <c r="C269" s="184"/>
      <c r="D269" s="184"/>
      <c r="E269" s="184"/>
      <c r="F269" s="184"/>
      <c r="G269" s="184"/>
      <c r="H269" s="184"/>
      <c r="I269" s="184"/>
      <c r="J269" s="184"/>
      <c r="K269" s="184"/>
      <c r="L269" s="184"/>
      <c r="M269" s="184"/>
      <c r="N269" s="98"/>
      <c r="O269" s="164"/>
      <c r="P269" s="184"/>
      <c r="Q269" s="184"/>
      <c r="R269" s="184"/>
      <c r="S269" s="184"/>
      <c r="T269" s="184"/>
      <c r="U269" s="184"/>
      <c r="V269" s="99"/>
      <c r="W269" s="99"/>
      <c r="X269" s="100"/>
      <c r="Y269" s="101"/>
      <c r="Z269" s="38"/>
      <c r="AA269" s="38"/>
      <c r="AB269" s="38"/>
      <c r="AC269" s="38"/>
      <c r="AD269" s="38"/>
      <c r="AE269" s="38"/>
      <c r="AF269" s="38"/>
      <c r="AG269" s="38"/>
      <c r="AH269" s="38"/>
      <c r="AI269" s="38"/>
      <c r="AJ269" s="38"/>
      <c r="AK269" s="38"/>
      <c r="AL269" s="38"/>
    </row>
    <row r="270" spans="1:38" s="47" customFormat="1" ht="14.25" customHeight="1" x14ac:dyDescent="0.25">
      <c r="A270" s="38"/>
      <c r="B270" s="184"/>
      <c r="C270" s="184"/>
      <c r="D270" s="184"/>
      <c r="E270" s="184"/>
      <c r="F270" s="184"/>
      <c r="G270" s="184"/>
      <c r="H270" s="184"/>
      <c r="I270" s="184"/>
      <c r="J270" s="184"/>
      <c r="K270" s="184"/>
      <c r="L270" s="184"/>
      <c r="M270" s="184"/>
      <c r="N270" s="98"/>
      <c r="O270" s="164"/>
      <c r="P270" s="184"/>
      <c r="Q270" s="184"/>
      <c r="R270" s="184"/>
      <c r="S270" s="184"/>
      <c r="T270" s="184"/>
      <c r="U270" s="184"/>
      <c r="V270" s="99"/>
      <c r="W270" s="99"/>
      <c r="X270" s="100"/>
      <c r="Y270" s="101"/>
      <c r="Z270" s="38"/>
      <c r="AA270" s="38"/>
      <c r="AB270" s="38"/>
      <c r="AC270" s="38"/>
      <c r="AD270" s="38"/>
      <c r="AE270" s="38"/>
      <c r="AF270" s="38"/>
      <c r="AG270" s="38"/>
      <c r="AH270" s="38"/>
      <c r="AI270" s="38"/>
      <c r="AJ270" s="38"/>
      <c r="AK270" s="38"/>
      <c r="AL270" s="38"/>
    </row>
    <row r="271" spans="1:38" s="47" customFormat="1" ht="14.25" customHeight="1" x14ac:dyDescent="0.25">
      <c r="A271" s="38"/>
      <c r="B271" s="184"/>
      <c r="C271" s="184"/>
      <c r="D271" s="184"/>
      <c r="E271" s="184"/>
      <c r="F271" s="184"/>
      <c r="G271" s="184"/>
      <c r="H271" s="184"/>
      <c r="I271" s="184"/>
      <c r="J271" s="184"/>
      <c r="K271" s="184"/>
      <c r="L271" s="184"/>
      <c r="M271" s="184"/>
      <c r="N271" s="98"/>
      <c r="O271" s="164"/>
      <c r="P271" s="184"/>
      <c r="Q271" s="184"/>
      <c r="R271" s="184"/>
      <c r="S271" s="184"/>
      <c r="T271" s="184"/>
      <c r="U271" s="184"/>
      <c r="V271" s="99"/>
      <c r="W271" s="99"/>
      <c r="X271" s="100"/>
      <c r="Y271" s="101"/>
      <c r="Z271" s="38"/>
      <c r="AA271" s="38"/>
      <c r="AB271" s="38"/>
      <c r="AC271" s="38"/>
      <c r="AD271" s="38"/>
      <c r="AE271" s="38"/>
      <c r="AF271" s="38"/>
      <c r="AG271" s="38"/>
      <c r="AH271" s="38"/>
      <c r="AI271" s="38"/>
      <c r="AJ271" s="38"/>
      <c r="AK271" s="38"/>
      <c r="AL271" s="38"/>
    </row>
    <row r="272" spans="1:38" s="47" customFormat="1" ht="14.25" customHeight="1" x14ac:dyDescent="0.25">
      <c r="A272" s="38"/>
      <c r="B272" s="184"/>
      <c r="C272" s="184"/>
      <c r="D272" s="184"/>
      <c r="E272" s="184"/>
      <c r="F272" s="184"/>
      <c r="G272" s="184"/>
      <c r="H272" s="184"/>
      <c r="I272" s="184"/>
      <c r="J272" s="184"/>
      <c r="K272" s="184"/>
      <c r="L272" s="184"/>
      <c r="M272" s="184"/>
      <c r="N272" s="98"/>
      <c r="O272" s="164"/>
      <c r="P272" s="184"/>
      <c r="Q272" s="184"/>
      <c r="R272" s="184"/>
      <c r="S272" s="184"/>
      <c r="T272" s="184"/>
      <c r="U272" s="184"/>
      <c r="V272" s="99"/>
      <c r="W272" s="99"/>
      <c r="X272" s="100"/>
      <c r="Y272" s="101"/>
      <c r="Z272" s="38"/>
      <c r="AA272" s="38"/>
      <c r="AB272" s="38"/>
      <c r="AC272" s="38"/>
      <c r="AD272" s="38"/>
      <c r="AE272" s="38"/>
      <c r="AF272" s="38"/>
      <c r="AG272" s="38"/>
      <c r="AH272" s="38"/>
      <c r="AI272" s="38"/>
      <c r="AJ272" s="38"/>
      <c r="AK272" s="38"/>
      <c r="AL272" s="38"/>
    </row>
    <row r="273" spans="1:38" s="47" customFormat="1" ht="14.25" customHeight="1" x14ac:dyDescent="0.25">
      <c r="A273" s="38"/>
      <c r="B273" s="184"/>
      <c r="C273" s="184"/>
      <c r="D273" s="184"/>
      <c r="E273" s="184"/>
      <c r="F273" s="184"/>
      <c r="G273" s="184"/>
      <c r="H273" s="184"/>
      <c r="I273" s="184"/>
      <c r="J273" s="184"/>
      <c r="K273" s="184"/>
      <c r="L273" s="184"/>
      <c r="M273" s="184"/>
      <c r="N273" s="98"/>
      <c r="O273" s="164"/>
      <c r="P273" s="184"/>
      <c r="Q273" s="184"/>
      <c r="R273" s="184"/>
      <c r="S273" s="184"/>
      <c r="T273" s="184"/>
      <c r="U273" s="184"/>
      <c r="V273" s="99"/>
      <c r="W273" s="99"/>
      <c r="X273" s="100"/>
      <c r="Y273" s="101"/>
      <c r="Z273" s="38"/>
      <c r="AA273" s="38"/>
      <c r="AB273" s="38"/>
      <c r="AC273" s="38"/>
      <c r="AD273" s="38"/>
      <c r="AE273" s="38"/>
      <c r="AF273" s="38"/>
      <c r="AG273" s="38"/>
      <c r="AH273" s="38"/>
      <c r="AI273" s="38"/>
      <c r="AJ273" s="38"/>
      <c r="AK273" s="38"/>
      <c r="AL273" s="38"/>
    </row>
    <row r="274" spans="1:38" s="47" customFormat="1" ht="14.25" customHeight="1" x14ac:dyDescent="0.25">
      <c r="A274" s="38"/>
      <c r="B274" s="184"/>
      <c r="C274" s="184"/>
      <c r="D274" s="184"/>
      <c r="E274" s="184"/>
      <c r="F274" s="184"/>
      <c r="G274" s="184"/>
      <c r="H274" s="184"/>
      <c r="I274" s="184"/>
      <c r="J274" s="184"/>
      <c r="K274" s="184"/>
      <c r="L274" s="184"/>
      <c r="M274" s="184"/>
      <c r="N274" s="98"/>
      <c r="O274" s="164"/>
      <c r="P274" s="184"/>
      <c r="Q274" s="184"/>
      <c r="R274" s="184"/>
      <c r="S274" s="184"/>
      <c r="T274" s="184"/>
      <c r="U274" s="184"/>
      <c r="V274" s="99"/>
      <c r="W274" s="99"/>
      <c r="X274" s="100"/>
      <c r="Y274" s="101"/>
      <c r="Z274" s="38"/>
      <c r="AA274" s="38"/>
      <c r="AB274" s="38"/>
      <c r="AC274" s="38"/>
      <c r="AD274" s="38"/>
      <c r="AE274" s="38"/>
      <c r="AF274" s="38"/>
      <c r="AG274" s="38"/>
      <c r="AH274" s="38"/>
      <c r="AI274" s="38"/>
      <c r="AJ274" s="38"/>
      <c r="AK274" s="38"/>
      <c r="AL274" s="38"/>
    </row>
    <row r="275" spans="1:38" s="47" customFormat="1" ht="14.25" customHeight="1" x14ac:dyDescent="0.25">
      <c r="A275" s="38"/>
      <c r="B275" s="184"/>
      <c r="C275" s="184"/>
      <c r="D275" s="184"/>
      <c r="E275" s="184"/>
      <c r="F275" s="184"/>
      <c r="G275" s="184"/>
      <c r="H275" s="184"/>
      <c r="I275" s="184"/>
      <c r="J275" s="184"/>
      <c r="K275" s="184"/>
      <c r="L275" s="184"/>
      <c r="M275" s="184"/>
      <c r="N275" s="98"/>
      <c r="O275" s="164"/>
      <c r="P275" s="184"/>
      <c r="Q275" s="184"/>
      <c r="R275" s="184"/>
      <c r="S275" s="184"/>
      <c r="T275" s="184"/>
      <c r="U275" s="184"/>
      <c r="V275" s="99"/>
      <c r="W275" s="99"/>
      <c r="X275" s="100"/>
      <c r="Y275" s="101"/>
      <c r="Z275" s="38"/>
      <c r="AA275" s="38"/>
      <c r="AB275" s="38"/>
      <c r="AC275" s="38"/>
      <c r="AD275" s="38"/>
      <c r="AE275" s="38"/>
      <c r="AF275" s="38"/>
      <c r="AG275" s="38"/>
      <c r="AH275" s="38"/>
      <c r="AI275" s="38"/>
      <c r="AJ275" s="38"/>
      <c r="AK275" s="38"/>
      <c r="AL275" s="38"/>
    </row>
    <row r="276" spans="1:38" s="47" customFormat="1" ht="14.25" customHeight="1" x14ac:dyDescent="0.25">
      <c r="A276" s="38"/>
      <c r="B276" s="184"/>
      <c r="C276" s="184"/>
      <c r="D276" s="184"/>
      <c r="E276" s="184"/>
      <c r="F276" s="184"/>
      <c r="G276" s="184"/>
      <c r="H276" s="184"/>
      <c r="I276" s="184"/>
      <c r="J276" s="184"/>
      <c r="K276" s="184"/>
      <c r="L276" s="184"/>
      <c r="M276" s="184"/>
      <c r="N276" s="98"/>
      <c r="O276" s="164"/>
      <c r="P276" s="184"/>
      <c r="Q276" s="184"/>
      <c r="R276" s="184"/>
      <c r="S276" s="184"/>
      <c r="T276" s="184"/>
      <c r="U276" s="184"/>
      <c r="V276" s="99"/>
      <c r="W276" s="99"/>
      <c r="X276" s="100"/>
      <c r="Y276" s="101"/>
      <c r="Z276" s="38"/>
      <c r="AA276" s="38"/>
      <c r="AB276" s="38"/>
      <c r="AC276" s="38"/>
      <c r="AD276" s="38"/>
      <c r="AE276" s="38"/>
      <c r="AF276" s="38"/>
      <c r="AG276" s="38"/>
      <c r="AH276" s="38"/>
      <c r="AI276" s="38"/>
      <c r="AJ276" s="38"/>
      <c r="AK276" s="38"/>
      <c r="AL276" s="38"/>
    </row>
    <row r="277" spans="1:38" s="47" customFormat="1" ht="14.25" customHeight="1" x14ac:dyDescent="0.25">
      <c r="A277" s="38"/>
      <c r="B277" s="184"/>
      <c r="C277" s="184"/>
      <c r="D277" s="184"/>
      <c r="E277" s="184"/>
      <c r="F277" s="184"/>
      <c r="G277" s="184"/>
      <c r="H277" s="184"/>
      <c r="I277" s="184"/>
      <c r="J277" s="184"/>
      <c r="K277" s="184"/>
      <c r="L277" s="184"/>
      <c r="M277" s="184"/>
      <c r="N277" s="98"/>
      <c r="O277" s="164"/>
      <c r="P277" s="184"/>
      <c r="Q277" s="184"/>
      <c r="R277" s="184"/>
      <c r="S277" s="184"/>
      <c r="T277" s="184"/>
      <c r="U277" s="184"/>
      <c r="V277" s="99"/>
      <c r="W277" s="99"/>
      <c r="X277" s="100"/>
      <c r="Y277" s="101"/>
      <c r="Z277" s="38"/>
      <c r="AA277" s="38"/>
      <c r="AB277" s="38"/>
      <c r="AC277" s="38"/>
      <c r="AD277" s="38"/>
      <c r="AE277" s="38"/>
      <c r="AF277" s="38"/>
      <c r="AG277" s="38"/>
      <c r="AH277" s="38"/>
      <c r="AI277" s="38"/>
      <c r="AJ277" s="38"/>
      <c r="AK277" s="38"/>
      <c r="AL277" s="38"/>
    </row>
    <row r="278" spans="1:38" s="47" customFormat="1" ht="14.25" customHeight="1" x14ac:dyDescent="0.25">
      <c r="A278" s="38"/>
      <c r="B278" s="184"/>
      <c r="C278" s="184"/>
      <c r="D278" s="184"/>
      <c r="E278" s="184"/>
      <c r="F278" s="184"/>
      <c r="G278" s="184"/>
      <c r="H278" s="184"/>
      <c r="I278" s="184"/>
      <c r="J278" s="184"/>
      <c r="K278" s="184"/>
      <c r="L278" s="184"/>
      <c r="M278" s="184"/>
      <c r="N278" s="98"/>
      <c r="O278" s="164"/>
      <c r="P278" s="184"/>
      <c r="Q278" s="184"/>
      <c r="R278" s="184"/>
      <c r="S278" s="184"/>
      <c r="T278" s="184"/>
      <c r="U278" s="184"/>
      <c r="V278" s="99"/>
      <c r="W278" s="99"/>
      <c r="X278" s="100"/>
      <c r="Y278" s="101"/>
      <c r="Z278" s="38"/>
      <c r="AA278" s="38"/>
      <c r="AB278" s="38"/>
      <c r="AC278" s="38"/>
      <c r="AD278" s="38"/>
      <c r="AE278" s="38"/>
      <c r="AF278" s="38"/>
      <c r="AG278" s="38"/>
      <c r="AH278" s="38"/>
      <c r="AI278" s="38"/>
      <c r="AJ278" s="38"/>
      <c r="AK278" s="38"/>
      <c r="AL278" s="38"/>
    </row>
    <row r="279" spans="1:38" s="47" customFormat="1" ht="14.25" customHeight="1" x14ac:dyDescent="0.25">
      <c r="A279" s="38"/>
      <c r="B279" s="184"/>
      <c r="C279" s="184"/>
      <c r="D279" s="184"/>
      <c r="E279" s="184"/>
      <c r="F279" s="184"/>
      <c r="G279" s="184"/>
      <c r="H279" s="184"/>
      <c r="I279" s="184"/>
      <c r="J279" s="184"/>
      <c r="K279" s="184"/>
      <c r="L279" s="184"/>
      <c r="M279" s="184"/>
      <c r="N279" s="98"/>
      <c r="O279" s="164"/>
      <c r="P279" s="184"/>
      <c r="Q279" s="184"/>
      <c r="R279" s="184"/>
      <c r="S279" s="184"/>
      <c r="T279" s="184"/>
      <c r="U279" s="184"/>
      <c r="V279" s="99"/>
      <c r="W279" s="99"/>
      <c r="X279" s="100"/>
      <c r="Y279" s="101"/>
      <c r="Z279" s="38"/>
      <c r="AA279" s="38"/>
      <c r="AB279" s="38"/>
      <c r="AC279" s="38"/>
      <c r="AD279" s="38"/>
      <c r="AE279" s="38"/>
      <c r="AF279" s="38"/>
      <c r="AG279" s="38"/>
      <c r="AH279" s="38"/>
      <c r="AI279" s="38"/>
      <c r="AJ279" s="38"/>
      <c r="AK279" s="38"/>
      <c r="AL279" s="38"/>
    </row>
    <row r="280" spans="1:38" s="47" customFormat="1" ht="14.25" customHeight="1" x14ac:dyDescent="0.25">
      <c r="A280" s="38"/>
      <c r="B280" s="184"/>
      <c r="C280" s="184"/>
      <c r="D280" s="184"/>
      <c r="E280" s="184"/>
      <c r="F280" s="184"/>
      <c r="G280" s="184"/>
      <c r="H280" s="184"/>
      <c r="I280" s="184"/>
      <c r="J280" s="184"/>
      <c r="K280" s="184"/>
      <c r="L280" s="184"/>
      <c r="M280" s="184"/>
      <c r="N280" s="98"/>
      <c r="O280" s="164"/>
      <c r="P280" s="184"/>
      <c r="Q280" s="184"/>
      <c r="R280" s="184"/>
      <c r="S280" s="184"/>
      <c r="T280" s="184"/>
      <c r="U280" s="184"/>
      <c r="V280" s="99"/>
      <c r="W280" s="99"/>
      <c r="X280" s="100"/>
      <c r="Y280" s="101"/>
      <c r="Z280" s="38"/>
      <c r="AA280" s="38"/>
      <c r="AB280" s="38"/>
      <c r="AC280" s="38"/>
      <c r="AD280" s="38"/>
      <c r="AE280" s="38"/>
      <c r="AF280" s="38"/>
      <c r="AG280" s="38"/>
      <c r="AH280" s="38"/>
      <c r="AI280" s="38"/>
      <c r="AJ280" s="38"/>
      <c r="AK280" s="38"/>
      <c r="AL280" s="38"/>
    </row>
    <row r="281" spans="1:38" s="47" customFormat="1" ht="14.25" customHeight="1" x14ac:dyDescent="0.25">
      <c r="A281" s="38"/>
      <c r="B281" s="184"/>
      <c r="C281" s="184"/>
      <c r="D281" s="184"/>
      <c r="E281" s="184"/>
      <c r="F281" s="184"/>
      <c r="G281" s="184"/>
      <c r="H281" s="184"/>
      <c r="I281" s="184"/>
      <c r="J281" s="184"/>
      <c r="K281" s="184"/>
      <c r="L281" s="184"/>
      <c r="M281" s="184"/>
      <c r="N281" s="98"/>
      <c r="O281" s="164"/>
      <c r="P281" s="184"/>
      <c r="Q281" s="184"/>
      <c r="R281" s="184"/>
      <c r="S281" s="184"/>
      <c r="T281" s="184"/>
      <c r="U281" s="184"/>
      <c r="V281" s="99"/>
      <c r="W281" s="99"/>
      <c r="X281" s="100"/>
      <c r="Y281" s="101"/>
      <c r="Z281" s="38"/>
      <c r="AA281" s="38"/>
      <c r="AB281" s="38"/>
      <c r="AC281" s="38"/>
      <c r="AD281" s="38"/>
      <c r="AE281" s="38"/>
      <c r="AF281" s="38"/>
      <c r="AG281" s="38"/>
      <c r="AH281" s="38"/>
      <c r="AI281" s="38"/>
      <c r="AJ281" s="38"/>
      <c r="AK281" s="38"/>
      <c r="AL281" s="38"/>
    </row>
    <row r="282" spans="1:38" s="47" customFormat="1" ht="14.25" customHeight="1" x14ac:dyDescent="0.25">
      <c r="A282" s="38"/>
      <c r="B282" s="184"/>
      <c r="C282" s="184"/>
      <c r="D282" s="184"/>
      <c r="E282" s="184"/>
      <c r="F282" s="184"/>
      <c r="G282" s="184"/>
      <c r="H282" s="184"/>
      <c r="I282" s="184"/>
      <c r="J282" s="184"/>
      <c r="K282" s="184"/>
      <c r="L282" s="184"/>
      <c r="M282" s="184"/>
      <c r="N282" s="98"/>
      <c r="O282" s="164"/>
      <c r="P282" s="184"/>
      <c r="Q282" s="184"/>
      <c r="R282" s="184"/>
      <c r="S282" s="184"/>
      <c r="T282" s="184"/>
      <c r="U282" s="184"/>
      <c r="V282" s="99"/>
      <c r="W282" s="99"/>
      <c r="X282" s="100"/>
      <c r="Y282" s="101"/>
      <c r="Z282" s="38"/>
      <c r="AA282" s="38"/>
      <c r="AB282" s="38"/>
      <c r="AC282" s="38"/>
      <c r="AD282" s="38"/>
      <c r="AE282" s="38"/>
      <c r="AF282" s="38"/>
      <c r="AG282" s="38"/>
      <c r="AH282" s="38"/>
      <c r="AI282" s="38"/>
      <c r="AJ282" s="38"/>
      <c r="AK282" s="38"/>
      <c r="AL282" s="38"/>
    </row>
    <row r="283" spans="1:38" s="47" customFormat="1" ht="14.25" customHeight="1" x14ac:dyDescent="0.25">
      <c r="A283" s="38"/>
      <c r="B283" s="184"/>
      <c r="C283" s="184"/>
      <c r="D283" s="184"/>
      <c r="E283" s="184"/>
      <c r="F283" s="184"/>
      <c r="G283" s="184"/>
      <c r="H283" s="184"/>
      <c r="I283" s="184"/>
      <c r="J283" s="184"/>
      <c r="K283" s="184"/>
      <c r="L283" s="184"/>
      <c r="M283" s="184"/>
      <c r="N283" s="98"/>
      <c r="O283" s="164"/>
      <c r="P283" s="184"/>
      <c r="Q283" s="184"/>
      <c r="R283" s="184"/>
      <c r="S283" s="184"/>
      <c r="T283" s="184"/>
      <c r="U283" s="184"/>
      <c r="V283" s="99"/>
      <c r="W283" s="99"/>
      <c r="X283" s="100"/>
      <c r="Y283" s="101"/>
      <c r="Z283" s="38"/>
      <c r="AA283" s="38"/>
      <c r="AB283" s="38"/>
      <c r="AC283" s="38"/>
      <c r="AD283" s="38"/>
      <c r="AE283" s="38"/>
      <c r="AF283" s="38"/>
      <c r="AG283" s="38"/>
      <c r="AH283" s="38"/>
      <c r="AI283" s="38"/>
      <c r="AJ283" s="38"/>
      <c r="AK283" s="38"/>
      <c r="AL283" s="38"/>
    </row>
    <row r="284" spans="1:38" s="47" customFormat="1" ht="14.25" customHeight="1" x14ac:dyDescent="0.25">
      <c r="A284" s="38"/>
      <c r="B284" s="184"/>
      <c r="C284" s="184"/>
      <c r="D284" s="184"/>
      <c r="E284" s="184"/>
      <c r="F284" s="184"/>
      <c r="G284" s="184"/>
      <c r="H284" s="184"/>
      <c r="I284" s="184"/>
      <c r="J284" s="184"/>
      <c r="K284" s="184"/>
      <c r="L284" s="184"/>
      <c r="M284" s="184"/>
      <c r="N284" s="98"/>
      <c r="O284" s="164"/>
      <c r="P284" s="184"/>
      <c r="Q284" s="184"/>
      <c r="R284" s="184"/>
      <c r="S284" s="184"/>
      <c r="T284" s="184"/>
      <c r="U284" s="184"/>
      <c r="V284" s="99"/>
      <c r="W284" s="99"/>
      <c r="X284" s="100"/>
      <c r="Y284" s="101"/>
      <c r="Z284" s="38"/>
      <c r="AA284" s="38"/>
      <c r="AB284" s="38"/>
      <c r="AC284" s="38"/>
      <c r="AD284" s="38"/>
      <c r="AE284" s="38"/>
      <c r="AF284" s="38"/>
      <c r="AG284" s="38"/>
      <c r="AH284" s="38"/>
      <c r="AI284" s="38"/>
      <c r="AJ284" s="38"/>
      <c r="AK284" s="38"/>
      <c r="AL284" s="38"/>
    </row>
    <row r="285" spans="1:38" s="47" customFormat="1" ht="14.25" customHeight="1" x14ac:dyDescent="0.25">
      <c r="A285" s="38"/>
      <c r="B285" s="184"/>
      <c r="C285" s="184"/>
      <c r="D285" s="184"/>
      <c r="E285" s="184"/>
      <c r="F285" s="184"/>
      <c r="G285" s="184"/>
      <c r="H285" s="184"/>
      <c r="I285" s="184"/>
      <c r="J285" s="184"/>
      <c r="K285" s="184"/>
      <c r="L285" s="184"/>
      <c r="M285" s="184"/>
      <c r="N285" s="98"/>
      <c r="O285" s="164"/>
      <c r="P285" s="184"/>
      <c r="Q285" s="184"/>
      <c r="R285" s="184"/>
      <c r="S285" s="184"/>
      <c r="T285" s="184"/>
      <c r="U285" s="184"/>
      <c r="V285" s="99"/>
      <c r="W285" s="99"/>
      <c r="X285" s="100"/>
      <c r="Y285" s="101"/>
      <c r="Z285" s="38"/>
      <c r="AA285" s="38"/>
      <c r="AB285" s="38"/>
      <c r="AC285" s="38"/>
      <c r="AD285" s="38"/>
      <c r="AE285" s="38"/>
      <c r="AF285" s="38"/>
      <c r="AG285" s="38"/>
      <c r="AH285" s="38"/>
      <c r="AI285" s="38"/>
      <c r="AJ285" s="38"/>
      <c r="AK285" s="38"/>
      <c r="AL285" s="38"/>
    </row>
    <row r="286" spans="1:38" s="47" customFormat="1" ht="14.25" customHeight="1" x14ac:dyDescent="0.25">
      <c r="A286" s="38"/>
      <c r="B286" s="184"/>
      <c r="C286" s="184"/>
      <c r="D286" s="184"/>
      <c r="E286" s="184"/>
      <c r="F286" s="184"/>
      <c r="G286" s="184"/>
      <c r="H286" s="184"/>
      <c r="I286" s="184"/>
      <c r="J286" s="184"/>
      <c r="K286" s="184"/>
      <c r="L286" s="184"/>
      <c r="M286" s="184"/>
      <c r="N286" s="98"/>
      <c r="O286" s="164"/>
      <c r="P286" s="184"/>
      <c r="Q286" s="184"/>
      <c r="R286" s="184"/>
      <c r="S286" s="184"/>
      <c r="T286" s="184"/>
      <c r="U286" s="184"/>
      <c r="V286" s="99"/>
      <c r="W286" s="99"/>
      <c r="X286" s="100"/>
      <c r="Y286" s="101"/>
      <c r="Z286" s="38"/>
      <c r="AA286" s="38"/>
      <c r="AB286" s="38"/>
      <c r="AC286" s="38"/>
      <c r="AD286" s="38"/>
      <c r="AE286" s="38"/>
      <c r="AF286" s="38"/>
      <c r="AG286" s="38"/>
      <c r="AH286" s="38"/>
      <c r="AI286" s="38"/>
      <c r="AJ286" s="38"/>
      <c r="AK286" s="38"/>
      <c r="AL286" s="38"/>
    </row>
    <row r="287" spans="1:38" s="47" customFormat="1" ht="14.25" customHeight="1" x14ac:dyDescent="0.25">
      <c r="A287" s="38"/>
      <c r="B287" s="184"/>
      <c r="C287" s="184"/>
      <c r="D287" s="184"/>
      <c r="E287" s="184"/>
      <c r="F287" s="184"/>
      <c r="G287" s="184"/>
      <c r="H287" s="184"/>
      <c r="I287" s="184"/>
      <c r="J287" s="184"/>
      <c r="K287" s="184"/>
      <c r="L287" s="184"/>
      <c r="M287" s="184"/>
      <c r="N287" s="98"/>
      <c r="O287" s="164"/>
      <c r="P287" s="184"/>
      <c r="Q287" s="184"/>
      <c r="R287" s="184"/>
      <c r="S287" s="184"/>
      <c r="T287" s="184"/>
      <c r="U287" s="184"/>
      <c r="V287" s="99"/>
      <c r="W287" s="99"/>
      <c r="X287" s="100"/>
      <c r="Y287" s="101"/>
      <c r="Z287" s="38"/>
      <c r="AA287" s="38"/>
      <c r="AB287" s="38"/>
      <c r="AC287" s="38"/>
      <c r="AD287" s="38"/>
      <c r="AE287" s="38"/>
      <c r="AF287" s="38"/>
      <c r="AG287" s="38"/>
      <c r="AH287" s="38"/>
      <c r="AI287" s="38"/>
      <c r="AJ287" s="38"/>
      <c r="AK287" s="38"/>
      <c r="AL287" s="38"/>
    </row>
    <row r="288" spans="1:38" s="47" customFormat="1" ht="14.25" customHeight="1" x14ac:dyDescent="0.25">
      <c r="A288" s="38"/>
      <c r="B288" s="184"/>
      <c r="C288" s="184"/>
      <c r="D288" s="184"/>
      <c r="E288" s="184"/>
      <c r="F288" s="184"/>
      <c r="G288" s="184"/>
      <c r="H288" s="184"/>
      <c r="I288" s="184"/>
      <c r="J288" s="184"/>
      <c r="K288" s="184"/>
      <c r="L288" s="184"/>
      <c r="M288" s="184"/>
      <c r="N288" s="98"/>
      <c r="O288" s="164"/>
      <c r="P288" s="184"/>
      <c r="Q288" s="184"/>
      <c r="R288" s="184"/>
      <c r="S288" s="184"/>
      <c r="T288" s="184"/>
      <c r="U288" s="184"/>
      <c r="V288" s="99"/>
      <c r="W288" s="99"/>
      <c r="X288" s="100"/>
      <c r="Y288" s="101"/>
      <c r="Z288" s="38"/>
      <c r="AA288" s="38"/>
      <c r="AB288" s="38"/>
      <c r="AC288" s="38"/>
      <c r="AD288" s="38"/>
      <c r="AE288" s="38"/>
      <c r="AF288" s="38"/>
      <c r="AG288" s="38"/>
      <c r="AH288" s="38"/>
      <c r="AI288" s="38"/>
      <c r="AJ288" s="38"/>
      <c r="AK288" s="38"/>
      <c r="AL288" s="38"/>
    </row>
    <row r="289" spans="1:38" s="47" customFormat="1" ht="14.25" customHeight="1" x14ac:dyDescent="0.25">
      <c r="A289" s="38"/>
      <c r="B289" s="184"/>
      <c r="C289" s="184"/>
      <c r="D289" s="184"/>
      <c r="E289" s="184"/>
      <c r="F289" s="184"/>
      <c r="G289" s="184"/>
      <c r="H289" s="184"/>
      <c r="I289" s="184"/>
      <c r="J289" s="184"/>
      <c r="K289" s="184"/>
      <c r="L289" s="184"/>
      <c r="M289" s="184"/>
      <c r="N289" s="98"/>
      <c r="O289" s="164"/>
      <c r="P289" s="184"/>
      <c r="Q289" s="184"/>
      <c r="R289" s="184"/>
      <c r="S289" s="184"/>
      <c r="T289" s="184"/>
      <c r="U289" s="184"/>
      <c r="V289" s="99"/>
      <c r="W289" s="99"/>
      <c r="X289" s="100"/>
      <c r="Y289" s="101"/>
      <c r="Z289" s="38"/>
      <c r="AA289" s="38"/>
      <c r="AB289" s="38"/>
      <c r="AC289" s="38"/>
      <c r="AD289" s="38"/>
      <c r="AE289" s="38"/>
      <c r="AF289" s="38"/>
      <c r="AG289" s="38"/>
      <c r="AH289" s="38"/>
      <c r="AI289" s="38"/>
      <c r="AJ289" s="38"/>
      <c r="AK289" s="38"/>
      <c r="AL289" s="38"/>
    </row>
    <row r="290" spans="1:38" s="47" customFormat="1" ht="14.25" customHeight="1" x14ac:dyDescent="0.25">
      <c r="A290" s="38"/>
      <c r="B290" s="184"/>
      <c r="C290" s="184"/>
      <c r="D290" s="184"/>
      <c r="E290" s="184"/>
      <c r="F290" s="184"/>
      <c r="G290" s="184"/>
      <c r="H290" s="184"/>
      <c r="I290" s="184"/>
      <c r="J290" s="184"/>
      <c r="K290" s="184"/>
      <c r="L290" s="184"/>
      <c r="M290" s="184"/>
      <c r="N290" s="98"/>
      <c r="O290" s="164"/>
      <c r="P290" s="184"/>
      <c r="Q290" s="184"/>
      <c r="R290" s="184"/>
      <c r="S290" s="184"/>
      <c r="T290" s="184"/>
      <c r="U290" s="184"/>
      <c r="V290" s="99"/>
      <c r="W290" s="99"/>
      <c r="X290" s="100"/>
      <c r="Y290" s="101"/>
      <c r="Z290" s="38"/>
      <c r="AA290" s="38"/>
      <c r="AB290" s="38"/>
      <c r="AC290" s="38"/>
      <c r="AD290" s="38"/>
      <c r="AE290" s="38"/>
      <c r="AF290" s="38"/>
      <c r="AG290" s="38"/>
      <c r="AH290" s="38"/>
      <c r="AI290" s="38"/>
      <c r="AJ290" s="38"/>
      <c r="AK290" s="38"/>
      <c r="AL290" s="38"/>
    </row>
    <row r="291" spans="1:38" s="47" customFormat="1" ht="14.25" customHeight="1" x14ac:dyDescent="0.25">
      <c r="A291" s="38"/>
      <c r="B291" s="184"/>
      <c r="C291" s="184"/>
      <c r="D291" s="184"/>
      <c r="E291" s="184"/>
      <c r="F291" s="184"/>
      <c r="G291" s="184"/>
      <c r="H291" s="184"/>
      <c r="I291" s="184"/>
      <c r="J291" s="184"/>
      <c r="K291" s="184"/>
      <c r="L291" s="184"/>
      <c r="M291" s="184"/>
      <c r="N291" s="98"/>
      <c r="O291" s="164"/>
      <c r="P291" s="184"/>
      <c r="Q291" s="184"/>
      <c r="R291" s="184"/>
      <c r="S291" s="184"/>
      <c r="T291" s="184"/>
      <c r="U291" s="184"/>
      <c r="V291" s="99"/>
      <c r="W291" s="99"/>
      <c r="X291" s="100"/>
      <c r="Y291" s="101"/>
      <c r="Z291" s="38"/>
      <c r="AA291" s="38"/>
      <c r="AB291" s="38"/>
      <c r="AC291" s="38"/>
      <c r="AD291" s="38"/>
      <c r="AE291" s="38"/>
      <c r="AF291" s="38"/>
      <c r="AG291" s="38"/>
      <c r="AH291" s="38"/>
      <c r="AI291" s="38"/>
      <c r="AJ291" s="38"/>
      <c r="AK291" s="38"/>
      <c r="AL291" s="38"/>
    </row>
    <row r="292" spans="1:38" s="47" customFormat="1" ht="14.25" customHeight="1" x14ac:dyDescent="0.25">
      <c r="A292" s="38"/>
      <c r="B292" s="184"/>
      <c r="C292" s="184"/>
      <c r="D292" s="184"/>
      <c r="E292" s="184"/>
      <c r="F292" s="184"/>
      <c r="G292" s="184"/>
      <c r="H292" s="184"/>
      <c r="I292" s="184"/>
      <c r="J292" s="184"/>
      <c r="K292" s="184"/>
      <c r="L292" s="184"/>
      <c r="M292" s="184"/>
      <c r="N292" s="98"/>
      <c r="O292" s="164"/>
      <c r="P292" s="184"/>
      <c r="Q292" s="184"/>
      <c r="R292" s="184"/>
      <c r="S292" s="184"/>
      <c r="T292" s="184"/>
      <c r="U292" s="184"/>
      <c r="V292" s="99"/>
      <c r="W292" s="99"/>
      <c r="X292" s="100"/>
      <c r="Y292" s="101"/>
      <c r="Z292" s="38"/>
      <c r="AA292" s="38"/>
      <c r="AB292" s="38"/>
      <c r="AC292" s="38"/>
      <c r="AD292" s="38"/>
      <c r="AE292" s="38"/>
      <c r="AF292" s="38"/>
      <c r="AG292" s="38"/>
      <c r="AH292" s="38"/>
      <c r="AI292" s="38"/>
      <c r="AJ292" s="38"/>
      <c r="AK292" s="38"/>
      <c r="AL292" s="38"/>
    </row>
    <row r="293" spans="1:38" s="47" customFormat="1" ht="14.25" customHeight="1" x14ac:dyDescent="0.25">
      <c r="A293" s="38"/>
      <c r="B293" s="184"/>
      <c r="C293" s="184"/>
      <c r="D293" s="184"/>
      <c r="E293" s="184"/>
      <c r="F293" s="184"/>
      <c r="G293" s="184"/>
      <c r="H293" s="184"/>
      <c r="I293" s="184"/>
      <c r="J293" s="184"/>
      <c r="K293" s="184"/>
      <c r="L293" s="184"/>
      <c r="M293" s="184"/>
      <c r="N293" s="98"/>
      <c r="O293" s="164"/>
      <c r="P293" s="184"/>
      <c r="Q293" s="184"/>
      <c r="R293" s="184"/>
      <c r="S293" s="184"/>
      <c r="T293" s="184"/>
      <c r="U293" s="184"/>
      <c r="V293" s="99"/>
      <c r="W293" s="99"/>
      <c r="X293" s="100"/>
      <c r="Y293" s="101"/>
      <c r="Z293" s="38"/>
      <c r="AA293" s="38"/>
      <c r="AB293" s="38"/>
      <c r="AC293" s="38"/>
      <c r="AD293" s="38"/>
      <c r="AE293" s="38"/>
      <c r="AF293" s="38"/>
      <c r="AG293" s="38"/>
      <c r="AH293" s="38"/>
      <c r="AI293" s="38"/>
      <c r="AJ293" s="38"/>
      <c r="AK293" s="38"/>
      <c r="AL293" s="38"/>
    </row>
    <row r="294" spans="1:38" s="47" customFormat="1" ht="14.25" customHeight="1" x14ac:dyDescent="0.25">
      <c r="A294" s="38"/>
      <c r="B294" s="184"/>
      <c r="C294" s="184"/>
      <c r="D294" s="184"/>
      <c r="E294" s="184"/>
      <c r="F294" s="184"/>
      <c r="G294" s="184"/>
      <c r="H294" s="184"/>
      <c r="I294" s="184"/>
      <c r="J294" s="184"/>
      <c r="K294" s="184"/>
      <c r="L294" s="184"/>
      <c r="M294" s="184"/>
      <c r="N294" s="98"/>
      <c r="O294" s="164"/>
      <c r="P294" s="184"/>
      <c r="Q294" s="184"/>
      <c r="R294" s="184"/>
      <c r="S294" s="184"/>
      <c r="T294" s="184"/>
      <c r="U294" s="184"/>
      <c r="V294" s="99"/>
      <c r="W294" s="99"/>
      <c r="X294" s="100"/>
      <c r="Y294" s="101"/>
      <c r="Z294" s="38"/>
      <c r="AA294" s="38"/>
      <c r="AB294" s="38"/>
      <c r="AC294" s="38"/>
      <c r="AD294" s="38"/>
      <c r="AE294" s="38"/>
      <c r="AF294" s="38"/>
      <c r="AG294" s="38"/>
      <c r="AH294" s="38"/>
      <c r="AI294" s="38"/>
      <c r="AJ294" s="38"/>
      <c r="AK294" s="38"/>
      <c r="AL294" s="38"/>
    </row>
    <row r="295" spans="1:38" s="47" customFormat="1" ht="14.25" customHeight="1" x14ac:dyDescent="0.25">
      <c r="A295" s="38"/>
      <c r="B295" s="184"/>
      <c r="C295" s="184"/>
      <c r="D295" s="184"/>
      <c r="E295" s="184"/>
      <c r="F295" s="184"/>
      <c r="G295" s="184"/>
      <c r="H295" s="184"/>
      <c r="I295" s="184"/>
      <c r="J295" s="184"/>
      <c r="K295" s="184"/>
      <c r="L295" s="184"/>
      <c r="M295" s="184"/>
      <c r="N295" s="98"/>
      <c r="O295" s="164"/>
      <c r="P295" s="184"/>
      <c r="Q295" s="184"/>
      <c r="R295" s="184"/>
      <c r="S295" s="184"/>
      <c r="T295" s="184"/>
      <c r="U295" s="184"/>
      <c r="V295" s="99"/>
      <c r="W295" s="99"/>
      <c r="X295" s="100"/>
      <c r="Y295" s="101"/>
      <c r="Z295" s="38"/>
      <c r="AA295" s="38"/>
      <c r="AB295" s="38"/>
      <c r="AC295" s="38"/>
      <c r="AD295" s="38"/>
      <c r="AE295" s="38"/>
      <c r="AF295" s="38"/>
      <c r="AG295" s="38"/>
      <c r="AH295" s="38"/>
      <c r="AI295" s="38"/>
      <c r="AJ295" s="38"/>
      <c r="AK295" s="38"/>
      <c r="AL295" s="38"/>
    </row>
    <row r="296" spans="1:38" s="47" customFormat="1" ht="14.25" customHeight="1" x14ac:dyDescent="0.25">
      <c r="A296" s="38"/>
      <c r="B296" s="184"/>
      <c r="C296" s="184"/>
      <c r="D296" s="184"/>
      <c r="E296" s="184"/>
      <c r="F296" s="184"/>
      <c r="G296" s="184"/>
      <c r="H296" s="184"/>
      <c r="I296" s="184"/>
      <c r="J296" s="184"/>
      <c r="K296" s="184"/>
      <c r="L296" s="184"/>
      <c r="M296" s="184"/>
      <c r="N296" s="98"/>
      <c r="O296" s="164"/>
      <c r="P296" s="184"/>
      <c r="Q296" s="184"/>
      <c r="R296" s="184"/>
      <c r="S296" s="184"/>
      <c r="T296" s="184"/>
      <c r="U296" s="184"/>
      <c r="V296" s="99"/>
      <c r="W296" s="99"/>
      <c r="X296" s="100"/>
      <c r="Y296" s="101"/>
      <c r="Z296" s="38"/>
      <c r="AA296" s="38"/>
      <c r="AB296" s="38"/>
      <c r="AC296" s="38"/>
      <c r="AD296" s="38"/>
      <c r="AE296" s="38"/>
      <c r="AF296" s="38"/>
      <c r="AG296" s="38"/>
      <c r="AH296" s="38"/>
      <c r="AI296" s="38"/>
      <c r="AJ296" s="38"/>
      <c r="AK296" s="38"/>
      <c r="AL296" s="38"/>
    </row>
    <row r="297" spans="1:38" s="47" customFormat="1" ht="14.25" customHeight="1" x14ac:dyDescent="0.25">
      <c r="A297" s="38"/>
      <c r="B297" s="184"/>
      <c r="C297" s="184"/>
      <c r="D297" s="184"/>
      <c r="E297" s="184"/>
      <c r="F297" s="184"/>
      <c r="G297" s="184"/>
      <c r="H297" s="184"/>
      <c r="I297" s="184"/>
      <c r="J297" s="184"/>
      <c r="K297" s="184"/>
      <c r="L297" s="184"/>
      <c r="M297" s="184"/>
      <c r="N297" s="98"/>
      <c r="O297" s="164"/>
      <c r="P297" s="184"/>
      <c r="Q297" s="184"/>
      <c r="R297" s="184"/>
      <c r="S297" s="184"/>
      <c r="T297" s="184"/>
      <c r="U297" s="184"/>
      <c r="V297" s="99"/>
      <c r="W297" s="99"/>
      <c r="X297" s="100"/>
      <c r="Y297" s="101"/>
      <c r="Z297" s="38"/>
      <c r="AA297" s="38"/>
      <c r="AB297" s="38"/>
      <c r="AC297" s="38"/>
      <c r="AD297" s="38"/>
      <c r="AE297" s="38"/>
      <c r="AF297" s="38"/>
      <c r="AG297" s="38"/>
      <c r="AH297" s="38"/>
      <c r="AI297" s="38"/>
      <c r="AJ297" s="38"/>
      <c r="AK297" s="38"/>
      <c r="AL297" s="38"/>
    </row>
    <row r="298" spans="1:38" s="47" customFormat="1" ht="14.25" customHeight="1" x14ac:dyDescent="0.25">
      <c r="A298" s="38"/>
      <c r="B298" s="184"/>
      <c r="C298" s="184"/>
      <c r="D298" s="184"/>
      <c r="E298" s="184"/>
      <c r="F298" s="184"/>
      <c r="G298" s="184"/>
      <c r="H298" s="184"/>
      <c r="I298" s="184"/>
      <c r="J298" s="184"/>
      <c r="K298" s="184"/>
      <c r="L298" s="184"/>
      <c r="M298" s="184"/>
      <c r="N298" s="98"/>
      <c r="O298" s="164"/>
      <c r="P298" s="184"/>
      <c r="Q298" s="184"/>
      <c r="R298" s="184"/>
      <c r="S298" s="184"/>
      <c r="T298" s="184"/>
      <c r="U298" s="184"/>
      <c r="V298" s="99"/>
      <c r="W298" s="99"/>
      <c r="X298" s="100"/>
      <c r="Y298" s="101"/>
      <c r="Z298" s="38"/>
      <c r="AA298" s="38"/>
      <c r="AB298" s="38"/>
      <c r="AC298" s="38"/>
      <c r="AD298" s="38"/>
      <c r="AE298" s="38"/>
      <c r="AF298" s="38"/>
      <c r="AG298" s="38"/>
      <c r="AH298" s="38"/>
      <c r="AI298" s="38"/>
      <c r="AJ298" s="38"/>
      <c r="AK298" s="38"/>
      <c r="AL298" s="38"/>
    </row>
    <row r="299" spans="1:38" s="47" customFormat="1" ht="14.25" customHeight="1" x14ac:dyDescent="0.25">
      <c r="A299" s="38"/>
      <c r="B299" s="184"/>
      <c r="C299" s="184"/>
      <c r="D299" s="184"/>
      <c r="E299" s="184"/>
      <c r="F299" s="184"/>
      <c r="G299" s="184"/>
      <c r="H299" s="184"/>
      <c r="I299" s="184"/>
      <c r="J299" s="184"/>
      <c r="K299" s="184"/>
      <c r="L299" s="184"/>
      <c r="M299" s="184"/>
      <c r="N299" s="98"/>
      <c r="O299" s="164"/>
      <c r="P299" s="184"/>
      <c r="Q299" s="184"/>
      <c r="R299" s="184"/>
      <c r="S299" s="184"/>
      <c r="T299" s="184"/>
      <c r="U299" s="184"/>
      <c r="V299" s="99"/>
      <c r="W299" s="99"/>
      <c r="X299" s="100"/>
      <c r="Y299" s="101"/>
      <c r="Z299" s="38"/>
      <c r="AA299" s="38"/>
      <c r="AB299" s="38"/>
      <c r="AC299" s="38"/>
      <c r="AD299" s="38"/>
      <c r="AE299" s="38"/>
      <c r="AF299" s="38"/>
      <c r="AG299" s="38"/>
      <c r="AH299" s="38"/>
      <c r="AI299" s="38"/>
      <c r="AJ299" s="38"/>
      <c r="AK299" s="38"/>
      <c r="AL299" s="38"/>
    </row>
    <row r="300" spans="1:38" s="47" customFormat="1" ht="14.25" customHeight="1" x14ac:dyDescent="0.25">
      <c r="A300" s="38"/>
      <c r="B300" s="184"/>
      <c r="C300" s="184"/>
      <c r="D300" s="184"/>
      <c r="E300" s="184"/>
      <c r="F300" s="184"/>
      <c r="G300" s="184"/>
      <c r="H300" s="184"/>
      <c r="I300" s="184"/>
      <c r="J300" s="184"/>
      <c r="K300" s="184"/>
      <c r="L300" s="184"/>
      <c r="M300" s="184"/>
      <c r="N300" s="98"/>
      <c r="O300" s="164"/>
      <c r="P300" s="184"/>
      <c r="Q300" s="184"/>
      <c r="R300" s="184"/>
      <c r="S300" s="184"/>
      <c r="T300" s="184"/>
      <c r="U300" s="184"/>
      <c r="V300" s="99"/>
      <c r="W300" s="99"/>
      <c r="X300" s="100"/>
      <c r="Y300" s="101"/>
      <c r="Z300" s="38"/>
      <c r="AA300" s="38"/>
      <c r="AB300" s="38"/>
      <c r="AC300" s="38"/>
      <c r="AD300" s="38"/>
      <c r="AE300" s="38"/>
      <c r="AF300" s="38"/>
      <c r="AG300" s="38"/>
      <c r="AH300" s="38"/>
      <c r="AI300" s="38"/>
      <c r="AJ300" s="38"/>
      <c r="AK300" s="38"/>
      <c r="AL300" s="38"/>
    </row>
    <row r="301" spans="1:38" s="47" customFormat="1" ht="14.25" customHeight="1" x14ac:dyDescent="0.25">
      <c r="A301" s="38"/>
      <c r="B301" s="184"/>
      <c r="C301" s="184"/>
      <c r="D301" s="184"/>
      <c r="E301" s="184"/>
      <c r="F301" s="184"/>
      <c r="G301" s="184"/>
      <c r="H301" s="184"/>
      <c r="I301" s="184"/>
      <c r="J301" s="184"/>
      <c r="K301" s="184"/>
      <c r="L301" s="184"/>
      <c r="M301" s="184"/>
      <c r="N301" s="98"/>
      <c r="O301" s="164"/>
      <c r="P301" s="184"/>
      <c r="Q301" s="184"/>
      <c r="R301" s="184"/>
      <c r="S301" s="184"/>
      <c r="T301" s="184"/>
      <c r="U301" s="184"/>
      <c r="V301" s="99"/>
      <c r="W301" s="99"/>
      <c r="X301" s="100"/>
      <c r="Y301" s="101"/>
      <c r="Z301" s="38"/>
      <c r="AA301" s="38"/>
      <c r="AB301" s="38"/>
      <c r="AC301" s="38"/>
      <c r="AD301" s="38"/>
      <c r="AE301" s="38"/>
      <c r="AF301" s="38"/>
      <c r="AG301" s="38"/>
      <c r="AH301" s="38"/>
      <c r="AI301" s="38"/>
      <c r="AJ301" s="38"/>
      <c r="AK301" s="38"/>
      <c r="AL301" s="38"/>
    </row>
    <row r="302" spans="1:38" s="47" customFormat="1" ht="14.25" customHeight="1" x14ac:dyDescent="0.25">
      <c r="A302" s="38"/>
      <c r="B302" s="184"/>
      <c r="C302" s="184"/>
      <c r="D302" s="184"/>
      <c r="E302" s="184"/>
      <c r="F302" s="184"/>
      <c r="G302" s="184"/>
      <c r="H302" s="184"/>
      <c r="I302" s="184"/>
      <c r="J302" s="184"/>
      <c r="K302" s="184"/>
      <c r="L302" s="184"/>
      <c r="M302" s="184"/>
      <c r="N302" s="98"/>
      <c r="O302" s="164"/>
      <c r="P302" s="184"/>
      <c r="Q302" s="184"/>
      <c r="R302" s="184"/>
      <c r="S302" s="184"/>
      <c r="T302" s="184"/>
      <c r="U302" s="184"/>
      <c r="V302" s="99"/>
      <c r="W302" s="99"/>
      <c r="X302" s="100"/>
      <c r="Y302" s="101"/>
      <c r="Z302" s="38"/>
      <c r="AA302" s="38"/>
      <c r="AB302" s="38"/>
      <c r="AC302" s="38"/>
      <c r="AD302" s="38"/>
      <c r="AE302" s="38"/>
      <c r="AF302" s="38"/>
      <c r="AG302" s="38"/>
      <c r="AH302" s="38"/>
      <c r="AI302" s="38"/>
      <c r="AJ302" s="38"/>
      <c r="AK302" s="38"/>
      <c r="AL302" s="38"/>
    </row>
    <row r="303" spans="1:38" s="47" customFormat="1" ht="14.25" customHeight="1" x14ac:dyDescent="0.25">
      <c r="A303" s="38"/>
      <c r="B303" s="184"/>
      <c r="C303" s="184"/>
      <c r="D303" s="184"/>
      <c r="E303" s="184"/>
      <c r="F303" s="184"/>
      <c r="G303" s="184"/>
      <c r="H303" s="184"/>
      <c r="I303" s="184"/>
      <c r="J303" s="184"/>
      <c r="K303" s="184"/>
      <c r="L303" s="184"/>
      <c r="M303" s="184"/>
      <c r="N303" s="98"/>
      <c r="O303" s="164"/>
      <c r="P303" s="184"/>
      <c r="Q303" s="184"/>
      <c r="R303" s="184"/>
      <c r="S303" s="184"/>
      <c r="T303" s="184"/>
      <c r="U303" s="184"/>
      <c r="V303" s="99"/>
      <c r="W303" s="99"/>
      <c r="X303" s="100"/>
      <c r="Y303" s="101"/>
      <c r="Z303" s="38"/>
      <c r="AA303" s="38"/>
      <c r="AB303" s="38"/>
      <c r="AC303" s="38"/>
      <c r="AD303" s="38"/>
      <c r="AE303" s="38"/>
      <c r="AF303" s="38"/>
      <c r="AG303" s="38"/>
      <c r="AH303" s="38"/>
      <c r="AI303" s="38"/>
      <c r="AJ303" s="38"/>
      <c r="AK303" s="38"/>
      <c r="AL303" s="38"/>
    </row>
    <row r="304" spans="1:38" s="47" customFormat="1" ht="14.25" customHeight="1" x14ac:dyDescent="0.25">
      <c r="A304" s="38"/>
      <c r="B304" s="184"/>
      <c r="C304" s="184"/>
      <c r="D304" s="184"/>
      <c r="E304" s="184"/>
      <c r="F304" s="184"/>
      <c r="G304" s="184"/>
      <c r="H304" s="184"/>
      <c r="I304" s="184"/>
      <c r="J304" s="184"/>
      <c r="K304" s="184"/>
      <c r="L304" s="184"/>
      <c r="M304" s="184"/>
      <c r="N304" s="98"/>
      <c r="O304" s="164"/>
      <c r="P304" s="184"/>
      <c r="Q304" s="184"/>
      <c r="R304" s="184"/>
      <c r="S304" s="184"/>
      <c r="T304" s="184"/>
      <c r="U304" s="184"/>
      <c r="V304" s="99"/>
      <c r="W304" s="99"/>
      <c r="X304" s="100"/>
      <c r="Y304" s="101"/>
      <c r="Z304" s="38"/>
      <c r="AA304" s="38"/>
      <c r="AB304" s="38"/>
      <c r="AC304" s="38"/>
      <c r="AD304" s="38"/>
      <c r="AE304" s="38"/>
      <c r="AF304" s="38"/>
      <c r="AG304" s="38"/>
      <c r="AH304" s="38"/>
      <c r="AI304" s="38"/>
      <c r="AJ304" s="38"/>
      <c r="AK304" s="38"/>
      <c r="AL304" s="38"/>
    </row>
    <row r="305" spans="1:38" ht="14.25" customHeight="1" x14ac:dyDescent="0.25">
      <c r="A305" s="94"/>
      <c r="B305" s="184"/>
      <c r="C305" s="184"/>
      <c r="D305" s="184"/>
      <c r="E305" s="184"/>
      <c r="F305" s="184"/>
      <c r="G305" s="184"/>
      <c r="H305" s="184"/>
      <c r="I305" s="184"/>
      <c r="J305" s="184"/>
      <c r="K305" s="184"/>
      <c r="L305" s="184"/>
      <c r="M305" s="184"/>
      <c r="N305" s="98"/>
      <c r="O305" s="164"/>
      <c r="P305" s="184"/>
      <c r="Q305" s="184"/>
      <c r="R305" s="184"/>
      <c r="S305" s="184"/>
      <c r="T305" s="184"/>
      <c r="U305" s="184"/>
      <c r="V305" s="99"/>
      <c r="W305" s="99"/>
      <c r="X305" s="100"/>
      <c r="Y305" s="101"/>
      <c r="Z305" s="38"/>
      <c r="AA305" s="38"/>
      <c r="AB305" s="38"/>
      <c r="AC305" s="38"/>
      <c r="AD305" s="38"/>
      <c r="AE305" s="38"/>
      <c r="AF305" s="94"/>
      <c r="AG305" s="94"/>
      <c r="AH305" s="94"/>
      <c r="AI305" s="94"/>
      <c r="AJ305" s="94"/>
      <c r="AK305" s="94"/>
      <c r="AL305" s="94"/>
    </row>
    <row r="306" spans="1:38" ht="14.25" customHeight="1" x14ac:dyDescent="0.25">
      <c r="A306" s="94"/>
      <c r="B306" s="184"/>
      <c r="C306" s="184"/>
      <c r="D306" s="184"/>
      <c r="E306" s="184"/>
      <c r="F306" s="184"/>
      <c r="G306" s="184"/>
      <c r="H306" s="184"/>
      <c r="I306" s="184"/>
      <c r="J306" s="184"/>
      <c r="K306" s="184"/>
      <c r="L306" s="184"/>
      <c r="M306" s="184"/>
      <c r="N306" s="98"/>
      <c r="O306" s="164"/>
      <c r="P306" s="184"/>
      <c r="Q306" s="184"/>
      <c r="R306" s="184"/>
      <c r="S306" s="184"/>
      <c r="T306" s="184"/>
      <c r="U306" s="184"/>
      <c r="V306" s="99"/>
      <c r="W306" s="99"/>
      <c r="X306" s="100"/>
      <c r="Y306" s="101"/>
      <c r="Z306" s="38"/>
      <c r="AA306" s="38"/>
      <c r="AB306" s="38"/>
      <c r="AC306" s="38"/>
      <c r="AD306" s="38"/>
      <c r="AE306" s="38"/>
      <c r="AF306" s="94"/>
      <c r="AG306" s="94"/>
      <c r="AH306" s="94"/>
      <c r="AI306" s="94"/>
      <c r="AJ306" s="94"/>
      <c r="AK306" s="94"/>
      <c r="AL306" s="94"/>
    </row>
    <row r="307" spans="1:38" ht="14.25" customHeight="1" x14ac:dyDescent="0.25">
      <c r="A307" s="68"/>
      <c r="B307" s="94"/>
      <c r="C307" s="94"/>
      <c r="D307" s="94"/>
      <c r="E307" s="94"/>
      <c r="F307" s="94"/>
      <c r="G307" s="94"/>
      <c r="H307" s="94"/>
      <c r="I307" s="94"/>
      <c r="J307" s="94"/>
      <c r="K307" s="94"/>
      <c r="L307" s="94"/>
      <c r="M307" s="94"/>
      <c r="N307" s="94"/>
      <c r="O307" s="94"/>
      <c r="P307" s="94"/>
      <c r="Q307" s="94"/>
      <c r="R307" s="94"/>
      <c r="S307" s="94"/>
      <c r="T307" s="94"/>
      <c r="U307" s="94"/>
      <c r="V307" s="94"/>
      <c r="W307" s="94"/>
      <c r="X307" s="94"/>
      <c r="Y307" s="94"/>
      <c r="Z307" s="94"/>
      <c r="AA307" s="94"/>
      <c r="AB307" s="94"/>
      <c r="AC307" s="94"/>
      <c r="AD307" s="94"/>
      <c r="AE307" s="94"/>
      <c r="AF307" s="94"/>
      <c r="AG307" s="94"/>
      <c r="AH307" s="94"/>
      <c r="AI307" s="94"/>
      <c r="AJ307" s="94"/>
      <c r="AK307" s="94"/>
      <c r="AL307" s="94"/>
    </row>
    <row r="308" spans="1:38" ht="14.25" customHeight="1" x14ac:dyDescent="0.25">
      <c r="A308" s="94"/>
      <c r="B308" s="94"/>
      <c r="C308" s="94"/>
      <c r="D308" s="94"/>
      <c r="E308" s="94"/>
      <c r="F308" s="94"/>
      <c r="G308" s="94"/>
      <c r="H308" s="94"/>
      <c r="I308" s="94"/>
      <c r="J308" s="94"/>
      <c r="K308" s="94"/>
      <c r="L308" s="94"/>
      <c r="M308" s="94"/>
      <c r="N308" s="94"/>
      <c r="O308" s="94"/>
      <c r="P308" s="94"/>
      <c r="Q308" s="94"/>
      <c r="R308" s="94"/>
      <c r="S308" s="94"/>
      <c r="T308" s="94"/>
      <c r="U308" s="94"/>
      <c r="V308" s="94"/>
      <c r="W308" s="94"/>
      <c r="X308" s="94"/>
      <c r="Y308" s="94"/>
      <c r="Z308" s="94"/>
      <c r="AA308" s="94"/>
      <c r="AB308" s="94"/>
      <c r="AC308" s="94"/>
      <c r="AD308" s="94"/>
      <c r="AE308" s="94"/>
      <c r="AF308" s="94"/>
      <c r="AG308" s="94"/>
      <c r="AH308" s="94"/>
      <c r="AI308" s="94"/>
      <c r="AJ308" s="94"/>
      <c r="AK308" s="94"/>
      <c r="AL308" s="94"/>
    </row>
    <row r="309" spans="1:38" ht="14.25" customHeight="1" x14ac:dyDescent="0.25">
      <c r="A309" s="96"/>
      <c r="B309" s="38"/>
      <c r="C309" s="38"/>
      <c r="D309" s="38"/>
      <c r="E309" s="38"/>
      <c r="F309" s="38"/>
      <c r="G309" s="38"/>
      <c r="H309" s="38"/>
      <c r="I309" s="38"/>
      <c r="J309" s="38"/>
      <c r="K309" s="38"/>
      <c r="L309" s="39"/>
      <c r="M309" s="39"/>
      <c r="N309" s="39"/>
      <c r="O309" s="38"/>
      <c r="P309" s="38"/>
      <c r="Q309" s="38"/>
      <c r="R309" s="40"/>
      <c r="S309" s="40"/>
      <c r="T309" s="40"/>
      <c r="U309" s="40"/>
      <c r="V309" s="39"/>
      <c r="W309" s="38"/>
      <c r="X309" s="38"/>
      <c r="Y309" s="38"/>
      <c r="Z309" s="38"/>
      <c r="AA309" s="38"/>
      <c r="AB309" s="38"/>
      <c r="AC309" s="38"/>
      <c r="AD309" s="38"/>
      <c r="AE309" s="38"/>
      <c r="AF309" s="94"/>
      <c r="AG309" s="94"/>
      <c r="AH309" s="94"/>
      <c r="AI309" s="94"/>
      <c r="AJ309" s="94"/>
      <c r="AK309" s="94"/>
      <c r="AL309" s="94"/>
    </row>
    <row r="310" spans="1:38" ht="14.25" customHeight="1" x14ac:dyDescent="0.25">
      <c r="A310" s="94"/>
      <c r="B310" s="94"/>
      <c r="C310" s="94"/>
      <c r="D310" s="94"/>
      <c r="E310" s="94"/>
      <c r="F310" s="94"/>
      <c r="G310" s="94"/>
      <c r="H310" s="94"/>
      <c r="I310" s="94"/>
      <c r="J310" s="94"/>
      <c r="K310" s="94"/>
      <c r="L310" s="94"/>
      <c r="M310" s="94"/>
      <c r="N310" s="94"/>
      <c r="O310" s="94"/>
      <c r="P310" s="94"/>
      <c r="Q310" s="94"/>
      <c r="R310" s="94"/>
      <c r="S310" s="94"/>
      <c r="T310" s="94"/>
      <c r="U310" s="94"/>
      <c r="V310" s="94"/>
      <c r="W310" s="94"/>
      <c r="X310" s="94"/>
      <c r="Y310" s="94"/>
      <c r="Z310" s="94"/>
      <c r="AA310" s="94"/>
      <c r="AB310" s="94"/>
      <c r="AC310" s="94"/>
      <c r="AD310" s="94"/>
      <c r="AE310" s="94"/>
      <c r="AF310" s="94"/>
      <c r="AG310" s="94"/>
      <c r="AH310" s="94"/>
      <c r="AI310" s="94"/>
      <c r="AJ310" s="94"/>
      <c r="AK310" s="94"/>
      <c r="AL310" s="94"/>
    </row>
    <row r="311" spans="1:38" ht="14.25" customHeight="1" x14ac:dyDescent="0.25">
      <c r="A311" s="94"/>
      <c r="B311" s="185"/>
      <c r="C311" s="186"/>
      <c r="D311" s="186"/>
      <c r="E311" s="165"/>
      <c r="F311" s="165"/>
      <c r="G311" s="165"/>
      <c r="H311" s="185"/>
      <c r="I311" s="185"/>
      <c r="J311" s="185"/>
      <c r="K311" s="185"/>
      <c r="L311" s="165"/>
      <c r="M311" s="185"/>
      <c r="N311" s="185"/>
      <c r="O311" s="185"/>
      <c r="P311" s="185"/>
      <c r="Q311" s="185"/>
      <c r="R311" s="165"/>
      <c r="S311" s="94"/>
      <c r="T311" s="94"/>
      <c r="U311" s="94"/>
      <c r="V311" s="94"/>
      <c r="W311" s="94"/>
      <c r="X311" s="96"/>
      <c r="Y311" s="37"/>
      <c r="Z311" s="96"/>
      <c r="AA311" s="94"/>
      <c r="AB311" s="94"/>
      <c r="AC311" s="94"/>
      <c r="AD311" s="94"/>
      <c r="AE311" s="96"/>
      <c r="AF311" s="94"/>
      <c r="AG311" s="94"/>
      <c r="AH311" s="94"/>
      <c r="AI311" s="94"/>
      <c r="AJ311" s="94"/>
      <c r="AK311" s="94"/>
      <c r="AL311" s="94"/>
    </row>
    <row r="312" spans="1:38" ht="14.25" customHeight="1" x14ac:dyDescent="0.25">
      <c r="A312" s="94"/>
      <c r="B312" s="188"/>
      <c r="C312" s="188"/>
      <c r="D312" s="188"/>
      <c r="E312" s="102"/>
      <c r="F312" s="102"/>
      <c r="G312" s="102"/>
      <c r="H312" s="189"/>
      <c r="I312" s="189"/>
      <c r="J312" s="189"/>
      <c r="K312" s="189"/>
      <c r="L312" s="164"/>
      <c r="M312" s="190"/>
      <c r="N312" s="190"/>
      <c r="O312" s="190"/>
      <c r="P312" s="190"/>
      <c r="Q312" s="190"/>
      <c r="R312" s="104"/>
      <c r="S312" s="94"/>
      <c r="T312" s="94"/>
      <c r="U312" s="94"/>
      <c r="V312" s="94"/>
      <c r="W312" s="94"/>
      <c r="X312" s="94"/>
      <c r="Y312" s="106"/>
      <c r="Z312" s="94"/>
      <c r="AA312" s="94"/>
      <c r="AB312" s="94"/>
      <c r="AC312" s="94"/>
      <c r="AD312" s="94"/>
      <c r="AE312" s="94"/>
      <c r="AF312" s="94"/>
      <c r="AG312" s="94"/>
      <c r="AH312" s="94"/>
      <c r="AI312" s="94"/>
      <c r="AJ312" s="94"/>
      <c r="AK312" s="94"/>
      <c r="AL312" s="94"/>
    </row>
    <row r="313" spans="1:38" ht="14.25" customHeight="1" x14ac:dyDescent="0.25">
      <c r="A313" s="94"/>
      <c r="B313" s="188"/>
      <c r="C313" s="188"/>
      <c r="D313" s="188"/>
      <c r="E313" s="102"/>
      <c r="F313" s="102"/>
      <c r="G313" s="102"/>
      <c r="H313" s="189"/>
      <c r="I313" s="189"/>
      <c r="J313" s="189"/>
      <c r="K313" s="189"/>
      <c r="L313" s="164"/>
      <c r="M313" s="190"/>
      <c r="N313" s="190"/>
      <c r="O313" s="190"/>
      <c r="P313" s="190"/>
      <c r="Q313" s="190"/>
      <c r="R313" s="104"/>
      <c r="S313" s="94"/>
      <c r="T313" s="94"/>
      <c r="U313" s="94"/>
      <c r="V313" s="94"/>
      <c r="W313" s="94"/>
      <c r="X313" s="94"/>
      <c r="Y313" s="106"/>
      <c r="Z313" s="94"/>
      <c r="AA313" s="94"/>
      <c r="AB313" s="94"/>
      <c r="AC313" s="94"/>
      <c r="AD313" s="94"/>
      <c r="AE313" s="94"/>
      <c r="AF313" s="94"/>
      <c r="AG313" s="94"/>
      <c r="AH313" s="94"/>
      <c r="AI313" s="94"/>
      <c r="AJ313" s="94"/>
      <c r="AK313" s="94"/>
      <c r="AL313" s="94"/>
    </row>
    <row r="314" spans="1:38" ht="14.25" customHeight="1" x14ac:dyDescent="0.25">
      <c r="A314" s="94"/>
      <c r="B314" s="188"/>
      <c r="C314" s="188"/>
      <c r="D314" s="188"/>
      <c r="E314" s="102"/>
      <c r="F314" s="102"/>
      <c r="G314" s="102"/>
      <c r="H314" s="189"/>
      <c r="I314" s="189"/>
      <c r="J314" s="189"/>
      <c r="K314" s="189"/>
      <c r="L314" s="164"/>
      <c r="M314" s="190"/>
      <c r="N314" s="190"/>
      <c r="O314" s="190"/>
      <c r="P314" s="190"/>
      <c r="Q314" s="190"/>
      <c r="R314" s="104"/>
      <c r="S314" s="94"/>
      <c r="T314" s="94"/>
      <c r="U314" s="94"/>
      <c r="V314" s="94"/>
      <c r="W314" s="94"/>
      <c r="X314" s="94"/>
      <c r="Y314" s="106"/>
      <c r="Z314" s="94"/>
      <c r="AA314" s="94"/>
      <c r="AB314" s="94"/>
      <c r="AC314" s="94"/>
      <c r="AD314" s="94"/>
      <c r="AE314" s="94"/>
      <c r="AF314" s="94"/>
      <c r="AG314" s="94"/>
      <c r="AH314" s="94"/>
      <c r="AI314" s="94"/>
      <c r="AJ314" s="94"/>
      <c r="AK314" s="94"/>
      <c r="AL314" s="94"/>
    </row>
    <row r="315" spans="1:38" ht="14.25" customHeight="1" x14ac:dyDescent="0.25">
      <c r="A315" s="94"/>
      <c r="B315" s="188"/>
      <c r="C315" s="188"/>
      <c r="D315" s="188"/>
      <c r="E315" s="102"/>
      <c r="F315" s="102"/>
      <c r="G315" s="102"/>
      <c r="H315" s="189"/>
      <c r="I315" s="189"/>
      <c r="J315" s="189"/>
      <c r="K315" s="189"/>
      <c r="L315" s="164"/>
      <c r="M315" s="190"/>
      <c r="N315" s="190"/>
      <c r="O315" s="190"/>
      <c r="P315" s="190"/>
      <c r="Q315" s="190"/>
      <c r="R315" s="104"/>
      <c r="S315" s="94"/>
      <c r="T315" s="94"/>
      <c r="U315" s="94"/>
      <c r="V315" s="94"/>
      <c r="W315" s="94"/>
      <c r="X315" s="94"/>
      <c r="Y315" s="106"/>
      <c r="Z315" s="94"/>
      <c r="AA315" s="94"/>
      <c r="AB315" s="94"/>
      <c r="AC315" s="94"/>
      <c r="AD315" s="94"/>
      <c r="AE315" s="94"/>
      <c r="AF315" s="94"/>
      <c r="AG315" s="94"/>
      <c r="AH315" s="94"/>
      <c r="AI315" s="94"/>
      <c r="AJ315" s="94"/>
      <c r="AK315" s="94"/>
      <c r="AL315" s="94"/>
    </row>
    <row r="316" spans="1:38" ht="14.25" customHeight="1" x14ac:dyDescent="0.25">
      <c r="A316" s="94"/>
      <c r="B316" s="188"/>
      <c r="C316" s="188"/>
      <c r="D316" s="188"/>
      <c r="E316" s="102"/>
      <c r="F316" s="102"/>
      <c r="G316" s="102"/>
      <c r="H316" s="189"/>
      <c r="I316" s="189"/>
      <c r="J316" s="189"/>
      <c r="K316" s="189"/>
      <c r="L316" s="164"/>
      <c r="M316" s="190"/>
      <c r="N316" s="190"/>
      <c r="O316" s="190"/>
      <c r="P316" s="190"/>
      <c r="Q316" s="190"/>
      <c r="R316" s="104"/>
      <c r="S316" s="94"/>
      <c r="T316" s="94"/>
      <c r="U316" s="94"/>
      <c r="V316" s="94"/>
      <c r="W316" s="94"/>
      <c r="X316" s="94"/>
      <c r="Y316" s="106"/>
      <c r="Z316" s="94"/>
      <c r="AA316" s="94"/>
      <c r="AB316" s="94"/>
      <c r="AC316" s="94"/>
      <c r="AD316" s="94"/>
      <c r="AE316" s="94"/>
      <c r="AF316" s="94"/>
      <c r="AG316" s="94"/>
      <c r="AH316" s="94"/>
      <c r="AI316" s="94"/>
      <c r="AJ316" s="94"/>
      <c r="AK316" s="94"/>
      <c r="AL316" s="94"/>
    </row>
    <row r="317" spans="1:38" ht="14.25" customHeight="1" x14ac:dyDescent="0.25">
      <c r="A317" s="94"/>
      <c r="B317" s="188"/>
      <c r="C317" s="188"/>
      <c r="D317" s="188"/>
      <c r="E317" s="102"/>
      <c r="F317" s="102"/>
      <c r="G317" s="102"/>
      <c r="H317" s="189"/>
      <c r="I317" s="189"/>
      <c r="J317" s="189"/>
      <c r="K317" s="189"/>
      <c r="L317" s="164"/>
      <c r="M317" s="190"/>
      <c r="N317" s="190"/>
      <c r="O317" s="190"/>
      <c r="P317" s="190"/>
      <c r="Q317" s="190"/>
      <c r="R317" s="104"/>
      <c r="S317" s="94"/>
      <c r="T317" s="94"/>
      <c r="U317" s="94"/>
      <c r="V317" s="94"/>
      <c r="W317" s="94"/>
      <c r="X317" s="94"/>
      <c r="Y317" s="106"/>
      <c r="Z317" s="94"/>
      <c r="AA317" s="94"/>
      <c r="AB317" s="94"/>
      <c r="AC317" s="94"/>
      <c r="AD317" s="94"/>
      <c r="AE317" s="94"/>
      <c r="AF317" s="94"/>
      <c r="AG317" s="94"/>
      <c r="AH317" s="94"/>
      <c r="AI317" s="94"/>
      <c r="AJ317" s="94"/>
      <c r="AK317" s="94"/>
      <c r="AL317" s="94"/>
    </row>
    <row r="318" spans="1:38" ht="14.25" customHeight="1" x14ac:dyDescent="0.25">
      <c r="A318" s="94"/>
      <c r="B318" s="94"/>
      <c r="C318" s="94"/>
      <c r="D318" s="94"/>
      <c r="E318" s="94"/>
      <c r="F318" s="94"/>
      <c r="G318" s="94"/>
      <c r="H318" s="94"/>
      <c r="I318" s="94"/>
      <c r="J318" s="94"/>
      <c r="K318" s="94"/>
      <c r="L318" s="108"/>
      <c r="M318" s="108"/>
      <c r="N318" s="108"/>
      <c r="O318" s="108"/>
      <c r="P318" s="108"/>
      <c r="Q318" s="94"/>
      <c r="R318" s="94"/>
      <c r="S318" s="94"/>
      <c r="T318" s="94"/>
      <c r="U318" s="94"/>
      <c r="V318" s="94"/>
      <c r="W318" s="94"/>
      <c r="X318" s="94"/>
      <c r="Y318" s="105"/>
      <c r="Z318" s="104"/>
      <c r="AA318" s="94"/>
      <c r="AB318" s="94"/>
      <c r="AC318" s="94"/>
      <c r="AD318" s="94"/>
      <c r="AE318" s="94"/>
      <c r="AF318" s="94"/>
      <c r="AG318" s="94"/>
      <c r="AH318" s="94"/>
      <c r="AI318" s="94"/>
      <c r="AJ318" s="94"/>
      <c r="AK318" s="94"/>
      <c r="AL318" s="94"/>
    </row>
    <row r="319" spans="1:38" ht="14.25" customHeight="1" x14ac:dyDescent="0.25">
      <c r="A319" s="38"/>
      <c r="B319" s="94"/>
      <c r="C319" s="94"/>
      <c r="D319" s="94"/>
      <c r="E319" s="94"/>
      <c r="F319" s="94"/>
      <c r="G319" s="94"/>
      <c r="H319" s="94"/>
      <c r="I319" s="94"/>
      <c r="J319" s="94"/>
      <c r="K319" s="108"/>
      <c r="L319" s="108"/>
      <c r="M319" s="108"/>
      <c r="N319" s="108"/>
      <c r="O319" s="108"/>
      <c r="P319" s="94"/>
      <c r="Q319" s="94"/>
      <c r="R319" s="94"/>
      <c r="S319" s="94"/>
      <c r="T319" s="94"/>
      <c r="U319" s="94"/>
      <c r="V319" s="94"/>
      <c r="W319" s="94"/>
      <c r="X319" s="94"/>
      <c r="Y319" s="94"/>
      <c r="Z319" s="94"/>
      <c r="AA319" s="94"/>
      <c r="AB319" s="94"/>
      <c r="AC319" s="94"/>
      <c r="AD319" s="94"/>
      <c r="AE319" s="94"/>
      <c r="AF319" s="94"/>
      <c r="AG319" s="94"/>
      <c r="AH319" s="94"/>
      <c r="AI319" s="94"/>
      <c r="AJ319" s="94"/>
      <c r="AK319" s="94"/>
      <c r="AL319" s="94"/>
    </row>
    <row r="320" spans="1:38" ht="14.25" customHeight="1" x14ac:dyDescent="0.25">
      <c r="A320" s="38"/>
      <c r="B320" s="185"/>
      <c r="C320" s="186"/>
      <c r="D320" s="186"/>
      <c r="E320" s="187"/>
      <c r="F320" s="187"/>
      <c r="G320" s="187"/>
      <c r="H320" s="187"/>
      <c r="I320" s="187"/>
      <c r="J320" s="187"/>
      <c r="K320" s="187"/>
      <c r="L320" s="187"/>
      <c r="M320" s="187"/>
      <c r="N320" s="165"/>
      <c r="O320" s="165"/>
      <c r="P320" s="185"/>
      <c r="Q320" s="185"/>
      <c r="R320" s="185"/>
      <c r="S320" s="185"/>
      <c r="T320" s="185"/>
      <c r="U320" s="185"/>
      <c r="V320" s="165"/>
      <c r="W320" s="165"/>
      <c r="X320" s="165"/>
      <c r="Y320" s="165"/>
      <c r="Z320" s="94"/>
      <c r="AA320" s="94"/>
      <c r="AB320" s="94"/>
      <c r="AC320" s="94"/>
      <c r="AD320" s="94"/>
      <c r="AE320" s="94"/>
      <c r="AF320" s="94"/>
      <c r="AG320" s="94"/>
      <c r="AH320" s="94"/>
      <c r="AI320" s="94"/>
      <c r="AJ320" s="94"/>
      <c r="AK320" s="94"/>
      <c r="AL320" s="94"/>
    </row>
    <row r="321" spans="1:38" ht="14.25" customHeight="1" x14ac:dyDescent="0.25">
      <c r="A321" s="38"/>
      <c r="B321" s="184"/>
      <c r="C321" s="184"/>
      <c r="D321" s="184"/>
      <c r="E321" s="184"/>
      <c r="F321" s="184"/>
      <c r="G321" s="184"/>
      <c r="H321" s="184"/>
      <c r="I321" s="184"/>
      <c r="J321" s="184"/>
      <c r="K321" s="184"/>
      <c r="L321" s="184"/>
      <c r="M321" s="184"/>
      <c r="N321" s="98"/>
      <c r="O321" s="164"/>
      <c r="P321" s="184"/>
      <c r="Q321" s="184"/>
      <c r="R321" s="184"/>
      <c r="S321" s="184"/>
      <c r="T321" s="184"/>
      <c r="U321" s="184"/>
      <c r="V321" s="99"/>
      <c r="W321" s="99"/>
      <c r="X321" s="100"/>
      <c r="Y321" s="101"/>
      <c r="Z321" s="38"/>
      <c r="AA321" s="94"/>
      <c r="AB321" s="94"/>
      <c r="AC321" s="94"/>
      <c r="AD321" s="94"/>
      <c r="AE321" s="94"/>
      <c r="AF321" s="94"/>
      <c r="AG321" s="94"/>
      <c r="AH321" s="94"/>
      <c r="AI321" s="94"/>
      <c r="AJ321" s="94"/>
      <c r="AK321" s="94"/>
      <c r="AL321" s="94"/>
    </row>
    <row r="322" spans="1:38" ht="14.25" customHeight="1" x14ac:dyDescent="0.25">
      <c r="A322" s="38"/>
      <c r="B322" s="184"/>
      <c r="C322" s="184"/>
      <c r="D322" s="184"/>
      <c r="E322" s="184"/>
      <c r="F322" s="184"/>
      <c r="G322" s="184"/>
      <c r="H322" s="184"/>
      <c r="I322" s="184"/>
      <c r="J322" s="184"/>
      <c r="K322" s="184"/>
      <c r="L322" s="184"/>
      <c r="M322" s="184"/>
      <c r="N322" s="98"/>
      <c r="O322" s="164"/>
      <c r="P322" s="184"/>
      <c r="Q322" s="184"/>
      <c r="R322" s="184"/>
      <c r="S322" s="184"/>
      <c r="T322" s="184"/>
      <c r="U322" s="184"/>
      <c r="V322" s="99"/>
      <c r="W322" s="99"/>
      <c r="X322" s="100"/>
      <c r="Y322" s="101"/>
      <c r="Z322" s="38"/>
      <c r="AA322" s="94"/>
      <c r="AB322" s="94"/>
      <c r="AC322" s="94"/>
      <c r="AD322" s="94"/>
      <c r="AE322" s="94"/>
      <c r="AF322" s="94"/>
      <c r="AG322" s="94"/>
      <c r="AH322" s="94"/>
      <c r="AI322" s="94"/>
      <c r="AJ322" s="94"/>
      <c r="AK322" s="94"/>
      <c r="AL322" s="94"/>
    </row>
    <row r="323" spans="1:38" ht="14.25" customHeight="1" x14ac:dyDescent="0.25">
      <c r="A323" s="38"/>
      <c r="B323" s="184"/>
      <c r="C323" s="184"/>
      <c r="D323" s="184"/>
      <c r="E323" s="184"/>
      <c r="F323" s="184"/>
      <c r="G323" s="184"/>
      <c r="H323" s="184"/>
      <c r="I323" s="184"/>
      <c r="J323" s="184"/>
      <c r="K323" s="184"/>
      <c r="L323" s="184"/>
      <c r="M323" s="184"/>
      <c r="N323" s="98"/>
      <c r="O323" s="164"/>
      <c r="P323" s="184"/>
      <c r="Q323" s="184"/>
      <c r="R323" s="184"/>
      <c r="S323" s="184"/>
      <c r="T323" s="184"/>
      <c r="U323" s="184"/>
      <c r="V323" s="99"/>
      <c r="W323" s="99"/>
      <c r="X323" s="100"/>
      <c r="Y323" s="101"/>
      <c r="Z323" s="38"/>
      <c r="AA323" s="94"/>
      <c r="AB323" s="94"/>
      <c r="AC323" s="94"/>
      <c r="AD323" s="94"/>
      <c r="AE323" s="94"/>
      <c r="AF323" s="94"/>
      <c r="AG323" s="94"/>
      <c r="AH323" s="94"/>
      <c r="AI323" s="94"/>
      <c r="AJ323" s="94"/>
      <c r="AK323" s="94"/>
      <c r="AL323" s="94"/>
    </row>
    <row r="324" spans="1:38" ht="14.25" customHeight="1" x14ac:dyDescent="0.25">
      <c r="A324" s="38"/>
      <c r="B324" s="184"/>
      <c r="C324" s="184"/>
      <c r="D324" s="184"/>
      <c r="E324" s="184"/>
      <c r="F324" s="184"/>
      <c r="G324" s="184"/>
      <c r="H324" s="184"/>
      <c r="I324" s="184"/>
      <c r="J324" s="184"/>
      <c r="K324" s="184"/>
      <c r="L324" s="184"/>
      <c r="M324" s="184"/>
      <c r="N324" s="98"/>
      <c r="O324" s="164"/>
      <c r="P324" s="184"/>
      <c r="Q324" s="184"/>
      <c r="R324" s="184"/>
      <c r="S324" s="184"/>
      <c r="T324" s="184"/>
      <c r="U324" s="184"/>
      <c r="V324" s="99"/>
      <c r="W324" s="99"/>
      <c r="X324" s="100"/>
      <c r="Y324" s="101"/>
      <c r="Z324" s="38"/>
      <c r="AA324" s="94"/>
      <c r="AB324" s="94"/>
      <c r="AC324" s="94"/>
      <c r="AD324" s="94"/>
      <c r="AE324" s="94"/>
      <c r="AF324" s="94"/>
      <c r="AG324" s="94"/>
      <c r="AH324" s="94"/>
      <c r="AI324" s="94"/>
      <c r="AJ324" s="94"/>
      <c r="AK324" s="94"/>
      <c r="AL324" s="94"/>
    </row>
    <row r="325" spans="1:38" ht="14.25" customHeight="1" x14ac:dyDescent="0.25">
      <c r="A325" s="38"/>
      <c r="B325" s="184"/>
      <c r="C325" s="184"/>
      <c r="D325" s="184"/>
      <c r="E325" s="184"/>
      <c r="F325" s="184"/>
      <c r="G325" s="184"/>
      <c r="H325" s="184"/>
      <c r="I325" s="184"/>
      <c r="J325" s="184"/>
      <c r="K325" s="184"/>
      <c r="L325" s="184"/>
      <c r="M325" s="184"/>
      <c r="N325" s="98"/>
      <c r="O325" s="164"/>
      <c r="P325" s="184"/>
      <c r="Q325" s="184"/>
      <c r="R325" s="184"/>
      <c r="S325" s="184"/>
      <c r="T325" s="184"/>
      <c r="U325" s="184"/>
      <c r="V325" s="99"/>
      <c r="W325" s="99"/>
      <c r="X325" s="100"/>
      <c r="Y325" s="101"/>
      <c r="Z325" s="38"/>
      <c r="AA325" s="94"/>
      <c r="AB325" s="94"/>
      <c r="AC325" s="94"/>
      <c r="AD325" s="94"/>
      <c r="AE325" s="94"/>
      <c r="AF325" s="94"/>
      <c r="AG325" s="94"/>
      <c r="AH325" s="94"/>
      <c r="AI325" s="94"/>
      <c r="AJ325" s="94"/>
      <c r="AK325" s="94"/>
      <c r="AL325" s="94"/>
    </row>
    <row r="326" spans="1:38" ht="14.25" customHeight="1" x14ac:dyDescent="0.25">
      <c r="A326" s="38"/>
      <c r="B326" s="184"/>
      <c r="C326" s="184"/>
      <c r="D326" s="184"/>
      <c r="E326" s="184"/>
      <c r="F326" s="184"/>
      <c r="G326" s="184"/>
      <c r="H326" s="184"/>
      <c r="I326" s="184"/>
      <c r="J326" s="184"/>
      <c r="K326" s="184"/>
      <c r="L326" s="184"/>
      <c r="M326" s="184"/>
      <c r="N326" s="98"/>
      <c r="O326" s="164"/>
      <c r="P326" s="184"/>
      <c r="Q326" s="184"/>
      <c r="R326" s="184"/>
      <c r="S326" s="184"/>
      <c r="T326" s="184"/>
      <c r="U326" s="184"/>
      <c r="V326" s="99"/>
      <c r="W326" s="99"/>
      <c r="X326" s="100"/>
      <c r="Y326" s="101"/>
      <c r="Z326" s="38"/>
      <c r="AA326" s="94"/>
      <c r="AB326" s="94"/>
      <c r="AC326" s="94"/>
      <c r="AD326" s="94"/>
      <c r="AE326" s="94"/>
      <c r="AF326" s="94"/>
      <c r="AG326" s="94"/>
      <c r="AH326" s="94"/>
      <c r="AI326" s="94"/>
      <c r="AJ326" s="94"/>
      <c r="AK326" s="94"/>
      <c r="AL326" s="94"/>
    </row>
    <row r="327" spans="1:38" ht="14.25" customHeight="1" x14ac:dyDescent="0.25">
      <c r="A327" s="38"/>
      <c r="B327" s="184"/>
      <c r="C327" s="184"/>
      <c r="D327" s="184"/>
      <c r="E327" s="184"/>
      <c r="F327" s="184"/>
      <c r="G327" s="184"/>
      <c r="H327" s="184"/>
      <c r="I327" s="184"/>
      <c r="J327" s="184"/>
      <c r="K327" s="184"/>
      <c r="L327" s="184"/>
      <c r="M327" s="184"/>
      <c r="N327" s="98"/>
      <c r="O327" s="164"/>
      <c r="P327" s="184"/>
      <c r="Q327" s="184"/>
      <c r="R327" s="184"/>
      <c r="S327" s="184"/>
      <c r="T327" s="184"/>
      <c r="U327" s="184"/>
      <c r="V327" s="99"/>
      <c r="W327" s="99"/>
      <c r="X327" s="100"/>
      <c r="Y327" s="101"/>
      <c r="Z327" s="38"/>
      <c r="AA327" s="94"/>
      <c r="AB327" s="94"/>
      <c r="AC327" s="94"/>
      <c r="AD327" s="94"/>
      <c r="AE327" s="94"/>
      <c r="AF327" s="94"/>
      <c r="AG327" s="94"/>
      <c r="AH327" s="94"/>
      <c r="AI327" s="94"/>
      <c r="AJ327" s="94"/>
      <c r="AK327" s="94"/>
      <c r="AL327" s="94"/>
    </row>
    <row r="328" spans="1:38" ht="14.25" customHeight="1" x14ac:dyDescent="0.25">
      <c r="A328" s="38"/>
      <c r="B328" s="184"/>
      <c r="C328" s="184"/>
      <c r="D328" s="184"/>
      <c r="E328" s="184"/>
      <c r="F328" s="184"/>
      <c r="G328" s="184"/>
      <c r="H328" s="184"/>
      <c r="I328" s="184"/>
      <c r="J328" s="184"/>
      <c r="K328" s="184"/>
      <c r="L328" s="184"/>
      <c r="M328" s="184"/>
      <c r="N328" s="98"/>
      <c r="O328" s="164"/>
      <c r="P328" s="184"/>
      <c r="Q328" s="184"/>
      <c r="R328" s="184"/>
      <c r="S328" s="184"/>
      <c r="T328" s="184"/>
      <c r="U328" s="184"/>
      <c r="V328" s="99"/>
      <c r="W328" s="99"/>
      <c r="X328" s="100"/>
      <c r="Y328" s="101"/>
      <c r="Z328" s="38"/>
      <c r="AA328" s="94"/>
      <c r="AB328" s="94"/>
      <c r="AC328" s="94"/>
      <c r="AD328" s="94"/>
      <c r="AE328" s="94"/>
      <c r="AF328" s="94"/>
      <c r="AG328" s="94"/>
      <c r="AH328" s="94"/>
      <c r="AI328" s="94"/>
      <c r="AJ328" s="94"/>
      <c r="AK328" s="94"/>
      <c r="AL328" s="94"/>
    </row>
    <row r="329" spans="1:38" ht="14.25" customHeight="1" x14ac:dyDescent="0.25">
      <c r="A329" s="38"/>
      <c r="B329" s="184"/>
      <c r="C329" s="184"/>
      <c r="D329" s="184"/>
      <c r="E329" s="184"/>
      <c r="F329" s="184"/>
      <c r="G329" s="184"/>
      <c r="H329" s="184"/>
      <c r="I329" s="184"/>
      <c r="J329" s="184"/>
      <c r="K329" s="184"/>
      <c r="L329" s="184"/>
      <c r="M329" s="184"/>
      <c r="N329" s="98"/>
      <c r="O329" s="164"/>
      <c r="P329" s="184"/>
      <c r="Q329" s="184"/>
      <c r="R329" s="184"/>
      <c r="S329" s="184"/>
      <c r="T329" s="184"/>
      <c r="U329" s="184"/>
      <c r="V329" s="99"/>
      <c r="W329" s="99"/>
      <c r="X329" s="100"/>
      <c r="Y329" s="101"/>
      <c r="Z329" s="38"/>
      <c r="AA329" s="94"/>
      <c r="AB329" s="94"/>
      <c r="AC329" s="94"/>
      <c r="AD329" s="94"/>
      <c r="AE329" s="94"/>
      <c r="AF329" s="94"/>
      <c r="AG329" s="94"/>
      <c r="AH329" s="94"/>
      <c r="AI329" s="94"/>
      <c r="AJ329" s="94"/>
      <c r="AK329" s="94"/>
      <c r="AL329" s="94"/>
    </row>
    <row r="330" spans="1:38" ht="14.25" customHeight="1" x14ac:dyDescent="0.25">
      <c r="A330" s="38"/>
      <c r="B330" s="184"/>
      <c r="C330" s="184"/>
      <c r="D330" s="184"/>
      <c r="E330" s="184"/>
      <c r="F330" s="184"/>
      <c r="G330" s="184"/>
      <c r="H330" s="184"/>
      <c r="I330" s="184"/>
      <c r="J330" s="184"/>
      <c r="K330" s="184"/>
      <c r="L330" s="184"/>
      <c r="M330" s="184"/>
      <c r="N330" s="98"/>
      <c r="O330" s="164"/>
      <c r="P330" s="184"/>
      <c r="Q330" s="184"/>
      <c r="R330" s="184"/>
      <c r="S330" s="184"/>
      <c r="T330" s="184"/>
      <c r="U330" s="184"/>
      <c r="V330" s="99"/>
      <c r="W330" s="99"/>
      <c r="X330" s="100"/>
      <c r="Y330" s="101"/>
      <c r="Z330" s="38"/>
      <c r="AA330" s="94"/>
      <c r="AB330" s="94"/>
      <c r="AC330" s="94"/>
      <c r="AD330" s="94"/>
      <c r="AE330" s="94"/>
      <c r="AF330" s="94"/>
      <c r="AG330" s="94"/>
      <c r="AH330" s="94"/>
      <c r="AI330" s="94"/>
      <c r="AJ330" s="94"/>
      <c r="AK330" s="94"/>
      <c r="AL330" s="94"/>
    </row>
    <row r="331" spans="1:38" ht="14.25" customHeight="1" x14ac:dyDescent="0.25">
      <c r="A331" s="38"/>
      <c r="B331" s="184"/>
      <c r="C331" s="184"/>
      <c r="D331" s="184"/>
      <c r="E331" s="184"/>
      <c r="F331" s="184"/>
      <c r="G331" s="184"/>
      <c r="H331" s="184"/>
      <c r="I331" s="184"/>
      <c r="J331" s="184"/>
      <c r="K331" s="184"/>
      <c r="L331" s="184"/>
      <c r="M331" s="184"/>
      <c r="N331" s="98"/>
      <c r="O331" s="164"/>
      <c r="P331" s="184"/>
      <c r="Q331" s="184"/>
      <c r="R331" s="184"/>
      <c r="S331" s="184"/>
      <c r="T331" s="184"/>
      <c r="U331" s="184"/>
      <c r="V331" s="99"/>
      <c r="W331" s="99"/>
      <c r="X331" s="100"/>
      <c r="Y331" s="101"/>
      <c r="Z331" s="38"/>
      <c r="AA331" s="94"/>
      <c r="AB331" s="94"/>
      <c r="AC331" s="94"/>
      <c r="AD331" s="94"/>
      <c r="AE331" s="94"/>
      <c r="AF331" s="94"/>
      <c r="AG331" s="94"/>
      <c r="AH331" s="94"/>
      <c r="AI331" s="94"/>
      <c r="AJ331" s="94"/>
      <c r="AK331" s="94"/>
      <c r="AL331" s="94"/>
    </row>
    <row r="332" spans="1:38" ht="14.25" customHeight="1" x14ac:dyDescent="0.25">
      <c r="A332" s="38"/>
      <c r="B332" s="184"/>
      <c r="C332" s="184"/>
      <c r="D332" s="184"/>
      <c r="E332" s="184"/>
      <c r="F332" s="184"/>
      <c r="G332" s="184"/>
      <c r="H332" s="184"/>
      <c r="I332" s="184"/>
      <c r="J332" s="184"/>
      <c r="K332" s="184"/>
      <c r="L332" s="184"/>
      <c r="M332" s="184"/>
      <c r="N332" s="98"/>
      <c r="O332" s="164"/>
      <c r="P332" s="184"/>
      <c r="Q332" s="184"/>
      <c r="R332" s="184"/>
      <c r="S332" s="184"/>
      <c r="T332" s="184"/>
      <c r="U332" s="184"/>
      <c r="V332" s="99"/>
      <c r="W332" s="99"/>
      <c r="X332" s="100"/>
      <c r="Y332" s="101"/>
      <c r="Z332" s="38"/>
      <c r="AA332" s="94"/>
      <c r="AB332" s="94"/>
      <c r="AC332" s="94"/>
      <c r="AD332" s="94"/>
      <c r="AE332" s="94"/>
      <c r="AF332" s="94"/>
      <c r="AG332" s="94"/>
      <c r="AH332" s="94"/>
      <c r="AI332" s="94"/>
      <c r="AJ332" s="94"/>
      <c r="AK332" s="94"/>
      <c r="AL332" s="94"/>
    </row>
    <row r="333" spans="1:38" ht="14.25" customHeight="1" x14ac:dyDescent="0.25">
      <c r="A333" s="38"/>
      <c r="B333" s="184"/>
      <c r="C333" s="184"/>
      <c r="D333" s="184"/>
      <c r="E333" s="184"/>
      <c r="F333" s="184"/>
      <c r="G333" s="184"/>
      <c r="H333" s="184"/>
      <c r="I333" s="184"/>
      <c r="J333" s="184"/>
      <c r="K333" s="184"/>
      <c r="L333" s="184"/>
      <c r="M333" s="184"/>
      <c r="N333" s="98"/>
      <c r="O333" s="164"/>
      <c r="P333" s="184"/>
      <c r="Q333" s="184"/>
      <c r="R333" s="184"/>
      <c r="S333" s="184"/>
      <c r="T333" s="184"/>
      <c r="U333" s="184"/>
      <c r="V333" s="99"/>
      <c r="W333" s="99"/>
      <c r="X333" s="100"/>
      <c r="Y333" s="101"/>
      <c r="Z333" s="38"/>
      <c r="AA333" s="94"/>
      <c r="AB333" s="94"/>
      <c r="AC333" s="94"/>
      <c r="AD333" s="94"/>
      <c r="AE333" s="94"/>
      <c r="AF333" s="94"/>
      <c r="AG333" s="94"/>
      <c r="AH333" s="94"/>
      <c r="AI333" s="94"/>
      <c r="AJ333" s="94"/>
      <c r="AK333" s="94"/>
      <c r="AL333" s="94"/>
    </row>
    <row r="334" spans="1:38" ht="14.25" customHeight="1" x14ac:dyDescent="0.25">
      <c r="A334" s="38"/>
      <c r="B334" s="184"/>
      <c r="C334" s="184"/>
      <c r="D334" s="184"/>
      <c r="E334" s="184"/>
      <c r="F334" s="184"/>
      <c r="G334" s="184"/>
      <c r="H334" s="184"/>
      <c r="I334" s="184"/>
      <c r="J334" s="184"/>
      <c r="K334" s="184"/>
      <c r="L334" s="184"/>
      <c r="M334" s="184"/>
      <c r="N334" s="98"/>
      <c r="O334" s="164"/>
      <c r="P334" s="184"/>
      <c r="Q334" s="184"/>
      <c r="R334" s="184"/>
      <c r="S334" s="184"/>
      <c r="T334" s="184"/>
      <c r="U334" s="184"/>
      <c r="V334" s="99"/>
      <c r="W334" s="99"/>
      <c r="X334" s="100"/>
      <c r="Y334" s="101"/>
      <c r="Z334" s="38"/>
      <c r="AA334" s="94"/>
      <c r="AB334" s="94"/>
      <c r="AC334" s="94"/>
      <c r="AD334" s="94"/>
      <c r="AE334" s="94"/>
      <c r="AF334" s="94"/>
      <c r="AG334" s="94"/>
      <c r="AH334" s="94"/>
      <c r="AI334" s="94"/>
      <c r="AJ334" s="94"/>
      <c r="AK334" s="94"/>
      <c r="AL334" s="94"/>
    </row>
    <row r="335" spans="1:38" ht="14.25" customHeight="1" x14ac:dyDescent="0.25">
      <c r="A335" s="38"/>
      <c r="B335" s="184"/>
      <c r="C335" s="184"/>
      <c r="D335" s="184"/>
      <c r="E335" s="184"/>
      <c r="F335" s="184"/>
      <c r="G335" s="184"/>
      <c r="H335" s="184"/>
      <c r="I335" s="184"/>
      <c r="J335" s="184"/>
      <c r="K335" s="184"/>
      <c r="L335" s="184"/>
      <c r="M335" s="184"/>
      <c r="N335" s="98"/>
      <c r="O335" s="164"/>
      <c r="P335" s="184"/>
      <c r="Q335" s="184"/>
      <c r="R335" s="184"/>
      <c r="S335" s="184"/>
      <c r="T335" s="184"/>
      <c r="U335" s="184"/>
      <c r="V335" s="99"/>
      <c r="W335" s="99"/>
      <c r="X335" s="100"/>
      <c r="Y335" s="101"/>
      <c r="Z335" s="38"/>
      <c r="AA335" s="94"/>
      <c r="AB335" s="94"/>
      <c r="AC335" s="94"/>
      <c r="AD335" s="94"/>
      <c r="AE335" s="94"/>
      <c r="AF335" s="94"/>
      <c r="AG335" s="94"/>
      <c r="AH335" s="94"/>
      <c r="AI335" s="94"/>
      <c r="AJ335" s="94"/>
      <c r="AK335" s="94"/>
      <c r="AL335" s="94"/>
    </row>
    <row r="336" spans="1:38" ht="14.25" customHeight="1" x14ac:dyDescent="0.25">
      <c r="A336" s="38"/>
      <c r="B336" s="184"/>
      <c r="C336" s="184"/>
      <c r="D336" s="184"/>
      <c r="E336" s="184"/>
      <c r="F336" s="184"/>
      <c r="G336" s="184"/>
      <c r="H336" s="184"/>
      <c r="I336" s="184"/>
      <c r="J336" s="184"/>
      <c r="K336" s="184"/>
      <c r="L336" s="184"/>
      <c r="M336" s="184"/>
      <c r="N336" s="98"/>
      <c r="O336" s="164"/>
      <c r="P336" s="184"/>
      <c r="Q336" s="184"/>
      <c r="R336" s="184"/>
      <c r="S336" s="184"/>
      <c r="T336" s="184"/>
      <c r="U336" s="184"/>
      <c r="V336" s="99"/>
      <c r="W336" s="99"/>
      <c r="X336" s="100"/>
      <c r="Y336" s="101"/>
      <c r="Z336" s="38"/>
      <c r="AA336" s="94"/>
      <c r="AB336" s="94"/>
      <c r="AC336" s="94"/>
      <c r="AD336" s="94"/>
      <c r="AE336" s="94"/>
      <c r="AF336" s="94"/>
      <c r="AG336" s="94"/>
      <c r="AH336" s="94"/>
      <c r="AI336" s="94"/>
      <c r="AJ336" s="94"/>
      <c r="AK336" s="94"/>
      <c r="AL336" s="94"/>
    </row>
    <row r="337" spans="1:38" ht="14.25" customHeight="1" x14ac:dyDescent="0.25">
      <c r="A337" s="38"/>
      <c r="B337" s="184"/>
      <c r="C337" s="184"/>
      <c r="D337" s="184"/>
      <c r="E337" s="184"/>
      <c r="F337" s="184"/>
      <c r="G337" s="184"/>
      <c r="H337" s="184"/>
      <c r="I337" s="184"/>
      <c r="J337" s="184"/>
      <c r="K337" s="184"/>
      <c r="L337" s="184"/>
      <c r="M337" s="184"/>
      <c r="N337" s="98"/>
      <c r="O337" s="164"/>
      <c r="P337" s="184"/>
      <c r="Q337" s="184"/>
      <c r="R337" s="184"/>
      <c r="S337" s="184"/>
      <c r="T337" s="184"/>
      <c r="U337" s="184"/>
      <c r="V337" s="99"/>
      <c r="W337" s="99"/>
      <c r="X337" s="100"/>
      <c r="Y337" s="101"/>
      <c r="Z337" s="38"/>
      <c r="AA337" s="94"/>
      <c r="AB337" s="94"/>
      <c r="AC337" s="94"/>
      <c r="AD337" s="94"/>
      <c r="AE337" s="94"/>
      <c r="AF337" s="94"/>
      <c r="AG337" s="94"/>
      <c r="AH337" s="94"/>
      <c r="AI337" s="94"/>
      <c r="AJ337" s="94"/>
      <c r="AK337" s="94"/>
      <c r="AL337" s="94"/>
    </row>
    <row r="338" spans="1:38" ht="14.25" customHeight="1" x14ac:dyDescent="0.25">
      <c r="A338" s="38"/>
      <c r="B338" s="184"/>
      <c r="C338" s="184"/>
      <c r="D338" s="184"/>
      <c r="E338" s="184"/>
      <c r="F338" s="184"/>
      <c r="G338" s="184"/>
      <c r="H338" s="184"/>
      <c r="I338" s="184"/>
      <c r="J338" s="184"/>
      <c r="K338" s="184"/>
      <c r="L338" s="184"/>
      <c r="M338" s="184"/>
      <c r="N338" s="98"/>
      <c r="O338" s="164"/>
      <c r="P338" s="184"/>
      <c r="Q338" s="184"/>
      <c r="R338" s="184"/>
      <c r="S338" s="184"/>
      <c r="T338" s="184"/>
      <c r="U338" s="184"/>
      <c r="V338" s="99"/>
      <c r="W338" s="99"/>
      <c r="X338" s="100"/>
      <c r="Y338" s="101"/>
      <c r="Z338" s="38"/>
      <c r="AA338" s="94"/>
      <c r="AB338" s="94"/>
      <c r="AC338" s="94"/>
      <c r="AD338" s="94"/>
      <c r="AE338" s="94"/>
      <c r="AF338" s="94"/>
      <c r="AG338" s="94"/>
      <c r="AH338" s="94"/>
      <c r="AI338" s="94"/>
      <c r="AJ338" s="94"/>
      <c r="AK338" s="94"/>
      <c r="AL338" s="94"/>
    </row>
    <row r="339" spans="1:38" ht="14.25" customHeight="1" x14ac:dyDescent="0.25">
      <c r="A339" s="38"/>
      <c r="B339" s="184"/>
      <c r="C339" s="184"/>
      <c r="D339" s="184"/>
      <c r="E339" s="184"/>
      <c r="F339" s="184"/>
      <c r="G339" s="184"/>
      <c r="H339" s="184"/>
      <c r="I339" s="184"/>
      <c r="J339" s="184"/>
      <c r="K339" s="184"/>
      <c r="L339" s="184"/>
      <c r="M339" s="184"/>
      <c r="N339" s="98"/>
      <c r="O339" s="164"/>
      <c r="P339" s="184"/>
      <c r="Q339" s="184"/>
      <c r="R339" s="184"/>
      <c r="S339" s="184"/>
      <c r="T339" s="184"/>
      <c r="U339" s="184"/>
      <c r="V339" s="99"/>
      <c r="W339" s="99"/>
      <c r="X339" s="100"/>
      <c r="Y339" s="101"/>
      <c r="Z339" s="38"/>
      <c r="AA339" s="94"/>
      <c r="AB339" s="94"/>
      <c r="AC339" s="94"/>
      <c r="AD339" s="94"/>
      <c r="AE339" s="94"/>
      <c r="AF339" s="94"/>
      <c r="AG339" s="94"/>
      <c r="AH339" s="94"/>
      <c r="AI339" s="94"/>
      <c r="AJ339" s="94"/>
      <c r="AK339" s="94"/>
      <c r="AL339" s="94"/>
    </row>
    <row r="340" spans="1:38" ht="14.25" customHeight="1" x14ac:dyDescent="0.25">
      <c r="A340" s="38"/>
      <c r="B340" s="184"/>
      <c r="C340" s="184"/>
      <c r="D340" s="184"/>
      <c r="E340" s="184"/>
      <c r="F340" s="184"/>
      <c r="G340" s="184"/>
      <c r="H340" s="184"/>
      <c r="I340" s="184"/>
      <c r="J340" s="184"/>
      <c r="K340" s="184"/>
      <c r="L340" s="184"/>
      <c r="M340" s="184"/>
      <c r="N340" s="98"/>
      <c r="O340" s="164"/>
      <c r="P340" s="184"/>
      <c r="Q340" s="184"/>
      <c r="R340" s="184"/>
      <c r="S340" s="184"/>
      <c r="T340" s="184"/>
      <c r="U340" s="184"/>
      <c r="V340" s="99"/>
      <c r="W340" s="99"/>
      <c r="X340" s="100"/>
      <c r="Y340" s="101"/>
      <c r="Z340" s="38"/>
      <c r="AA340" s="94"/>
      <c r="AB340" s="94"/>
      <c r="AC340" s="94"/>
      <c r="AD340" s="94"/>
      <c r="AE340" s="94"/>
      <c r="AF340" s="94"/>
      <c r="AG340" s="94"/>
      <c r="AH340" s="94"/>
      <c r="AI340" s="94"/>
      <c r="AJ340" s="94"/>
      <c r="AK340" s="94"/>
      <c r="AL340" s="94"/>
    </row>
    <row r="341" spans="1:38" ht="14.25" customHeight="1" x14ac:dyDescent="0.25">
      <c r="A341" s="38"/>
      <c r="B341" s="184"/>
      <c r="C341" s="184"/>
      <c r="D341" s="184"/>
      <c r="E341" s="184"/>
      <c r="F341" s="184"/>
      <c r="G341" s="184"/>
      <c r="H341" s="184"/>
      <c r="I341" s="184"/>
      <c r="J341" s="184"/>
      <c r="K341" s="184"/>
      <c r="L341" s="184"/>
      <c r="M341" s="184"/>
      <c r="N341" s="98"/>
      <c r="O341" s="164"/>
      <c r="P341" s="184"/>
      <c r="Q341" s="184"/>
      <c r="R341" s="184"/>
      <c r="S341" s="184"/>
      <c r="T341" s="184"/>
      <c r="U341" s="184"/>
      <c r="V341" s="99"/>
      <c r="W341" s="99"/>
      <c r="X341" s="100"/>
      <c r="Y341" s="101"/>
      <c r="Z341" s="38"/>
      <c r="AA341" s="94"/>
      <c r="AB341" s="94"/>
      <c r="AC341" s="94"/>
      <c r="AD341" s="94"/>
      <c r="AE341" s="94"/>
      <c r="AF341" s="94"/>
      <c r="AG341" s="94"/>
      <c r="AH341" s="94"/>
      <c r="AI341" s="94"/>
      <c r="AJ341" s="94"/>
      <c r="AK341" s="94"/>
      <c r="AL341" s="94"/>
    </row>
    <row r="342" spans="1:38" ht="14.25" customHeight="1" x14ac:dyDescent="0.25">
      <c r="A342" s="38"/>
      <c r="B342" s="184"/>
      <c r="C342" s="184"/>
      <c r="D342" s="184"/>
      <c r="E342" s="184"/>
      <c r="F342" s="184"/>
      <c r="G342" s="184"/>
      <c r="H342" s="184"/>
      <c r="I342" s="184"/>
      <c r="J342" s="184"/>
      <c r="K342" s="184"/>
      <c r="L342" s="184"/>
      <c r="M342" s="184"/>
      <c r="N342" s="98"/>
      <c r="O342" s="164"/>
      <c r="P342" s="184"/>
      <c r="Q342" s="184"/>
      <c r="R342" s="184"/>
      <c r="S342" s="184"/>
      <c r="T342" s="184"/>
      <c r="U342" s="184"/>
      <c r="V342" s="99"/>
      <c r="W342" s="99"/>
      <c r="X342" s="100"/>
      <c r="Y342" s="101"/>
      <c r="Z342" s="38"/>
      <c r="AA342" s="94"/>
      <c r="AB342" s="94"/>
      <c r="AC342" s="94"/>
      <c r="AD342" s="94"/>
      <c r="AE342" s="94"/>
      <c r="AF342" s="94"/>
      <c r="AG342" s="94"/>
      <c r="AH342" s="94"/>
      <c r="AI342" s="94"/>
      <c r="AJ342" s="94"/>
      <c r="AK342" s="94"/>
      <c r="AL342" s="94"/>
    </row>
    <row r="343" spans="1:38" ht="14.25" customHeight="1" x14ac:dyDescent="0.25">
      <c r="A343" s="38"/>
      <c r="B343" s="184"/>
      <c r="C343" s="184"/>
      <c r="D343" s="184"/>
      <c r="E343" s="184"/>
      <c r="F343" s="184"/>
      <c r="G343" s="184"/>
      <c r="H343" s="184"/>
      <c r="I343" s="184"/>
      <c r="J343" s="184"/>
      <c r="K343" s="184"/>
      <c r="L343" s="184"/>
      <c r="M343" s="184"/>
      <c r="N343" s="98"/>
      <c r="O343" s="164"/>
      <c r="P343" s="184"/>
      <c r="Q343" s="184"/>
      <c r="R343" s="184"/>
      <c r="S343" s="184"/>
      <c r="T343" s="184"/>
      <c r="U343" s="184"/>
      <c r="V343" s="99"/>
      <c r="W343" s="99"/>
      <c r="X343" s="100"/>
      <c r="Y343" s="101"/>
      <c r="Z343" s="38"/>
      <c r="AA343" s="94"/>
      <c r="AB343" s="94"/>
      <c r="AC343" s="94"/>
      <c r="AD343" s="94"/>
      <c r="AE343" s="94"/>
      <c r="AF343" s="94"/>
      <c r="AG343" s="94"/>
      <c r="AH343" s="94"/>
      <c r="AI343" s="94"/>
      <c r="AJ343" s="94"/>
      <c r="AK343" s="94"/>
      <c r="AL343" s="94"/>
    </row>
    <row r="344" spans="1:38" ht="14.25" customHeight="1" x14ac:dyDescent="0.25">
      <c r="A344" s="38"/>
      <c r="B344" s="184"/>
      <c r="C344" s="184"/>
      <c r="D344" s="184"/>
      <c r="E344" s="184"/>
      <c r="F344" s="184"/>
      <c r="G344" s="184"/>
      <c r="H344" s="184"/>
      <c r="I344" s="184"/>
      <c r="J344" s="184"/>
      <c r="K344" s="184"/>
      <c r="L344" s="184"/>
      <c r="M344" s="184"/>
      <c r="N344" s="98"/>
      <c r="O344" s="164"/>
      <c r="P344" s="184"/>
      <c r="Q344" s="184"/>
      <c r="R344" s="184"/>
      <c r="S344" s="184"/>
      <c r="T344" s="184"/>
      <c r="U344" s="184"/>
      <c r="V344" s="99"/>
      <c r="W344" s="99"/>
      <c r="X344" s="100"/>
      <c r="Y344" s="101"/>
      <c r="Z344" s="38"/>
      <c r="AA344" s="94"/>
      <c r="AB344" s="94"/>
      <c r="AC344" s="94"/>
      <c r="AD344" s="94"/>
      <c r="AE344" s="94"/>
      <c r="AF344" s="94"/>
      <c r="AG344" s="94"/>
      <c r="AH344" s="94"/>
      <c r="AI344" s="94"/>
      <c r="AJ344" s="94"/>
      <c r="AK344" s="94"/>
      <c r="AL344" s="94"/>
    </row>
    <row r="345" spans="1:38" ht="14.25" customHeight="1" x14ac:dyDescent="0.25">
      <c r="A345" s="38"/>
      <c r="B345" s="184"/>
      <c r="C345" s="184"/>
      <c r="D345" s="184"/>
      <c r="E345" s="184"/>
      <c r="F345" s="184"/>
      <c r="G345" s="184"/>
      <c r="H345" s="184"/>
      <c r="I345" s="184"/>
      <c r="J345" s="184"/>
      <c r="K345" s="184"/>
      <c r="L345" s="184"/>
      <c r="M345" s="184"/>
      <c r="N345" s="98"/>
      <c r="O345" s="164"/>
      <c r="P345" s="184"/>
      <c r="Q345" s="184"/>
      <c r="R345" s="184"/>
      <c r="S345" s="184"/>
      <c r="T345" s="184"/>
      <c r="U345" s="184"/>
      <c r="V345" s="99"/>
      <c r="W345" s="99"/>
      <c r="X345" s="100"/>
      <c r="Y345" s="101"/>
      <c r="Z345" s="38"/>
      <c r="AA345" s="94"/>
      <c r="AB345" s="94"/>
      <c r="AC345" s="94"/>
      <c r="AD345" s="94"/>
      <c r="AE345" s="94"/>
      <c r="AF345" s="94"/>
      <c r="AG345" s="94"/>
      <c r="AH345" s="94"/>
      <c r="AI345" s="94"/>
      <c r="AJ345" s="94"/>
      <c r="AK345" s="94"/>
      <c r="AL345" s="94"/>
    </row>
    <row r="346" spans="1:38" ht="14.25" customHeight="1" x14ac:dyDescent="0.25">
      <c r="A346" s="38"/>
      <c r="B346" s="184"/>
      <c r="C346" s="184"/>
      <c r="D346" s="184"/>
      <c r="E346" s="184"/>
      <c r="F346" s="184"/>
      <c r="G346" s="184"/>
      <c r="H346" s="184"/>
      <c r="I346" s="184"/>
      <c r="J346" s="184"/>
      <c r="K346" s="184"/>
      <c r="L346" s="184"/>
      <c r="M346" s="184"/>
      <c r="N346" s="98"/>
      <c r="O346" s="164"/>
      <c r="P346" s="184"/>
      <c r="Q346" s="184"/>
      <c r="R346" s="184"/>
      <c r="S346" s="184"/>
      <c r="T346" s="184"/>
      <c r="U346" s="184"/>
      <c r="V346" s="99"/>
      <c r="W346" s="99"/>
      <c r="X346" s="100"/>
      <c r="Y346" s="101"/>
      <c r="Z346" s="38"/>
      <c r="AA346" s="94"/>
      <c r="AB346" s="94"/>
      <c r="AC346" s="94"/>
      <c r="AD346" s="94"/>
      <c r="AE346" s="94"/>
      <c r="AF346" s="94"/>
      <c r="AG346" s="94"/>
      <c r="AH346" s="94"/>
      <c r="AI346" s="94"/>
      <c r="AJ346" s="94"/>
      <c r="AK346" s="94"/>
      <c r="AL346" s="94"/>
    </row>
    <row r="347" spans="1:38" ht="14.25" customHeight="1" x14ac:dyDescent="0.25">
      <c r="A347" s="38"/>
      <c r="B347" s="184"/>
      <c r="C347" s="184"/>
      <c r="D347" s="184"/>
      <c r="E347" s="184"/>
      <c r="F347" s="184"/>
      <c r="G347" s="184"/>
      <c r="H347" s="184"/>
      <c r="I347" s="184"/>
      <c r="J347" s="184"/>
      <c r="K347" s="184"/>
      <c r="L347" s="184"/>
      <c r="M347" s="184"/>
      <c r="N347" s="98"/>
      <c r="O347" s="164"/>
      <c r="P347" s="184"/>
      <c r="Q347" s="184"/>
      <c r="R347" s="184"/>
      <c r="S347" s="184"/>
      <c r="T347" s="184"/>
      <c r="U347" s="184"/>
      <c r="V347" s="99"/>
      <c r="W347" s="99"/>
      <c r="X347" s="100"/>
      <c r="Y347" s="101"/>
      <c r="Z347" s="38"/>
      <c r="AA347" s="94"/>
      <c r="AB347" s="94"/>
      <c r="AC347" s="94"/>
      <c r="AD347" s="94"/>
      <c r="AE347" s="94"/>
      <c r="AF347" s="94"/>
      <c r="AG347" s="94"/>
      <c r="AH347" s="94"/>
      <c r="AI347" s="94"/>
      <c r="AJ347" s="94"/>
      <c r="AK347" s="94"/>
      <c r="AL347" s="94"/>
    </row>
    <row r="348" spans="1:38" ht="14.25" customHeight="1" x14ac:dyDescent="0.25">
      <c r="A348" s="38"/>
      <c r="B348" s="184"/>
      <c r="C348" s="184"/>
      <c r="D348" s="184"/>
      <c r="E348" s="184"/>
      <c r="F348" s="184"/>
      <c r="G348" s="184"/>
      <c r="H348" s="184"/>
      <c r="I348" s="184"/>
      <c r="J348" s="184"/>
      <c r="K348" s="184"/>
      <c r="L348" s="184"/>
      <c r="M348" s="184"/>
      <c r="N348" s="98"/>
      <c r="O348" s="164"/>
      <c r="P348" s="184"/>
      <c r="Q348" s="184"/>
      <c r="R348" s="184"/>
      <c r="S348" s="184"/>
      <c r="T348" s="184"/>
      <c r="U348" s="184"/>
      <c r="V348" s="99"/>
      <c r="W348" s="99"/>
      <c r="X348" s="100"/>
      <c r="Y348" s="101"/>
      <c r="Z348" s="38"/>
      <c r="AA348" s="94"/>
      <c r="AB348" s="94"/>
      <c r="AC348" s="94"/>
      <c r="AD348" s="94"/>
      <c r="AE348" s="94"/>
      <c r="AF348" s="94"/>
      <c r="AG348" s="94"/>
      <c r="AH348" s="94"/>
      <c r="AI348" s="94"/>
      <c r="AJ348" s="94"/>
      <c r="AK348" s="94"/>
      <c r="AL348" s="94"/>
    </row>
    <row r="349" spans="1:38" ht="14.25" customHeight="1" x14ac:dyDescent="0.25">
      <c r="A349" s="38"/>
      <c r="B349" s="184"/>
      <c r="C349" s="184"/>
      <c r="D349" s="184"/>
      <c r="E349" s="184"/>
      <c r="F349" s="184"/>
      <c r="G349" s="184"/>
      <c r="H349" s="184"/>
      <c r="I349" s="184"/>
      <c r="J349" s="184"/>
      <c r="K349" s="184"/>
      <c r="L349" s="184"/>
      <c r="M349" s="184"/>
      <c r="N349" s="98"/>
      <c r="O349" s="164"/>
      <c r="P349" s="184"/>
      <c r="Q349" s="184"/>
      <c r="R349" s="184"/>
      <c r="S349" s="184"/>
      <c r="T349" s="184"/>
      <c r="U349" s="184"/>
      <c r="V349" s="99"/>
      <c r="W349" s="99"/>
      <c r="X349" s="100"/>
      <c r="Y349" s="101"/>
      <c r="Z349" s="38"/>
      <c r="AA349" s="94"/>
      <c r="AB349" s="94"/>
      <c r="AC349" s="94"/>
      <c r="AD349" s="94"/>
      <c r="AE349" s="94"/>
      <c r="AF349" s="94"/>
      <c r="AG349" s="94"/>
      <c r="AH349" s="94"/>
      <c r="AI349" s="94"/>
      <c r="AJ349" s="94"/>
      <c r="AK349" s="94"/>
      <c r="AL349" s="94"/>
    </row>
    <row r="350" spans="1:38" ht="14.25" customHeight="1" x14ac:dyDescent="0.25">
      <c r="A350" s="38"/>
      <c r="B350" s="184"/>
      <c r="C350" s="184"/>
      <c r="D350" s="184"/>
      <c r="E350" s="184"/>
      <c r="F350" s="184"/>
      <c r="G350" s="184"/>
      <c r="H350" s="184"/>
      <c r="I350" s="184"/>
      <c r="J350" s="184"/>
      <c r="K350" s="184"/>
      <c r="L350" s="184"/>
      <c r="M350" s="184"/>
      <c r="N350" s="98"/>
      <c r="O350" s="164"/>
      <c r="P350" s="184"/>
      <c r="Q350" s="184"/>
      <c r="R350" s="184"/>
      <c r="S350" s="184"/>
      <c r="T350" s="184"/>
      <c r="U350" s="184"/>
      <c r="V350" s="99"/>
      <c r="W350" s="99"/>
      <c r="X350" s="100"/>
      <c r="Y350" s="101"/>
      <c r="Z350" s="38"/>
      <c r="AA350" s="94"/>
      <c r="AB350" s="94"/>
      <c r="AC350" s="94"/>
      <c r="AD350" s="94"/>
      <c r="AE350" s="94"/>
      <c r="AF350" s="94"/>
      <c r="AG350" s="94"/>
      <c r="AH350" s="94"/>
      <c r="AI350" s="94"/>
      <c r="AJ350" s="94"/>
      <c r="AK350" s="94"/>
      <c r="AL350" s="94"/>
    </row>
    <row r="351" spans="1:38" ht="14.25" customHeight="1" x14ac:dyDescent="0.25">
      <c r="A351" s="38"/>
      <c r="B351" s="184"/>
      <c r="C351" s="184"/>
      <c r="D351" s="184"/>
      <c r="E351" s="184"/>
      <c r="F351" s="184"/>
      <c r="G351" s="184"/>
      <c r="H351" s="184"/>
      <c r="I351" s="184"/>
      <c r="J351" s="184"/>
      <c r="K351" s="184"/>
      <c r="L351" s="184"/>
      <c r="M351" s="184"/>
      <c r="N351" s="98"/>
      <c r="O351" s="164"/>
      <c r="P351" s="184"/>
      <c r="Q351" s="184"/>
      <c r="R351" s="184"/>
      <c r="S351" s="184"/>
      <c r="T351" s="184"/>
      <c r="U351" s="184"/>
      <c r="V351" s="99"/>
      <c r="W351" s="99"/>
      <c r="X351" s="100"/>
      <c r="Y351" s="101"/>
      <c r="Z351" s="38"/>
      <c r="AA351" s="94"/>
      <c r="AB351" s="94"/>
      <c r="AC351" s="94"/>
      <c r="AD351" s="94"/>
      <c r="AE351" s="94"/>
      <c r="AF351" s="94"/>
      <c r="AG351" s="94"/>
      <c r="AH351" s="94"/>
      <c r="AI351" s="94"/>
      <c r="AJ351" s="94"/>
      <c r="AK351" s="94"/>
      <c r="AL351" s="94"/>
    </row>
    <row r="352" spans="1:38" ht="14.25" customHeight="1" x14ac:dyDescent="0.25">
      <c r="A352" s="38"/>
      <c r="B352" s="184"/>
      <c r="C352" s="184"/>
      <c r="D352" s="184"/>
      <c r="E352" s="184"/>
      <c r="F352" s="184"/>
      <c r="G352" s="184"/>
      <c r="H352" s="184"/>
      <c r="I352" s="184"/>
      <c r="J352" s="184"/>
      <c r="K352" s="184"/>
      <c r="L352" s="184"/>
      <c r="M352" s="184"/>
      <c r="N352" s="98"/>
      <c r="O352" s="164"/>
      <c r="P352" s="184"/>
      <c r="Q352" s="184"/>
      <c r="R352" s="184"/>
      <c r="S352" s="184"/>
      <c r="T352" s="184"/>
      <c r="U352" s="184"/>
      <c r="V352" s="99"/>
      <c r="W352" s="99"/>
      <c r="X352" s="100"/>
      <c r="Y352" s="101"/>
      <c r="Z352" s="38"/>
      <c r="AA352" s="94"/>
      <c r="AB352" s="94"/>
      <c r="AC352" s="94"/>
      <c r="AD352" s="94"/>
      <c r="AE352" s="94"/>
      <c r="AF352" s="94"/>
      <c r="AG352" s="94"/>
      <c r="AH352" s="94"/>
      <c r="AI352" s="94"/>
      <c r="AJ352" s="94"/>
      <c r="AK352" s="94"/>
      <c r="AL352" s="94"/>
    </row>
    <row r="353" spans="1:38" ht="14.25" customHeight="1" x14ac:dyDescent="0.25">
      <c r="A353" s="38"/>
      <c r="B353" s="184"/>
      <c r="C353" s="184"/>
      <c r="D353" s="184"/>
      <c r="E353" s="184"/>
      <c r="F353" s="184"/>
      <c r="G353" s="184"/>
      <c r="H353" s="184"/>
      <c r="I353" s="184"/>
      <c r="J353" s="184"/>
      <c r="K353" s="184"/>
      <c r="L353" s="184"/>
      <c r="M353" s="184"/>
      <c r="N353" s="98"/>
      <c r="O353" s="164"/>
      <c r="P353" s="184"/>
      <c r="Q353" s="184"/>
      <c r="R353" s="184"/>
      <c r="S353" s="184"/>
      <c r="T353" s="184"/>
      <c r="U353" s="184"/>
      <c r="V353" s="99"/>
      <c r="W353" s="99"/>
      <c r="X353" s="100"/>
      <c r="Y353" s="101"/>
      <c r="Z353" s="38"/>
      <c r="AA353" s="94"/>
      <c r="AB353" s="94"/>
      <c r="AC353" s="94"/>
      <c r="AD353" s="94"/>
      <c r="AE353" s="94"/>
      <c r="AF353" s="94"/>
      <c r="AG353" s="94"/>
      <c r="AH353" s="94"/>
      <c r="AI353" s="94"/>
      <c r="AJ353" s="94"/>
      <c r="AK353" s="94"/>
      <c r="AL353" s="94"/>
    </row>
    <row r="354" spans="1:38" ht="14.25" customHeight="1" x14ac:dyDescent="0.25">
      <c r="A354" s="38"/>
      <c r="B354" s="184"/>
      <c r="C354" s="184"/>
      <c r="D354" s="184"/>
      <c r="E354" s="184"/>
      <c r="F354" s="184"/>
      <c r="G354" s="184"/>
      <c r="H354" s="184"/>
      <c r="I354" s="184"/>
      <c r="J354" s="184"/>
      <c r="K354" s="184"/>
      <c r="L354" s="184"/>
      <c r="M354" s="184"/>
      <c r="N354" s="98"/>
      <c r="O354" s="164"/>
      <c r="P354" s="184"/>
      <c r="Q354" s="184"/>
      <c r="R354" s="184"/>
      <c r="S354" s="184"/>
      <c r="T354" s="184"/>
      <c r="U354" s="184"/>
      <c r="V354" s="99"/>
      <c r="W354" s="99"/>
      <c r="X354" s="100"/>
      <c r="Y354" s="101"/>
      <c r="Z354" s="38"/>
      <c r="AA354" s="94"/>
      <c r="AB354" s="94"/>
      <c r="AC354" s="94"/>
      <c r="AD354" s="94"/>
      <c r="AE354" s="94"/>
      <c r="AF354" s="94"/>
      <c r="AG354" s="94"/>
      <c r="AH354" s="94"/>
      <c r="AI354" s="94"/>
      <c r="AJ354" s="94"/>
      <c r="AK354" s="94"/>
      <c r="AL354" s="94"/>
    </row>
    <row r="355" spans="1:38" ht="14.25" customHeight="1" x14ac:dyDescent="0.25">
      <c r="A355" s="38"/>
      <c r="B355" s="184"/>
      <c r="C355" s="184"/>
      <c r="D355" s="184"/>
      <c r="E355" s="184"/>
      <c r="F355" s="184"/>
      <c r="G355" s="184"/>
      <c r="H355" s="184"/>
      <c r="I355" s="184"/>
      <c r="J355" s="184"/>
      <c r="K355" s="184"/>
      <c r="L355" s="184"/>
      <c r="M355" s="184"/>
      <c r="N355" s="98"/>
      <c r="O355" s="164"/>
      <c r="P355" s="184"/>
      <c r="Q355" s="184"/>
      <c r="R355" s="184"/>
      <c r="S355" s="184"/>
      <c r="T355" s="184"/>
      <c r="U355" s="184"/>
      <c r="V355" s="99"/>
      <c r="W355" s="99"/>
      <c r="X355" s="100"/>
      <c r="Y355" s="101"/>
      <c r="Z355" s="38"/>
      <c r="AA355" s="94"/>
      <c r="AB355" s="94"/>
      <c r="AC355" s="94"/>
      <c r="AD355" s="94"/>
      <c r="AE355" s="94"/>
      <c r="AF355" s="94"/>
      <c r="AG355" s="94"/>
      <c r="AH355" s="94"/>
      <c r="AI355" s="94"/>
      <c r="AJ355" s="94"/>
      <c r="AK355" s="94"/>
      <c r="AL355" s="94"/>
    </row>
    <row r="356" spans="1:38" ht="14.25" customHeight="1" x14ac:dyDescent="0.25">
      <c r="A356" s="38"/>
      <c r="B356" s="184"/>
      <c r="C356" s="184"/>
      <c r="D356" s="184"/>
      <c r="E356" s="184"/>
      <c r="F356" s="184"/>
      <c r="G356" s="184"/>
      <c r="H356" s="184"/>
      <c r="I356" s="184"/>
      <c r="J356" s="184"/>
      <c r="K356" s="184"/>
      <c r="L356" s="184"/>
      <c r="M356" s="184"/>
      <c r="N356" s="98"/>
      <c r="O356" s="164"/>
      <c r="P356" s="184"/>
      <c r="Q356" s="184"/>
      <c r="R356" s="184"/>
      <c r="S356" s="184"/>
      <c r="T356" s="184"/>
      <c r="U356" s="184"/>
      <c r="V356" s="99"/>
      <c r="W356" s="99"/>
      <c r="X356" s="100"/>
      <c r="Y356" s="101"/>
      <c r="Z356" s="38"/>
      <c r="AA356" s="94"/>
      <c r="AB356" s="94"/>
      <c r="AC356" s="94"/>
      <c r="AD356" s="94"/>
      <c r="AE356" s="94"/>
      <c r="AF356" s="94"/>
      <c r="AG356" s="94"/>
      <c r="AH356" s="94"/>
      <c r="AI356" s="94"/>
      <c r="AJ356" s="94"/>
      <c r="AK356" s="94"/>
      <c r="AL356" s="94"/>
    </row>
    <row r="357" spans="1:38" ht="14.25" customHeight="1" x14ac:dyDescent="0.25">
      <c r="A357" s="38"/>
      <c r="B357" s="184"/>
      <c r="C357" s="184"/>
      <c r="D357" s="184"/>
      <c r="E357" s="184"/>
      <c r="F357" s="184"/>
      <c r="G357" s="184"/>
      <c r="H357" s="184"/>
      <c r="I357" s="184"/>
      <c r="J357" s="184"/>
      <c r="K357" s="184"/>
      <c r="L357" s="184"/>
      <c r="M357" s="184"/>
      <c r="N357" s="98"/>
      <c r="O357" s="164"/>
      <c r="P357" s="184"/>
      <c r="Q357" s="184"/>
      <c r="R357" s="184"/>
      <c r="S357" s="184"/>
      <c r="T357" s="184"/>
      <c r="U357" s="184"/>
      <c r="V357" s="99"/>
      <c r="W357" s="99"/>
      <c r="X357" s="100"/>
      <c r="Y357" s="101"/>
      <c r="Z357" s="38"/>
      <c r="AA357" s="94"/>
      <c r="AB357" s="94"/>
      <c r="AC357" s="94"/>
      <c r="AD357" s="94"/>
      <c r="AE357" s="94"/>
      <c r="AF357" s="94"/>
      <c r="AG357" s="94"/>
      <c r="AH357" s="94"/>
      <c r="AI357" s="94"/>
      <c r="AJ357" s="94"/>
      <c r="AK357" s="94"/>
      <c r="AL357" s="94"/>
    </row>
    <row r="358" spans="1:38" ht="14.25" customHeight="1" x14ac:dyDescent="0.25">
      <c r="A358" s="38"/>
      <c r="B358" s="184"/>
      <c r="C358" s="184"/>
      <c r="D358" s="184"/>
      <c r="E358" s="184"/>
      <c r="F358" s="184"/>
      <c r="G358" s="184"/>
      <c r="H358" s="184"/>
      <c r="I358" s="184"/>
      <c r="J358" s="184"/>
      <c r="K358" s="184"/>
      <c r="L358" s="184"/>
      <c r="M358" s="184"/>
      <c r="N358" s="98"/>
      <c r="O358" s="164"/>
      <c r="P358" s="184"/>
      <c r="Q358" s="184"/>
      <c r="R358" s="184"/>
      <c r="S358" s="184"/>
      <c r="T358" s="184"/>
      <c r="U358" s="184"/>
      <c r="V358" s="99"/>
      <c r="W358" s="99"/>
      <c r="X358" s="100"/>
      <c r="Y358" s="101"/>
      <c r="Z358" s="38"/>
      <c r="AA358" s="94"/>
      <c r="AB358" s="94"/>
      <c r="AC358" s="94"/>
      <c r="AD358" s="94"/>
      <c r="AE358" s="94"/>
      <c r="AF358" s="94"/>
      <c r="AG358" s="94"/>
      <c r="AH358" s="94"/>
      <c r="AI358" s="94"/>
      <c r="AJ358" s="94"/>
      <c r="AK358" s="94"/>
      <c r="AL358" s="94"/>
    </row>
    <row r="359" spans="1:38" ht="14.25" customHeight="1" x14ac:dyDescent="0.25">
      <c r="A359" s="38"/>
      <c r="B359" s="184"/>
      <c r="C359" s="184"/>
      <c r="D359" s="184"/>
      <c r="E359" s="184"/>
      <c r="F359" s="184"/>
      <c r="G359" s="184"/>
      <c r="H359" s="184"/>
      <c r="I359" s="184"/>
      <c r="J359" s="184"/>
      <c r="K359" s="184"/>
      <c r="L359" s="184"/>
      <c r="M359" s="184"/>
      <c r="N359" s="98"/>
      <c r="O359" s="164"/>
      <c r="P359" s="184"/>
      <c r="Q359" s="184"/>
      <c r="R359" s="184"/>
      <c r="S359" s="184"/>
      <c r="T359" s="184"/>
      <c r="U359" s="184"/>
      <c r="V359" s="99"/>
      <c r="W359" s="99"/>
      <c r="X359" s="100"/>
      <c r="Y359" s="101"/>
      <c r="Z359" s="38"/>
      <c r="AA359" s="94"/>
      <c r="AB359" s="94"/>
      <c r="AC359" s="94"/>
      <c r="AD359" s="94"/>
      <c r="AE359" s="94"/>
      <c r="AF359" s="94"/>
      <c r="AG359" s="94"/>
      <c r="AH359" s="94"/>
      <c r="AI359" s="94"/>
      <c r="AJ359" s="94"/>
      <c r="AK359" s="94"/>
      <c r="AL359" s="94"/>
    </row>
    <row r="360" spans="1:38" ht="14.25" customHeight="1" x14ac:dyDescent="0.25">
      <c r="A360" s="38"/>
      <c r="B360" s="184"/>
      <c r="C360" s="184"/>
      <c r="D360" s="184"/>
      <c r="E360" s="184"/>
      <c r="F360" s="184"/>
      <c r="G360" s="184"/>
      <c r="H360" s="184"/>
      <c r="I360" s="184"/>
      <c r="J360" s="184"/>
      <c r="K360" s="184"/>
      <c r="L360" s="184"/>
      <c r="M360" s="184"/>
      <c r="N360" s="98"/>
      <c r="O360" s="164"/>
      <c r="P360" s="184"/>
      <c r="Q360" s="184"/>
      <c r="R360" s="184"/>
      <c r="S360" s="184"/>
      <c r="T360" s="184"/>
      <c r="U360" s="184"/>
      <c r="V360" s="99"/>
      <c r="W360" s="99"/>
      <c r="X360" s="100"/>
      <c r="Y360" s="101"/>
      <c r="Z360" s="38"/>
      <c r="AA360" s="94"/>
      <c r="AB360" s="94"/>
      <c r="AC360" s="94"/>
      <c r="AD360" s="94"/>
      <c r="AE360" s="94"/>
      <c r="AF360" s="94"/>
      <c r="AG360" s="94"/>
      <c r="AH360" s="94"/>
      <c r="AI360" s="94"/>
      <c r="AJ360" s="94"/>
      <c r="AK360" s="94"/>
      <c r="AL360" s="94"/>
    </row>
    <row r="361" spans="1:38" ht="14.25" customHeight="1" x14ac:dyDescent="0.25">
      <c r="A361" s="38"/>
      <c r="B361" s="184"/>
      <c r="C361" s="184"/>
      <c r="D361" s="184"/>
      <c r="E361" s="184"/>
      <c r="F361" s="184"/>
      <c r="G361" s="184"/>
      <c r="H361" s="184"/>
      <c r="I361" s="184"/>
      <c r="J361" s="184"/>
      <c r="K361" s="184"/>
      <c r="L361" s="184"/>
      <c r="M361" s="184"/>
      <c r="N361" s="98"/>
      <c r="O361" s="164"/>
      <c r="P361" s="184"/>
      <c r="Q361" s="184"/>
      <c r="R361" s="184"/>
      <c r="S361" s="184"/>
      <c r="T361" s="184"/>
      <c r="U361" s="184"/>
      <c r="V361" s="99"/>
      <c r="W361" s="99"/>
      <c r="X361" s="100"/>
      <c r="Y361" s="101"/>
      <c r="Z361" s="38"/>
      <c r="AA361" s="94"/>
      <c r="AB361" s="94"/>
      <c r="AC361" s="94"/>
      <c r="AD361" s="94"/>
      <c r="AE361" s="94"/>
      <c r="AF361" s="94"/>
      <c r="AG361" s="94"/>
      <c r="AH361" s="94"/>
      <c r="AI361" s="94"/>
      <c r="AJ361" s="94"/>
      <c r="AK361" s="94"/>
      <c r="AL361" s="94"/>
    </row>
    <row r="362" spans="1:38" ht="14.25" customHeight="1" x14ac:dyDescent="0.25">
      <c r="A362" s="38"/>
      <c r="B362" s="184"/>
      <c r="C362" s="184"/>
      <c r="D362" s="184"/>
      <c r="E362" s="184"/>
      <c r="F362" s="184"/>
      <c r="G362" s="184"/>
      <c r="H362" s="184"/>
      <c r="I362" s="184"/>
      <c r="J362" s="184"/>
      <c r="K362" s="184"/>
      <c r="L362" s="184"/>
      <c r="M362" s="184"/>
      <c r="N362" s="98"/>
      <c r="O362" s="164"/>
      <c r="P362" s="184"/>
      <c r="Q362" s="184"/>
      <c r="R362" s="184"/>
      <c r="S362" s="184"/>
      <c r="T362" s="184"/>
      <c r="U362" s="184"/>
      <c r="V362" s="99"/>
      <c r="W362" s="99"/>
      <c r="X362" s="100"/>
      <c r="Y362" s="101"/>
      <c r="Z362" s="38"/>
      <c r="AA362" s="94"/>
      <c r="AB362" s="94"/>
      <c r="AC362" s="94"/>
      <c r="AD362" s="94"/>
      <c r="AE362" s="94"/>
      <c r="AF362" s="94"/>
      <c r="AG362" s="94"/>
      <c r="AH362" s="94"/>
      <c r="AI362" s="94"/>
      <c r="AJ362" s="94"/>
      <c r="AK362" s="94"/>
      <c r="AL362" s="94"/>
    </row>
    <row r="363" spans="1:38" ht="14.25" customHeight="1" x14ac:dyDescent="0.25">
      <c r="A363" s="38"/>
      <c r="B363" s="184"/>
      <c r="C363" s="184"/>
      <c r="D363" s="184"/>
      <c r="E363" s="184"/>
      <c r="F363" s="184"/>
      <c r="G363" s="184"/>
      <c r="H363" s="184"/>
      <c r="I363" s="184"/>
      <c r="J363" s="184"/>
      <c r="K363" s="184"/>
      <c r="L363" s="184"/>
      <c r="M363" s="184"/>
      <c r="N363" s="98"/>
      <c r="O363" s="164"/>
      <c r="P363" s="184"/>
      <c r="Q363" s="184"/>
      <c r="R363" s="184"/>
      <c r="S363" s="184"/>
      <c r="T363" s="184"/>
      <c r="U363" s="184"/>
      <c r="V363" s="99"/>
      <c r="W363" s="99"/>
      <c r="X363" s="100"/>
      <c r="Y363" s="101"/>
      <c r="Z363" s="38"/>
      <c r="AA363" s="94"/>
      <c r="AB363" s="94"/>
      <c r="AC363" s="94"/>
      <c r="AD363" s="94"/>
      <c r="AE363" s="94"/>
      <c r="AF363" s="94"/>
      <c r="AG363" s="94"/>
      <c r="AH363" s="94"/>
      <c r="AI363" s="94"/>
      <c r="AJ363" s="94"/>
      <c r="AK363" s="94"/>
      <c r="AL363" s="94"/>
    </row>
    <row r="364" spans="1:38" ht="14.25" customHeight="1" x14ac:dyDescent="0.25">
      <c r="A364" s="38"/>
      <c r="B364" s="184"/>
      <c r="C364" s="184"/>
      <c r="D364" s="184"/>
      <c r="E364" s="184"/>
      <c r="F364" s="184"/>
      <c r="G364" s="184"/>
      <c r="H364" s="184"/>
      <c r="I364" s="184"/>
      <c r="J364" s="184"/>
      <c r="K364" s="184"/>
      <c r="L364" s="184"/>
      <c r="M364" s="184"/>
      <c r="N364" s="98"/>
      <c r="O364" s="164"/>
      <c r="P364" s="184"/>
      <c r="Q364" s="184"/>
      <c r="R364" s="184"/>
      <c r="S364" s="184"/>
      <c r="T364" s="184"/>
      <c r="U364" s="184"/>
      <c r="V364" s="99"/>
      <c r="W364" s="99"/>
      <c r="X364" s="100"/>
      <c r="Y364" s="101"/>
      <c r="Z364" s="38"/>
      <c r="AA364" s="94"/>
      <c r="AB364" s="94"/>
      <c r="AC364" s="94"/>
      <c r="AD364" s="94"/>
      <c r="AE364" s="94"/>
      <c r="AF364" s="94"/>
      <c r="AG364" s="94"/>
      <c r="AH364" s="94"/>
      <c r="AI364" s="94"/>
      <c r="AJ364" s="94"/>
      <c r="AK364" s="94"/>
      <c r="AL364" s="94"/>
    </row>
    <row r="365" spans="1:38" ht="14.25" customHeight="1" x14ac:dyDescent="0.25">
      <c r="A365" s="38"/>
      <c r="B365" s="184"/>
      <c r="C365" s="184"/>
      <c r="D365" s="184"/>
      <c r="E365" s="184"/>
      <c r="F365" s="184"/>
      <c r="G365" s="184"/>
      <c r="H365" s="184"/>
      <c r="I365" s="184"/>
      <c r="J365" s="184"/>
      <c r="K365" s="184"/>
      <c r="L365" s="184"/>
      <c r="M365" s="184"/>
      <c r="N365" s="98"/>
      <c r="O365" s="164"/>
      <c r="P365" s="184"/>
      <c r="Q365" s="184"/>
      <c r="R365" s="184"/>
      <c r="S365" s="184"/>
      <c r="T365" s="184"/>
      <c r="U365" s="184"/>
      <c r="V365" s="99"/>
      <c r="W365" s="99"/>
      <c r="X365" s="100"/>
      <c r="Y365" s="101"/>
      <c r="Z365" s="38"/>
      <c r="AA365" s="94"/>
      <c r="AB365" s="94"/>
      <c r="AC365" s="94"/>
      <c r="AD365" s="94"/>
      <c r="AE365" s="94"/>
      <c r="AF365" s="94"/>
      <c r="AG365" s="94"/>
      <c r="AH365" s="94"/>
      <c r="AI365" s="94"/>
      <c r="AJ365" s="94"/>
      <c r="AK365" s="94"/>
      <c r="AL365" s="94"/>
    </row>
    <row r="366" spans="1:38" ht="14.25" customHeight="1" x14ac:dyDescent="0.25">
      <c r="A366" s="38"/>
      <c r="B366" s="184"/>
      <c r="C366" s="184"/>
      <c r="D366" s="184"/>
      <c r="E366" s="184"/>
      <c r="F366" s="184"/>
      <c r="G366" s="184"/>
      <c r="H366" s="184"/>
      <c r="I366" s="184"/>
      <c r="J366" s="184"/>
      <c r="K366" s="184"/>
      <c r="L366" s="184"/>
      <c r="M366" s="184"/>
      <c r="N366" s="98"/>
      <c r="O366" s="164"/>
      <c r="P366" s="184"/>
      <c r="Q366" s="184"/>
      <c r="R366" s="184"/>
      <c r="S366" s="184"/>
      <c r="T366" s="184"/>
      <c r="U366" s="184"/>
      <c r="V366" s="99"/>
      <c r="W366" s="99"/>
      <c r="X366" s="100"/>
      <c r="Y366" s="101"/>
      <c r="Z366" s="38"/>
      <c r="AA366" s="94"/>
      <c r="AB366" s="94"/>
      <c r="AC366" s="94"/>
      <c r="AD366" s="94"/>
      <c r="AE366" s="94"/>
      <c r="AF366" s="94"/>
      <c r="AG366" s="94"/>
      <c r="AH366" s="94"/>
      <c r="AI366" s="94"/>
      <c r="AJ366" s="94"/>
      <c r="AK366" s="94"/>
      <c r="AL366" s="94"/>
    </row>
    <row r="367" spans="1:38" ht="14.25" customHeight="1" x14ac:dyDescent="0.25">
      <c r="A367" s="38"/>
      <c r="B367" s="184"/>
      <c r="C367" s="184"/>
      <c r="D367" s="184"/>
      <c r="E367" s="184"/>
      <c r="F367" s="184"/>
      <c r="G367" s="184"/>
      <c r="H367" s="184"/>
      <c r="I367" s="184"/>
      <c r="J367" s="184"/>
      <c r="K367" s="184"/>
      <c r="L367" s="184"/>
      <c r="M367" s="184"/>
      <c r="N367" s="98"/>
      <c r="O367" s="164"/>
      <c r="P367" s="184"/>
      <c r="Q367" s="184"/>
      <c r="R367" s="184"/>
      <c r="S367" s="184"/>
      <c r="T367" s="184"/>
      <c r="U367" s="184"/>
      <c r="V367" s="99"/>
      <c r="W367" s="99"/>
      <c r="X367" s="100"/>
      <c r="Y367" s="101"/>
      <c r="Z367" s="38"/>
      <c r="AA367" s="94"/>
      <c r="AB367" s="94"/>
      <c r="AC367" s="94"/>
      <c r="AD367" s="94"/>
      <c r="AE367" s="94"/>
      <c r="AF367" s="94"/>
      <c r="AG367" s="94"/>
      <c r="AH367" s="94"/>
      <c r="AI367" s="94"/>
      <c r="AJ367" s="94"/>
      <c r="AK367" s="94"/>
      <c r="AL367" s="94"/>
    </row>
    <row r="368" spans="1:38" ht="14.25" customHeight="1" x14ac:dyDescent="0.25">
      <c r="A368" s="38"/>
      <c r="B368" s="184"/>
      <c r="C368" s="184"/>
      <c r="D368" s="184"/>
      <c r="E368" s="184"/>
      <c r="F368" s="184"/>
      <c r="G368" s="184"/>
      <c r="H368" s="184"/>
      <c r="I368" s="184"/>
      <c r="J368" s="184"/>
      <c r="K368" s="184"/>
      <c r="L368" s="184"/>
      <c r="M368" s="184"/>
      <c r="N368" s="98"/>
      <c r="O368" s="164"/>
      <c r="P368" s="184"/>
      <c r="Q368" s="184"/>
      <c r="R368" s="184"/>
      <c r="S368" s="184"/>
      <c r="T368" s="184"/>
      <c r="U368" s="184"/>
      <c r="V368" s="99"/>
      <c r="W368" s="99"/>
      <c r="X368" s="100"/>
      <c r="Y368" s="101"/>
      <c r="Z368" s="38"/>
      <c r="AA368" s="94"/>
      <c r="AB368" s="94"/>
      <c r="AC368" s="94"/>
      <c r="AD368" s="94"/>
      <c r="AE368" s="94"/>
      <c r="AF368" s="94"/>
      <c r="AG368" s="94"/>
      <c r="AH368" s="94"/>
      <c r="AI368" s="94"/>
      <c r="AJ368" s="94"/>
      <c r="AK368" s="94"/>
      <c r="AL368" s="94"/>
    </row>
    <row r="369" spans="1:38" ht="14.25" customHeight="1" x14ac:dyDescent="0.25">
      <c r="A369" s="94"/>
      <c r="B369" s="184"/>
      <c r="C369" s="184"/>
      <c r="D369" s="184"/>
      <c r="E369" s="184"/>
      <c r="F369" s="184"/>
      <c r="G369" s="184"/>
      <c r="H369" s="184"/>
      <c r="I369" s="184"/>
      <c r="J369" s="184"/>
      <c r="K369" s="184"/>
      <c r="L369" s="184"/>
      <c r="M369" s="184"/>
      <c r="N369" s="98"/>
      <c r="O369" s="164"/>
      <c r="P369" s="184"/>
      <c r="Q369" s="184"/>
      <c r="R369" s="184"/>
      <c r="S369" s="184"/>
      <c r="T369" s="184"/>
      <c r="U369" s="184"/>
      <c r="V369" s="99"/>
      <c r="W369" s="99"/>
      <c r="X369" s="100"/>
      <c r="Y369" s="101"/>
      <c r="Z369" s="38"/>
      <c r="AA369" s="94"/>
      <c r="AB369" s="94"/>
      <c r="AC369" s="94"/>
      <c r="AD369" s="94"/>
      <c r="AE369" s="94"/>
      <c r="AF369" s="94"/>
      <c r="AG369" s="94"/>
      <c r="AH369" s="94"/>
      <c r="AI369" s="94"/>
      <c r="AJ369" s="94"/>
      <c r="AK369" s="94"/>
      <c r="AL369" s="94"/>
    </row>
    <row r="370" spans="1:38" ht="14.25" customHeight="1" x14ac:dyDescent="0.25">
      <c r="A370" s="94"/>
      <c r="B370" s="184"/>
      <c r="C370" s="184"/>
      <c r="D370" s="184"/>
      <c r="E370" s="184"/>
      <c r="F370" s="184"/>
      <c r="G370" s="184"/>
      <c r="H370" s="184"/>
      <c r="I370" s="184"/>
      <c r="J370" s="184"/>
      <c r="K370" s="184"/>
      <c r="L370" s="184"/>
      <c r="M370" s="184"/>
      <c r="N370" s="98"/>
      <c r="O370" s="164"/>
      <c r="P370" s="184"/>
      <c r="Q370" s="184"/>
      <c r="R370" s="184"/>
      <c r="S370" s="184"/>
      <c r="T370" s="184"/>
      <c r="U370" s="184"/>
      <c r="V370" s="99"/>
      <c r="W370" s="99"/>
      <c r="X370" s="100"/>
      <c r="Y370" s="101"/>
      <c r="Z370" s="38"/>
      <c r="AA370" s="94"/>
      <c r="AB370" s="94"/>
      <c r="AC370" s="94"/>
      <c r="AD370" s="94"/>
      <c r="AE370" s="94"/>
      <c r="AF370" s="94"/>
      <c r="AG370" s="94"/>
      <c r="AH370" s="94"/>
      <c r="AI370" s="94"/>
      <c r="AJ370" s="94"/>
      <c r="AK370" s="94"/>
      <c r="AL370" s="94"/>
    </row>
    <row r="371" spans="1:38" ht="14.25" customHeight="1" x14ac:dyDescent="0.25">
      <c r="A371" s="68"/>
      <c r="B371" s="94"/>
      <c r="C371" s="94"/>
      <c r="D371" s="94"/>
      <c r="E371" s="94"/>
      <c r="F371" s="94"/>
      <c r="G371" s="94"/>
      <c r="H371" s="94"/>
      <c r="I371" s="94"/>
      <c r="J371" s="94"/>
      <c r="K371" s="94"/>
      <c r="L371" s="94"/>
      <c r="M371" s="94"/>
      <c r="N371" s="94"/>
      <c r="O371" s="94"/>
      <c r="P371" s="94"/>
      <c r="Q371" s="94"/>
      <c r="R371" s="94"/>
      <c r="S371" s="94"/>
      <c r="T371" s="94"/>
      <c r="U371" s="94"/>
      <c r="V371" s="94"/>
      <c r="W371" s="94"/>
      <c r="X371" s="94"/>
      <c r="Y371" s="94"/>
      <c r="Z371" s="94"/>
      <c r="AA371" s="94"/>
      <c r="AB371" s="94"/>
      <c r="AC371" s="94"/>
      <c r="AD371" s="94"/>
      <c r="AE371" s="94"/>
      <c r="AF371" s="94"/>
      <c r="AG371" s="94"/>
      <c r="AH371" s="94"/>
      <c r="AI371" s="94"/>
      <c r="AJ371" s="94"/>
      <c r="AK371" s="94"/>
      <c r="AL371" s="94"/>
    </row>
    <row r="372" spans="1:38" ht="14.25" customHeight="1" x14ac:dyDescent="0.25">
      <c r="A372" s="94"/>
      <c r="B372" s="94"/>
      <c r="C372" s="94"/>
      <c r="D372" s="94"/>
      <c r="E372" s="94"/>
      <c r="F372" s="94"/>
      <c r="G372" s="94"/>
      <c r="H372" s="94"/>
      <c r="I372" s="94"/>
      <c r="J372" s="94"/>
      <c r="K372" s="94"/>
      <c r="L372" s="94"/>
      <c r="M372" s="94"/>
      <c r="N372" s="94"/>
      <c r="O372" s="94"/>
      <c r="P372" s="94"/>
      <c r="Q372" s="94"/>
      <c r="R372" s="94"/>
      <c r="S372" s="94"/>
      <c r="T372" s="94"/>
      <c r="U372" s="94"/>
      <c r="V372" s="94"/>
      <c r="W372" s="94"/>
      <c r="X372" s="94"/>
      <c r="Y372" s="94"/>
      <c r="Z372" s="94"/>
      <c r="AA372" s="94"/>
      <c r="AB372" s="94"/>
      <c r="AC372" s="94"/>
      <c r="AD372" s="94"/>
      <c r="AE372" s="94"/>
      <c r="AF372" s="94"/>
      <c r="AG372" s="94"/>
      <c r="AH372" s="94"/>
      <c r="AI372" s="94"/>
      <c r="AJ372" s="94"/>
      <c r="AK372" s="94"/>
      <c r="AL372" s="94"/>
    </row>
    <row r="373" spans="1:38" ht="14.25" customHeight="1" x14ac:dyDescent="0.25">
      <c r="A373" s="96"/>
      <c r="B373" s="38"/>
      <c r="C373" s="38"/>
      <c r="D373" s="38"/>
      <c r="E373" s="38"/>
      <c r="F373" s="38"/>
      <c r="G373" s="38"/>
      <c r="H373" s="38"/>
      <c r="I373" s="38"/>
      <c r="J373" s="38"/>
      <c r="K373" s="38"/>
      <c r="L373" s="39"/>
      <c r="M373" s="39"/>
      <c r="N373" s="39"/>
      <c r="O373" s="38"/>
      <c r="P373" s="38"/>
      <c r="Q373" s="38"/>
      <c r="R373" s="40"/>
      <c r="S373" s="40"/>
      <c r="T373" s="40"/>
      <c r="U373" s="40"/>
      <c r="V373" s="39"/>
      <c r="W373" s="38"/>
      <c r="X373" s="38"/>
      <c r="Y373" s="38"/>
      <c r="Z373" s="38"/>
      <c r="AA373" s="38"/>
      <c r="AB373" s="38"/>
      <c r="AC373" s="38"/>
      <c r="AD373" s="38"/>
      <c r="AE373" s="38"/>
      <c r="AF373" s="94"/>
      <c r="AG373" s="94"/>
      <c r="AH373" s="94"/>
      <c r="AI373" s="94"/>
      <c r="AJ373" s="94"/>
      <c r="AK373" s="94"/>
      <c r="AL373" s="94"/>
    </row>
    <row r="374" spans="1:38" ht="14.25" customHeight="1" x14ac:dyDescent="0.25">
      <c r="A374" s="94"/>
      <c r="B374" s="94"/>
      <c r="C374" s="94"/>
      <c r="D374" s="94"/>
      <c r="E374" s="94"/>
      <c r="F374" s="94"/>
      <c r="G374" s="94"/>
      <c r="H374" s="94"/>
      <c r="I374" s="94"/>
      <c r="J374" s="94"/>
      <c r="K374" s="94"/>
      <c r="L374" s="94"/>
      <c r="M374" s="94"/>
      <c r="N374" s="94"/>
      <c r="O374" s="94"/>
      <c r="P374" s="94"/>
      <c r="Q374" s="94"/>
      <c r="R374" s="94"/>
      <c r="S374" s="94"/>
      <c r="T374" s="94"/>
      <c r="U374" s="94"/>
      <c r="V374" s="94"/>
      <c r="W374" s="94"/>
      <c r="X374" s="94"/>
      <c r="Y374" s="94"/>
      <c r="Z374" s="94"/>
      <c r="AA374" s="94"/>
      <c r="AB374" s="94"/>
      <c r="AC374" s="94"/>
      <c r="AD374" s="94"/>
      <c r="AE374" s="94"/>
      <c r="AF374" s="94"/>
      <c r="AG374" s="94"/>
      <c r="AH374" s="94"/>
      <c r="AI374" s="94"/>
      <c r="AJ374" s="94"/>
      <c r="AK374" s="94"/>
      <c r="AL374" s="94"/>
    </row>
    <row r="375" spans="1:38" ht="14.25" customHeight="1" x14ac:dyDescent="0.25">
      <c r="A375" s="94"/>
      <c r="B375" s="185"/>
      <c r="C375" s="186"/>
      <c r="D375" s="186"/>
      <c r="E375" s="165"/>
      <c r="F375" s="165"/>
      <c r="G375" s="165"/>
      <c r="H375" s="185"/>
      <c r="I375" s="185"/>
      <c r="J375" s="185"/>
      <c r="K375" s="185"/>
      <c r="L375" s="185"/>
      <c r="M375" s="185"/>
      <c r="N375" s="185"/>
      <c r="O375" s="185"/>
      <c r="P375" s="185"/>
      <c r="Q375" s="185"/>
      <c r="R375" s="185"/>
      <c r="S375" s="185"/>
      <c r="T375" s="185"/>
      <c r="U375" s="185"/>
      <c r="V375" s="165"/>
      <c r="W375" s="94"/>
      <c r="X375" s="94"/>
      <c r="Y375" s="37"/>
      <c r="Z375" s="96"/>
      <c r="AA375" s="94"/>
      <c r="AB375" s="94"/>
      <c r="AC375" s="94"/>
      <c r="AD375" s="94"/>
      <c r="AE375" s="96"/>
      <c r="AF375" s="94"/>
      <c r="AG375" s="94"/>
      <c r="AH375" s="94"/>
      <c r="AI375" s="94"/>
      <c r="AJ375" s="94"/>
      <c r="AK375" s="94"/>
      <c r="AL375" s="94"/>
    </row>
    <row r="376" spans="1:38" ht="14.25" customHeight="1" x14ac:dyDescent="0.25">
      <c r="A376" s="94"/>
      <c r="B376" s="188"/>
      <c r="C376" s="188"/>
      <c r="D376" s="188"/>
      <c r="E376" s="102"/>
      <c r="F376" s="102"/>
      <c r="G376" s="102"/>
      <c r="H376" s="189"/>
      <c r="I376" s="189"/>
      <c r="J376" s="189"/>
      <c r="K376" s="189"/>
      <c r="L376" s="190"/>
      <c r="M376" s="190"/>
      <c r="N376" s="190"/>
      <c r="O376" s="190"/>
      <c r="P376" s="190"/>
      <c r="Q376" s="190"/>
      <c r="R376" s="190"/>
      <c r="S376" s="190"/>
      <c r="T376" s="190"/>
      <c r="U376" s="190"/>
      <c r="V376" s="104"/>
      <c r="W376" s="94"/>
      <c r="X376" s="94"/>
      <c r="Y376" s="106"/>
      <c r="Z376" s="94"/>
      <c r="AA376" s="94"/>
      <c r="AB376" s="94"/>
      <c r="AC376" s="94"/>
      <c r="AD376" s="94"/>
      <c r="AE376" s="94"/>
      <c r="AF376" s="94"/>
      <c r="AG376" s="94"/>
      <c r="AH376" s="94"/>
      <c r="AI376" s="94"/>
      <c r="AJ376" s="94"/>
      <c r="AK376" s="94"/>
      <c r="AL376" s="94"/>
    </row>
    <row r="377" spans="1:38" ht="14.25" customHeight="1" x14ac:dyDescent="0.25">
      <c r="A377" s="94"/>
      <c r="B377" s="188"/>
      <c r="C377" s="188"/>
      <c r="D377" s="188"/>
      <c r="E377" s="102"/>
      <c r="F377" s="102"/>
      <c r="G377" s="102"/>
      <c r="H377" s="189"/>
      <c r="I377" s="189"/>
      <c r="J377" s="189"/>
      <c r="K377" s="189"/>
      <c r="L377" s="190"/>
      <c r="M377" s="190"/>
      <c r="N377" s="190"/>
      <c r="O377" s="190"/>
      <c r="P377" s="190"/>
      <c r="Q377" s="190"/>
      <c r="R377" s="190"/>
      <c r="S377" s="190"/>
      <c r="T377" s="190"/>
      <c r="U377" s="190"/>
      <c r="V377" s="104"/>
      <c r="W377" s="94"/>
      <c r="X377" s="94"/>
      <c r="Y377" s="106"/>
      <c r="Z377" s="94"/>
      <c r="AA377" s="94"/>
      <c r="AB377" s="94"/>
      <c r="AC377" s="94"/>
      <c r="AD377" s="94"/>
      <c r="AE377" s="94"/>
      <c r="AF377" s="94"/>
      <c r="AG377" s="94"/>
      <c r="AH377" s="94"/>
      <c r="AI377" s="94"/>
      <c r="AJ377" s="94"/>
      <c r="AK377" s="94"/>
      <c r="AL377" s="94"/>
    </row>
    <row r="378" spans="1:38" ht="14.25" customHeight="1" x14ac:dyDescent="0.25">
      <c r="A378" s="94"/>
      <c r="B378" s="188"/>
      <c r="C378" s="188"/>
      <c r="D378" s="188"/>
      <c r="E378" s="102"/>
      <c r="F378" s="102"/>
      <c r="G378" s="102"/>
      <c r="H378" s="189"/>
      <c r="I378" s="189"/>
      <c r="J378" s="189"/>
      <c r="K378" s="189"/>
      <c r="L378" s="190"/>
      <c r="M378" s="190"/>
      <c r="N378" s="190"/>
      <c r="O378" s="190"/>
      <c r="P378" s="190"/>
      <c r="Q378" s="190"/>
      <c r="R378" s="190"/>
      <c r="S378" s="190"/>
      <c r="T378" s="190"/>
      <c r="U378" s="190"/>
      <c r="V378" s="104"/>
      <c r="W378" s="94"/>
      <c r="X378" s="94"/>
      <c r="Y378" s="106"/>
      <c r="Z378" s="94"/>
      <c r="AA378" s="94"/>
      <c r="AB378" s="94"/>
      <c r="AC378" s="94"/>
      <c r="AD378" s="94"/>
      <c r="AE378" s="94"/>
      <c r="AF378" s="94"/>
      <c r="AG378" s="94"/>
      <c r="AH378" s="94"/>
      <c r="AI378" s="94"/>
      <c r="AJ378" s="94"/>
      <c r="AK378" s="94"/>
      <c r="AL378" s="94"/>
    </row>
    <row r="379" spans="1:38" ht="14.25" customHeight="1" x14ac:dyDescent="0.25">
      <c r="A379" s="94"/>
      <c r="B379" s="188"/>
      <c r="C379" s="188"/>
      <c r="D379" s="188"/>
      <c r="E379" s="102"/>
      <c r="F379" s="102"/>
      <c r="G379" s="102"/>
      <c r="H379" s="189"/>
      <c r="I379" s="189"/>
      <c r="J379" s="189"/>
      <c r="K379" s="189"/>
      <c r="L379" s="190"/>
      <c r="M379" s="190"/>
      <c r="N379" s="190"/>
      <c r="O379" s="190"/>
      <c r="P379" s="190"/>
      <c r="Q379" s="190"/>
      <c r="R379" s="190"/>
      <c r="S379" s="190"/>
      <c r="T379" s="190"/>
      <c r="U379" s="190"/>
      <c r="V379" s="104"/>
      <c r="W379" s="94"/>
      <c r="X379" s="94"/>
      <c r="Y379" s="106"/>
      <c r="Z379" s="94"/>
      <c r="AA379" s="94"/>
      <c r="AB379" s="94"/>
      <c r="AC379" s="94"/>
      <c r="AD379" s="94"/>
      <c r="AE379" s="94"/>
      <c r="AF379" s="94"/>
      <c r="AG379" s="94"/>
      <c r="AH379" s="94"/>
      <c r="AI379" s="94"/>
      <c r="AJ379" s="94"/>
      <c r="AK379" s="94"/>
      <c r="AL379" s="94"/>
    </row>
    <row r="380" spans="1:38" ht="14.25" customHeight="1" x14ac:dyDescent="0.25">
      <c r="A380" s="94"/>
      <c r="B380" s="188"/>
      <c r="C380" s="188"/>
      <c r="D380" s="188"/>
      <c r="E380" s="102"/>
      <c r="F380" s="102"/>
      <c r="G380" s="102"/>
      <c r="H380" s="189"/>
      <c r="I380" s="189"/>
      <c r="J380" s="189"/>
      <c r="K380" s="189"/>
      <c r="L380" s="190"/>
      <c r="M380" s="190"/>
      <c r="N380" s="190"/>
      <c r="O380" s="190"/>
      <c r="P380" s="190"/>
      <c r="Q380" s="190"/>
      <c r="R380" s="190"/>
      <c r="S380" s="190"/>
      <c r="T380" s="190"/>
      <c r="U380" s="190"/>
      <c r="V380" s="104"/>
      <c r="W380" s="94"/>
      <c r="X380" s="94"/>
      <c r="Y380" s="106"/>
      <c r="Z380" s="94"/>
      <c r="AA380" s="94"/>
      <c r="AB380" s="94"/>
      <c r="AC380" s="94"/>
      <c r="AD380" s="94"/>
      <c r="AE380" s="94"/>
      <c r="AF380" s="94"/>
      <c r="AG380" s="94"/>
      <c r="AH380" s="94"/>
      <c r="AI380" s="94"/>
      <c r="AJ380" s="94"/>
      <c r="AK380" s="94"/>
      <c r="AL380" s="94"/>
    </row>
    <row r="381" spans="1:38" ht="14.25" customHeight="1" x14ac:dyDescent="0.25">
      <c r="A381" s="94"/>
      <c r="B381" s="188"/>
      <c r="C381" s="188"/>
      <c r="D381" s="188"/>
      <c r="E381" s="102"/>
      <c r="F381" s="102"/>
      <c r="G381" s="102"/>
      <c r="H381" s="189"/>
      <c r="I381" s="189"/>
      <c r="J381" s="189"/>
      <c r="K381" s="189"/>
      <c r="L381" s="190"/>
      <c r="M381" s="190"/>
      <c r="N381" s="190"/>
      <c r="O381" s="190"/>
      <c r="P381" s="190"/>
      <c r="Q381" s="190"/>
      <c r="R381" s="190"/>
      <c r="S381" s="190"/>
      <c r="T381" s="190"/>
      <c r="U381" s="190"/>
      <c r="V381" s="104"/>
      <c r="W381" s="94"/>
      <c r="X381" s="94"/>
      <c r="Y381" s="106"/>
      <c r="Z381" s="94"/>
      <c r="AA381" s="94"/>
      <c r="AB381" s="94"/>
      <c r="AC381" s="94"/>
      <c r="AD381" s="94"/>
      <c r="AE381" s="94"/>
      <c r="AF381" s="94"/>
      <c r="AG381" s="94"/>
      <c r="AH381" s="94"/>
      <c r="AI381" s="94"/>
      <c r="AJ381" s="94"/>
      <c r="AK381" s="94"/>
      <c r="AL381" s="94"/>
    </row>
    <row r="382" spans="1:38" ht="14.25" customHeight="1" x14ac:dyDescent="0.25">
      <c r="A382" s="94"/>
      <c r="B382" s="188"/>
      <c r="C382" s="188"/>
      <c r="D382" s="188"/>
      <c r="E382" s="102"/>
      <c r="F382" s="102"/>
      <c r="G382" s="102"/>
      <c r="H382" s="189"/>
      <c r="I382" s="189"/>
      <c r="J382" s="189"/>
      <c r="K382" s="189"/>
      <c r="L382" s="190"/>
      <c r="M382" s="190"/>
      <c r="N382" s="190"/>
      <c r="O382" s="190"/>
      <c r="P382" s="190"/>
      <c r="Q382" s="190"/>
      <c r="R382" s="190"/>
      <c r="S382" s="190"/>
      <c r="T382" s="190"/>
      <c r="U382" s="190"/>
      <c r="V382" s="104"/>
      <c r="W382" s="94"/>
      <c r="X382" s="94"/>
      <c r="Y382" s="106"/>
      <c r="Z382" s="94"/>
      <c r="AA382" s="94"/>
      <c r="AB382" s="94"/>
      <c r="AC382" s="94"/>
      <c r="AD382" s="94"/>
      <c r="AE382" s="94"/>
      <c r="AF382" s="94"/>
      <c r="AG382" s="94"/>
      <c r="AH382" s="94"/>
      <c r="AI382" s="94"/>
      <c r="AJ382" s="94"/>
      <c r="AK382" s="94"/>
      <c r="AL382" s="94"/>
    </row>
    <row r="383" spans="1:38" ht="14.25" customHeight="1" x14ac:dyDescent="0.25">
      <c r="A383" s="94"/>
      <c r="B383" s="188"/>
      <c r="C383" s="188"/>
      <c r="D383" s="188"/>
      <c r="E383" s="102"/>
      <c r="F383" s="102"/>
      <c r="G383" s="102"/>
      <c r="H383" s="189"/>
      <c r="I383" s="189"/>
      <c r="J383" s="189"/>
      <c r="K383" s="189"/>
      <c r="L383" s="190"/>
      <c r="M383" s="190"/>
      <c r="N383" s="190"/>
      <c r="O383" s="190"/>
      <c r="P383" s="190"/>
      <c r="Q383" s="190"/>
      <c r="R383" s="190"/>
      <c r="S383" s="190"/>
      <c r="T383" s="190"/>
      <c r="U383" s="190"/>
      <c r="V383" s="104"/>
      <c r="W383" s="94"/>
      <c r="X383" s="94"/>
      <c r="Y383" s="106"/>
      <c r="Z383" s="94"/>
      <c r="AA383" s="94"/>
      <c r="AB383" s="94"/>
      <c r="AC383" s="94"/>
      <c r="AD383" s="94"/>
      <c r="AE383" s="94"/>
      <c r="AF383" s="94"/>
      <c r="AG383" s="94"/>
      <c r="AH383" s="94"/>
      <c r="AI383" s="94"/>
      <c r="AJ383" s="94"/>
      <c r="AK383" s="94"/>
      <c r="AL383" s="94"/>
    </row>
    <row r="384" spans="1:38" ht="14.25" customHeight="1" x14ac:dyDescent="0.25">
      <c r="A384" s="94"/>
      <c r="B384" s="188"/>
      <c r="C384" s="188"/>
      <c r="D384" s="188"/>
      <c r="E384" s="102"/>
      <c r="F384" s="102"/>
      <c r="G384" s="102"/>
      <c r="H384" s="189"/>
      <c r="I384" s="189"/>
      <c r="J384" s="189"/>
      <c r="K384" s="189"/>
      <c r="L384" s="190"/>
      <c r="M384" s="190"/>
      <c r="N384" s="190"/>
      <c r="O384" s="190"/>
      <c r="P384" s="190"/>
      <c r="Q384" s="190"/>
      <c r="R384" s="190"/>
      <c r="S384" s="190"/>
      <c r="T384" s="190"/>
      <c r="U384" s="190"/>
      <c r="V384" s="104"/>
      <c r="W384" s="94"/>
      <c r="X384" s="94"/>
      <c r="Y384" s="106"/>
      <c r="Z384" s="94"/>
      <c r="AA384" s="94"/>
      <c r="AB384" s="94"/>
      <c r="AC384" s="94"/>
      <c r="AD384" s="94"/>
      <c r="AE384" s="94"/>
      <c r="AF384" s="94"/>
      <c r="AG384" s="94"/>
      <c r="AH384" s="94"/>
      <c r="AI384" s="94"/>
      <c r="AJ384" s="94"/>
      <c r="AK384" s="94"/>
      <c r="AL384" s="94"/>
    </row>
    <row r="385" spans="1:38" ht="14.25" customHeight="1" x14ac:dyDescent="0.25">
      <c r="A385" s="94"/>
      <c r="B385" s="188"/>
      <c r="C385" s="188"/>
      <c r="D385" s="188"/>
      <c r="E385" s="102"/>
      <c r="F385" s="102"/>
      <c r="G385" s="102"/>
      <c r="H385" s="189"/>
      <c r="I385" s="189"/>
      <c r="J385" s="189"/>
      <c r="K385" s="189"/>
      <c r="L385" s="190"/>
      <c r="M385" s="190"/>
      <c r="N385" s="190"/>
      <c r="O385" s="190"/>
      <c r="P385" s="190"/>
      <c r="Q385" s="190"/>
      <c r="R385" s="190"/>
      <c r="S385" s="190"/>
      <c r="T385" s="190"/>
      <c r="U385" s="190"/>
      <c r="V385" s="104"/>
      <c r="W385" s="94"/>
      <c r="X385" s="94"/>
      <c r="Y385" s="106"/>
      <c r="Z385" s="94"/>
      <c r="AA385" s="94"/>
      <c r="AB385" s="94"/>
      <c r="AC385" s="94"/>
      <c r="AD385" s="94"/>
      <c r="AE385" s="94"/>
      <c r="AF385" s="94"/>
      <c r="AG385" s="94"/>
      <c r="AH385" s="94"/>
      <c r="AI385" s="94"/>
      <c r="AJ385" s="94"/>
      <c r="AK385" s="94"/>
      <c r="AL385" s="94"/>
    </row>
    <row r="386" spans="1:38" ht="14.25" customHeight="1" x14ac:dyDescent="0.25">
      <c r="A386" s="94"/>
      <c r="B386" s="188"/>
      <c r="C386" s="188"/>
      <c r="D386" s="188"/>
      <c r="E386" s="102"/>
      <c r="F386" s="102"/>
      <c r="G386" s="102"/>
      <c r="H386" s="189"/>
      <c r="I386" s="189"/>
      <c r="J386" s="189"/>
      <c r="K386" s="189"/>
      <c r="L386" s="190"/>
      <c r="M386" s="190"/>
      <c r="N386" s="190"/>
      <c r="O386" s="190"/>
      <c r="P386" s="190"/>
      <c r="Q386" s="190"/>
      <c r="R386" s="190"/>
      <c r="S386" s="190"/>
      <c r="T386" s="190"/>
      <c r="U386" s="190"/>
      <c r="V386" s="104"/>
      <c r="W386" s="94"/>
      <c r="X386" s="94"/>
      <c r="Y386" s="106"/>
      <c r="Z386" s="94"/>
      <c r="AA386" s="94"/>
      <c r="AB386" s="94"/>
      <c r="AC386" s="94"/>
      <c r="AD386" s="94"/>
      <c r="AE386" s="94"/>
      <c r="AF386" s="94"/>
      <c r="AG386" s="94"/>
      <c r="AH386" s="94"/>
      <c r="AI386" s="94"/>
      <c r="AJ386" s="94"/>
      <c r="AK386" s="94"/>
      <c r="AL386" s="94"/>
    </row>
    <row r="387" spans="1:38" ht="14.25" customHeight="1" x14ac:dyDescent="0.25">
      <c r="A387" s="94"/>
      <c r="B387" s="188"/>
      <c r="C387" s="188"/>
      <c r="D387" s="188"/>
      <c r="E387" s="102"/>
      <c r="F387" s="102"/>
      <c r="G387" s="102"/>
      <c r="H387" s="189"/>
      <c r="I387" s="189"/>
      <c r="J387" s="189"/>
      <c r="K387" s="189"/>
      <c r="L387" s="190"/>
      <c r="M387" s="190"/>
      <c r="N387" s="190"/>
      <c r="O387" s="190"/>
      <c r="P387" s="190"/>
      <c r="Q387" s="190"/>
      <c r="R387" s="190"/>
      <c r="S387" s="190"/>
      <c r="T387" s="190"/>
      <c r="U387" s="190"/>
      <c r="V387" s="104"/>
      <c r="W387" s="94"/>
      <c r="X387" s="94"/>
      <c r="Y387" s="106"/>
      <c r="Z387" s="94"/>
      <c r="AA387" s="94"/>
      <c r="AB387" s="94"/>
      <c r="AC387" s="94"/>
      <c r="AD387" s="94"/>
      <c r="AE387" s="94"/>
      <c r="AF387" s="94"/>
      <c r="AG387" s="94"/>
      <c r="AH387" s="94"/>
      <c r="AI387" s="94"/>
      <c r="AJ387" s="94"/>
      <c r="AK387" s="94"/>
      <c r="AL387" s="94"/>
    </row>
    <row r="388" spans="1:38" ht="14.25" customHeight="1" x14ac:dyDescent="0.25">
      <c r="A388" s="94"/>
      <c r="B388" s="188"/>
      <c r="C388" s="188"/>
      <c r="D388" s="188"/>
      <c r="E388" s="102"/>
      <c r="F388" s="102"/>
      <c r="G388" s="102"/>
      <c r="H388" s="189"/>
      <c r="I388" s="189"/>
      <c r="J388" s="189"/>
      <c r="K388" s="189"/>
      <c r="L388" s="190"/>
      <c r="M388" s="190"/>
      <c r="N388" s="190"/>
      <c r="O388" s="190"/>
      <c r="P388" s="190"/>
      <c r="Q388" s="190"/>
      <c r="R388" s="190"/>
      <c r="S388" s="190"/>
      <c r="T388" s="190"/>
      <c r="U388" s="190"/>
      <c r="V388" s="104"/>
      <c r="W388" s="94"/>
      <c r="X388" s="94"/>
      <c r="Y388" s="106"/>
      <c r="Z388" s="94"/>
      <c r="AA388" s="94"/>
      <c r="AB388" s="94"/>
      <c r="AC388" s="94"/>
      <c r="AD388" s="94"/>
      <c r="AE388" s="94"/>
      <c r="AF388" s="94"/>
      <c r="AG388" s="94"/>
      <c r="AH388" s="94"/>
      <c r="AI388" s="94"/>
      <c r="AJ388" s="94"/>
      <c r="AK388" s="94"/>
      <c r="AL388" s="94"/>
    </row>
    <row r="389" spans="1:38" ht="14.25" customHeight="1" x14ac:dyDescent="0.25">
      <c r="A389" s="94"/>
      <c r="B389" s="188"/>
      <c r="C389" s="188"/>
      <c r="D389" s="188"/>
      <c r="E389" s="102"/>
      <c r="F389" s="102"/>
      <c r="G389" s="102"/>
      <c r="H389" s="189"/>
      <c r="I389" s="189"/>
      <c r="J389" s="189"/>
      <c r="K389" s="189"/>
      <c r="L389" s="190"/>
      <c r="M389" s="190"/>
      <c r="N389" s="190"/>
      <c r="O389" s="190"/>
      <c r="P389" s="190"/>
      <c r="Q389" s="190"/>
      <c r="R389" s="190"/>
      <c r="S389" s="190"/>
      <c r="T389" s="190"/>
      <c r="U389" s="190"/>
      <c r="V389" s="104"/>
      <c r="W389" s="94"/>
      <c r="X389" s="94"/>
      <c r="Y389" s="106"/>
      <c r="Z389" s="94"/>
      <c r="AA389" s="94"/>
      <c r="AB389" s="94"/>
      <c r="AC389" s="94"/>
      <c r="AD389" s="94"/>
      <c r="AE389" s="94"/>
      <c r="AF389" s="94"/>
      <c r="AG389" s="94"/>
      <c r="AH389" s="94"/>
      <c r="AI389" s="94"/>
      <c r="AJ389" s="94"/>
      <c r="AK389" s="94"/>
      <c r="AL389" s="94"/>
    </row>
    <row r="390" spans="1:38" ht="14.25" customHeight="1" x14ac:dyDescent="0.25">
      <c r="A390" s="94"/>
      <c r="B390" s="188"/>
      <c r="C390" s="188"/>
      <c r="D390" s="188"/>
      <c r="E390" s="102"/>
      <c r="F390" s="102"/>
      <c r="G390" s="102"/>
      <c r="H390" s="189"/>
      <c r="I390" s="189"/>
      <c r="J390" s="189"/>
      <c r="K390" s="189"/>
      <c r="L390" s="190"/>
      <c r="M390" s="190"/>
      <c r="N390" s="190"/>
      <c r="O390" s="190"/>
      <c r="P390" s="190"/>
      <c r="Q390" s="190"/>
      <c r="R390" s="190"/>
      <c r="S390" s="190"/>
      <c r="T390" s="190"/>
      <c r="U390" s="190"/>
      <c r="V390" s="104"/>
      <c r="W390" s="94"/>
      <c r="X390" s="94"/>
      <c r="Y390" s="106"/>
      <c r="Z390" s="94"/>
      <c r="AA390" s="94"/>
      <c r="AB390" s="94"/>
      <c r="AC390" s="94"/>
      <c r="AD390" s="94"/>
      <c r="AE390" s="94"/>
      <c r="AF390" s="94"/>
      <c r="AG390" s="94"/>
      <c r="AH390" s="94"/>
      <c r="AI390" s="94"/>
      <c r="AJ390" s="94"/>
      <c r="AK390" s="94"/>
      <c r="AL390" s="94"/>
    </row>
    <row r="391" spans="1:38" ht="14.25" customHeight="1" x14ac:dyDescent="0.25">
      <c r="A391" s="94"/>
      <c r="B391" s="188"/>
      <c r="C391" s="188"/>
      <c r="D391" s="188"/>
      <c r="E391" s="102"/>
      <c r="F391" s="102"/>
      <c r="G391" s="102"/>
      <c r="H391" s="189"/>
      <c r="I391" s="189"/>
      <c r="J391" s="189"/>
      <c r="K391" s="189"/>
      <c r="L391" s="190"/>
      <c r="M391" s="190"/>
      <c r="N391" s="190"/>
      <c r="O391" s="190"/>
      <c r="P391" s="190"/>
      <c r="Q391" s="190"/>
      <c r="R391" s="190"/>
      <c r="S391" s="190"/>
      <c r="T391" s="190"/>
      <c r="U391" s="190"/>
      <c r="V391" s="104"/>
      <c r="W391" s="94"/>
      <c r="X391" s="94"/>
      <c r="Y391" s="106"/>
      <c r="Z391" s="94"/>
      <c r="AA391" s="94"/>
      <c r="AB391" s="94"/>
      <c r="AC391" s="94"/>
      <c r="AD391" s="94"/>
      <c r="AE391" s="94"/>
      <c r="AF391" s="94"/>
      <c r="AG391" s="94"/>
      <c r="AH391" s="94"/>
      <c r="AI391" s="94"/>
      <c r="AJ391" s="94"/>
      <c r="AK391" s="94"/>
      <c r="AL391" s="94"/>
    </row>
    <row r="392" spans="1:38" ht="14.25" customHeight="1" x14ac:dyDescent="0.25">
      <c r="A392" s="94"/>
      <c r="B392" s="188"/>
      <c r="C392" s="188"/>
      <c r="D392" s="188"/>
      <c r="E392" s="102"/>
      <c r="F392" s="102"/>
      <c r="G392" s="102"/>
      <c r="H392" s="189"/>
      <c r="I392" s="189"/>
      <c r="J392" s="189"/>
      <c r="K392" s="189"/>
      <c r="L392" s="190"/>
      <c r="M392" s="190"/>
      <c r="N392" s="190"/>
      <c r="O392" s="190"/>
      <c r="P392" s="190"/>
      <c r="Q392" s="190"/>
      <c r="R392" s="190"/>
      <c r="S392" s="190"/>
      <c r="T392" s="190"/>
      <c r="U392" s="190"/>
      <c r="V392" s="104"/>
      <c r="W392" s="94"/>
      <c r="X392" s="94"/>
      <c r="Y392" s="106"/>
      <c r="Z392" s="94"/>
      <c r="AA392" s="94"/>
      <c r="AB392" s="94"/>
      <c r="AC392" s="94"/>
      <c r="AD392" s="94"/>
      <c r="AE392" s="94"/>
      <c r="AF392" s="94"/>
      <c r="AG392" s="94"/>
      <c r="AH392" s="94"/>
      <c r="AI392" s="94"/>
      <c r="AJ392" s="94"/>
      <c r="AK392" s="94"/>
      <c r="AL392" s="94"/>
    </row>
    <row r="393" spans="1:38" ht="14.25" customHeight="1" x14ac:dyDescent="0.25">
      <c r="A393" s="94"/>
      <c r="B393" s="188"/>
      <c r="C393" s="188"/>
      <c r="D393" s="188"/>
      <c r="E393" s="102"/>
      <c r="F393" s="102"/>
      <c r="G393" s="102"/>
      <c r="H393" s="189"/>
      <c r="I393" s="189"/>
      <c r="J393" s="189"/>
      <c r="K393" s="189"/>
      <c r="L393" s="190"/>
      <c r="M393" s="190"/>
      <c r="N393" s="190"/>
      <c r="O393" s="190"/>
      <c r="P393" s="190"/>
      <c r="Q393" s="190"/>
      <c r="R393" s="190"/>
      <c r="S393" s="190"/>
      <c r="T393" s="190"/>
      <c r="U393" s="190"/>
      <c r="V393" s="104"/>
      <c r="W393" s="94"/>
      <c r="X393" s="94"/>
      <c r="Y393" s="106"/>
      <c r="Z393" s="94"/>
      <c r="AA393" s="94"/>
      <c r="AB393" s="94"/>
      <c r="AC393" s="94"/>
      <c r="AD393" s="94"/>
      <c r="AE393" s="94"/>
      <c r="AF393" s="94"/>
      <c r="AG393" s="94"/>
      <c r="AH393" s="94"/>
      <c r="AI393" s="94"/>
      <c r="AJ393" s="94"/>
      <c r="AK393" s="94"/>
      <c r="AL393" s="94"/>
    </row>
    <row r="394" spans="1:38" ht="14.25" customHeight="1" x14ac:dyDescent="0.25">
      <c r="A394" s="94"/>
      <c r="B394" s="94"/>
      <c r="C394" s="94"/>
      <c r="D394" s="94"/>
      <c r="E394" s="94"/>
      <c r="F394" s="94"/>
      <c r="G394" s="94"/>
      <c r="H394" s="94"/>
      <c r="I394" s="94"/>
      <c r="J394" s="94"/>
      <c r="K394" s="94"/>
      <c r="L394" s="108"/>
      <c r="M394" s="108"/>
      <c r="N394" s="108"/>
      <c r="O394" s="108"/>
      <c r="P394" s="108"/>
      <c r="Q394" s="94"/>
      <c r="R394" s="94"/>
      <c r="S394" s="94"/>
      <c r="T394" s="94"/>
      <c r="U394" s="94"/>
      <c r="V394" s="94"/>
      <c r="W394" s="94"/>
      <c r="X394" s="94"/>
      <c r="Y394" s="105"/>
      <c r="Z394" s="104"/>
      <c r="AA394" s="94"/>
      <c r="AB394" s="94"/>
      <c r="AC394" s="94"/>
      <c r="AD394" s="94"/>
      <c r="AE394" s="94"/>
      <c r="AF394" s="94"/>
      <c r="AG394" s="94"/>
      <c r="AH394" s="94"/>
      <c r="AI394" s="94"/>
      <c r="AJ394" s="94"/>
      <c r="AK394" s="94"/>
      <c r="AL394" s="94"/>
    </row>
    <row r="395" spans="1:38" ht="14.25" customHeight="1" x14ac:dyDescent="0.25">
      <c r="A395" s="38"/>
      <c r="B395" s="94"/>
      <c r="C395" s="94"/>
      <c r="D395" s="94"/>
      <c r="E395" s="94"/>
      <c r="F395" s="94"/>
      <c r="G395" s="94"/>
      <c r="H395" s="94"/>
      <c r="I395" s="94"/>
      <c r="J395" s="94"/>
      <c r="K395" s="108"/>
      <c r="L395" s="108"/>
      <c r="M395" s="108"/>
      <c r="N395" s="108"/>
      <c r="O395" s="108"/>
      <c r="P395" s="94"/>
      <c r="Q395" s="94"/>
      <c r="R395" s="94"/>
      <c r="S395" s="94"/>
      <c r="T395" s="94"/>
      <c r="U395" s="94"/>
      <c r="V395" s="94"/>
      <c r="W395" s="94"/>
      <c r="X395" s="94"/>
      <c r="Y395" s="94"/>
      <c r="Z395" s="94"/>
      <c r="AA395" s="94"/>
      <c r="AB395" s="94"/>
      <c r="AC395" s="94"/>
      <c r="AD395" s="94"/>
      <c r="AE395" s="94"/>
      <c r="AF395" s="94"/>
      <c r="AG395" s="94"/>
      <c r="AH395" s="94"/>
      <c r="AI395" s="94"/>
      <c r="AJ395" s="94"/>
      <c r="AK395" s="94"/>
      <c r="AL395" s="94"/>
    </row>
    <row r="396" spans="1:38" ht="14.25" customHeight="1" x14ac:dyDescent="0.25">
      <c r="A396" s="38"/>
      <c r="B396" s="185"/>
      <c r="C396" s="186"/>
      <c r="D396" s="186"/>
      <c r="E396" s="187"/>
      <c r="F396" s="187"/>
      <c r="G396" s="187"/>
      <c r="H396" s="187"/>
      <c r="I396" s="187"/>
      <c r="J396" s="187"/>
      <c r="K396" s="187"/>
      <c r="L396" s="187"/>
      <c r="M396" s="187"/>
      <c r="N396" s="165"/>
      <c r="O396" s="165"/>
      <c r="P396" s="165"/>
      <c r="Q396" s="185"/>
      <c r="R396" s="185"/>
      <c r="S396" s="185"/>
      <c r="T396" s="185"/>
      <c r="U396" s="185"/>
      <c r="V396" s="185"/>
      <c r="W396" s="165"/>
      <c r="X396" s="165"/>
      <c r="Y396" s="165"/>
      <c r="Z396" s="165"/>
      <c r="AA396" s="94"/>
      <c r="AB396" s="94"/>
      <c r="AC396" s="94"/>
      <c r="AD396" s="94"/>
      <c r="AE396" s="94"/>
      <c r="AF396" s="94"/>
      <c r="AG396" s="94"/>
      <c r="AH396" s="94"/>
      <c r="AI396" s="94"/>
      <c r="AJ396" s="94"/>
      <c r="AK396" s="94"/>
      <c r="AL396" s="94"/>
    </row>
    <row r="397" spans="1:38" ht="14.25" customHeight="1" x14ac:dyDescent="0.25">
      <c r="A397" s="38"/>
      <c r="B397" s="184"/>
      <c r="C397" s="184"/>
      <c r="D397" s="184"/>
      <c r="E397" s="184"/>
      <c r="F397" s="184"/>
      <c r="G397" s="184"/>
      <c r="H397" s="184"/>
      <c r="I397" s="184"/>
      <c r="J397" s="184"/>
      <c r="K397" s="184"/>
      <c r="L397" s="184"/>
      <c r="M397" s="184"/>
      <c r="N397" s="98"/>
      <c r="O397" s="164"/>
      <c r="P397" s="164"/>
      <c r="Q397" s="184"/>
      <c r="R397" s="184"/>
      <c r="S397" s="184"/>
      <c r="T397" s="184"/>
      <c r="U397" s="184"/>
      <c r="V397" s="184"/>
      <c r="W397" s="99"/>
      <c r="X397" s="99"/>
      <c r="Y397" s="100"/>
      <c r="Z397" s="101"/>
      <c r="AA397" s="38"/>
      <c r="AB397" s="38"/>
      <c r="AC397" s="38"/>
      <c r="AD397" s="94"/>
      <c r="AE397" s="94"/>
      <c r="AF397" s="94"/>
      <c r="AG397" s="94"/>
      <c r="AH397" s="94"/>
      <c r="AI397" s="94"/>
      <c r="AJ397" s="94"/>
      <c r="AK397" s="94"/>
      <c r="AL397" s="94"/>
    </row>
    <row r="398" spans="1:38" ht="14.25" customHeight="1" x14ac:dyDescent="0.25">
      <c r="A398" s="38"/>
      <c r="B398" s="184"/>
      <c r="C398" s="184"/>
      <c r="D398" s="184"/>
      <c r="E398" s="184"/>
      <c r="F398" s="184"/>
      <c r="G398" s="184"/>
      <c r="H398" s="184"/>
      <c r="I398" s="184"/>
      <c r="J398" s="184"/>
      <c r="K398" s="184"/>
      <c r="L398" s="184"/>
      <c r="M398" s="184"/>
      <c r="N398" s="98"/>
      <c r="O398" s="164"/>
      <c r="P398" s="164"/>
      <c r="Q398" s="184"/>
      <c r="R398" s="184"/>
      <c r="S398" s="184"/>
      <c r="T398" s="184"/>
      <c r="U398" s="184"/>
      <c r="V398" s="184"/>
      <c r="W398" s="99"/>
      <c r="X398" s="99"/>
      <c r="Y398" s="100"/>
      <c r="Z398" s="101"/>
      <c r="AA398" s="38"/>
      <c r="AB398" s="38"/>
      <c r="AC398" s="38"/>
      <c r="AD398" s="94"/>
      <c r="AE398" s="94"/>
      <c r="AF398" s="94"/>
      <c r="AG398" s="94"/>
      <c r="AH398" s="94"/>
      <c r="AI398" s="94"/>
      <c r="AJ398" s="94"/>
      <c r="AK398" s="94"/>
      <c r="AL398" s="94"/>
    </row>
    <row r="399" spans="1:38" ht="14.25" customHeight="1" x14ac:dyDescent="0.25">
      <c r="A399" s="38"/>
      <c r="B399" s="184"/>
      <c r="C399" s="184"/>
      <c r="D399" s="184"/>
      <c r="E399" s="184"/>
      <c r="F399" s="184"/>
      <c r="G399" s="184"/>
      <c r="H399" s="184"/>
      <c r="I399" s="184"/>
      <c r="J399" s="184"/>
      <c r="K399" s="184"/>
      <c r="L399" s="184"/>
      <c r="M399" s="184"/>
      <c r="N399" s="98"/>
      <c r="O399" s="164"/>
      <c r="P399" s="164"/>
      <c r="Q399" s="184"/>
      <c r="R399" s="184"/>
      <c r="S399" s="184"/>
      <c r="T399" s="184"/>
      <c r="U399" s="184"/>
      <c r="V399" s="184"/>
      <c r="W399" s="99"/>
      <c r="X399" s="99"/>
      <c r="Y399" s="100"/>
      <c r="Z399" s="101"/>
      <c r="AA399" s="38"/>
      <c r="AB399" s="38"/>
      <c r="AC399" s="38"/>
      <c r="AD399" s="94"/>
      <c r="AE399" s="94"/>
      <c r="AF399" s="94"/>
      <c r="AG399" s="94"/>
      <c r="AH399" s="94"/>
      <c r="AI399" s="94"/>
      <c r="AJ399" s="94"/>
      <c r="AK399" s="94"/>
      <c r="AL399" s="94"/>
    </row>
    <row r="400" spans="1:38" ht="14.25" customHeight="1" x14ac:dyDescent="0.25">
      <c r="A400" s="38"/>
      <c r="B400" s="184"/>
      <c r="C400" s="184"/>
      <c r="D400" s="184"/>
      <c r="E400" s="184"/>
      <c r="F400" s="184"/>
      <c r="G400" s="184"/>
      <c r="H400" s="184"/>
      <c r="I400" s="184"/>
      <c r="J400" s="184"/>
      <c r="K400" s="184"/>
      <c r="L400" s="184"/>
      <c r="M400" s="184"/>
      <c r="N400" s="98"/>
      <c r="O400" s="164"/>
      <c r="P400" s="164"/>
      <c r="Q400" s="184"/>
      <c r="R400" s="184"/>
      <c r="S400" s="184"/>
      <c r="T400" s="184"/>
      <c r="U400" s="184"/>
      <c r="V400" s="184"/>
      <c r="W400" s="99"/>
      <c r="X400" s="99"/>
      <c r="Y400" s="100"/>
      <c r="Z400" s="101"/>
      <c r="AA400" s="38"/>
      <c r="AB400" s="38"/>
      <c r="AC400" s="38"/>
      <c r="AD400" s="94"/>
      <c r="AE400" s="94"/>
      <c r="AF400" s="94"/>
      <c r="AG400" s="94"/>
      <c r="AH400" s="94"/>
      <c r="AI400" s="94"/>
      <c r="AJ400" s="94"/>
      <c r="AK400" s="94"/>
      <c r="AL400" s="94"/>
    </row>
    <row r="401" spans="1:38" ht="14.25" customHeight="1" x14ac:dyDescent="0.25">
      <c r="A401" s="38"/>
      <c r="B401" s="184"/>
      <c r="C401" s="184"/>
      <c r="D401" s="184"/>
      <c r="E401" s="184"/>
      <c r="F401" s="184"/>
      <c r="G401" s="184"/>
      <c r="H401" s="184"/>
      <c r="I401" s="184"/>
      <c r="J401" s="184"/>
      <c r="K401" s="184"/>
      <c r="L401" s="184"/>
      <c r="M401" s="184"/>
      <c r="N401" s="98"/>
      <c r="O401" s="164"/>
      <c r="P401" s="164"/>
      <c r="Q401" s="184"/>
      <c r="R401" s="184"/>
      <c r="S401" s="184"/>
      <c r="T401" s="184"/>
      <c r="U401" s="184"/>
      <c r="V401" s="184"/>
      <c r="W401" s="99"/>
      <c r="X401" s="99"/>
      <c r="Y401" s="100"/>
      <c r="Z401" s="101"/>
      <c r="AA401" s="38"/>
      <c r="AB401" s="38"/>
      <c r="AC401" s="38"/>
      <c r="AD401" s="94"/>
      <c r="AE401" s="94"/>
      <c r="AF401" s="94"/>
      <c r="AG401" s="94"/>
      <c r="AH401" s="94"/>
      <c r="AI401" s="94"/>
      <c r="AJ401" s="94"/>
      <c r="AK401" s="94"/>
      <c r="AL401" s="94"/>
    </row>
    <row r="402" spans="1:38" ht="14.25" customHeight="1" x14ac:dyDescent="0.25">
      <c r="A402" s="38"/>
      <c r="B402" s="184"/>
      <c r="C402" s="184"/>
      <c r="D402" s="184"/>
      <c r="E402" s="184"/>
      <c r="F402" s="184"/>
      <c r="G402" s="184"/>
      <c r="H402" s="184"/>
      <c r="I402" s="184"/>
      <c r="J402" s="184"/>
      <c r="K402" s="184"/>
      <c r="L402" s="184"/>
      <c r="M402" s="184"/>
      <c r="N402" s="98"/>
      <c r="O402" s="164"/>
      <c r="P402" s="164"/>
      <c r="Q402" s="184"/>
      <c r="R402" s="184"/>
      <c r="S402" s="184"/>
      <c r="T402" s="184"/>
      <c r="U402" s="184"/>
      <c r="V402" s="184"/>
      <c r="W402" s="99"/>
      <c r="X402" s="99"/>
      <c r="Y402" s="100"/>
      <c r="Z402" s="101"/>
      <c r="AA402" s="38"/>
      <c r="AB402" s="38"/>
      <c r="AC402" s="38"/>
      <c r="AD402" s="94"/>
      <c r="AE402" s="94"/>
      <c r="AF402" s="94"/>
      <c r="AG402" s="94"/>
      <c r="AH402" s="94"/>
      <c r="AI402" s="94"/>
      <c r="AJ402" s="94"/>
      <c r="AK402" s="94"/>
      <c r="AL402" s="94"/>
    </row>
    <row r="403" spans="1:38" ht="14.25" customHeight="1" x14ac:dyDescent="0.25">
      <c r="A403" s="38"/>
      <c r="B403" s="184"/>
      <c r="C403" s="184"/>
      <c r="D403" s="184"/>
      <c r="E403" s="184"/>
      <c r="F403" s="184"/>
      <c r="G403" s="184"/>
      <c r="H403" s="184"/>
      <c r="I403" s="184"/>
      <c r="J403" s="184"/>
      <c r="K403" s="184"/>
      <c r="L403" s="184"/>
      <c r="M403" s="184"/>
      <c r="N403" s="98"/>
      <c r="O403" s="164"/>
      <c r="P403" s="164"/>
      <c r="Q403" s="184"/>
      <c r="R403" s="184"/>
      <c r="S403" s="184"/>
      <c r="T403" s="184"/>
      <c r="U403" s="184"/>
      <c r="V403" s="184"/>
      <c r="W403" s="99"/>
      <c r="X403" s="99"/>
      <c r="Y403" s="100"/>
      <c r="Z403" s="101"/>
      <c r="AA403" s="38"/>
      <c r="AB403" s="38"/>
      <c r="AC403" s="38"/>
      <c r="AD403" s="94"/>
      <c r="AE403" s="94"/>
      <c r="AF403" s="94"/>
      <c r="AG403" s="94"/>
      <c r="AH403" s="94"/>
      <c r="AI403" s="94"/>
      <c r="AJ403" s="94"/>
      <c r="AK403" s="94"/>
      <c r="AL403" s="94"/>
    </row>
    <row r="404" spans="1:38" ht="14.25" customHeight="1" x14ac:dyDescent="0.25">
      <c r="A404" s="38"/>
      <c r="B404" s="184"/>
      <c r="C404" s="184"/>
      <c r="D404" s="184"/>
      <c r="E404" s="184"/>
      <c r="F404" s="184"/>
      <c r="G404" s="184"/>
      <c r="H404" s="184"/>
      <c r="I404" s="184"/>
      <c r="J404" s="184"/>
      <c r="K404" s="184"/>
      <c r="L404" s="184"/>
      <c r="M404" s="184"/>
      <c r="N404" s="98"/>
      <c r="O404" s="164"/>
      <c r="P404" s="164"/>
      <c r="Q404" s="184"/>
      <c r="R404" s="184"/>
      <c r="S404" s="184"/>
      <c r="T404" s="184"/>
      <c r="U404" s="184"/>
      <c r="V404" s="184"/>
      <c r="W404" s="99"/>
      <c r="X404" s="99"/>
      <c r="Y404" s="100"/>
      <c r="Z404" s="101"/>
      <c r="AA404" s="38"/>
      <c r="AB404" s="38"/>
      <c r="AC404" s="38"/>
      <c r="AD404" s="94"/>
      <c r="AE404" s="94"/>
      <c r="AF404" s="94"/>
      <c r="AG404" s="94"/>
      <c r="AH404" s="94"/>
      <c r="AI404" s="94"/>
      <c r="AJ404" s="94"/>
      <c r="AK404" s="94"/>
      <c r="AL404" s="94"/>
    </row>
    <row r="405" spans="1:38" ht="14.25" customHeight="1" x14ac:dyDescent="0.25">
      <c r="A405" s="38"/>
      <c r="B405" s="184"/>
      <c r="C405" s="184"/>
      <c r="D405" s="184"/>
      <c r="E405" s="184"/>
      <c r="F405" s="184"/>
      <c r="G405" s="184"/>
      <c r="H405" s="184"/>
      <c r="I405" s="184"/>
      <c r="J405" s="184"/>
      <c r="K405" s="184"/>
      <c r="L405" s="184"/>
      <c r="M405" s="184"/>
      <c r="N405" s="98"/>
      <c r="O405" s="164"/>
      <c r="P405" s="164"/>
      <c r="Q405" s="184"/>
      <c r="R405" s="184"/>
      <c r="S405" s="184"/>
      <c r="T405" s="184"/>
      <c r="U405" s="184"/>
      <c r="V405" s="184"/>
      <c r="W405" s="99"/>
      <c r="X405" s="99"/>
      <c r="Y405" s="100"/>
      <c r="Z405" s="101"/>
      <c r="AA405" s="38"/>
      <c r="AB405" s="38"/>
      <c r="AC405" s="38"/>
      <c r="AD405" s="94"/>
      <c r="AE405" s="94"/>
      <c r="AF405" s="94"/>
      <c r="AG405" s="94"/>
      <c r="AH405" s="94"/>
      <c r="AI405" s="94"/>
      <c r="AJ405" s="94"/>
      <c r="AK405" s="94"/>
      <c r="AL405" s="94"/>
    </row>
    <row r="406" spans="1:38" ht="14.25" customHeight="1" x14ac:dyDescent="0.25">
      <c r="A406" s="38"/>
      <c r="B406" s="184"/>
      <c r="C406" s="184"/>
      <c r="D406" s="184"/>
      <c r="E406" s="184"/>
      <c r="F406" s="184"/>
      <c r="G406" s="184"/>
      <c r="H406" s="184"/>
      <c r="I406" s="184"/>
      <c r="J406" s="184"/>
      <c r="K406" s="184"/>
      <c r="L406" s="184"/>
      <c r="M406" s="184"/>
      <c r="N406" s="98"/>
      <c r="O406" s="164"/>
      <c r="P406" s="164"/>
      <c r="Q406" s="184"/>
      <c r="R406" s="184"/>
      <c r="S406" s="184"/>
      <c r="T406" s="184"/>
      <c r="U406" s="184"/>
      <c r="V406" s="184"/>
      <c r="W406" s="99"/>
      <c r="X406" s="99"/>
      <c r="Y406" s="100"/>
      <c r="Z406" s="101"/>
      <c r="AA406" s="38"/>
      <c r="AB406" s="38"/>
      <c r="AC406" s="38"/>
      <c r="AD406" s="94"/>
      <c r="AE406" s="94"/>
      <c r="AF406" s="94"/>
      <c r="AG406" s="94"/>
      <c r="AH406" s="94"/>
      <c r="AI406" s="94"/>
      <c r="AJ406" s="94"/>
      <c r="AK406" s="94"/>
      <c r="AL406" s="94"/>
    </row>
    <row r="407" spans="1:38" ht="14.25" customHeight="1" x14ac:dyDescent="0.25">
      <c r="A407" s="38"/>
      <c r="B407" s="184"/>
      <c r="C407" s="184"/>
      <c r="D407" s="184"/>
      <c r="E407" s="184"/>
      <c r="F407" s="184"/>
      <c r="G407" s="184"/>
      <c r="H407" s="184"/>
      <c r="I407" s="184"/>
      <c r="J407" s="184"/>
      <c r="K407" s="184"/>
      <c r="L407" s="184"/>
      <c r="M407" s="184"/>
      <c r="N407" s="98"/>
      <c r="O407" s="164"/>
      <c r="P407" s="164"/>
      <c r="Q407" s="184"/>
      <c r="R407" s="184"/>
      <c r="S407" s="184"/>
      <c r="T407" s="184"/>
      <c r="U407" s="184"/>
      <c r="V407" s="184"/>
      <c r="W407" s="99"/>
      <c r="X407" s="99"/>
      <c r="Y407" s="100"/>
      <c r="Z407" s="101"/>
      <c r="AA407" s="38"/>
      <c r="AB407" s="38"/>
      <c r="AC407" s="38"/>
      <c r="AD407" s="94"/>
      <c r="AE407" s="94"/>
      <c r="AF407" s="94"/>
      <c r="AG407" s="94"/>
      <c r="AH407" s="94"/>
      <c r="AI407" s="94"/>
      <c r="AJ407" s="94"/>
      <c r="AK407" s="94"/>
      <c r="AL407" s="94"/>
    </row>
    <row r="408" spans="1:38" ht="14.25" customHeight="1" x14ac:dyDescent="0.25">
      <c r="A408" s="38"/>
      <c r="B408" s="184"/>
      <c r="C408" s="184"/>
      <c r="D408" s="184"/>
      <c r="E408" s="184"/>
      <c r="F408" s="184"/>
      <c r="G408" s="184"/>
      <c r="H408" s="184"/>
      <c r="I408" s="184"/>
      <c r="J408" s="184"/>
      <c r="K408" s="184"/>
      <c r="L408" s="184"/>
      <c r="M408" s="184"/>
      <c r="N408" s="98"/>
      <c r="O408" s="164"/>
      <c r="P408" s="164"/>
      <c r="Q408" s="184"/>
      <c r="R408" s="184"/>
      <c r="S408" s="184"/>
      <c r="T408" s="184"/>
      <c r="U408" s="184"/>
      <c r="V408" s="184"/>
      <c r="W408" s="99"/>
      <c r="X408" s="99"/>
      <c r="Y408" s="100"/>
      <c r="Z408" s="101"/>
      <c r="AA408" s="38"/>
      <c r="AB408" s="38"/>
      <c r="AC408" s="38"/>
      <c r="AD408" s="94"/>
      <c r="AE408" s="94"/>
      <c r="AF408" s="94"/>
      <c r="AG408" s="94"/>
      <c r="AH408" s="94"/>
      <c r="AI408" s="94"/>
      <c r="AJ408" s="94"/>
      <c r="AK408" s="94"/>
      <c r="AL408" s="94"/>
    </row>
    <row r="409" spans="1:38" ht="14.25" customHeight="1" x14ac:dyDescent="0.25">
      <c r="A409" s="38"/>
      <c r="B409" s="184"/>
      <c r="C409" s="184"/>
      <c r="D409" s="184"/>
      <c r="E409" s="184"/>
      <c r="F409" s="184"/>
      <c r="G409" s="184"/>
      <c r="H409" s="184"/>
      <c r="I409" s="184"/>
      <c r="J409" s="184"/>
      <c r="K409" s="184"/>
      <c r="L409" s="184"/>
      <c r="M409" s="184"/>
      <c r="N409" s="98"/>
      <c r="O409" s="164"/>
      <c r="P409" s="164"/>
      <c r="Q409" s="184"/>
      <c r="R409" s="184"/>
      <c r="S409" s="184"/>
      <c r="T409" s="184"/>
      <c r="U409" s="184"/>
      <c r="V409" s="184"/>
      <c r="W409" s="99"/>
      <c r="X409" s="99"/>
      <c r="Y409" s="100"/>
      <c r="Z409" s="101"/>
      <c r="AA409" s="38"/>
      <c r="AB409" s="38"/>
      <c r="AC409" s="38"/>
      <c r="AD409" s="94"/>
      <c r="AE409" s="94"/>
      <c r="AF409" s="94"/>
      <c r="AG409" s="94"/>
      <c r="AH409" s="94"/>
      <c r="AI409" s="94"/>
      <c r="AJ409" s="94"/>
      <c r="AK409" s="94"/>
      <c r="AL409" s="94"/>
    </row>
    <row r="410" spans="1:38" ht="14.25" customHeight="1" x14ac:dyDescent="0.25">
      <c r="A410" s="38"/>
      <c r="B410" s="184"/>
      <c r="C410" s="184"/>
      <c r="D410" s="184"/>
      <c r="E410" s="184"/>
      <c r="F410" s="184"/>
      <c r="G410" s="184"/>
      <c r="H410" s="184"/>
      <c r="I410" s="184"/>
      <c r="J410" s="184"/>
      <c r="K410" s="184"/>
      <c r="L410" s="184"/>
      <c r="M410" s="184"/>
      <c r="N410" s="98"/>
      <c r="O410" s="164"/>
      <c r="P410" s="164"/>
      <c r="Q410" s="184"/>
      <c r="R410" s="184"/>
      <c r="S410" s="184"/>
      <c r="T410" s="184"/>
      <c r="U410" s="184"/>
      <c r="V410" s="184"/>
      <c r="W410" s="99"/>
      <c r="X410" s="99"/>
      <c r="Y410" s="100"/>
      <c r="Z410" s="101"/>
      <c r="AA410" s="38"/>
      <c r="AB410" s="38"/>
      <c r="AC410" s="38"/>
      <c r="AD410" s="94"/>
      <c r="AE410" s="94"/>
      <c r="AF410" s="94"/>
      <c r="AG410" s="94"/>
      <c r="AH410" s="94"/>
      <c r="AI410" s="94"/>
      <c r="AJ410" s="94"/>
      <c r="AK410" s="94"/>
      <c r="AL410" s="94"/>
    </row>
    <row r="411" spans="1:38" ht="14.25" customHeight="1" x14ac:dyDescent="0.25">
      <c r="A411" s="38"/>
      <c r="B411" s="184"/>
      <c r="C411" s="184"/>
      <c r="D411" s="184"/>
      <c r="E411" s="184"/>
      <c r="F411" s="184"/>
      <c r="G411" s="184"/>
      <c r="H411" s="184"/>
      <c r="I411" s="184"/>
      <c r="J411" s="184"/>
      <c r="K411" s="184"/>
      <c r="L411" s="184"/>
      <c r="M411" s="184"/>
      <c r="N411" s="98"/>
      <c r="O411" s="164"/>
      <c r="P411" s="164"/>
      <c r="Q411" s="184"/>
      <c r="R411" s="184"/>
      <c r="S411" s="184"/>
      <c r="T411" s="184"/>
      <c r="U411" s="184"/>
      <c r="V411" s="184"/>
      <c r="W411" s="99"/>
      <c r="X411" s="99"/>
      <c r="Y411" s="100"/>
      <c r="Z411" s="101"/>
      <c r="AA411" s="38"/>
      <c r="AB411" s="38"/>
      <c r="AC411" s="38"/>
      <c r="AD411" s="94"/>
      <c r="AE411" s="94"/>
      <c r="AF411" s="94"/>
      <c r="AG411" s="94"/>
      <c r="AH411" s="94"/>
      <c r="AI411" s="94"/>
      <c r="AJ411" s="94"/>
      <c r="AK411" s="94"/>
      <c r="AL411" s="94"/>
    </row>
    <row r="412" spans="1:38" ht="14.25" customHeight="1" x14ac:dyDescent="0.25">
      <c r="A412" s="38"/>
      <c r="B412" s="184"/>
      <c r="C412" s="184"/>
      <c r="D412" s="184"/>
      <c r="E412" s="184"/>
      <c r="F412" s="184"/>
      <c r="G412" s="184"/>
      <c r="H412" s="184"/>
      <c r="I412" s="184"/>
      <c r="J412" s="184"/>
      <c r="K412" s="184"/>
      <c r="L412" s="184"/>
      <c r="M412" s="184"/>
      <c r="N412" s="98"/>
      <c r="O412" s="164"/>
      <c r="P412" s="164"/>
      <c r="Q412" s="184"/>
      <c r="R412" s="184"/>
      <c r="S412" s="184"/>
      <c r="T412" s="184"/>
      <c r="U412" s="184"/>
      <c r="V412" s="184"/>
      <c r="W412" s="99"/>
      <c r="X412" s="99"/>
      <c r="Y412" s="100"/>
      <c r="Z412" s="101"/>
      <c r="AA412" s="38"/>
      <c r="AB412" s="38"/>
      <c r="AC412" s="38"/>
      <c r="AD412" s="94"/>
      <c r="AE412" s="94"/>
      <c r="AF412" s="94"/>
      <c r="AG412" s="94"/>
      <c r="AH412" s="94"/>
      <c r="AI412" s="94"/>
      <c r="AJ412" s="94"/>
      <c r="AK412" s="94"/>
      <c r="AL412" s="94"/>
    </row>
    <row r="413" spans="1:38" ht="14.25" customHeight="1" x14ac:dyDescent="0.25">
      <c r="A413" s="38"/>
      <c r="B413" s="184"/>
      <c r="C413" s="184"/>
      <c r="D413" s="184"/>
      <c r="E413" s="184"/>
      <c r="F413" s="184"/>
      <c r="G413" s="184"/>
      <c r="H413" s="184"/>
      <c r="I413" s="184"/>
      <c r="J413" s="184"/>
      <c r="K413" s="184"/>
      <c r="L413" s="184"/>
      <c r="M413" s="184"/>
      <c r="N413" s="98"/>
      <c r="O413" s="164"/>
      <c r="P413" s="164"/>
      <c r="Q413" s="184"/>
      <c r="R413" s="184"/>
      <c r="S413" s="184"/>
      <c r="T413" s="184"/>
      <c r="U413" s="184"/>
      <c r="V413" s="184"/>
      <c r="W413" s="99"/>
      <c r="X413" s="99"/>
      <c r="Y413" s="100"/>
      <c r="Z413" s="101"/>
      <c r="AA413" s="38"/>
      <c r="AB413" s="38"/>
      <c r="AC413" s="38"/>
      <c r="AD413" s="94"/>
      <c r="AE413" s="94"/>
      <c r="AF413" s="94"/>
      <c r="AG413" s="94"/>
      <c r="AH413" s="94"/>
      <c r="AI413" s="94"/>
      <c r="AJ413" s="94"/>
      <c r="AK413" s="94"/>
      <c r="AL413" s="94"/>
    </row>
    <row r="414" spans="1:38" ht="14.25" customHeight="1" x14ac:dyDescent="0.25">
      <c r="A414" s="38"/>
      <c r="B414" s="184"/>
      <c r="C414" s="184"/>
      <c r="D414" s="184"/>
      <c r="E414" s="184"/>
      <c r="F414" s="184"/>
      <c r="G414" s="184"/>
      <c r="H414" s="184"/>
      <c r="I414" s="184"/>
      <c r="J414" s="184"/>
      <c r="K414" s="184"/>
      <c r="L414" s="184"/>
      <c r="M414" s="184"/>
      <c r="N414" s="98"/>
      <c r="O414" s="164"/>
      <c r="P414" s="164"/>
      <c r="Q414" s="184"/>
      <c r="R414" s="184"/>
      <c r="S414" s="184"/>
      <c r="T414" s="184"/>
      <c r="U414" s="184"/>
      <c r="V414" s="184"/>
      <c r="W414" s="99"/>
      <c r="X414" s="99"/>
      <c r="Y414" s="100"/>
      <c r="Z414" s="101"/>
      <c r="AA414" s="38"/>
      <c r="AB414" s="38"/>
      <c r="AC414" s="38"/>
      <c r="AD414" s="94"/>
      <c r="AE414" s="94"/>
      <c r="AF414" s="94"/>
      <c r="AG414" s="94"/>
      <c r="AH414" s="94"/>
      <c r="AI414" s="94"/>
      <c r="AJ414" s="94"/>
      <c r="AK414" s="94"/>
      <c r="AL414" s="94"/>
    </row>
    <row r="415" spans="1:38" ht="14.25" customHeight="1" x14ac:dyDescent="0.25">
      <c r="A415" s="38"/>
      <c r="B415" s="184"/>
      <c r="C415" s="184"/>
      <c r="D415" s="184"/>
      <c r="E415" s="184"/>
      <c r="F415" s="184"/>
      <c r="G415" s="184"/>
      <c r="H415" s="184"/>
      <c r="I415" s="184"/>
      <c r="J415" s="184"/>
      <c r="K415" s="184"/>
      <c r="L415" s="184"/>
      <c r="M415" s="184"/>
      <c r="N415" s="98"/>
      <c r="O415" s="164"/>
      <c r="P415" s="164"/>
      <c r="Q415" s="184"/>
      <c r="R415" s="184"/>
      <c r="S415" s="184"/>
      <c r="T415" s="184"/>
      <c r="U415" s="184"/>
      <c r="V415" s="184"/>
      <c r="W415" s="99"/>
      <c r="X415" s="99"/>
      <c r="Y415" s="100"/>
      <c r="Z415" s="101"/>
      <c r="AA415" s="38"/>
      <c r="AB415" s="38"/>
      <c r="AC415" s="38"/>
      <c r="AD415" s="94"/>
      <c r="AE415" s="94"/>
      <c r="AF415" s="94"/>
      <c r="AG415" s="94"/>
      <c r="AH415" s="94"/>
      <c r="AI415" s="94"/>
      <c r="AJ415" s="94"/>
      <c r="AK415" s="94"/>
      <c r="AL415" s="94"/>
    </row>
    <row r="416" spans="1:38" ht="14.25" customHeight="1" x14ac:dyDescent="0.25">
      <c r="A416" s="38"/>
      <c r="B416" s="184"/>
      <c r="C416" s="184"/>
      <c r="D416" s="184"/>
      <c r="E416" s="184"/>
      <c r="F416" s="184"/>
      <c r="G416" s="184"/>
      <c r="H416" s="184"/>
      <c r="I416" s="184"/>
      <c r="J416" s="184"/>
      <c r="K416" s="184"/>
      <c r="L416" s="184"/>
      <c r="M416" s="184"/>
      <c r="N416" s="98"/>
      <c r="O416" s="164"/>
      <c r="P416" s="164"/>
      <c r="Q416" s="184"/>
      <c r="R416" s="184"/>
      <c r="S416" s="184"/>
      <c r="T416" s="184"/>
      <c r="U416" s="184"/>
      <c r="V416" s="184"/>
      <c r="W416" s="99"/>
      <c r="X416" s="99"/>
      <c r="Y416" s="100"/>
      <c r="Z416" s="101"/>
      <c r="AA416" s="38"/>
      <c r="AB416" s="38"/>
      <c r="AC416" s="38"/>
      <c r="AD416" s="94"/>
      <c r="AE416" s="94"/>
      <c r="AF416" s="94"/>
      <c r="AG416" s="94"/>
      <c r="AH416" s="94"/>
      <c r="AI416" s="94"/>
      <c r="AJ416" s="94"/>
      <c r="AK416" s="94"/>
      <c r="AL416" s="94"/>
    </row>
    <row r="417" spans="1:38" ht="14.25" customHeight="1" x14ac:dyDescent="0.25">
      <c r="A417" s="38"/>
      <c r="B417" s="184"/>
      <c r="C417" s="184"/>
      <c r="D417" s="184"/>
      <c r="E417" s="184"/>
      <c r="F417" s="184"/>
      <c r="G417" s="184"/>
      <c r="H417" s="184"/>
      <c r="I417" s="184"/>
      <c r="J417" s="184"/>
      <c r="K417" s="184"/>
      <c r="L417" s="184"/>
      <c r="M417" s="184"/>
      <c r="N417" s="98"/>
      <c r="O417" s="164"/>
      <c r="P417" s="164"/>
      <c r="Q417" s="184"/>
      <c r="R417" s="184"/>
      <c r="S417" s="184"/>
      <c r="T417" s="184"/>
      <c r="U417" s="184"/>
      <c r="V417" s="184"/>
      <c r="W417" s="99"/>
      <c r="X417" s="99"/>
      <c r="Y417" s="100"/>
      <c r="Z417" s="101"/>
      <c r="AA417" s="38"/>
      <c r="AB417" s="38"/>
      <c r="AC417" s="38"/>
      <c r="AD417" s="94"/>
      <c r="AE417" s="94"/>
      <c r="AF417" s="94"/>
      <c r="AG417" s="94"/>
      <c r="AH417" s="94"/>
      <c r="AI417" s="94"/>
      <c r="AJ417" s="94"/>
      <c r="AK417" s="94"/>
      <c r="AL417" s="94"/>
    </row>
    <row r="418" spans="1:38" ht="14.25" customHeight="1" x14ac:dyDescent="0.25">
      <c r="A418" s="38"/>
      <c r="B418" s="184"/>
      <c r="C418" s="184"/>
      <c r="D418" s="184"/>
      <c r="E418" s="184"/>
      <c r="F418" s="184"/>
      <c r="G418" s="184"/>
      <c r="H418" s="184"/>
      <c r="I418" s="184"/>
      <c r="J418" s="184"/>
      <c r="K418" s="184"/>
      <c r="L418" s="184"/>
      <c r="M418" s="184"/>
      <c r="N418" s="98"/>
      <c r="O418" s="164"/>
      <c r="P418" s="164"/>
      <c r="Q418" s="184"/>
      <c r="R418" s="184"/>
      <c r="S418" s="184"/>
      <c r="T418" s="184"/>
      <c r="U418" s="184"/>
      <c r="V418" s="184"/>
      <c r="W418" s="99"/>
      <c r="X418" s="99"/>
      <c r="Y418" s="100"/>
      <c r="Z418" s="101"/>
      <c r="AA418" s="38"/>
      <c r="AB418" s="38"/>
      <c r="AC418" s="38"/>
      <c r="AD418" s="94"/>
      <c r="AE418" s="94"/>
      <c r="AF418" s="94"/>
      <c r="AG418" s="94"/>
      <c r="AH418" s="94"/>
      <c r="AI418" s="94"/>
      <c r="AJ418" s="94"/>
      <c r="AK418" s="94"/>
      <c r="AL418" s="94"/>
    </row>
    <row r="419" spans="1:38" ht="14.25" customHeight="1" x14ac:dyDescent="0.25">
      <c r="A419" s="38"/>
      <c r="B419" s="184"/>
      <c r="C419" s="184"/>
      <c r="D419" s="184"/>
      <c r="E419" s="184"/>
      <c r="F419" s="184"/>
      <c r="G419" s="184"/>
      <c r="H419" s="184"/>
      <c r="I419" s="184"/>
      <c r="J419" s="184"/>
      <c r="K419" s="184"/>
      <c r="L419" s="184"/>
      <c r="M419" s="184"/>
      <c r="N419" s="98"/>
      <c r="O419" s="164"/>
      <c r="P419" s="164"/>
      <c r="Q419" s="184"/>
      <c r="R419" s="184"/>
      <c r="S419" s="184"/>
      <c r="T419" s="184"/>
      <c r="U419" s="184"/>
      <c r="V419" s="184"/>
      <c r="W419" s="99"/>
      <c r="X419" s="99"/>
      <c r="Y419" s="100"/>
      <c r="Z419" s="101"/>
      <c r="AA419" s="38"/>
      <c r="AB419" s="38"/>
      <c r="AC419" s="38"/>
      <c r="AD419" s="94"/>
      <c r="AE419" s="94"/>
      <c r="AF419" s="94"/>
      <c r="AG419" s="94"/>
      <c r="AH419" s="94"/>
      <c r="AI419" s="94"/>
      <c r="AJ419" s="94"/>
      <c r="AK419" s="94"/>
      <c r="AL419" s="94"/>
    </row>
    <row r="420" spans="1:38" ht="14.25" customHeight="1" x14ac:dyDescent="0.25">
      <c r="A420" s="38"/>
      <c r="B420" s="184"/>
      <c r="C420" s="184"/>
      <c r="D420" s="184"/>
      <c r="E420" s="184"/>
      <c r="F420" s="184"/>
      <c r="G420" s="184"/>
      <c r="H420" s="184"/>
      <c r="I420" s="184"/>
      <c r="J420" s="184"/>
      <c r="K420" s="184"/>
      <c r="L420" s="184"/>
      <c r="M420" s="184"/>
      <c r="N420" s="98"/>
      <c r="O420" s="164"/>
      <c r="P420" s="164"/>
      <c r="Q420" s="184"/>
      <c r="R420" s="184"/>
      <c r="S420" s="184"/>
      <c r="T420" s="184"/>
      <c r="U420" s="184"/>
      <c r="V420" s="184"/>
      <c r="W420" s="99"/>
      <c r="X420" s="99"/>
      <c r="Y420" s="100"/>
      <c r="Z420" s="101"/>
      <c r="AA420" s="38"/>
      <c r="AB420" s="38"/>
      <c r="AC420" s="38"/>
      <c r="AD420" s="94"/>
      <c r="AE420" s="94"/>
      <c r="AF420" s="94"/>
      <c r="AG420" s="94"/>
      <c r="AH420" s="94"/>
      <c r="AI420" s="94"/>
      <c r="AJ420" s="94"/>
      <c r="AK420" s="94"/>
      <c r="AL420" s="94"/>
    </row>
    <row r="421" spans="1:38" ht="14.25" customHeight="1" x14ac:dyDescent="0.25">
      <c r="A421" s="38"/>
      <c r="B421" s="184"/>
      <c r="C421" s="184"/>
      <c r="D421" s="184"/>
      <c r="E421" s="184"/>
      <c r="F421" s="184"/>
      <c r="G421" s="184"/>
      <c r="H421" s="184"/>
      <c r="I421" s="184"/>
      <c r="J421" s="184"/>
      <c r="K421" s="184"/>
      <c r="L421" s="184"/>
      <c r="M421" s="184"/>
      <c r="N421" s="98"/>
      <c r="O421" s="164"/>
      <c r="P421" s="164"/>
      <c r="Q421" s="184"/>
      <c r="R421" s="184"/>
      <c r="S421" s="184"/>
      <c r="T421" s="184"/>
      <c r="U421" s="184"/>
      <c r="V421" s="184"/>
      <c r="W421" s="99"/>
      <c r="X421" s="99"/>
      <c r="Y421" s="100"/>
      <c r="Z421" s="101"/>
      <c r="AA421" s="38"/>
      <c r="AB421" s="38"/>
      <c r="AC421" s="38"/>
      <c r="AD421" s="94"/>
      <c r="AE421" s="94"/>
      <c r="AF421" s="94"/>
      <c r="AG421" s="94"/>
      <c r="AH421" s="94"/>
      <c r="AI421" s="94"/>
      <c r="AJ421" s="94"/>
      <c r="AK421" s="94"/>
      <c r="AL421" s="94"/>
    </row>
    <row r="422" spans="1:38" ht="14.25" customHeight="1" x14ac:dyDescent="0.25">
      <c r="A422" s="38"/>
      <c r="B422" s="184"/>
      <c r="C422" s="184"/>
      <c r="D422" s="184"/>
      <c r="E422" s="184"/>
      <c r="F422" s="184"/>
      <c r="G422" s="184"/>
      <c r="H422" s="184"/>
      <c r="I422" s="184"/>
      <c r="J422" s="184"/>
      <c r="K422" s="184"/>
      <c r="L422" s="184"/>
      <c r="M422" s="184"/>
      <c r="N422" s="98"/>
      <c r="O422" s="164"/>
      <c r="P422" s="164"/>
      <c r="Q422" s="184"/>
      <c r="R422" s="184"/>
      <c r="S422" s="184"/>
      <c r="T422" s="184"/>
      <c r="U422" s="184"/>
      <c r="V422" s="184"/>
      <c r="W422" s="99"/>
      <c r="X422" s="99"/>
      <c r="Y422" s="100"/>
      <c r="Z422" s="101"/>
      <c r="AA422" s="38"/>
      <c r="AB422" s="38"/>
      <c r="AC422" s="38"/>
      <c r="AD422" s="94"/>
      <c r="AE422" s="94"/>
      <c r="AF422" s="94"/>
      <c r="AG422" s="94"/>
      <c r="AH422" s="94"/>
      <c r="AI422" s="94"/>
      <c r="AJ422" s="94"/>
      <c r="AK422" s="94"/>
      <c r="AL422" s="94"/>
    </row>
    <row r="423" spans="1:38" ht="14.25" customHeight="1" x14ac:dyDescent="0.25">
      <c r="A423" s="38"/>
      <c r="B423" s="184"/>
      <c r="C423" s="184"/>
      <c r="D423" s="184"/>
      <c r="E423" s="184"/>
      <c r="F423" s="184"/>
      <c r="G423" s="184"/>
      <c r="H423" s="184"/>
      <c r="I423" s="184"/>
      <c r="J423" s="184"/>
      <c r="K423" s="184"/>
      <c r="L423" s="184"/>
      <c r="M423" s="184"/>
      <c r="N423" s="98"/>
      <c r="O423" s="164"/>
      <c r="P423" s="164"/>
      <c r="Q423" s="184"/>
      <c r="R423" s="184"/>
      <c r="S423" s="184"/>
      <c r="T423" s="184"/>
      <c r="U423" s="184"/>
      <c r="V423" s="184"/>
      <c r="W423" s="99"/>
      <c r="X423" s="99"/>
      <c r="Y423" s="100"/>
      <c r="Z423" s="101"/>
      <c r="AA423" s="38"/>
      <c r="AB423" s="38"/>
      <c r="AC423" s="38"/>
      <c r="AD423" s="94"/>
      <c r="AE423" s="94"/>
      <c r="AF423" s="94"/>
      <c r="AG423" s="94"/>
      <c r="AH423" s="94"/>
      <c r="AI423" s="94"/>
      <c r="AJ423" s="94"/>
      <c r="AK423" s="94"/>
      <c r="AL423" s="94"/>
    </row>
    <row r="424" spans="1:38" ht="14.25" customHeight="1" x14ac:dyDescent="0.25">
      <c r="A424" s="38"/>
      <c r="B424" s="184"/>
      <c r="C424" s="184"/>
      <c r="D424" s="184"/>
      <c r="E424" s="184"/>
      <c r="F424" s="184"/>
      <c r="G424" s="184"/>
      <c r="H424" s="184"/>
      <c r="I424" s="184"/>
      <c r="J424" s="184"/>
      <c r="K424" s="184"/>
      <c r="L424" s="184"/>
      <c r="M424" s="184"/>
      <c r="N424" s="98"/>
      <c r="O424" s="164"/>
      <c r="P424" s="164"/>
      <c r="Q424" s="184"/>
      <c r="R424" s="184"/>
      <c r="S424" s="184"/>
      <c r="T424" s="184"/>
      <c r="U424" s="184"/>
      <c r="V424" s="184"/>
      <c r="W424" s="99"/>
      <c r="X424" s="99"/>
      <c r="Y424" s="100"/>
      <c r="Z424" s="101"/>
      <c r="AA424" s="38"/>
      <c r="AB424" s="38"/>
      <c r="AC424" s="38"/>
      <c r="AD424" s="94"/>
      <c r="AE424" s="94"/>
      <c r="AF424" s="94"/>
      <c r="AG424" s="94"/>
      <c r="AH424" s="94"/>
      <c r="AI424" s="94"/>
      <c r="AJ424" s="94"/>
      <c r="AK424" s="94"/>
      <c r="AL424" s="94"/>
    </row>
    <row r="425" spans="1:38" ht="14.25" customHeight="1" x14ac:dyDescent="0.25">
      <c r="A425" s="38"/>
      <c r="B425" s="184"/>
      <c r="C425" s="184"/>
      <c r="D425" s="184"/>
      <c r="E425" s="184"/>
      <c r="F425" s="184"/>
      <c r="G425" s="184"/>
      <c r="H425" s="184"/>
      <c r="I425" s="184"/>
      <c r="J425" s="184"/>
      <c r="K425" s="184"/>
      <c r="L425" s="184"/>
      <c r="M425" s="184"/>
      <c r="N425" s="98"/>
      <c r="O425" s="164"/>
      <c r="P425" s="164"/>
      <c r="Q425" s="184"/>
      <c r="R425" s="184"/>
      <c r="S425" s="184"/>
      <c r="T425" s="184"/>
      <c r="U425" s="184"/>
      <c r="V425" s="184"/>
      <c r="W425" s="99"/>
      <c r="X425" s="99"/>
      <c r="Y425" s="100"/>
      <c r="Z425" s="101"/>
      <c r="AA425" s="38"/>
      <c r="AB425" s="38"/>
      <c r="AC425" s="38"/>
      <c r="AD425" s="94"/>
      <c r="AE425" s="94"/>
      <c r="AF425" s="94"/>
      <c r="AG425" s="94"/>
      <c r="AH425" s="94"/>
      <c r="AI425" s="94"/>
      <c r="AJ425" s="94"/>
      <c r="AK425" s="94"/>
      <c r="AL425" s="94"/>
    </row>
    <row r="426" spans="1:38" ht="14.25" customHeight="1" x14ac:dyDescent="0.25">
      <c r="A426" s="38"/>
      <c r="B426" s="184"/>
      <c r="C426" s="184"/>
      <c r="D426" s="184"/>
      <c r="E426" s="184"/>
      <c r="F426" s="184"/>
      <c r="G426" s="184"/>
      <c r="H426" s="184"/>
      <c r="I426" s="184"/>
      <c r="J426" s="184"/>
      <c r="K426" s="184"/>
      <c r="L426" s="184"/>
      <c r="M426" s="184"/>
      <c r="N426" s="98"/>
      <c r="O426" s="164"/>
      <c r="P426" s="164"/>
      <c r="Q426" s="184"/>
      <c r="R426" s="184"/>
      <c r="S426" s="184"/>
      <c r="T426" s="184"/>
      <c r="U426" s="184"/>
      <c r="V426" s="184"/>
      <c r="W426" s="99"/>
      <c r="X426" s="99"/>
      <c r="Y426" s="100"/>
      <c r="Z426" s="101"/>
      <c r="AA426" s="38"/>
      <c r="AB426" s="38"/>
      <c r="AC426" s="38"/>
      <c r="AD426" s="94"/>
      <c r="AE426" s="94"/>
      <c r="AF426" s="94"/>
      <c r="AG426" s="94"/>
      <c r="AH426" s="94"/>
      <c r="AI426" s="94"/>
      <c r="AJ426" s="94"/>
      <c r="AK426" s="94"/>
      <c r="AL426" s="94"/>
    </row>
    <row r="427" spans="1:38" ht="14.25" customHeight="1" x14ac:dyDescent="0.25">
      <c r="A427" s="38"/>
      <c r="B427" s="184"/>
      <c r="C427" s="184"/>
      <c r="D427" s="184"/>
      <c r="E427" s="184"/>
      <c r="F427" s="184"/>
      <c r="G427" s="184"/>
      <c r="H427" s="184"/>
      <c r="I427" s="184"/>
      <c r="J427" s="184"/>
      <c r="K427" s="184"/>
      <c r="L427" s="184"/>
      <c r="M427" s="184"/>
      <c r="N427" s="98"/>
      <c r="O427" s="164"/>
      <c r="P427" s="164"/>
      <c r="Q427" s="184"/>
      <c r="R427" s="184"/>
      <c r="S427" s="184"/>
      <c r="T427" s="184"/>
      <c r="U427" s="184"/>
      <c r="V427" s="184"/>
      <c r="W427" s="99"/>
      <c r="X427" s="99"/>
      <c r="Y427" s="100"/>
      <c r="Z427" s="101"/>
      <c r="AA427" s="38"/>
      <c r="AB427" s="38"/>
      <c r="AC427" s="38"/>
      <c r="AD427" s="94"/>
      <c r="AE427" s="94"/>
      <c r="AF427" s="94"/>
      <c r="AG427" s="94"/>
      <c r="AH427" s="94"/>
      <c r="AI427" s="94"/>
      <c r="AJ427" s="94"/>
      <c r="AK427" s="94"/>
      <c r="AL427" s="94"/>
    </row>
    <row r="428" spans="1:38" ht="14.25" customHeight="1" x14ac:dyDescent="0.25">
      <c r="A428" s="38"/>
      <c r="B428" s="184"/>
      <c r="C428" s="184"/>
      <c r="D428" s="184"/>
      <c r="E428" s="184"/>
      <c r="F428" s="184"/>
      <c r="G428" s="184"/>
      <c r="H428" s="184"/>
      <c r="I428" s="184"/>
      <c r="J428" s="184"/>
      <c r="K428" s="184"/>
      <c r="L428" s="184"/>
      <c r="M428" s="184"/>
      <c r="N428" s="98"/>
      <c r="O428" s="164"/>
      <c r="P428" s="164"/>
      <c r="Q428" s="184"/>
      <c r="R428" s="184"/>
      <c r="S428" s="184"/>
      <c r="T428" s="184"/>
      <c r="U428" s="184"/>
      <c r="V428" s="184"/>
      <c r="W428" s="99"/>
      <c r="X428" s="99"/>
      <c r="Y428" s="100"/>
      <c r="Z428" s="101"/>
      <c r="AA428" s="38"/>
      <c r="AB428" s="38"/>
      <c r="AC428" s="38"/>
      <c r="AD428" s="94"/>
      <c r="AE428" s="94"/>
      <c r="AF428" s="94"/>
      <c r="AG428" s="94"/>
      <c r="AH428" s="94"/>
      <c r="AI428" s="94"/>
      <c r="AJ428" s="94"/>
      <c r="AK428" s="94"/>
      <c r="AL428" s="94"/>
    </row>
    <row r="429" spans="1:38" ht="14.25" customHeight="1" x14ac:dyDescent="0.25">
      <c r="A429" s="38"/>
      <c r="B429" s="184"/>
      <c r="C429" s="184"/>
      <c r="D429" s="184"/>
      <c r="E429" s="184"/>
      <c r="F429" s="184"/>
      <c r="G429" s="184"/>
      <c r="H429" s="184"/>
      <c r="I429" s="184"/>
      <c r="J429" s="184"/>
      <c r="K429" s="184"/>
      <c r="L429" s="184"/>
      <c r="M429" s="184"/>
      <c r="N429" s="98"/>
      <c r="O429" s="164"/>
      <c r="P429" s="164"/>
      <c r="Q429" s="184"/>
      <c r="R429" s="184"/>
      <c r="S429" s="184"/>
      <c r="T429" s="184"/>
      <c r="U429" s="184"/>
      <c r="V429" s="184"/>
      <c r="W429" s="99"/>
      <c r="X429" s="99"/>
      <c r="Y429" s="100"/>
      <c r="Z429" s="101"/>
      <c r="AA429" s="38"/>
      <c r="AB429" s="38"/>
      <c r="AC429" s="38"/>
      <c r="AD429" s="94"/>
      <c r="AE429" s="94"/>
      <c r="AF429" s="94"/>
      <c r="AG429" s="94"/>
      <c r="AH429" s="94"/>
      <c r="AI429" s="94"/>
      <c r="AJ429" s="94"/>
      <c r="AK429" s="94"/>
      <c r="AL429" s="94"/>
    </row>
    <row r="430" spans="1:38" ht="14.25" customHeight="1" x14ac:dyDescent="0.25">
      <c r="A430" s="38"/>
      <c r="B430" s="184"/>
      <c r="C430" s="184"/>
      <c r="D430" s="184"/>
      <c r="E430" s="184"/>
      <c r="F430" s="184"/>
      <c r="G430" s="184"/>
      <c r="H430" s="184"/>
      <c r="I430" s="184"/>
      <c r="J430" s="184"/>
      <c r="K430" s="184"/>
      <c r="L430" s="184"/>
      <c r="M430" s="184"/>
      <c r="N430" s="98"/>
      <c r="O430" s="164"/>
      <c r="P430" s="164"/>
      <c r="Q430" s="184"/>
      <c r="R430" s="184"/>
      <c r="S430" s="184"/>
      <c r="T430" s="184"/>
      <c r="U430" s="184"/>
      <c r="V430" s="184"/>
      <c r="W430" s="99"/>
      <c r="X430" s="99"/>
      <c r="Y430" s="100"/>
      <c r="Z430" s="101"/>
      <c r="AA430" s="38"/>
      <c r="AB430" s="38"/>
      <c r="AC430" s="38"/>
      <c r="AD430" s="94"/>
      <c r="AE430" s="94"/>
      <c r="AF430" s="94"/>
      <c r="AG430" s="94"/>
      <c r="AH430" s="94"/>
      <c r="AI430" s="94"/>
      <c r="AJ430" s="94"/>
      <c r="AK430" s="94"/>
      <c r="AL430" s="94"/>
    </row>
    <row r="431" spans="1:38" ht="14.25" customHeight="1" x14ac:dyDescent="0.25">
      <c r="A431" s="38"/>
      <c r="B431" s="184"/>
      <c r="C431" s="184"/>
      <c r="D431" s="184"/>
      <c r="E431" s="184"/>
      <c r="F431" s="184"/>
      <c r="G431" s="184"/>
      <c r="H431" s="184"/>
      <c r="I431" s="184"/>
      <c r="J431" s="184"/>
      <c r="K431" s="184"/>
      <c r="L431" s="184"/>
      <c r="M431" s="184"/>
      <c r="N431" s="98"/>
      <c r="O431" s="164"/>
      <c r="P431" s="164"/>
      <c r="Q431" s="184"/>
      <c r="R431" s="184"/>
      <c r="S431" s="184"/>
      <c r="T431" s="184"/>
      <c r="U431" s="184"/>
      <c r="V431" s="184"/>
      <c r="W431" s="99"/>
      <c r="X431" s="99"/>
      <c r="Y431" s="100"/>
      <c r="Z431" s="101"/>
      <c r="AA431" s="38"/>
      <c r="AB431" s="38"/>
      <c r="AC431" s="38"/>
      <c r="AD431" s="94"/>
      <c r="AE431" s="94"/>
      <c r="AF431" s="94"/>
      <c r="AG431" s="94"/>
      <c r="AH431" s="94"/>
      <c r="AI431" s="94"/>
      <c r="AJ431" s="94"/>
      <c r="AK431" s="94"/>
      <c r="AL431" s="94"/>
    </row>
    <row r="432" spans="1:38" ht="14.25" customHeight="1" x14ac:dyDescent="0.25">
      <c r="A432" s="38"/>
      <c r="B432" s="184"/>
      <c r="C432" s="184"/>
      <c r="D432" s="184"/>
      <c r="E432" s="184"/>
      <c r="F432" s="184"/>
      <c r="G432" s="184"/>
      <c r="H432" s="184"/>
      <c r="I432" s="184"/>
      <c r="J432" s="184"/>
      <c r="K432" s="184"/>
      <c r="L432" s="184"/>
      <c r="M432" s="184"/>
      <c r="N432" s="98"/>
      <c r="O432" s="164"/>
      <c r="P432" s="164"/>
      <c r="Q432" s="184"/>
      <c r="R432" s="184"/>
      <c r="S432" s="184"/>
      <c r="T432" s="184"/>
      <c r="U432" s="184"/>
      <c r="V432" s="184"/>
      <c r="W432" s="99"/>
      <c r="X432" s="99"/>
      <c r="Y432" s="100"/>
      <c r="Z432" s="101"/>
      <c r="AA432" s="38"/>
      <c r="AB432" s="38"/>
      <c r="AC432" s="38"/>
      <c r="AD432" s="94"/>
      <c r="AE432" s="94"/>
      <c r="AF432" s="94"/>
      <c r="AG432" s="94"/>
      <c r="AH432" s="94"/>
      <c r="AI432" s="94"/>
      <c r="AJ432" s="94"/>
      <c r="AK432" s="94"/>
      <c r="AL432" s="94"/>
    </row>
    <row r="433" spans="1:38" ht="14.25" customHeight="1" x14ac:dyDescent="0.25">
      <c r="A433" s="38"/>
      <c r="B433" s="184"/>
      <c r="C433" s="184"/>
      <c r="D433" s="184"/>
      <c r="E433" s="184"/>
      <c r="F433" s="184"/>
      <c r="G433" s="184"/>
      <c r="H433" s="184"/>
      <c r="I433" s="184"/>
      <c r="J433" s="184"/>
      <c r="K433" s="184"/>
      <c r="L433" s="184"/>
      <c r="M433" s="184"/>
      <c r="N433" s="98"/>
      <c r="O433" s="164"/>
      <c r="P433" s="164"/>
      <c r="Q433" s="184"/>
      <c r="R433" s="184"/>
      <c r="S433" s="184"/>
      <c r="T433" s="184"/>
      <c r="U433" s="184"/>
      <c r="V433" s="184"/>
      <c r="W433" s="99"/>
      <c r="X433" s="99"/>
      <c r="Y433" s="100"/>
      <c r="Z433" s="101"/>
      <c r="AA433" s="38"/>
      <c r="AB433" s="38"/>
      <c r="AC433" s="38"/>
      <c r="AD433" s="94"/>
      <c r="AE433" s="94"/>
      <c r="AF433" s="94"/>
      <c r="AG433" s="94"/>
      <c r="AH433" s="94"/>
      <c r="AI433" s="94"/>
      <c r="AJ433" s="94"/>
      <c r="AK433" s="94"/>
      <c r="AL433" s="94"/>
    </row>
    <row r="434" spans="1:38" ht="14.25" customHeight="1" x14ac:dyDescent="0.25">
      <c r="A434" s="38"/>
      <c r="B434" s="184"/>
      <c r="C434" s="184"/>
      <c r="D434" s="184"/>
      <c r="E434" s="184"/>
      <c r="F434" s="184"/>
      <c r="G434" s="184"/>
      <c r="H434" s="184"/>
      <c r="I434" s="184"/>
      <c r="J434" s="184"/>
      <c r="K434" s="184"/>
      <c r="L434" s="184"/>
      <c r="M434" s="184"/>
      <c r="N434" s="98"/>
      <c r="O434" s="164"/>
      <c r="P434" s="164"/>
      <c r="Q434" s="184"/>
      <c r="R434" s="184"/>
      <c r="S434" s="184"/>
      <c r="T434" s="184"/>
      <c r="U434" s="184"/>
      <c r="V434" s="184"/>
      <c r="W434" s="99"/>
      <c r="X434" s="99"/>
      <c r="Y434" s="100"/>
      <c r="Z434" s="101"/>
      <c r="AA434" s="38"/>
      <c r="AB434" s="38"/>
      <c r="AC434" s="38"/>
      <c r="AD434" s="94"/>
      <c r="AE434" s="94"/>
      <c r="AF434" s="94"/>
      <c r="AG434" s="94"/>
      <c r="AH434" s="94"/>
      <c r="AI434" s="94"/>
      <c r="AJ434" s="94"/>
      <c r="AK434" s="94"/>
      <c r="AL434" s="94"/>
    </row>
    <row r="435" spans="1:38" ht="14.25" customHeight="1" x14ac:dyDescent="0.25">
      <c r="A435" s="38"/>
      <c r="B435" s="184"/>
      <c r="C435" s="184"/>
      <c r="D435" s="184"/>
      <c r="E435" s="184"/>
      <c r="F435" s="184"/>
      <c r="G435" s="184"/>
      <c r="H435" s="184"/>
      <c r="I435" s="184"/>
      <c r="J435" s="184"/>
      <c r="K435" s="184"/>
      <c r="L435" s="184"/>
      <c r="M435" s="184"/>
      <c r="N435" s="98"/>
      <c r="O435" s="164"/>
      <c r="P435" s="164"/>
      <c r="Q435" s="184"/>
      <c r="R435" s="184"/>
      <c r="S435" s="184"/>
      <c r="T435" s="184"/>
      <c r="U435" s="184"/>
      <c r="V435" s="184"/>
      <c r="W435" s="99"/>
      <c r="X435" s="99"/>
      <c r="Y435" s="100"/>
      <c r="Z435" s="101"/>
      <c r="AA435" s="38"/>
      <c r="AB435" s="38"/>
      <c r="AC435" s="38"/>
      <c r="AD435" s="94"/>
      <c r="AE435" s="94"/>
      <c r="AF435" s="94"/>
      <c r="AG435" s="94"/>
      <c r="AH435" s="94"/>
      <c r="AI435" s="94"/>
      <c r="AJ435" s="94"/>
      <c r="AK435" s="94"/>
      <c r="AL435" s="94"/>
    </row>
    <row r="436" spans="1:38" ht="14.25" customHeight="1" x14ac:dyDescent="0.25">
      <c r="A436" s="38"/>
      <c r="B436" s="184"/>
      <c r="C436" s="184"/>
      <c r="D436" s="184"/>
      <c r="E436" s="184"/>
      <c r="F436" s="184"/>
      <c r="G436" s="184"/>
      <c r="H436" s="184"/>
      <c r="I436" s="184"/>
      <c r="J436" s="184"/>
      <c r="K436" s="184"/>
      <c r="L436" s="184"/>
      <c r="M436" s="184"/>
      <c r="N436" s="98"/>
      <c r="O436" s="164"/>
      <c r="P436" s="164"/>
      <c r="Q436" s="184"/>
      <c r="R436" s="184"/>
      <c r="S436" s="184"/>
      <c r="T436" s="184"/>
      <c r="U436" s="184"/>
      <c r="V436" s="184"/>
      <c r="W436" s="99"/>
      <c r="X436" s="99"/>
      <c r="Y436" s="100"/>
      <c r="Z436" s="101"/>
      <c r="AA436" s="38"/>
      <c r="AB436" s="38"/>
      <c r="AC436" s="38"/>
      <c r="AD436" s="94"/>
      <c r="AE436" s="94"/>
      <c r="AF436" s="94"/>
      <c r="AG436" s="94"/>
      <c r="AH436" s="94"/>
      <c r="AI436" s="94"/>
      <c r="AJ436" s="94"/>
      <c r="AK436" s="94"/>
      <c r="AL436" s="94"/>
    </row>
    <row r="437" spans="1:38" ht="14.25" customHeight="1" x14ac:dyDescent="0.25">
      <c r="A437" s="38"/>
      <c r="B437" s="184"/>
      <c r="C437" s="184"/>
      <c r="D437" s="184"/>
      <c r="E437" s="184"/>
      <c r="F437" s="184"/>
      <c r="G437" s="184"/>
      <c r="H437" s="184"/>
      <c r="I437" s="184"/>
      <c r="J437" s="184"/>
      <c r="K437" s="184"/>
      <c r="L437" s="184"/>
      <c r="M437" s="184"/>
      <c r="N437" s="98"/>
      <c r="O437" s="164"/>
      <c r="P437" s="164"/>
      <c r="Q437" s="184"/>
      <c r="R437" s="184"/>
      <c r="S437" s="184"/>
      <c r="T437" s="184"/>
      <c r="U437" s="184"/>
      <c r="V437" s="184"/>
      <c r="W437" s="99"/>
      <c r="X437" s="99"/>
      <c r="Y437" s="100"/>
      <c r="Z437" s="101"/>
      <c r="AA437" s="38"/>
      <c r="AB437" s="38"/>
      <c r="AC437" s="38"/>
      <c r="AD437" s="94"/>
      <c r="AE437" s="94"/>
      <c r="AF437" s="94"/>
      <c r="AG437" s="94"/>
      <c r="AH437" s="94"/>
      <c r="AI437" s="94"/>
      <c r="AJ437" s="94"/>
      <c r="AK437" s="94"/>
      <c r="AL437" s="94"/>
    </row>
    <row r="438" spans="1:38" ht="14.25" customHeight="1" x14ac:dyDescent="0.25">
      <c r="A438" s="38"/>
      <c r="B438" s="184"/>
      <c r="C438" s="184"/>
      <c r="D438" s="184"/>
      <c r="E438" s="184"/>
      <c r="F438" s="184"/>
      <c r="G438" s="184"/>
      <c r="H438" s="184"/>
      <c r="I438" s="184"/>
      <c r="J438" s="184"/>
      <c r="K438" s="184"/>
      <c r="L438" s="184"/>
      <c r="M438" s="184"/>
      <c r="N438" s="98"/>
      <c r="O438" s="164"/>
      <c r="P438" s="164"/>
      <c r="Q438" s="184"/>
      <c r="R438" s="184"/>
      <c r="S438" s="184"/>
      <c r="T438" s="184"/>
      <c r="U438" s="184"/>
      <c r="V438" s="184"/>
      <c r="W438" s="99"/>
      <c r="X438" s="99"/>
      <c r="Y438" s="100"/>
      <c r="Z438" s="101"/>
      <c r="AA438" s="38"/>
      <c r="AB438" s="38"/>
      <c r="AC438" s="38"/>
      <c r="AD438" s="94"/>
      <c r="AE438" s="94"/>
      <c r="AF438" s="94"/>
      <c r="AG438" s="94"/>
      <c r="AH438" s="94"/>
      <c r="AI438" s="94"/>
      <c r="AJ438" s="94"/>
      <c r="AK438" s="94"/>
      <c r="AL438" s="94"/>
    </row>
    <row r="439" spans="1:38" ht="14.25" customHeight="1" x14ac:dyDescent="0.25">
      <c r="A439" s="38"/>
      <c r="B439" s="184"/>
      <c r="C439" s="184"/>
      <c r="D439" s="184"/>
      <c r="E439" s="184"/>
      <c r="F439" s="184"/>
      <c r="G439" s="184"/>
      <c r="H439" s="184"/>
      <c r="I439" s="184"/>
      <c r="J439" s="184"/>
      <c r="K439" s="184"/>
      <c r="L439" s="184"/>
      <c r="M439" s="184"/>
      <c r="N439" s="98"/>
      <c r="O439" s="164"/>
      <c r="P439" s="164"/>
      <c r="Q439" s="184"/>
      <c r="R439" s="184"/>
      <c r="S439" s="184"/>
      <c r="T439" s="184"/>
      <c r="U439" s="184"/>
      <c r="V439" s="184"/>
      <c r="W439" s="99"/>
      <c r="X439" s="99"/>
      <c r="Y439" s="100"/>
      <c r="Z439" s="101"/>
      <c r="AA439" s="38"/>
      <c r="AB439" s="38"/>
      <c r="AC439" s="38"/>
      <c r="AD439" s="94"/>
      <c r="AE439" s="94"/>
      <c r="AF439" s="94"/>
      <c r="AG439" s="94"/>
      <c r="AH439" s="94"/>
      <c r="AI439" s="94"/>
      <c r="AJ439" s="94"/>
      <c r="AK439" s="94"/>
      <c r="AL439" s="94"/>
    </row>
    <row r="440" spans="1:38" ht="14.25" customHeight="1" x14ac:dyDescent="0.25">
      <c r="A440" s="38"/>
      <c r="B440" s="184"/>
      <c r="C440" s="184"/>
      <c r="D440" s="184"/>
      <c r="E440" s="184"/>
      <c r="F440" s="184"/>
      <c r="G440" s="184"/>
      <c r="H440" s="184"/>
      <c r="I440" s="184"/>
      <c r="J440" s="184"/>
      <c r="K440" s="184"/>
      <c r="L440" s="184"/>
      <c r="M440" s="184"/>
      <c r="N440" s="98"/>
      <c r="O440" s="164"/>
      <c r="P440" s="164"/>
      <c r="Q440" s="184"/>
      <c r="R440" s="184"/>
      <c r="S440" s="184"/>
      <c r="T440" s="184"/>
      <c r="U440" s="184"/>
      <c r="V440" s="184"/>
      <c r="W440" s="99"/>
      <c r="X440" s="99"/>
      <c r="Y440" s="100"/>
      <c r="Z440" s="101"/>
      <c r="AA440" s="38"/>
      <c r="AB440" s="38"/>
      <c r="AC440" s="38"/>
      <c r="AD440" s="94"/>
      <c r="AE440" s="94"/>
      <c r="AF440" s="94"/>
      <c r="AG440" s="94"/>
      <c r="AH440" s="94"/>
      <c r="AI440" s="94"/>
      <c r="AJ440" s="94"/>
      <c r="AK440" s="94"/>
      <c r="AL440" s="94"/>
    </row>
    <row r="441" spans="1:38" ht="14.25" customHeight="1" x14ac:dyDescent="0.25">
      <c r="A441" s="38"/>
      <c r="B441" s="184"/>
      <c r="C441" s="184"/>
      <c r="D441" s="184"/>
      <c r="E441" s="184"/>
      <c r="F441" s="184"/>
      <c r="G441" s="184"/>
      <c r="H441" s="184"/>
      <c r="I441" s="184"/>
      <c r="J441" s="184"/>
      <c r="K441" s="184"/>
      <c r="L441" s="184"/>
      <c r="M441" s="184"/>
      <c r="N441" s="98"/>
      <c r="O441" s="164"/>
      <c r="P441" s="164"/>
      <c r="Q441" s="184"/>
      <c r="R441" s="184"/>
      <c r="S441" s="184"/>
      <c r="T441" s="184"/>
      <c r="U441" s="184"/>
      <c r="V441" s="184"/>
      <c r="W441" s="99"/>
      <c r="X441" s="99"/>
      <c r="Y441" s="100"/>
      <c r="Z441" s="101"/>
      <c r="AA441" s="38"/>
      <c r="AB441" s="38"/>
      <c r="AC441" s="38"/>
      <c r="AD441" s="94"/>
      <c r="AE441" s="94"/>
      <c r="AF441" s="94"/>
      <c r="AG441" s="94"/>
      <c r="AH441" s="94"/>
      <c r="AI441" s="94"/>
      <c r="AJ441" s="94"/>
      <c r="AK441" s="94"/>
      <c r="AL441" s="94"/>
    </row>
    <row r="442" spans="1:38" ht="14.25" customHeight="1" x14ac:dyDescent="0.25">
      <c r="A442" s="38"/>
      <c r="B442" s="184"/>
      <c r="C442" s="184"/>
      <c r="D442" s="184"/>
      <c r="E442" s="184"/>
      <c r="F442" s="184"/>
      <c r="G442" s="184"/>
      <c r="H442" s="184"/>
      <c r="I442" s="184"/>
      <c r="J442" s="184"/>
      <c r="K442" s="184"/>
      <c r="L442" s="184"/>
      <c r="M442" s="184"/>
      <c r="N442" s="98"/>
      <c r="O442" s="164"/>
      <c r="P442" s="164"/>
      <c r="Q442" s="184"/>
      <c r="R442" s="184"/>
      <c r="S442" s="184"/>
      <c r="T442" s="184"/>
      <c r="U442" s="184"/>
      <c r="V442" s="184"/>
      <c r="W442" s="99"/>
      <c r="X442" s="99"/>
      <c r="Y442" s="100"/>
      <c r="Z442" s="101"/>
      <c r="AA442" s="38"/>
      <c r="AB442" s="38"/>
      <c r="AC442" s="38"/>
      <c r="AD442" s="94"/>
      <c r="AE442" s="94"/>
      <c r="AF442" s="94"/>
      <c r="AG442" s="94"/>
      <c r="AH442" s="94"/>
      <c r="AI442" s="94"/>
      <c r="AJ442" s="94"/>
      <c r="AK442" s="94"/>
      <c r="AL442" s="94"/>
    </row>
    <row r="443" spans="1:38" ht="14.25" customHeight="1" x14ac:dyDescent="0.25">
      <c r="A443" s="38"/>
      <c r="B443" s="184"/>
      <c r="C443" s="184"/>
      <c r="D443" s="184"/>
      <c r="E443" s="184"/>
      <c r="F443" s="184"/>
      <c r="G443" s="184"/>
      <c r="H443" s="184"/>
      <c r="I443" s="184"/>
      <c r="J443" s="184"/>
      <c r="K443" s="184"/>
      <c r="L443" s="184"/>
      <c r="M443" s="184"/>
      <c r="N443" s="98"/>
      <c r="O443" s="164"/>
      <c r="P443" s="164"/>
      <c r="Q443" s="184"/>
      <c r="R443" s="184"/>
      <c r="S443" s="184"/>
      <c r="T443" s="184"/>
      <c r="U443" s="184"/>
      <c r="V443" s="184"/>
      <c r="W443" s="99"/>
      <c r="X443" s="99"/>
      <c r="Y443" s="100"/>
      <c r="Z443" s="101"/>
      <c r="AA443" s="38"/>
      <c r="AB443" s="38"/>
      <c r="AC443" s="38"/>
      <c r="AD443" s="94"/>
      <c r="AE443" s="94"/>
      <c r="AF443" s="94"/>
      <c r="AG443" s="94"/>
      <c r="AH443" s="94"/>
      <c r="AI443" s="94"/>
      <c r="AJ443" s="94"/>
      <c r="AK443" s="94"/>
      <c r="AL443" s="94"/>
    </row>
    <row r="444" spans="1:38" ht="14.25" customHeight="1" x14ac:dyDescent="0.25">
      <c r="A444" s="38"/>
      <c r="B444" s="184"/>
      <c r="C444" s="184"/>
      <c r="D444" s="184"/>
      <c r="E444" s="184"/>
      <c r="F444" s="184"/>
      <c r="G444" s="184"/>
      <c r="H444" s="184"/>
      <c r="I444" s="184"/>
      <c r="J444" s="184"/>
      <c r="K444" s="184"/>
      <c r="L444" s="184"/>
      <c r="M444" s="184"/>
      <c r="N444" s="98"/>
      <c r="O444" s="164"/>
      <c r="P444" s="164"/>
      <c r="Q444" s="184"/>
      <c r="R444" s="184"/>
      <c r="S444" s="184"/>
      <c r="T444" s="184"/>
      <c r="U444" s="184"/>
      <c r="V444" s="184"/>
      <c r="W444" s="99"/>
      <c r="X444" s="99"/>
      <c r="Y444" s="100"/>
      <c r="Z444" s="101"/>
      <c r="AA444" s="38"/>
      <c r="AB444" s="38"/>
      <c r="AC444" s="38"/>
      <c r="AD444" s="94"/>
      <c r="AE444" s="94"/>
      <c r="AF444" s="94"/>
      <c r="AG444" s="94"/>
      <c r="AH444" s="94"/>
      <c r="AI444" s="94"/>
      <c r="AJ444" s="94"/>
      <c r="AK444" s="94"/>
      <c r="AL444" s="94"/>
    </row>
    <row r="445" spans="1:38" ht="14.25" customHeight="1" x14ac:dyDescent="0.25">
      <c r="A445" s="38"/>
      <c r="B445" s="184"/>
      <c r="C445" s="184"/>
      <c r="D445" s="184"/>
      <c r="E445" s="184"/>
      <c r="F445" s="184"/>
      <c r="G445" s="184"/>
      <c r="H445" s="184"/>
      <c r="I445" s="184"/>
      <c r="J445" s="184"/>
      <c r="K445" s="184"/>
      <c r="L445" s="184"/>
      <c r="M445" s="184"/>
      <c r="N445" s="98"/>
      <c r="O445" s="164"/>
      <c r="P445" s="164"/>
      <c r="Q445" s="184"/>
      <c r="R445" s="184"/>
      <c r="S445" s="184"/>
      <c r="T445" s="184"/>
      <c r="U445" s="184"/>
      <c r="V445" s="184"/>
      <c r="W445" s="99"/>
      <c r="X445" s="99"/>
      <c r="Y445" s="100"/>
      <c r="Z445" s="101"/>
      <c r="AA445" s="38"/>
      <c r="AB445" s="38"/>
      <c r="AC445" s="38"/>
      <c r="AD445" s="94"/>
      <c r="AE445" s="94"/>
      <c r="AF445" s="94"/>
      <c r="AG445" s="94"/>
      <c r="AH445" s="94"/>
      <c r="AI445" s="94"/>
      <c r="AJ445" s="94"/>
      <c r="AK445" s="94"/>
      <c r="AL445" s="94"/>
    </row>
    <row r="446" spans="1:38" ht="14.25" customHeight="1" x14ac:dyDescent="0.25">
      <c r="A446" s="38"/>
      <c r="B446" s="184"/>
      <c r="C446" s="184"/>
      <c r="D446" s="184"/>
      <c r="E446" s="184"/>
      <c r="F446" s="184"/>
      <c r="G446" s="184"/>
      <c r="H446" s="184"/>
      <c r="I446" s="184"/>
      <c r="J446" s="184"/>
      <c r="K446" s="184"/>
      <c r="L446" s="184"/>
      <c r="M446" s="184"/>
      <c r="N446" s="98"/>
      <c r="O446" s="164"/>
      <c r="P446" s="164"/>
      <c r="Q446" s="184"/>
      <c r="R446" s="184"/>
      <c r="S446" s="184"/>
      <c r="T446" s="184"/>
      <c r="U446" s="184"/>
      <c r="V446" s="184"/>
      <c r="W446" s="99"/>
      <c r="X446" s="99"/>
      <c r="Y446" s="100"/>
      <c r="Z446" s="101"/>
      <c r="AA446" s="38"/>
      <c r="AB446" s="38"/>
      <c r="AC446" s="38"/>
      <c r="AD446" s="94"/>
      <c r="AE446" s="94"/>
      <c r="AF446" s="94"/>
      <c r="AG446" s="94"/>
      <c r="AH446" s="94"/>
      <c r="AI446" s="94"/>
      <c r="AJ446" s="94"/>
      <c r="AK446" s="94"/>
      <c r="AL446" s="94"/>
    </row>
    <row r="447" spans="1:38" ht="14.25" customHeight="1" x14ac:dyDescent="0.25">
      <c r="A447" s="38"/>
      <c r="B447" s="184"/>
      <c r="C447" s="184"/>
      <c r="D447" s="184"/>
      <c r="E447" s="184"/>
      <c r="F447" s="184"/>
      <c r="G447" s="184"/>
      <c r="H447" s="184"/>
      <c r="I447" s="184"/>
      <c r="J447" s="184"/>
      <c r="K447" s="184"/>
      <c r="L447" s="184"/>
      <c r="M447" s="184"/>
      <c r="N447" s="98"/>
      <c r="O447" s="164"/>
      <c r="P447" s="164"/>
      <c r="Q447" s="184"/>
      <c r="R447" s="184"/>
      <c r="S447" s="184"/>
      <c r="T447" s="184"/>
      <c r="U447" s="184"/>
      <c r="V447" s="184"/>
      <c r="W447" s="99"/>
      <c r="X447" s="99"/>
      <c r="Y447" s="100"/>
      <c r="Z447" s="101"/>
      <c r="AA447" s="38"/>
      <c r="AB447" s="38"/>
      <c r="AC447" s="38"/>
      <c r="AD447" s="94"/>
      <c r="AE447" s="94"/>
      <c r="AF447" s="94"/>
      <c r="AG447" s="94"/>
      <c r="AH447" s="94"/>
      <c r="AI447" s="94"/>
      <c r="AJ447" s="94"/>
      <c r="AK447" s="94"/>
      <c r="AL447" s="94"/>
    </row>
    <row r="448" spans="1:38" ht="14.25" customHeight="1" x14ac:dyDescent="0.25">
      <c r="A448" s="38"/>
      <c r="B448" s="184"/>
      <c r="C448" s="184"/>
      <c r="D448" s="184"/>
      <c r="E448" s="184"/>
      <c r="F448" s="184"/>
      <c r="G448" s="184"/>
      <c r="H448" s="184"/>
      <c r="I448" s="184"/>
      <c r="J448" s="184"/>
      <c r="K448" s="184"/>
      <c r="L448" s="184"/>
      <c r="M448" s="184"/>
      <c r="N448" s="98"/>
      <c r="O448" s="164"/>
      <c r="P448" s="164"/>
      <c r="Q448" s="184"/>
      <c r="R448" s="184"/>
      <c r="S448" s="184"/>
      <c r="T448" s="184"/>
      <c r="U448" s="184"/>
      <c r="V448" s="184"/>
      <c r="W448" s="99"/>
      <c r="X448" s="99"/>
      <c r="Y448" s="100"/>
      <c r="Z448" s="101"/>
      <c r="AA448" s="38"/>
      <c r="AB448" s="38"/>
      <c r="AC448" s="38"/>
      <c r="AD448" s="94"/>
      <c r="AE448" s="94"/>
      <c r="AF448" s="94"/>
      <c r="AG448" s="94"/>
      <c r="AH448" s="94"/>
      <c r="AI448" s="94"/>
      <c r="AJ448" s="94"/>
      <c r="AK448" s="94"/>
      <c r="AL448" s="94"/>
    </row>
    <row r="449" spans="1:38" ht="14.25" customHeight="1" x14ac:dyDescent="0.25">
      <c r="A449" s="38"/>
      <c r="B449" s="184"/>
      <c r="C449" s="184"/>
      <c r="D449" s="184"/>
      <c r="E449" s="184"/>
      <c r="F449" s="184"/>
      <c r="G449" s="184"/>
      <c r="H449" s="184"/>
      <c r="I449" s="184"/>
      <c r="J449" s="184"/>
      <c r="K449" s="184"/>
      <c r="L449" s="184"/>
      <c r="M449" s="184"/>
      <c r="N449" s="98"/>
      <c r="O449" s="164"/>
      <c r="P449" s="164"/>
      <c r="Q449" s="184"/>
      <c r="R449" s="184"/>
      <c r="S449" s="184"/>
      <c r="T449" s="184"/>
      <c r="U449" s="184"/>
      <c r="V449" s="184"/>
      <c r="W449" s="99"/>
      <c r="X449" s="99"/>
      <c r="Y449" s="100"/>
      <c r="Z449" s="101"/>
      <c r="AA449" s="38"/>
      <c r="AB449" s="38"/>
      <c r="AC449" s="38"/>
      <c r="AD449" s="94"/>
      <c r="AE449" s="94"/>
      <c r="AF449" s="94"/>
      <c r="AG449" s="94"/>
      <c r="AH449" s="94"/>
      <c r="AI449" s="94"/>
      <c r="AJ449" s="94"/>
      <c r="AK449" s="94"/>
      <c r="AL449" s="94"/>
    </row>
    <row r="450" spans="1:38" ht="14.25" customHeight="1" x14ac:dyDescent="0.25">
      <c r="A450" s="38"/>
      <c r="B450" s="184"/>
      <c r="C450" s="184"/>
      <c r="D450" s="184"/>
      <c r="E450" s="184"/>
      <c r="F450" s="184"/>
      <c r="G450" s="184"/>
      <c r="H450" s="184"/>
      <c r="I450" s="184"/>
      <c r="J450" s="184"/>
      <c r="K450" s="184"/>
      <c r="L450" s="184"/>
      <c r="M450" s="184"/>
      <c r="N450" s="98"/>
      <c r="O450" s="164"/>
      <c r="P450" s="164"/>
      <c r="Q450" s="184"/>
      <c r="R450" s="184"/>
      <c r="S450" s="184"/>
      <c r="T450" s="184"/>
      <c r="U450" s="184"/>
      <c r="V450" s="184"/>
      <c r="W450" s="99"/>
      <c r="X450" s="99"/>
      <c r="Y450" s="100"/>
      <c r="Z450" s="101"/>
      <c r="AA450" s="38"/>
      <c r="AB450" s="38"/>
      <c r="AC450" s="38"/>
      <c r="AD450" s="94"/>
      <c r="AE450" s="94"/>
      <c r="AF450" s="94"/>
      <c r="AG450" s="94"/>
      <c r="AH450" s="94"/>
      <c r="AI450" s="94"/>
      <c r="AJ450" s="94"/>
      <c r="AK450" s="94"/>
      <c r="AL450" s="94"/>
    </row>
    <row r="451" spans="1:38" ht="14.25" customHeight="1" x14ac:dyDescent="0.25">
      <c r="A451" s="38"/>
      <c r="B451" s="184"/>
      <c r="C451" s="184"/>
      <c r="D451" s="184"/>
      <c r="E451" s="184"/>
      <c r="F451" s="184"/>
      <c r="G451" s="184"/>
      <c r="H451" s="184"/>
      <c r="I451" s="184"/>
      <c r="J451" s="184"/>
      <c r="K451" s="184"/>
      <c r="L451" s="184"/>
      <c r="M451" s="184"/>
      <c r="N451" s="98"/>
      <c r="O451" s="164"/>
      <c r="P451" s="164"/>
      <c r="Q451" s="184"/>
      <c r="R451" s="184"/>
      <c r="S451" s="184"/>
      <c r="T451" s="184"/>
      <c r="U451" s="184"/>
      <c r="V451" s="184"/>
      <c r="W451" s="99"/>
      <c r="X451" s="99"/>
      <c r="Y451" s="100"/>
      <c r="Z451" s="101"/>
      <c r="AA451" s="38"/>
      <c r="AB451" s="38"/>
      <c r="AC451" s="38"/>
      <c r="AD451" s="94"/>
      <c r="AE451" s="94"/>
      <c r="AF451" s="94"/>
      <c r="AG451" s="94"/>
      <c r="AH451" s="94"/>
      <c r="AI451" s="94"/>
      <c r="AJ451" s="94"/>
      <c r="AK451" s="94"/>
      <c r="AL451" s="94"/>
    </row>
    <row r="452" spans="1:38" ht="14.25" customHeight="1" x14ac:dyDescent="0.25">
      <c r="A452" s="38"/>
      <c r="B452" s="184"/>
      <c r="C452" s="184"/>
      <c r="D452" s="184"/>
      <c r="E452" s="184"/>
      <c r="F452" s="184"/>
      <c r="G452" s="184"/>
      <c r="H452" s="184"/>
      <c r="I452" s="184"/>
      <c r="J452" s="184"/>
      <c r="K452" s="184"/>
      <c r="L452" s="184"/>
      <c r="M452" s="184"/>
      <c r="N452" s="98"/>
      <c r="O452" s="164"/>
      <c r="P452" s="164"/>
      <c r="Q452" s="184"/>
      <c r="R452" s="184"/>
      <c r="S452" s="184"/>
      <c r="T452" s="184"/>
      <c r="U452" s="184"/>
      <c r="V452" s="184"/>
      <c r="W452" s="99"/>
      <c r="X452" s="99"/>
      <c r="Y452" s="100"/>
      <c r="Z452" s="101"/>
      <c r="AA452" s="38"/>
      <c r="AB452" s="38"/>
      <c r="AC452" s="38"/>
      <c r="AD452" s="94"/>
      <c r="AE452" s="94"/>
      <c r="AF452" s="94"/>
      <c r="AG452" s="94"/>
      <c r="AH452" s="94"/>
      <c r="AI452" s="94"/>
      <c r="AJ452" s="94"/>
      <c r="AK452" s="94"/>
      <c r="AL452" s="94"/>
    </row>
    <row r="453" spans="1:38" ht="14.25" customHeight="1" x14ac:dyDescent="0.25">
      <c r="A453" s="38"/>
      <c r="B453" s="184"/>
      <c r="C453" s="184"/>
      <c r="D453" s="184"/>
      <c r="E453" s="184"/>
      <c r="F453" s="184"/>
      <c r="G453" s="184"/>
      <c r="H453" s="184"/>
      <c r="I453" s="184"/>
      <c r="J453" s="184"/>
      <c r="K453" s="184"/>
      <c r="L453" s="184"/>
      <c r="M453" s="184"/>
      <c r="N453" s="98"/>
      <c r="O453" s="164"/>
      <c r="P453" s="164"/>
      <c r="Q453" s="184"/>
      <c r="R453" s="184"/>
      <c r="S453" s="184"/>
      <c r="T453" s="184"/>
      <c r="U453" s="184"/>
      <c r="V453" s="184"/>
      <c r="W453" s="99"/>
      <c r="X453" s="99"/>
      <c r="Y453" s="100"/>
      <c r="Z453" s="101"/>
      <c r="AA453" s="38"/>
      <c r="AB453" s="38"/>
      <c r="AC453" s="38"/>
      <c r="AD453" s="94"/>
      <c r="AE453" s="94"/>
      <c r="AF453" s="94"/>
      <c r="AG453" s="94"/>
      <c r="AH453" s="94"/>
      <c r="AI453" s="94"/>
      <c r="AJ453" s="94"/>
      <c r="AK453" s="94"/>
      <c r="AL453" s="94"/>
    </row>
    <row r="454" spans="1:38" ht="14.25" customHeight="1" x14ac:dyDescent="0.25">
      <c r="A454" s="38"/>
      <c r="B454" s="184"/>
      <c r="C454" s="184"/>
      <c r="D454" s="184"/>
      <c r="E454" s="184"/>
      <c r="F454" s="184"/>
      <c r="G454" s="184"/>
      <c r="H454" s="184"/>
      <c r="I454" s="184"/>
      <c r="J454" s="184"/>
      <c r="K454" s="184"/>
      <c r="L454" s="184"/>
      <c r="M454" s="184"/>
      <c r="N454" s="98"/>
      <c r="O454" s="164"/>
      <c r="P454" s="164"/>
      <c r="Q454" s="184"/>
      <c r="R454" s="184"/>
      <c r="S454" s="184"/>
      <c r="T454" s="184"/>
      <c r="U454" s="184"/>
      <c r="V454" s="184"/>
      <c r="W454" s="99"/>
      <c r="X454" s="99"/>
      <c r="Y454" s="100"/>
      <c r="Z454" s="101"/>
      <c r="AA454" s="38"/>
      <c r="AB454" s="38"/>
      <c r="AC454" s="38"/>
      <c r="AD454" s="94"/>
      <c r="AE454" s="94"/>
      <c r="AF454" s="94"/>
      <c r="AG454" s="94"/>
      <c r="AH454" s="94"/>
      <c r="AI454" s="94"/>
      <c r="AJ454" s="94"/>
      <c r="AK454" s="94"/>
      <c r="AL454" s="94"/>
    </row>
    <row r="455" spans="1:38" ht="14.25" customHeight="1" x14ac:dyDescent="0.25">
      <c r="A455" s="38"/>
      <c r="B455" s="184"/>
      <c r="C455" s="184"/>
      <c r="D455" s="184"/>
      <c r="E455" s="184"/>
      <c r="F455" s="184"/>
      <c r="G455" s="184"/>
      <c r="H455" s="184"/>
      <c r="I455" s="184"/>
      <c r="J455" s="184"/>
      <c r="K455" s="184"/>
      <c r="L455" s="184"/>
      <c r="M455" s="184"/>
      <c r="N455" s="98"/>
      <c r="O455" s="164"/>
      <c r="P455" s="164"/>
      <c r="Q455" s="184"/>
      <c r="R455" s="184"/>
      <c r="S455" s="184"/>
      <c r="T455" s="184"/>
      <c r="U455" s="184"/>
      <c r="V455" s="184"/>
      <c r="W455" s="99"/>
      <c r="X455" s="99"/>
      <c r="Y455" s="100"/>
      <c r="Z455" s="101"/>
      <c r="AA455" s="38"/>
      <c r="AB455" s="38"/>
      <c r="AC455" s="38"/>
      <c r="AD455" s="94"/>
      <c r="AE455" s="94"/>
      <c r="AF455" s="94"/>
      <c r="AG455" s="94"/>
      <c r="AH455" s="94"/>
      <c r="AI455" s="94"/>
      <c r="AJ455" s="94"/>
      <c r="AK455" s="94"/>
      <c r="AL455" s="94"/>
    </row>
    <row r="456" spans="1:38" ht="14.25" customHeight="1" x14ac:dyDescent="0.25">
      <c r="A456" s="38"/>
      <c r="B456" s="184"/>
      <c r="C456" s="184"/>
      <c r="D456" s="184"/>
      <c r="E456" s="184"/>
      <c r="F456" s="184"/>
      <c r="G456" s="184"/>
      <c r="H456" s="184"/>
      <c r="I456" s="184"/>
      <c r="J456" s="184"/>
      <c r="K456" s="184"/>
      <c r="L456" s="184"/>
      <c r="M456" s="184"/>
      <c r="N456" s="98"/>
      <c r="O456" s="164"/>
      <c r="P456" s="164"/>
      <c r="Q456" s="184"/>
      <c r="R456" s="184"/>
      <c r="S456" s="184"/>
      <c r="T456" s="184"/>
      <c r="U456" s="184"/>
      <c r="V456" s="184"/>
      <c r="W456" s="99"/>
      <c r="X456" s="99"/>
      <c r="Y456" s="100"/>
      <c r="Z456" s="101"/>
      <c r="AA456" s="38"/>
      <c r="AB456" s="38"/>
      <c r="AC456" s="38"/>
      <c r="AD456" s="94"/>
      <c r="AE456" s="94"/>
      <c r="AF456" s="94"/>
      <c r="AG456" s="94"/>
      <c r="AH456" s="94"/>
      <c r="AI456" s="94"/>
      <c r="AJ456" s="94"/>
      <c r="AK456" s="94"/>
      <c r="AL456" s="94"/>
    </row>
    <row r="457" spans="1:38" ht="14.25" customHeight="1" x14ac:dyDescent="0.25">
      <c r="A457" s="38"/>
      <c r="B457" s="184"/>
      <c r="C457" s="184"/>
      <c r="D457" s="184"/>
      <c r="E457" s="184"/>
      <c r="F457" s="184"/>
      <c r="G457" s="184"/>
      <c r="H457" s="184"/>
      <c r="I457" s="184"/>
      <c r="J457" s="184"/>
      <c r="K457" s="184"/>
      <c r="L457" s="184"/>
      <c r="M457" s="184"/>
      <c r="N457" s="98"/>
      <c r="O457" s="164"/>
      <c r="P457" s="164"/>
      <c r="Q457" s="184"/>
      <c r="R457" s="184"/>
      <c r="S457" s="184"/>
      <c r="T457" s="184"/>
      <c r="U457" s="184"/>
      <c r="V457" s="184"/>
      <c r="W457" s="99"/>
      <c r="X457" s="99"/>
      <c r="Y457" s="100"/>
      <c r="Z457" s="101"/>
      <c r="AA457" s="38"/>
      <c r="AB457" s="38"/>
      <c r="AC457" s="38"/>
      <c r="AD457" s="94"/>
      <c r="AE457" s="94"/>
      <c r="AF457" s="94"/>
      <c r="AG457" s="94"/>
      <c r="AH457" s="94"/>
      <c r="AI457" s="94"/>
      <c r="AJ457" s="94"/>
      <c r="AK457" s="94"/>
      <c r="AL457" s="94"/>
    </row>
    <row r="458" spans="1:38" ht="14.25" customHeight="1" x14ac:dyDescent="0.25">
      <c r="A458" s="38"/>
      <c r="B458" s="184"/>
      <c r="C458" s="184"/>
      <c r="D458" s="184"/>
      <c r="E458" s="184"/>
      <c r="F458" s="184"/>
      <c r="G458" s="184"/>
      <c r="H458" s="184"/>
      <c r="I458" s="184"/>
      <c r="J458" s="184"/>
      <c r="K458" s="184"/>
      <c r="L458" s="184"/>
      <c r="M458" s="184"/>
      <c r="N458" s="98"/>
      <c r="O458" s="164"/>
      <c r="P458" s="164"/>
      <c r="Q458" s="184"/>
      <c r="R458" s="184"/>
      <c r="S458" s="184"/>
      <c r="T458" s="184"/>
      <c r="U458" s="184"/>
      <c r="V458" s="184"/>
      <c r="W458" s="99"/>
      <c r="X458" s="99"/>
      <c r="Y458" s="100"/>
      <c r="Z458" s="101"/>
      <c r="AA458" s="38"/>
      <c r="AB458" s="38"/>
      <c r="AC458" s="38"/>
      <c r="AD458" s="94"/>
      <c r="AE458" s="94"/>
      <c r="AF458" s="94"/>
      <c r="AG458" s="94"/>
      <c r="AH458" s="94"/>
      <c r="AI458" s="94"/>
      <c r="AJ458" s="94"/>
      <c r="AK458" s="94"/>
      <c r="AL458" s="94"/>
    </row>
    <row r="459" spans="1:38" ht="14.25" customHeight="1" x14ac:dyDescent="0.25">
      <c r="A459" s="38"/>
      <c r="B459" s="184"/>
      <c r="C459" s="184"/>
      <c r="D459" s="184"/>
      <c r="E459" s="184"/>
      <c r="F459" s="184"/>
      <c r="G459" s="184"/>
      <c r="H459" s="184"/>
      <c r="I459" s="184"/>
      <c r="J459" s="184"/>
      <c r="K459" s="184"/>
      <c r="L459" s="184"/>
      <c r="M459" s="184"/>
      <c r="N459" s="98"/>
      <c r="O459" s="164"/>
      <c r="P459" s="164"/>
      <c r="Q459" s="184"/>
      <c r="R459" s="184"/>
      <c r="S459" s="184"/>
      <c r="T459" s="184"/>
      <c r="U459" s="184"/>
      <c r="V459" s="184"/>
      <c r="W459" s="99"/>
      <c r="X459" s="99"/>
      <c r="Y459" s="100"/>
      <c r="Z459" s="101"/>
      <c r="AA459" s="38"/>
      <c r="AB459" s="38"/>
      <c r="AC459" s="38"/>
      <c r="AD459" s="94"/>
      <c r="AE459" s="94"/>
      <c r="AF459" s="94"/>
      <c r="AG459" s="94"/>
      <c r="AH459" s="94"/>
      <c r="AI459" s="94"/>
      <c r="AJ459" s="94"/>
      <c r="AK459" s="94"/>
      <c r="AL459" s="94"/>
    </row>
    <row r="460" spans="1:38" ht="14.25" customHeight="1" x14ac:dyDescent="0.25">
      <c r="A460" s="38"/>
      <c r="B460" s="184"/>
      <c r="C460" s="184"/>
      <c r="D460" s="184"/>
      <c r="E460" s="184"/>
      <c r="F460" s="184"/>
      <c r="G460" s="184"/>
      <c r="H460" s="184"/>
      <c r="I460" s="184"/>
      <c r="J460" s="184"/>
      <c r="K460" s="184"/>
      <c r="L460" s="184"/>
      <c r="M460" s="184"/>
      <c r="N460" s="98"/>
      <c r="O460" s="164"/>
      <c r="P460" s="164"/>
      <c r="Q460" s="184"/>
      <c r="R460" s="184"/>
      <c r="S460" s="184"/>
      <c r="T460" s="184"/>
      <c r="U460" s="184"/>
      <c r="V460" s="184"/>
      <c r="W460" s="99"/>
      <c r="X460" s="99"/>
      <c r="Y460" s="100"/>
      <c r="Z460" s="101"/>
      <c r="AA460" s="38"/>
      <c r="AB460" s="38"/>
      <c r="AC460" s="38"/>
      <c r="AD460" s="94"/>
      <c r="AE460" s="94"/>
      <c r="AF460" s="94"/>
      <c r="AG460" s="94"/>
      <c r="AH460" s="94"/>
      <c r="AI460" s="94"/>
      <c r="AJ460" s="94"/>
      <c r="AK460" s="94"/>
      <c r="AL460" s="94"/>
    </row>
    <row r="461" spans="1:38" ht="14.25" customHeight="1" x14ac:dyDescent="0.25">
      <c r="A461" s="38"/>
      <c r="B461" s="184"/>
      <c r="C461" s="184"/>
      <c r="D461" s="184"/>
      <c r="E461" s="184"/>
      <c r="F461" s="184"/>
      <c r="G461" s="184"/>
      <c r="H461" s="184"/>
      <c r="I461" s="184"/>
      <c r="J461" s="184"/>
      <c r="K461" s="184"/>
      <c r="L461" s="184"/>
      <c r="M461" s="184"/>
      <c r="N461" s="98"/>
      <c r="O461" s="164"/>
      <c r="P461" s="164"/>
      <c r="Q461" s="184"/>
      <c r="R461" s="184"/>
      <c r="S461" s="184"/>
      <c r="T461" s="184"/>
      <c r="U461" s="184"/>
      <c r="V461" s="184"/>
      <c r="W461" s="99"/>
      <c r="X461" s="99"/>
      <c r="Y461" s="100"/>
      <c r="Z461" s="101"/>
      <c r="AA461" s="38"/>
      <c r="AB461" s="38"/>
      <c r="AC461" s="38"/>
      <c r="AD461" s="94"/>
      <c r="AE461" s="94"/>
      <c r="AF461" s="94"/>
      <c r="AG461" s="94"/>
      <c r="AH461" s="94"/>
      <c r="AI461" s="94"/>
      <c r="AJ461" s="94"/>
      <c r="AK461" s="94"/>
      <c r="AL461" s="94"/>
    </row>
    <row r="462" spans="1:38" ht="14.25" customHeight="1" x14ac:dyDescent="0.25">
      <c r="A462" s="38"/>
      <c r="B462" s="184"/>
      <c r="C462" s="184"/>
      <c r="D462" s="184"/>
      <c r="E462" s="184"/>
      <c r="F462" s="184"/>
      <c r="G462" s="184"/>
      <c r="H462" s="184"/>
      <c r="I462" s="184"/>
      <c r="J462" s="184"/>
      <c r="K462" s="184"/>
      <c r="L462" s="184"/>
      <c r="M462" s="184"/>
      <c r="N462" s="98"/>
      <c r="O462" s="164"/>
      <c r="P462" s="164"/>
      <c r="Q462" s="184"/>
      <c r="R462" s="184"/>
      <c r="S462" s="184"/>
      <c r="T462" s="184"/>
      <c r="U462" s="184"/>
      <c r="V462" s="184"/>
      <c r="W462" s="99"/>
      <c r="X462" s="99"/>
      <c r="Y462" s="100"/>
      <c r="Z462" s="101"/>
      <c r="AA462" s="38"/>
      <c r="AB462" s="38"/>
      <c r="AC462" s="38"/>
      <c r="AD462" s="94"/>
      <c r="AE462" s="94"/>
      <c r="AF462" s="94"/>
      <c r="AG462" s="94"/>
      <c r="AH462" s="94"/>
      <c r="AI462" s="94"/>
      <c r="AJ462" s="94"/>
      <c r="AK462" s="94"/>
      <c r="AL462" s="94"/>
    </row>
    <row r="463" spans="1:38" ht="14.25" customHeight="1" x14ac:dyDescent="0.25">
      <c r="A463" s="38"/>
      <c r="B463" s="184"/>
      <c r="C463" s="184"/>
      <c r="D463" s="184"/>
      <c r="E463" s="184"/>
      <c r="F463" s="184"/>
      <c r="G463" s="184"/>
      <c r="H463" s="184"/>
      <c r="I463" s="184"/>
      <c r="J463" s="184"/>
      <c r="K463" s="184"/>
      <c r="L463" s="184"/>
      <c r="M463" s="184"/>
      <c r="N463" s="98"/>
      <c r="O463" s="164"/>
      <c r="P463" s="164"/>
      <c r="Q463" s="184"/>
      <c r="R463" s="184"/>
      <c r="S463" s="184"/>
      <c r="T463" s="184"/>
      <c r="U463" s="184"/>
      <c r="V463" s="184"/>
      <c r="W463" s="99"/>
      <c r="X463" s="99"/>
      <c r="Y463" s="100"/>
      <c r="Z463" s="101"/>
      <c r="AA463" s="38"/>
      <c r="AB463" s="38"/>
      <c r="AC463" s="38"/>
      <c r="AD463" s="94"/>
      <c r="AE463" s="94"/>
      <c r="AF463" s="94"/>
      <c r="AG463" s="94"/>
      <c r="AH463" s="94"/>
      <c r="AI463" s="94"/>
      <c r="AJ463" s="94"/>
      <c r="AK463" s="94"/>
      <c r="AL463" s="94"/>
    </row>
    <row r="464" spans="1:38" ht="14.25" customHeight="1" x14ac:dyDescent="0.25">
      <c r="A464" s="38"/>
      <c r="B464" s="184"/>
      <c r="C464" s="184"/>
      <c r="D464" s="184"/>
      <c r="E464" s="184"/>
      <c r="F464" s="184"/>
      <c r="G464" s="184"/>
      <c r="H464" s="184"/>
      <c r="I464" s="184"/>
      <c r="J464" s="184"/>
      <c r="K464" s="184"/>
      <c r="L464" s="184"/>
      <c r="M464" s="184"/>
      <c r="N464" s="98"/>
      <c r="O464" s="164"/>
      <c r="P464" s="164"/>
      <c r="Q464" s="184"/>
      <c r="R464" s="184"/>
      <c r="S464" s="184"/>
      <c r="T464" s="184"/>
      <c r="U464" s="184"/>
      <c r="V464" s="184"/>
      <c r="W464" s="99"/>
      <c r="X464" s="99"/>
      <c r="Y464" s="100"/>
      <c r="Z464" s="101"/>
      <c r="AA464" s="38"/>
      <c r="AB464" s="38"/>
      <c r="AC464" s="38"/>
      <c r="AD464" s="94"/>
      <c r="AE464" s="94"/>
      <c r="AF464" s="94"/>
      <c r="AG464" s="94"/>
      <c r="AH464" s="94"/>
      <c r="AI464" s="94"/>
      <c r="AJ464" s="94"/>
      <c r="AK464" s="94"/>
      <c r="AL464" s="94"/>
    </row>
    <row r="465" spans="1:38" ht="14.25" customHeight="1" x14ac:dyDescent="0.25">
      <c r="A465" s="38"/>
      <c r="B465" s="184"/>
      <c r="C465" s="184"/>
      <c r="D465" s="184"/>
      <c r="E465" s="184"/>
      <c r="F465" s="184"/>
      <c r="G465" s="184"/>
      <c r="H465" s="184"/>
      <c r="I465" s="184"/>
      <c r="J465" s="184"/>
      <c r="K465" s="184"/>
      <c r="L465" s="184"/>
      <c r="M465" s="184"/>
      <c r="N465" s="98"/>
      <c r="O465" s="164"/>
      <c r="P465" s="164"/>
      <c r="Q465" s="184"/>
      <c r="R465" s="184"/>
      <c r="S465" s="184"/>
      <c r="T465" s="184"/>
      <c r="U465" s="184"/>
      <c r="V465" s="184"/>
      <c r="W465" s="99"/>
      <c r="X465" s="99"/>
      <c r="Y465" s="100"/>
      <c r="Z465" s="101"/>
      <c r="AA465" s="38"/>
      <c r="AB465" s="38"/>
      <c r="AC465" s="38"/>
      <c r="AD465" s="94"/>
      <c r="AE465" s="94"/>
      <c r="AF465" s="94"/>
      <c r="AG465" s="94"/>
      <c r="AH465" s="94"/>
      <c r="AI465" s="94"/>
      <c r="AJ465" s="94"/>
      <c r="AK465" s="94"/>
      <c r="AL465" s="94"/>
    </row>
    <row r="466" spans="1:38" ht="14.25" customHeight="1" x14ac:dyDescent="0.25">
      <c r="A466" s="38"/>
      <c r="B466" s="184"/>
      <c r="C466" s="184"/>
      <c r="D466" s="184"/>
      <c r="E466" s="184"/>
      <c r="F466" s="184"/>
      <c r="G466" s="184"/>
      <c r="H466" s="184"/>
      <c r="I466" s="184"/>
      <c r="J466" s="184"/>
      <c r="K466" s="184"/>
      <c r="L466" s="184"/>
      <c r="M466" s="184"/>
      <c r="N466" s="98"/>
      <c r="O466" s="164"/>
      <c r="P466" s="164"/>
      <c r="Q466" s="184"/>
      <c r="R466" s="184"/>
      <c r="S466" s="184"/>
      <c r="T466" s="184"/>
      <c r="U466" s="184"/>
      <c r="V466" s="184"/>
      <c r="W466" s="99"/>
      <c r="X466" s="99"/>
      <c r="Y466" s="100"/>
      <c r="Z466" s="101"/>
      <c r="AA466" s="38"/>
      <c r="AB466" s="38"/>
      <c r="AC466" s="38"/>
      <c r="AD466" s="94"/>
      <c r="AE466" s="94"/>
      <c r="AF466" s="94"/>
      <c r="AG466" s="94"/>
      <c r="AH466" s="94"/>
      <c r="AI466" s="94"/>
      <c r="AJ466" s="94"/>
      <c r="AK466" s="94"/>
      <c r="AL466" s="94"/>
    </row>
    <row r="467" spans="1:38" ht="14.25" customHeight="1" x14ac:dyDescent="0.25">
      <c r="A467" s="38"/>
      <c r="B467" s="184"/>
      <c r="C467" s="184"/>
      <c r="D467" s="184"/>
      <c r="E467" s="184"/>
      <c r="F467" s="184"/>
      <c r="G467" s="184"/>
      <c r="H467" s="184"/>
      <c r="I467" s="184"/>
      <c r="J467" s="184"/>
      <c r="K467" s="184"/>
      <c r="L467" s="184"/>
      <c r="M467" s="184"/>
      <c r="N467" s="98"/>
      <c r="O467" s="164"/>
      <c r="P467" s="164"/>
      <c r="Q467" s="184"/>
      <c r="R467" s="184"/>
      <c r="S467" s="184"/>
      <c r="T467" s="184"/>
      <c r="U467" s="184"/>
      <c r="V467" s="184"/>
      <c r="W467" s="99"/>
      <c r="X467" s="99"/>
      <c r="Y467" s="100"/>
      <c r="Z467" s="101"/>
      <c r="AA467" s="38"/>
      <c r="AB467" s="38"/>
      <c r="AC467" s="38"/>
      <c r="AD467" s="94"/>
      <c r="AE467" s="94"/>
      <c r="AF467" s="94"/>
      <c r="AG467" s="94"/>
      <c r="AH467" s="94"/>
      <c r="AI467" s="94"/>
      <c r="AJ467" s="94"/>
      <c r="AK467" s="94"/>
      <c r="AL467" s="94"/>
    </row>
    <row r="468" spans="1:38" ht="14.25" customHeight="1" x14ac:dyDescent="0.25">
      <c r="A468" s="38"/>
      <c r="B468" s="184"/>
      <c r="C468" s="184"/>
      <c r="D468" s="184"/>
      <c r="E468" s="184"/>
      <c r="F468" s="184"/>
      <c r="G468" s="184"/>
      <c r="H468" s="184"/>
      <c r="I468" s="184"/>
      <c r="J468" s="184"/>
      <c r="K468" s="184"/>
      <c r="L468" s="184"/>
      <c r="M468" s="184"/>
      <c r="N468" s="98"/>
      <c r="O468" s="164"/>
      <c r="P468" s="164"/>
      <c r="Q468" s="184"/>
      <c r="R468" s="184"/>
      <c r="S468" s="184"/>
      <c r="T468" s="184"/>
      <c r="U468" s="184"/>
      <c r="V468" s="184"/>
      <c r="W468" s="99"/>
      <c r="X468" s="99"/>
      <c r="Y468" s="100"/>
      <c r="Z468" s="101"/>
      <c r="AA468" s="38"/>
      <c r="AB468" s="38"/>
      <c r="AC468" s="38"/>
      <c r="AD468" s="94"/>
      <c r="AE468" s="94"/>
      <c r="AF468" s="94"/>
      <c r="AG468" s="94"/>
      <c r="AH468" s="94"/>
      <c r="AI468" s="94"/>
      <c r="AJ468" s="94"/>
      <c r="AK468" s="94"/>
      <c r="AL468" s="94"/>
    </row>
    <row r="469" spans="1:38" ht="14.25" customHeight="1" x14ac:dyDescent="0.25">
      <c r="A469" s="38"/>
      <c r="B469" s="184"/>
      <c r="C469" s="184"/>
      <c r="D469" s="184"/>
      <c r="E469" s="184"/>
      <c r="F469" s="184"/>
      <c r="G469" s="184"/>
      <c r="H469" s="184"/>
      <c r="I469" s="184"/>
      <c r="J469" s="184"/>
      <c r="K469" s="184"/>
      <c r="L469" s="184"/>
      <c r="M469" s="184"/>
      <c r="N469" s="98"/>
      <c r="O469" s="164"/>
      <c r="P469" s="164"/>
      <c r="Q469" s="184"/>
      <c r="R469" s="184"/>
      <c r="S469" s="184"/>
      <c r="T469" s="184"/>
      <c r="U469" s="184"/>
      <c r="V469" s="184"/>
      <c r="W469" s="99"/>
      <c r="X469" s="99"/>
      <c r="Y469" s="100"/>
      <c r="Z469" s="101"/>
      <c r="AA469" s="38"/>
      <c r="AB469" s="38"/>
      <c r="AC469" s="38"/>
      <c r="AD469" s="94"/>
      <c r="AE469" s="94"/>
      <c r="AF469" s="94"/>
      <c r="AG469" s="94"/>
      <c r="AH469" s="94"/>
      <c r="AI469" s="94"/>
      <c r="AJ469" s="94"/>
      <c r="AK469" s="94"/>
      <c r="AL469" s="94"/>
    </row>
    <row r="470" spans="1:38" ht="14.25" customHeight="1" x14ac:dyDescent="0.25">
      <c r="A470" s="38"/>
      <c r="B470" s="184"/>
      <c r="C470" s="184"/>
      <c r="D470" s="184"/>
      <c r="E470" s="184"/>
      <c r="F470" s="184"/>
      <c r="G470" s="184"/>
      <c r="H470" s="184"/>
      <c r="I470" s="184"/>
      <c r="J470" s="184"/>
      <c r="K470" s="184"/>
      <c r="L470" s="184"/>
      <c r="M470" s="184"/>
      <c r="N470" s="98"/>
      <c r="O470" s="164"/>
      <c r="P470" s="164"/>
      <c r="Q470" s="184"/>
      <c r="R470" s="184"/>
      <c r="S470" s="184"/>
      <c r="T470" s="184"/>
      <c r="U470" s="184"/>
      <c r="V470" s="184"/>
      <c r="W470" s="99"/>
      <c r="X470" s="99"/>
      <c r="Y470" s="100"/>
      <c r="Z470" s="101"/>
      <c r="AA470" s="38"/>
      <c r="AB470" s="38"/>
      <c r="AC470" s="38"/>
      <c r="AD470" s="94"/>
      <c r="AE470" s="94"/>
      <c r="AF470" s="94"/>
      <c r="AG470" s="94"/>
      <c r="AH470" s="94"/>
      <c r="AI470" s="94"/>
      <c r="AJ470" s="94"/>
      <c r="AK470" s="94"/>
      <c r="AL470" s="94"/>
    </row>
    <row r="471" spans="1:38" ht="14.25" customHeight="1" x14ac:dyDescent="0.25">
      <c r="A471" s="38"/>
      <c r="B471" s="184"/>
      <c r="C471" s="184"/>
      <c r="D471" s="184"/>
      <c r="E471" s="184"/>
      <c r="F471" s="184"/>
      <c r="G471" s="184"/>
      <c r="H471" s="184"/>
      <c r="I471" s="184"/>
      <c r="J471" s="184"/>
      <c r="K471" s="184"/>
      <c r="L471" s="184"/>
      <c r="M471" s="184"/>
      <c r="N471" s="98"/>
      <c r="O471" s="164"/>
      <c r="P471" s="164"/>
      <c r="Q471" s="184"/>
      <c r="R471" s="184"/>
      <c r="S471" s="184"/>
      <c r="T471" s="184"/>
      <c r="U471" s="184"/>
      <c r="V471" s="184"/>
      <c r="W471" s="99"/>
      <c r="X471" s="99"/>
      <c r="Y471" s="100"/>
      <c r="Z471" s="101"/>
      <c r="AA471" s="38"/>
      <c r="AB471" s="38"/>
      <c r="AC471" s="38"/>
      <c r="AD471" s="94"/>
      <c r="AE471" s="94"/>
      <c r="AF471" s="94"/>
      <c r="AG471" s="94"/>
      <c r="AH471" s="94"/>
      <c r="AI471" s="94"/>
      <c r="AJ471" s="94"/>
      <c r="AK471" s="94"/>
      <c r="AL471" s="94"/>
    </row>
    <row r="472" spans="1:38" ht="14.25" customHeight="1" x14ac:dyDescent="0.25">
      <c r="A472" s="38"/>
      <c r="B472" s="184"/>
      <c r="C472" s="184"/>
      <c r="D472" s="184"/>
      <c r="E472" s="184"/>
      <c r="F472" s="184"/>
      <c r="G472" s="184"/>
      <c r="H472" s="184"/>
      <c r="I472" s="184"/>
      <c r="J472" s="184"/>
      <c r="K472" s="184"/>
      <c r="L472" s="184"/>
      <c r="M472" s="184"/>
      <c r="N472" s="98"/>
      <c r="O472" s="164"/>
      <c r="P472" s="164"/>
      <c r="Q472" s="184"/>
      <c r="R472" s="184"/>
      <c r="S472" s="184"/>
      <c r="T472" s="184"/>
      <c r="U472" s="184"/>
      <c r="V472" s="184"/>
      <c r="W472" s="99"/>
      <c r="X472" s="99"/>
      <c r="Y472" s="100"/>
      <c r="Z472" s="101"/>
      <c r="AA472" s="38"/>
      <c r="AB472" s="38"/>
      <c r="AC472" s="38"/>
      <c r="AD472" s="94"/>
      <c r="AE472" s="94"/>
      <c r="AF472" s="94"/>
      <c r="AG472" s="94"/>
      <c r="AH472" s="94"/>
      <c r="AI472" s="94"/>
      <c r="AJ472" s="94"/>
      <c r="AK472" s="94"/>
      <c r="AL472" s="94"/>
    </row>
    <row r="473" spans="1:38" ht="14.25" customHeight="1" x14ac:dyDescent="0.25">
      <c r="A473" s="38"/>
      <c r="B473" s="184"/>
      <c r="C473" s="184"/>
      <c r="D473" s="184"/>
      <c r="E473" s="184"/>
      <c r="F473" s="184"/>
      <c r="G473" s="184"/>
      <c r="H473" s="184"/>
      <c r="I473" s="184"/>
      <c r="J473" s="184"/>
      <c r="K473" s="184"/>
      <c r="L473" s="184"/>
      <c r="M473" s="184"/>
      <c r="N473" s="98"/>
      <c r="O473" s="164"/>
      <c r="P473" s="164"/>
      <c r="Q473" s="184"/>
      <c r="R473" s="184"/>
      <c r="S473" s="184"/>
      <c r="T473" s="184"/>
      <c r="U473" s="184"/>
      <c r="V473" s="184"/>
      <c r="W473" s="99"/>
      <c r="X473" s="99"/>
      <c r="Y473" s="100"/>
      <c r="Z473" s="101"/>
      <c r="AA473" s="38"/>
      <c r="AB473" s="38"/>
      <c r="AC473" s="38"/>
      <c r="AD473" s="94"/>
      <c r="AE473" s="94"/>
      <c r="AF473" s="94"/>
      <c r="AG473" s="94"/>
      <c r="AH473" s="94"/>
      <c r="AI473" s="94"/>
      <c r="AJ473" s="94"/>
      <c r="AK473" s="94"/>
      <c r="AL473" s="94"/>
    </row>
    <row r="474" spans="1:38" ht="14.25" customHeight="1" x14ac:dyDescent="0.25">
      <c r="A474" s="38"/>
      <c r="B474" s="184"/>
      <c r="C474" s="184"/>
      <c r="D474" s="184"/>
      <c r="E474" s="184"/>
      <c r="F474" s="184"/>
      <c r="G474" s="184"/>
      <c r="H474" s="184"/>
      <c r="I474" s="184"/>
      <c r="J474" s="184"/>
      <c r="K474" s="184"/>
      <c r="L474" s="184"/>
      <c r="M474" s="184"/>
      <c r="N474" s="98"/>
      <c r="O474" s="164"/>
      <c r="P474" s="164"/>
      <c r="Q474" s="184"/>
      <c r="R474" s="184"/>
      <c r="S474" s="184"/>
      <c r="T474" s="184"/>
      <c r="U474" s="184"/>
      <c r="V474" s="184"/>
      <c r="W474" s="99"/>
      <c r="X474" s="99"/>
      <c r="Y474" s="100"/>
      <c r="Z474" s="101"/>
      <c r="AA474" s="38"/>
      <c r="AB474" s="38"/>
      <c r="AC474" s="38"/>
      <c r="AD474" s="94"/>
      <c r="AE474" s="94"/>
      <c r="AF474" s="94"/>
      <c r="AG474" s="94"/>
      <c r="AH474" s="94"/>
      <c r="AI474" s="94"/>
      <c r="AJ474" s="94"/>
      <c r="AK474" s="94"/>
      <c r="AL474" s="94"/>
    </row>
    <row r="475" spans="1:38" ht="14.25" customHeight="1" x14ac:dyDescent="0.25">
      <c r="A475" s="38"/>
      <c r="B475" s="184"/>
      <c r="C475" s="184"/>
      <c r="D475" s="184"/>
      <c r="E475" s="184"/>
      <c r="F475" s="184"/>
      <c r="G475" s="184"/>
      <c r="H475" s="184"/>
      <c r="I475" s="184"/>
      <c r="J475" s="184"/>
      <c r="K475" s="184"/>
      <c r="L475" s="184"/>
      <c r="M475" s="184"/>
      <c r="N475" s="98"/>
      <c r="O475" s="164"/>
      <c r="P475" s="164"/>
      <c r="Q475" s="184"/>
      <c r="R475" s="184"/>
      <c r="S475" s="184"/>
      <c r="T475" s="184"/>
      <c r="U475" s="184"/>
      <c r="V475" s="184"/>
      <c r="W475" s="99"/>
      <c r="X475" s="99"/>
      <c r="Y475" s="100"/>
      <c r="Z475" s="101"/>
      <c r="AA475" s="38"/>
      <c r="AB475" s="38"/>
      <c r="AC475" s="38"/>
      <c r="AD475" s="94"/>
      <c r="AE475" s="94"/>
      <c r="AF475" s="94"/>
      <c r="AG475" s="94"/>
      <c r="AH475" s="94"/>
      <c r="AI475" s="94"/>
      <c r="AJ475" s="94"/>
      <c r="AK475" s="94"/>
      <c r="AL475" s="94"/>
    </row>
    <row r="476" spans="1:38" ht="14.25" customHeight="1" x14ac:dyDescent="0.25">
      <c r="A476" s="38"/>
      <c r="B476" s="184"/>
      <c r="C476" s="184"/>
      <c r="D476" s="184"/>
      <c r="E476" s="184"/>
      <c r="F476" s="184"/>
      <c r="G476" s="184"/>
      <c r="H476" s="184"/>
      <c r="I476" s="184"/>
      <c r="J476" s="184"/>
      <c r="K476" s="184"/>
      <c r="L476" s="184"/>
      <c r="M476" s="184"/>
      <c r="N476" s="98"/>
      <c r="O476" s="164"/>
      <c r="P476" s="164"/>
      <c r="Q476" s="184"/>
      <c r="R476" s="184"/>
      <c r="S476" s="184"/>
      <c r="T476" s="184"/>
      <c r="U476" s="184"/>
      <c r="V476" s="184"/>
      <c r="W476" s="99"/>
      <c r="X476" s="99"/>
      <c r="Y476" s="100"/>
      <c r="Z476" s="101"/>
      <c r="AA476" s="38"/>
      <c r="AB476" s="38"/>
      <c r="AC476" s="38"/>
      <c r="AD476" s="94"/>
      <c r="AE476" s="94"/>
      <c r="AF476" s="94"/>
      <c r="AG476" s="94"/>
      <c r="AH476" s="94"/>
      <c r="AI476" s="94"/>
      <c r="AJ476" s="94"/>
      <c r="AK476" s="94"/>
      <c r="AL476" s="94"/>
    </row>
    <row r="477" spans="1:38" ht="14.25" customHeight="1" x14ac:dyDescent="0.25">
      <c r="A477" s="38"/>
      <c r="B477" s="184"/>
      <c r="C477" s="184"/>
      <c r="D477" s="184"/>
      <c r="E477" s="184"/>
      <c r="F477" s="184"/>
      <c r="G477" s="184"/>
      <c r="H477" s="184"/>
      <c r="I477" s="184"/>
      <c r="J477" s="184"/>
      <c r="K477" s="184"/>
      <c r="L477" s="184"/>
      <c r="M477" s="184"/>
      <c r="N477" s="98"/>
      <c r="O477" s="164"/>
      <c r="P477" s="164"/>
      <c r="Q477" s="184"/>
      <c r="R477" s="184"/>
      <c r="S477" s="184"/>
      <c r="T477" s="184"/>
      <c r="U477" s="184"/>
      <c r="V477" s="184"/>
      <c r="W477" s="99"/>
      <c r="X477" s="99"/>
      <c r="Y477" s="100"/>
      <c r="Z477" s="101"/>
      <c r="AA477" s="38"/>
      <c r="AB477" s="38"/>
      <c r="AC477" s="38"/>
      <c r="AD477" s="94"/>
      <c r="AE477" s="94"/>
      <c r="AF477" s="94"/>
      <c r="AG477" s="94"/>
      <c r="AH477" s="94"/>
      <c r="AI477" s="94"/>
      <c r="AJ477" s="94"/>
      <c r="AK477" s="94"/>
      <c r="AL477" s="94"/>
    </row>
    <row r="478" spans="1:38" ht="14.25" customHeight="1" x14ac:dyDescent="0.25">
      <c r="A478" s="38"/>
      <c r="B478" s="184"/>
      <c r="C478" s="184"/>
      <c r="D478" s="184"/>
      <c r="E478" s="184"/>
      <c r="F478" s="184"/>
      <c r="G478" s="184"/>
      <c r="H478" s="184"/>
      <c r="I478" s="184"/>
      <c r="J478" s="184"/>
      <c r="K478" s="184"/>
      <c r="L478" s="184"/>
      <c r="M478" s="184"/>
      <c r="N478" s="98"/>
      <c r="O478" s="164"/>
      <c r="P478" s="164"/>
      <c r="Q478" s="184"/>
      <c r="R478" s="184"/>
      <c r="S478" s="184"/>
      <c r="T478" s="184"/>
      <c r="U478" s="184"/>
      <c r="V478" s="184"/>
      <c r="W478" s="99"/>
      <c r="X478" s="99"/>
      <c r="Y478" s="100"/>
      <c r="Z478" s="101"/>
      <c r="AA478" s="38"/>
      <c r="AB478" s="38"/>
      <c r="AC478" s="38"/>
      <c r="AD478" s="94"/>
      <c r="AE478" s="94"/>
      <c r="AF478" s="94"/>
      <c r="AG478" s="94"/>
      <c r="AH478" s="94"/>
      <c r="AI478" s="94"/>
      <c r="AJ478" s="94"/>
      <c r="AK478" s="94"/>
      <c r="AL478" s="94"/>
    </row>
    <row r="479" spans="1:38" ht="14.25" customHeight="1" x14ac:dyDescent="0.25">
      <c r="A479" s="38"/>
      <c r="B479" s="184"/>
      <c r="C479" s="184"/>
      <c r="D479" s="184"/>
      <c r="E479" s="184"/>
      <c r="F479" s="184"/>
      <c r="G479" s="184"/>
      <c r="H479" s="184"/>
      <c r="I479" s="184"/>
      <c r="J479" s="184"/>
      <c r="K479" s="184"/>
      <c r="L479" s="184"/>
      <c r="M479" s="184"/>
      <c r="N479" s="98"/>
      <c r="O479" s="164"/>
      <c r="P479" s="164"/>
      <c r="Q479" s="184"/>
      <c r="R479" s="184"/>
      <c r="S479" s="184"/>
      <c r="T479" s="184"/>
      <c r="U479" s="184"/>
      <c r="V479" s="184"/>
      <c r="W479" s="99"/>
      <c r="X479" s="99"/>
      <c r="Y479" s="100"/>
      <c r="Z479" s="101"/>
      <c r="AA479" s="38"/>
      <c r="AB479" s="38"/>
      <c r="AC479" s="38"/>
      <c r="AD479" s="94"/>
      <c r="AE479" s="94"/>
      <c r="AF479" s="94"/>
      <c r="AG479" s="94"/>
      <c r="AH479" s="94"/>
      <c r="AI479" s="94"/>
      <c r="AJ479" s="94"/>
      <c r="AK479" s="94"/>
      <c r="AL479" s="94"/>
    </row>
    <row r="480" spans="1:38" ht="14.25" customHeight="1" x14ac:dyDescent="0.25">
      <c r="A480" s="38"/>
      <c r="B480" s="184"/>
      <c r="C480" s="184"/>
      <c r="D480" s="184"/>
      <c r="E480" s="184"/>
      <c r="F480" s="184"/>
      <c r="G480" s="184"/>
      <c r="H480" s="184"/>
      <c r="I480" s="184"/>
      <c r="J480" s="184"/>
      <c r="K480" s="184"/>
      <c r="L480" s="184"/>
      <c r="M480" s="184"/>
      <c r="N480" s="98"/>
      <c r="O480" s="164"/>
      <c r="P480" s="164"/>
      <c r="Q480" s="184"/>
      <c r="R480" s="184"/>
      <c r="S480" s="184"/>
      <c r="T480" s="184"/>
      <c r="U480" s="184"/>
      <c r="V480" s="184"/>
      <c r="W480" s="99"/>
      <c r="X480" s="99"/>
      <c r="Y480" s="100"/>
      <c r="Z480" s="101"/>
      <c r="AA480" s="38"/>
      <c r="AB480" s="38"/>
      <c r="AC480" s="38"/>
      <c r="AD480" s="94"/>
      <c r="AE480" s="94"/>
      <c r="AF480" s="94"/>
      <c r="AG480" s="94"/>
      <c r="AH480" s="94"/>
      <c r="AI480" s="94"/>
      <c r="AJ480" s="94"/>
      <c r="AK480" s="94"/>
      <c r="AL480" s="94"/>
    </row>
    <row r="481" spans="1:38" ht="14.25" customHeight="1" x14ac:dyDescent="0.25">
      <c r="A481" s="38"/>
      <c r="B481" s="184"/>
      <c r="C481" s="184"/>
      <c r="D481" s="184"/>
      <c r="E481" s="184"/>
      <c r="F481" s="184"/>
      <c r="G481" s="184"/>
      <c r="H481" s="184"/>
      <c r="I481" s="184"/>
      <c r="J481" s="184"/>
      <c r="K481" s="184"/>
      <c r="L481" s="184"/>
      <c r="M481" s="184"/>
      <c r="N481" s="98"/>
      <c r="O481" s="164"/>
      <c r="P481" s="164"/>
      <c r="Q481" s="184"/>
      <c r="R481" s="184"/>
      <c r="S481" s="184"/>
      <c r="T481" s="184"/>
      <c r="U481" s="184"/>
      <c r="V481" s="184"/>
      <c r="W481" s="99"/>
      <c r="X481" s="99"/>
      <c r="Y481" s="100"/>
      <c r="Z481" s="101"/>
      <c r="AA481" s="38"/>
      <c r="AB481" s="38"/>
      <c r="AC481" s="38"/>
      <c r="AD481" s="94"/>
      <c r="AE481" s="94"/>
      <c r="AF481" s="94"/>
      <c r="AG481" s="94"/>
      <c r="AH481" s="94"/>
      <c r="AI481" s="94"/>
      <c r="AJ481" s="94"/>
      <c r="AK481" s="94"/>
      <c r="AL481" s="94"/>
    </row>
    <row r="482" spans="1:38" ht="14.25" customHeight="1" x14ac:dyDescent="0.25">
      <c r="A482" s="38"/>
      <c r="B482" s="184"/>
      <c r="C482" s="184"/>
      <c r="D482" s="184"/>
      <c r="E482" s="184"/>
      <c r="F482" s="184"/>
      <c r="G482" s="184"/>
      <c r="H482" s="184"/>
      <c r="I482" s="184"/>
      <c r="J482" s="184"/>
      <c r="K482" s="184"/>
      <c r="L482" s="184"/>
      <c r="M482" s="184"/>
      <c r="N482" s="98"/>
      <c r="O482" s="164"/>
      <c r="P482" s="164"/>
      <c r="Q482" s="184"/>
      <c r="R482" s="184"/>
      <c r="S482" s="184"/>
      <c r="T482" s="184"/>
      <c r="U482" s="184"/>
      <c r="V482" s="184"/>
      <c r="W482" s="99"/>
      <c r="X482" s="99"/>
      <c r="Y482" s="100"/>
      <c r="Z482" s="101"/>
      <c r="AA482" s="38"/>
      <c r="AB482" s="38"/>
      <c r="AC482" s="38"/>
      <c r="AD482" s="94"/>
      <c r="AE482" s="94"/>
      <c r="AF482" s="94"/>
      <c r="AG482" s="94"/>
      <c r="AH482" s="94"/>
      <c r="AI482" s="94"/>
      <c r="AJ482" s="94"/>
      <c r="AK482" s="94"/>
      <c r="AL482" s="94"/>
    </row>
    <row r="483" spans="1:38" ht="14.25" customHeight="1" x14ac:dyDescent="0.25">
      <c r="A483" s="38"/>
      <c r="B483" s="184"/>
      <c r="C483" s="184"/>
      <c r="D483" s="184"/>
      <c r="E483" s="184"/>
      <c r="F483" s="184"/>
      <c r="G483" s="184"/>
      <c r="H483" s="184"/>
      <c r="I483" s="184"/>
      <c r="J483" s="184"/>
      <c r="K483" s="184"/>
      <c r="L483" s="184"/>
      <c r="M483" s="184"/>
      <c r="N483" s="98"/>
      <c r="O483" s="164"/>
      <c r="P483" s="164"/>
      <c r="Q483" s="184"/>
      <c r="R483" s="184"/>
      <c r="S483" s="184"/>
      <c r="T483" s="184"/>
      <c r="U483" s="184"/>
      <c r="V483" s="184"/>
      <c r="W483" s="99"/>
      <c r="X483" s="99"/>
      <c r="Y483" s="100"/>
      <c r="Z483" s="101"/>
      <c r="AA483" s="38"/>
      <c r="AB483" s="38"/>
      <c r="AC483" s="38"/>
      <c r="AD483" s="94"/>
      <c r="AE483" s="94"/>
      <c r="AF483" s="94"/>
      <c r="AG483" s="94"/>
      <c r="AH483" s="94"/>
      <c r="AI483" s="94"/>
      <c r="AJ483" s="94"/>
      <c r="AK483" s="94"/>
      <c r="AL483" s="94"/>
    </row>
    <row r="484" spans="1:38" ht="14.25" customHeight="1" x14ac:dyDescent="0.25">
      <c r="A484" s="38"/>
      <c r="B484" s="184"/>
      <c r="C484" s="184"/>
      <c r="D484" s="184"/>
      <c r="E484" s="184"/>
      <c r="F484" s="184"/>
      <c r="G484" s="184"/>
      <c r="H484" s="184"/>
      <c r="I484" s="184"/>
      <c r="J484" s="184"/>
      <c r="K484" s="184"/>
      <c r="L484" s="184"/>
      <c r="M484" s="184"/>
      <c r="N484" s="98"/>
      <c r="O484" s="164"/>
      <c r="P484" s="164"/>
      <c r="Q484" s="184"/>
      <c r="R484" s="184"/>
      <c r="S484" s="184"/>
      <c r="T484" s="184"/>
      <c r="U484" s="184"/>
      <c r="V484" s="184"/>
      <c r="W484" s="99"/>
      <c r="X484" s="99"/>
      <c r="Y484" s="100"/>
      <c r="Z484" s="101"/>
      <c r="AA484" s="38"/>
      <c r="AB484" s="38"/>
      <c r="AC484" s="38"/>
      <c r="AD484" s="94"/>
      <c r="AE484" s="94"/>
      <c r="AF484" s="94"/>
      <c r="AG484" s="94"/>
      <c r="AH484" s="94"/>
      <c r="AI484" s="94"/>
      <c r="AJ484" s="94"/>
      <c r="AK484" s="94"/>
      <c r="AL484" s="94"/>
    </row>
    <row r="485" spans="1:38" ht="14.25" customHeight="1" x14ac:dyDescent="0.25">
      <c r="A485" s="38"/>
      <c r="B485" s="184"/>
      <c r="C485" s="184"/>
      <c r="D485" s="184"/>
      <c r="E485" s="184"/>
      <c r="F485" s="184"/>
      <c r="G485" s="184"/>
      <c r="H485" s="184"/>
      <c r="I485" s="184"/>
      <c r="J485" s="184"/>
      <c r="K485" s="184"/>
      <c r="L485" s="184"/>
      <c r="M485" s="184"/>
      <c r="N485" s="98"/>
      <c r="O485" s="164"/>
      <c r="P485" s="164"/>
      <c r="Q485" s="184"/>
      <c r="R485" s="184"/>
      <c r="S485" s="184"/>
      <c r="T485" s="184"/>
      <c r="U485" s="184"/>
      <c r="V485" s="184"/>
      <c r="W485" s="99"/>
      <c r="X485" s="99"/>
      <c r="Y485" s="100"/>
      <c r="Z485" s="101"/>
      <c r="AA485" s="38"/>
      <c r="AB485" s="38"/>
      <c r="AC485" s="38"/>
      <c r="AD485" s="94"/>
      <c r="AE485" s="94"/>
      <c r="AF485" s="94"/>
      <c r="AG485" s="94"/>
      <c r="AH485" s="94"/>
      <c r="AI485" s="94"/>
      <c r="AJ485" s="94"/>
      <c r="AK485" s="94"/>
      <c r="AL485" s="94"/>
    </row>
    <row r="486" spans="1:38" ht="14.25" customHeight="1" x14ac:dyDescent="0.25">
      <c r="A486" s="38"/>
      <c r="B486" s="184"/>
      <c r="C486" s="184"/>
      <c r="D486" s="184"/>
      <c r="E486" s="184"/>
      <c r="F486" s="184"/>
      <c r="G486" s="184"/>
      <c r="H486" s="184"/>
      <c r="I486" s="184"/>
      <c r="J486" s="184"/>
      <c r="K486" s="184"/>
      <c r="L486" s="184"/>
      <c r="M486" s="184"/>
      <c r="N486" s="98"/>
      <c r="O486" s="164"/>
      <c r="P486" s="164"/>
      <c r="Q486" s="184"/>
      <c r="R486" s="184"/>
      <c r="S486" s="184"/>
      <c r="T486" s="184"/>
      <c r="U486" s="184"/>
      <c r="V486" s="184"/>
      <c r="W486" s="99"/>
      <c r="X486" s="99"/>
      <c r="Y486" s="100"/>
      <c r="Z486" s="101"/>
      <c r="AA486" s="38"/>
      <c r="AB486" s="38"/>
      <c r="AC486" s="38"/>
      <c r="AD486" s="94"/>
      <c r="AE486" s="94"/>
      <c r="AF486" s="94"/>
      <c r="AG486" s="94"/>
      <c r="AH486" s="94"/>
      <c r="AI486" s="94"/>
      <c r="AJ486" s="94"/>
      <c r="AK486" s="94"/>
      <c r="AL486" s="94"/>
    </row>
    <row r="487" spans="1:38" ht="14.25" customHeight="1" x14ac:dyDescent="0.25">
      <c r="A487" s="38"/>
      <c r="B487" s="184"/>
      <c r="C487" s="184"/>
      <c r="D487" s="184"/>
      <c r="E487" s="184"/>
      <c r="F487" s="184"/>
      <c r="G487" s="184"/>
      <c r="H487" s="184"/>
      <c r="I487" s="184"/>
      <c r="J487" s="184"/>
      <c r="K487" s="184"/>
      <c r="L487" s="184"/>
      <c r="M487" s="184"/>
      <c r="N487" s="98"/>
      <c r="O487" s="164"/>
      <c r="P487" s="164"/>
      <c r="Q487" s="184"/>
      <c r="R487" s="184"/>
      <c r="S487" s="184"/>
      <c r="T487" s="184"/>
      <c r="U487" s="184"/>
      <c r="V487" s="184"/>
      <c r="W487" s="99"/>
      <c r="X487" s="99"/>
      <c r="Y487" s="100"/>
      <c r="Z487" s="101"/>
      <c r="AA487" s="38"/>
      <c r="AB487" s="38"/>
      <c r="AC487" s="38"/>
      <c r="AD487" s="94"/>
      <c r="AE487" s="94"/>
      <c r="AF487" s="94"/>
      <c r="AG487" s="94"/>
      <c r="AH487" s="94"/>
      <c r="AI487" s="94"/>
      <c r="AJ487" s="94"/>
      <c r="AK487" s="94"/>
      <c r="AL487" s="94"/>
    </row>
    <row r="488" spans="1:38" ht="14.25" customHeight="1" x14ac:dyDescent="0.25">
      <c r="A488" s="38"/>
      <c r="B488" s="184"/>
      <c r="C488" s="184"/>
      <c r="D488" s="184"/>
      <c r="E488" s="184"/>
      <c r="F488" s="184"/>
      <c r="G488" s="184"/>
      <c r="H488" s="184"/>
      <c r="I488" s="184"/>
      <c r="J488" s="184"/>
      <c r="K488" s="184"/>
      <c r="L488" s="184"/>
      <c r="M488" s="184"/>
      <c r="N488" s="98"/>
      <c r="O488" s="164"/>
      <c r="P488" s="164"/>
      <c r="Q488" s="184"/>
      <c r="R488" s="184"/>
      <c r="S488" s="184"/>
      <c r="T488" s="184"/>
      <c r="U488" s="184"/>
      <c r="V488" s="184"/>
      <c r="W488" s="99"/>
      <c r="X488" s="99"/>
      <c r="Y488" s="100"/>
      <c r="Z488" s="101"/>
      <c r="AA488" s="38"/>
      <c r="AB488" s="38"/>
      <c r="AC488" s="38"/>
      <c r="AD488" s="94"/>
      <c r="AE488" s="94"/>
      <c r="AF488" s="94"/>
      <c r="AG488" s="94"/>
      <c r="AH488" s="94"/>
      <c r="AI488" s="94"/>
      <c r="AJ488" s="94"/>
      <c r="AK488" s="94"/>
      <c r="AL488" s="94"/>
    </row>
    <row r="489" spans="1:38" ht="14.25" customHeight="1" x14ac:dyDescent="0.25">
      <c r="A489" s="38"/>
      <c r="B489" s="184"/>
      <c r="C489" s="184"/>
      <c r="D489" s="184"/>
      <c r="E489" s="184"/>
      <c r="F489" s="184"/>
      <c r="G489" s="184"/>
      <c r="H489" s="184"/>
      <c r="I489" s="184"/>
      <c r="J489" s="184"/>
      <c r="K489" s="184"/>
      <c r="L489" s="184"/>
      <c r="M489" s="184"/>
      <c r="N489" s="98"/>
      <c r="O489" s="164"/>
      <c r="P489" s="164"/>
      <c r="Q489" s="184"/>
      <c r="R489" s="184"/>
      <c r="S489" s="184"/>
      <c r="T489" s="184"/>
      <c r="U489" s="184"/>
      <c r="V489" s="184"/>
      <c r="W489" s="99"/>
      <c r="X489" s="99"/>
      <c r="Y489" s="100"/>
      <c r="Z489" s="101"/>
      <c r="AA489" s="38"/>
      <c r="AB489" s="38"/>
      <c r="AC489" s="38"/>
      <c r="AD489" s="94"/>
      <c r="AE489" s="94"/>
      <c r="AF489" s="94"/>
      <c r="AG489" s="94"/>
      <c r="AH489" s="94"/>
      <c r="AI489" s="94"/>
      <c r="AJ489" s="94"/>
      <c r="AK489" s="94"/>
      <c r="AL489" s="94"/>
    </row>
    <row r="490" spans="1:38" ht="14.25" customHeight="1" x14ac:dyDescent="0.25">
      <c r="A490" s="38"/>
      <c r="B490" s="184"/>
      <c r="C490" s="184"/>
      <c r="D490" s="184"/>
      <c r="E490" s="184"/>
      <c r="F490" s="184"/>
      <c r="G490" s="184"/>
      <c r="H490" s="184"/>
      <c r="I490" s="184"/>
      <c r="J490" s="184"/>
      <c r="K490" s="184"/>
      <c r="L490" s="184"/>
      <c r="M490" s="184"/>
      <c r="N490" s="98"/>
      <c r="O490" s="164"/>
      <c r="P490" s="164"/>
      <c r="Q490" s="184"/>
      <c r="R490" s="184"/>
      <c r="S490" s="184"/>
      <c r="T490" s="184"/>
      <c r="U490" s="184"/>
      <c r="V490" s="184"/>
      <c r="W490" s="99"/>
      <c r="X490" s="99"/>
      <c r="Y490" s="100"/>
      <c r="Z490" s="101"/>
      <c r="AA490" s="38"/>
      <c r="AB490" s="38"/>
      <c r="AC490" s="38"/>
      <c r="AD490" s="94"/>
      <c r="AE490" s="94"/>
      <c r="AF490" s="94"/>
      <c r="AG490" s="94"/>
      <c r="AH490" s="94"/>
      <c r="AI490" s="94"/>
      <c r="AJ490" s="94"/>
      <c r="AK490" s="94"/>
      <c r="AL490" s="94"/>
    </row>
    <row r="491" spans="1:38" ht="14.25" customHeight="1" x14ac:dyDescent="0.25">
      <c r="A491" s="38"/>
      <c r="B491" s="184"/>
      <c r="C491" s="184"/>
      <c r="D491" s="184"/>
      <c r="E491" s="184"/>
      <c r="F491" s="184"/>
      <c r="G491" s="184"/>
      <c r="H491" s="184"/>
      <c r="I491" s="184"/>
      <c r="J491" s="184"/>
      <c r="K491" s="184"/>
      <c r="L491" s="184"/>
      <c r="M491" s="184"/>
      <c r="N491" s="98"/>
      <c r="O491" s="164"/>
      <c r="P491" s="164"/>
      <c r="Q491" s="184"/>
      <c r="R491" s="184"/>
      <c r="S491" s="184"/>
      <c r="T491" s="184"/>
      <c r="U491" s="184"/>
      <c r="V491" s="184"/>
      <c r="W491" s="99"/>
      <c r="X491" s="99"/>
      <c r="Y491" s="100"/>
      <c r="Z491" s="101"/>
      <c r="AA491" s="38"/>
      <c r="AB491" s="38"/>
      <c r="AC491" s="38"/>
      <c r="AD491" s="94"/>
      <c r="AE491" s="94"/>
      <c r="AF491" s="94"/>
      <c r="AG491" s="94"/>
      <c r="AH491" s="94"/>
      <c r="AI491" s="94"/>
      <c r="AJ491" s="94"/>
      <c r="AK491" s="94"/>
      <c r="AL491" s="94"/>
    </row>
    <row r="492" spans="1:38" ht="14.25" customHeight="1" x14ac:dyDescent="0.25">
      <c r="A492" s="38"/>
      <c r="B492" s="184"/>
      <c r="C492" s="184"/>
      <c r="D492" s="184"/>
      <c r="E492" s="184"/>
      <c r="F492" s="184"/>
      <c r="G492" s="184"/>
      <c r="H492" s="184"/>
      <c r="I492" s="184"/>
      <c r="J492" s="184"/>
      <c r="K492" s="184"/>
      <c r="L492" s="184"/>
      <c r="M492" s="184"/>
      <c r="N492" s="98"/>
      <c r="O492" s="164"/>
      <c r="P492" s="164"/>
      <c r="Q492" s="184"/>
      <c r="R492" s="184"/>
      <c r="S492" s="184"/>
      <c r="T492" s="184"/>
      <c r="U492" s="184"/>
      <c r="V492" s="184"/>
      <c r="W492" s="99"/>
      <c r="X492" s="99"/>
      <c r="Y492" s="100"/>
      <c r="Z492" s="101"/>
      <c r="AA492" s="38"/>
      <c r="AB492" s="38"/>
      <c r="AC492" s="38"/>
      <c r="AD492" s="94"/>
      <c r="AE492" s="94"/>
      <c r="AF492" s="94"/>
      <c r="AG492" s="94"/>
      <c r="AH492" s="94"/>
      <c r="AI492" s="94"/>
      <c r="AJ492" s="94"/>
      <c r="AK492" s="94"/>
      <c r="AL492" s="94"/>
    </row>
    <row r="493" spans="1:38" ht="14.25" customHeight="1" x14ac:dyDescent="0.25">
      <c r="A493" s="38"/>
      <c r="B493" s="184"/>
      <c r="C493" s="184"/>
      <c r="D493" s="184"/>
      <c r="E493" s="184"/>
      <c r="F493" s="184"/>
      <c r="G493" s="184"/>
      <c r="H493" s="184"/>
      <c r="I493" s="184"/>
      <c r="J493" s="184"/>
      <c r="K493" s="184"/>
      <c r="L493" s="184"/>
      <c r="M493" s="184"/>
      <c r="N493" s="98"/>
      <c r="O493" s="164"/>
      <c r="P493" s="164"/>
      <c r="Q493" s="184"/>
      <c r="R493" s="184"/>
      <c r="S493" s="184"/>
      <c r="T493" s="184"/>
      <c r="U493" s="184"/>
      <c r="V493" s="184"/>
      <c r="W493" s="99"/>
      <c r="X493" s="99"/>
      <c r="Y493" s="100"/>
      <c r="Z493" s="101"/>
      <c r="AA493" s="38"/>
      <c r="AB493" s="38"/>
      <c r="AC493" s="38"/>
      <c r="AD493" s="94"/>
      <c r="AE493" s="94"/>
      <c r="AF493" s="94"/>
      <c r="AG493" s="94"/>
      <c r="AH493" s="94"/>
      <c r="AI493" s="94"/>
      <c r="AJ493" s="94"/>
      <c r="AK493" s="94"/>
      <c r="AL493" s="94"/>
    </row>
    <row r="494" spans="1:38" ht="14.25" customHeight="1" x14ac:dyDescent="0.25">
      <c r="A494" s="38"/>
      <c r="B494" s="184"/>
      <c r="C494" s="184"/>
      <c r="D494" s="184"/>
      <c r="E494" s="184"/>
      <c r="F494" s="184"/>
      <c r="G494" s="184"/>
      <c r="H494" s="184"/>
      <c r="I494" s="184"/>
      <c r="J494" s="184"/>
      <c r="K494" s="184"/>
      <c r="L494" s="184"/>
      <c r="M494" s="184"/>
      <c r="N494" s="98"/>
      <c r="O494" s="164"/>
      <c r="P494" s="164"/>
      <c r="Q494" s="184"/>
      <c r="R494" s="184"/>
      <c r="S494" s="184"/>
      <c r="T494" s="184"/>
      <c r="U494" s="184"/>
      <c r="V494" s="184"/>
      <c r="W494" s="99"/>
      <c r="X494" s="99"/>
      <c r="Y494" s="100"/>
      <c r="Z494" s="101"/>
      <c r="AA494" s="38"/>
      <c r="AB494" s="38"/>
      <c r="AC494" s="38"/>
      <c r="AD494" s="94"/>
      <c r="AE494" s="94"/>
      <c r="AF494" s="94"/>
      <c r="AG494" s="94"/>
      <c r="AH494" s="94"/>
      <c r="AI494" s="94"/>
      <c r="AJ494" s="94"/>
      <c r="AK494" s="94"/>
      <c r="AL494" s="94"/>
    </row>
    <row r="495" spans="1:38" ht="14.25" customHeight="1" x14ac:dyDescent="0.25">
      <c r="A495" s="38"/>
      <c r="B495" s="184"/>
      <c r="C495" s="184"/>
      <c r="D495" s="184"/>
      <c r="E495" s="184"/>
      <c r="F495" s="184"/>
      <c r="G495" s="184"/>
      <c r="H495" s="184"/>
      <c r="I495" s="184"/>
      <c r="J495" s="184"/>
      <c r="K495" s="184"/>
      <c r="L495" s="184"/>
      <c r="M495" s="184"/>
      <c r="N495" s="98"/>
      <c r="O495" s="164"/>
      <c r="P495" s="164"/>
      <c r="Q495" s="184"/>
      <c r="R495" s="184"/>
      <c r="S495" s="184"/>
      <c r="T495" s="184"/>
      <c r="U495" s="184"/>
      <c r="V495" s="184"/>
      <c r="W495" s="99"/>
      <c r="X495" s="99"/>
      <c r="Y495" s="100"/>
      <c r="Z495" s="101"/>
      <c r="AA495" s="38"/>
      <c r="AB495" s="38"/>
      <c r="AC495" s="38"/>
      <c r="AD495" s="94"/>
      <c r="AE495" s="94"/>
      <c r="AF495" s="94"/>
      <c r="AG495" s="94"/>
      <c r="AH495" s="94"/>
      <c r="AI495" s="94"/>
      <c r="AJ495" s="94"/>
      <c r="AK495" s="94"/>
      <c r="AL495" s="94"/>
    </row>
    <row r="496" spans="1:38" ht="14.25" customHeight="1" x14ac:dyDescent="0.25">
      <c r="A496" s="38"/>
      <c r="B496" s="184"/>
      <c r="C496" s="184"/>
      <c r="D496" s="184"/>
      <c r="E496" s="184"/>
      <c r="F496" s="184"/>
      <c r="G496" s="184"/>
      <c r="H496" s="184"/>
      <c r="I496" s="184"/>
      <c r="J496" s="184"/>
      <c r="K496" s="184"/>
      <c r="L496" s="184"/>
      <c r="M496" s="184"/>
      <c r="N496" s="98"/>
      <c r="O496" s="164"/>
      <c r="P496" s="164"/>
      <c r="Q496" s="184"/>
      <c r="R496" s="184"/>
      <c r="S496" s="184"/>
      <c r="T496" s="184"/>
      <c r="U496" s="184"/>
      <c r="V496" s="184"/>
      <c r="W496" s="99"/>
      <c r="X496" s="99"/>
      <c r="Y496" s="100"/>
      <c r="Z496" s="101"/>
      <c r="AA496" s="38"/>
      <c r="AB496" s="38"/>
      <c r="AC496" s="38"/>
      <c r="AD496" s="94"/>
      <c r="AE496" s="94"/>
      <c r="AF496" s="94"/>
      <c r="AG496" s="94"/>
      <c r="AH496" s="94"/>
      <c r="AI496" s="94"/>
      <c r="AJ496" s="94"/>
      <c r="AK496" s="94"/>
      <c r="AL496" s="94"/>
    </row>
    <row r="497" spans="1:38" ht="14.25" customHeight="1" x14ac:dyDescent="0.25">
      <c r="A497" s="38"/>
      <c r="B497" s="184"/>
      <c r="C497" s="184"/>
      <c r="D497" s="184"/>
      <c r="E497" s="184"/>
      <c r="F497" s="184"/>
      <c r="G497" s="184"/>
      <c r="H497" s="184"/>
      <c r="I497" s="184"/>
      <c r="J497" s="184"/>
      <c r="K497" s="184"/>
      <c r="L497" s="184"/>
      <c r="M497" s="184"/>
      <c r="N497" s="98"/>
      <c r="O497" s="164"/>
      <c r="P497" s="164"/>
      <c r="Q497" s="184"/>
      <c r="R497" s="184"/>
      <c r="S497" s="184"/>
      <c r="T497" s="184"/>
      <c r="U497" s="184"/>
      <c r="V497" s="184"/>
      <c r="W497" s="99"/>
      <c r="X497" s="99"/>
      <c r="Y497" s="100"/>
      <c r="Z497" s="101"/>
      <c r="AA497" s="38"/>
      <c r="AB497" s="38"/>
      <c r="AC497" s="38"/>
      <c r="AD497" s="94"/>
      <c r="AE497" s="94"/>
      <c r="AF497" s="94"/>
      <c r="AG497" s="94"/>
      <c r="AH497" s="94"/>
      <c r="AI497" s="94"/>
      <c r="AJ497" s="94"/>
      <c r="AK497" s="94"/>
      <c r="AL497" s="94"/>
    </row>
    <row r="498" spans="1:38" ht="14.25" customHeight="1" x14ac:dyDescent="0.25">
      <c r="A498" s="38"/>
      <c r="B498" s="184"/>
      <c r="C498" s="184"/>
      <c r="D498" s="184"/>
      <c r="E498" s="184"/>
      <c r="F498" s="184"/>
      <c r="G498" s="184"/>
      <c r="H498" s="184"/>
      <c r="I498" s="184"/>
      <c r="J498" s="184"/>
      <c r="K498" s="184"/>
      <c r="L498" s="184"/>
      <c r="M498" s="184"/>
      <c r="N498" s="98"/>
      <c r="O498" s="164"/>
      <c r="P498" s="164"/>
      <c r="Q498" s="184"/>
      <c r="R498" s="184"/>
      <c r="S498" s="184"/>
      <c r="T498" s="184"/>
      <c r="U498" s="184"/>
      <c r="V498" s="184"/>
      <c r="W498" s="99"/>
      <c r="X498" s="99"/>
      <c r="Y498" s="100"/>
      <c r="Z498" s="101"/>
      <c r="AA498" s="38"/>
      <c r="AB498" s="38"/>
      <c r="AC498" s="38"/>
      <c r="AD498" s="94"/>
      <c r="AE498" s="94"/>
      <c r="AF498" s="94"/>
      <c r="AG498" s="94"/>
      <c r="AH498" s="94"/>
      <c r="AI498" s="94"/>
      <c r="AJ498" s="94"/>
      <c r="AK498" s="94"/>
      <c r="AL498" s="94"/>
    </row>
    <row r="499" spans="1:38" ht="14.25" customHeight="1" x14ac:dyDescent="0.25">
      <c r="A499" s="38"/>
      <c r="B499" s="184"/>
      <c r="C499" s="184"/>
      <c r="D499" s="184"/>
      <c r="E499" s="184"/>
      <c r="F499" s="184"/>
      <c r="G499" s="184"/>
      <c r="H499" s="184"/>
      <c r="I499" s="184"/>
      <c r="J499" s="184"/>
      <c r="K499" s="184"/>
      <c r="L499" s="184"/>
      <c r="M499" s="184"/>
      <c r="N499" s="98"/>
      <c r="O499" s="164"/>
      <c r="P499" s="164"/>
      <c r="Q499" s="184"/>
      <c r="R499" s="184"/>
      <c r="S499" s="184"/>
      <c r="T499" s="184"/>
      <c r="U499" s="184"/>
      <c r="V499" s="184"/>
      <c r="W499" s="99"/>
      <c r="X499" s="99"/>
      <c r="Y499" s="100"/>
      <c r="Z499" s="101"/>
      <c r="AA499" s="38"/>
      <c r="AB499" s="38"/>
      <c r="AC499" s="38"/>
      <c r="AD499" s="94"/>
      <c r="AE499" s="94"/>
      <c r="AF499" s="94"/>
      <c r="AG499" s="94"/>
      <c r="AH499" s="94"/>
      <c r="AI499" s="94"/>
      <c r="AJ499" s="94"/>
      <c r="AK499" s="94"/>
      <c r="AL499" s="94"/>
    </row>
    <row r="500" spans="1:38" ht="14.25" customHeight="1" x14ac:dyDescent="0.25">
      <c r="A500" s="38"/>
      <c r="B500" s="184"/>
      <c r="C500" s="184"/>
      <c r="D500" s="184"/>
      <c r="E500" s="184"/>
      <c r="F500" s="184"/>
      <c r="G500" s="184"/>
      <c r="H500" s="184"/>
      <c r="I500" s="184"/>
      <c r="J500" s="184"/>
      <c r="K500" s="184"/>
      <c r="L500" s="184"/>
      <c r="M500" s="184"/>
      <c r="N500" s="98"/>
      <c r="O500" s="164"/>
      <c r="P500" s="164"/>
      <c r="Q500" s="184"/>
      <c r="R500" s="184"/>
      <c r="S500" s="184"/>
      <c r="T500" s="184"/>
      <c r="U500" s="184"/>
      <c r="V500" s="184"/>
      <c r="W500" s="99"/>
      <c r="X500" s="99"/>
      <c r="Y500" s="100"/>
      <c r="Z500" s="101"/>
      <c r="AA500" s="38"/>
      <c r="AB500" s="38"/>
      <c r="AC500" s="38"/>
      <c r="AD500" s="94"/>
      <c r="AE500" s="94"/>
      <c r="AF500" s="94"/>
      <c r="AG500" s="94"/>
      <c r="AH500" s="94"/>
      <c r="AI500" s="94"/>
      <c r="AJ500" s="94"/>
      <c r="AK500" s="94"/>
      <c r="AL500" s="94"/>
    </row>
    <row r="501" spans="1:38" ht="14.25" customHeight="1" x14ac:dyDescent="0.25">
      <c r="A501" s="38"/>
      <c r="B501" s="184"/>
      <c r="C501" s="184"/>
      <c r="D501" s="184"/>
      <c r="E501" s="184"/>
      <c r="F501" s="184"/>
      <c r="G501" s="184"/>
      <c r="H501" s="184"/>
      <c r="I501" s="184"/>
      <c r="J501" s="184"/>
      <c r="K501" s="184"/>
      <c r="L501" s="184"/>
      <c r="M501" s="184"/>
      <c r="N501" s="98"/>
      <c r="O501" s="164"/>
      <c r="P501" s="164"/>
      <c r="Q501" s="184"/>
      <c r="R501" s="184"/>
      <c r="S501" s="184"/>
      <c r="T501" s="184"/>
      <c r="U501" s="184"/>
      <c r="V501" s="184"/>
      <c r="W501" s="99"/>
      <c r="X501" s="99"/>
      <c r="Y501" s="100"/>
      <c r="Z501" s="101"/>
      <c r="AA501" s="38"/>
      <c r="AB501" s="38"/>
      <c r="AC501" s="38"/>
      <c r="AD501" s="94"/>
      <c r="AE501" s="94"/>
      <c r="AF501" s="94"/>
      <c r="AG501" s="94"/>
      <c r="AH501" s="94"/>
      <c r="AI501" s="94"/>
      <c r="AJ501" s="94"/>
      <c r="AK501" s="94"/>
      <c r="AL501" s="94"/>
    </row>
    <row r="502" spans="1:38" ht="14.25" customHeight="1" x14ac:dyDescent="0.25">
      <c r="A502" s="38"/>
      <c r="B502" s="184"/>
      <c r="C502" s="184"/>
      <c r="D502" s="184"/>
      <c r="E502" s="184"/>
      <c r="F502" s="184"/>
      <c r="G502" s="184"/>
      <c r="H502" s="184"/>
      <c r="I502" s="184"/>
      <c r="J502" s="184"/>
      <c r="K502" s="184"/>
      <c r="L502" s="184"/>
      <c r="M502" s="184"/>
      <c r="N502" s="98"/>
      <c r="O502" s="164"/>
      <c r="P502" s="164"/>
      <c r="Q502" s="184"/>
      <c r="R502" s="184"/>
      <c r="S502" s="184"/>
      <c r="T502" s="184"/>
      <c r="U502" s="184"/>
      <c r="V502" s="184"/>
      <c r="W502" s="99"/>
      <c r="X502" s="99"/>
      <c r="Y502" s="100"/>
      <c r="Z502" s="101"/>
      <c r="AA502" s="38"/>
      <c r="AB502" s="38"/>
      <c r="AC502" s="38"/>
      <c r="AD502" s="94"/>
      <c r="AE502" s="94"/>
      <c r="AF502" s="94"/>
      <c r="AG502" s="94"/>
      <c r="AH502" s="94"/>
      <c r="AI502" s="94"/>
      <c r="AJ502" s="94"/>
      <c r="AK502" s="94"/>
      <c r="AL502" s="94"/>
    </row>
    <row r="503" spans="1:38" ht="14.25" customHeight="1" x14ac:dyDescent="0.25">
      <c r="A503" s="38"/>
      <c r="B503" s="184"/>
      <c r="C503" s="184"/>
      <c r="D503" s="184"/>
      <c r="E503" s="184"/>
      <c r="F503" s="184"/>
      <c r="G503" s="184"/>
      <c r="H503" s="184"/>
      <c r="I503" s="184"/>
      <c r="J503" s="184"/>
      <c r="K503" s="184"/>
      <c r="L503" s="184"/>
      <c r="M503" s="184"/>
      <c r="N503" s="98"/>
      <c r="O503" s="164"/>
      <c r="P503" s="164"/>
      <c r="Q503" s="184"/>
      <c r="R503" s="184"/>
      <c r="S503" s="184"/>
      <c r="T503" s="184"/>
      <c r="U503" s="184"/>
      <c r="V503" s="184"/>
      <c r="W503" s="99"/>
      <c r="X503" s="99"/>
      <c r="Y503" s="100"/>
      <c r="Z503" s="101"/>
      <c r="AA503" s="38"/>
      <c r="AB503" s="38"/>
      <c r="AC503" s="38"/>
      <c r="AD503" s="94"/>
      <c r="AE503" s="94"/>
      <c r="AF503" s="94"/>
      <c r="AG503" s="94"/>
      <c r="AH503" s="94"/>
      <c r="AI503" s="94"/>
      <c r="AJ503" s="94"/>
      <c r="AK503" s="94"/>
      <c r="AL503" s="94"/>
    </row>
    <row r="504" spans="1:38" ht="14.25" customHeight="1" x14ac:dyDescent="0.25">
      <c r="A504" s="38"/>
      <c r="B504" s="184"/>
      <c r="C504" s="184"/>
      <c r="D504" s="184"/>
      <c r="E504" s="184"/>
      <c r="F504" s="184"/>
      <c r="G504" s="184"/>
      <c r="H504" s="184"/>
      <c r="I504" s="184"/>
      <c r="J504" s="184"/>
      <c r="K504" s="184"/>
      <c r="L504" s="184"/>
      <c r="M504" s="184"/>
      <c r="N504" s="98"/>
      <c r="O504" s="164"/>
      <c r="P504" s="164"/>
      <c r="Q504" s="184"/>
      <c r="R504" s="184"/>
      <c r="S504" s="184"/>
      <c r="T504" s="184"/>
      <c r="U504" s="184"/>
      <c r="V504" s="184"/>
      <c r="W504" s="99"/>
      <c r="X504" s="99"/>
      <c r="Y504" s="100"/>
      <c r="Z504" s="101"/>
      <c r="AA504" s="38"/>
      <c r="AB504" s="38"/>
      <c r="AC504" s="38"/>
      <c r="AD504" s="94"/>
      <c r="AE504" s="94"/>
      <c r="AF504" s="94"/>
      <c r="AG504" s="94"/>
      <c r="AH504" s="94"/>
      <c r="AI504" s="94"/>
      <c r="AJ504" s="94"/>
      <c r="AK504" s="94"/>
      <c r="AL504" s="94"/>
    </row>
    <row r="505" spans="1:38" ht="14.25" customHeight="1" x14ac:dyDescent="0.25">
      <c r="A505" s="38"/>
      <c r="B505" s="184"/>
      <c r="C505" s="184"/>
      <c r="D505" s="184"/>
      <c r="E505" s="184"/>
      <c r="F505" s="184"/>
      <c r="G505" s="184"/>
      <c r="H505" s="184"/>
      <c r="I505" s="184"/>
      <c r="J505" s="184"/>
      <c r="K505" s="184"/>
      <c r="L505" s="184"/>
      <c r="M505" s="184"/>
      <c r="N505" s="98"/>
      <c r="O505" s="164"/>
      <c r="P505" s="164"/>
      <c r="Q505" s="184"/>
      <c r="R505" s="184"/>
      <c r="S505" s="184"/>
      <c r="T505" s="184"/>
      <c r="U505" s="184"/>
      <c r="V505" s="184"/>
      <c r="W505" s="99"/>
      <c r="X505" s="99"/>
      <c r="Y505" s="100"/>
      <c r="Z505" s="101"/>
      <c r="AA505" s="38"/>
      <c r="AB505" s="38"/>
      <c r="AC505" s="38"/>
      <c r="AD505" s="94"/>
      <c r="AE505" s="94"/>
      <c r="AF505" s="94"/>
      <c r="AG505" s="94"/>
      <c r="AH505" s="94"/>
      <c r="AI505" s="94"/>
      <c r="AJ505" s="94"/>
      <c r="AK505" s="94"/>
      <c r="AL505" s="94"/>
    </row>
    <row r="506" spans="1:38" ht="14.25" customHeight="1" x14ac:dyDescent="0.25">
      <c r="A506" s="38"/>
      <c r="B506" s="184"/>
      <c r="C506" s="184"/>
      <c r="D506" s="184"/>
      <c r="E506" s="184"/>
      <c r="F506" s="184"/>
      <c r="G506" s="184"/>
      <c r="H506" s="184"/>
      <c r="I506" s="184"/>
      <c r="J506" s="184"/>
      <c r="K506" s="184"/>
      <c r="L506" s="184"/>
      <c r="M506" s="184"/>
      <c r="N506" s="98"/>
      <c r="O506" s="164"/>
      <c r="P506" s="164"/>
      <c r="Q506" s="184"/>
      <c r="R506" s="184"/>
      <c r="S506" s="184"/>
      <c r="T506" s="184"/>
      <c r="U506" s="184"/>
      <c r="V506" s="184"/>
      <c r="W506" s="99"/>
      <c r="X506" s="99"/>
      <c r="Y506" s="100"/>
      <c r="Z506" s="101"/>
      <c r="AA506" s="38"/>
      <c r="AB506" s="38"/>
      <c r="AC506" s="38"/>
      <c r="AD506" s="94"/>
      <c r="AE506" s="94"/>
      <c r="AF506" s="94"/>
      <c r="AG506" s="94"/>
      <c r="AH506" s="94"/>
      <c r="AI506" s="94"/>
      <c r="AJ506" s="94"/>
      <c r="AK506" s="94"/>
      <c r="AL506" s="94"/>
    </row>
    <row r="507" spans="1:38" ht="14.25" customHeight="1" x14ac:dyDescent="0.25">
      <c r="A507" s="38"/>
      <c r="B507" s="184"/>
      <c r="C507" s="184"/>
      <c r="D507" s="184"/>
      <c r="E507" s="184"/>
      <c r="F507" s="184"/>
      <c r="G507" s="184"/>
      <c r="H507" s="184"/>
      <c r="I507" s="184"/>
      <c r="J507" s="184"/>
      <c r="K507" s="184"/>
      <c r="L507" s="184"/>
      <c r="M507" s="184"/>
      <c r="N507" s="98"/>
      <c r="O507" s="164"/>
      <c r="P507" s="164"/>
      <c r="Q507" s="184"/>
      <c r="R507" s="184"/>
      <c r="S507" s="184"/>
      <c r="T507" s="184"/>
      <c r="U507" s="184"/>
      <c r="V507" s="184"/>
      <c r="W507" s="99"/>
      <c r="X507" s="99"/>
      <c r="Y507" s="100"/>
      <c r="Z507" s="101"/>
      <c r="AA507" s="38"/>
      <c r="AB507" s="38"/>
      <c r="AC507" s="38"/>
      <c r="AD507" s="94"/>
      <c r="AE507" s="94"/>
      <c r="AF507" s="94"/>
      <c r="AG507" s="94"/>
      <c r="AH507" s="94"/>
      <c r="AI507" s="94"/>
      <c r="AJ507" s="94"/>
      <c r="AK507" s="94"/>
      <c r="AL507" s="94"/>
    </row>
    <row r="508" spans="1:38" ht="14.25" customHeight="1" x14ac:dyDescent="0.25">
      <c r="A508" s="38"/>
      <c r="B508" s="184"/>
      <c r="C508" s="184"/>
      <c r="D508" s="184"/>
      <c r="E508" s="184"/>
      <c r="F508" s="184"/>
      <c r="G508" s="184"/>
      <c r="H508" s="184"/>
      <c r="I508" s="184"/>
      <c r="J508" s="184"/>
      <c r="K508" s="184"/>
      <c r="L508" s="184"/>
      <c r="M508" s="184"/>
      <c r="N508" s="98"/>
      <c r="O508" s="164"/>
      <c r="P508" s="164"/>
      <c r="Q508" s="184"/>
      <c r="R508" s="184"/>
      <c r="S508" s="184"/>
      <c r="T508" s="184"/>
      <c r="U508" s="184"/>
      <c r="V508" s="184"/>
      <c r="W508" s="99"/>
      <c r="X508" s="99"/>
      <c r="Y508" s="100"/>
      <c r="Z508" s="101"/>
      <c r="AA508" s="38"/>
      <c r="AB508" s="38"/>
      <c r="AC508" s="38"/>
      <c r="AD508" s="94"/>
      <c r="AE508" s="94"/>
      <c r="AF508" s="94"/>
      <c r="AG508" s="94"/>
      <c r="AH508" s="94"/>
      <c r="AI508" s="94"/>
      <c r="AJ508" s="94"/>
      <c r="AK508" s="94"/>
      <c r="AL508" s="94"/>
    </row>
    <row r="509" spans="1:38" ht="14.25" customHeight="1" x14ac:dyDescent="0.25">
      <c r="A509" s="38"/>
      <c r="B509" s="184"/>
      <c r="C509" s="184"/>
      <c r="D509" s="184"/>
      <c r="E509" s="184"/>
      <c r="F509" s="184"/>
      <c r="G509" s="184"/>
      <c r="H509" s="184"/>
      <c r="I509" s="184"/>
      <c r="J509" s="184"/>
      <c r="K509" s="184"/>
      <c r="L509" s="184"/>
      <c r="M509" s="184"/>
      <c r="N509" s="98"/>
      <c r="O509" s="164"/>
      <c r="P509" s="164"/>
      <c r="Q509" s="184"/>
      <c r="R509" s="184"/>
      <c r="S509" s="184"/>
      <c r="T509" s="184"/>
      <c r="U509" s="184"/>
      <c r="V509" s="184"/>
      <c r="W509" s="99"/>
      <c r="X509" s="99"/>
      <c r="Y509" s="100"/>
      <c r="Z509" s="101"/>
      <c r="AA509" s="38"/>
      <c r="AB509" s="38"/>
      <c r="AC509" s="38"/>
      <c r="AD509" s="94"/>
      <c r="AE509" s="94"/>
      <c r="AF509" s="94"/>
      <c r="AG509" s="94"/>
      <c r="AH509" s="94"/>
      <c r="AI509" s="94"/>
      <c r="AJ509" s="94"/>
      <c r="AK509" s="94"/>
      <c r="AL509" s="94"/>
    </row>
    <row r="510" spans="1:38" ht="14.25" customHeight="1" x14ac:dyDescent="0.25">
      <c r="A510" s="38"/>
      <c r="B510" s="184"/>
      <c r="C510" s="184"/>
      <c r="D510" s="184"/>
      <c r="E510" s="184"/>
      <c r="F510" s="184"/>
      <c r="G510" s="184"/>
      <c r="H510" s="184"/>
      <c r="I510" s="184"/>
      <c r="J510" s="184"/>
      <c r="K510" s="184"/>
      <c r="L510" s="184"/>
      <c r="M510" s="184"/>
      <c r="N510" s="98"/>
      <c r="O510" s="164"/>
      <c r="P510" s="164"/>
      <c r="Q510" s="184"/>
      <c r="R510" s="184"/>
      <c r="S510" s="184"/>
      <c r="T510" s="184"/>
      <c r="U510" s="184"/>
      <c r="V510" s="184"/>
      <c r="W510" s="99"/>
      <c r="X510" s="99"/>
      <c r="Y510" s="100"/>
      <c r="Z510" s="101"/>
      <c r="AA510" s="38"/>
      <c r="AB510" s="38"/>
      <c r="AC510" s="38"/>
      <c r="AD510" s="94"/>
      <c r="AE510" s="94"/>
      <c r="AF510" s="94"/>
      <c r="AG510" s="94"/>
      <c r="AH510" s="94"/>
      <c r="AI510" s="94"/>
      <c r="AJ510" s="94"/>
      <c r="AK510" s="94"/>
      <c r="AL510" s="94"/>
    </row>
    <row r="511" spans="1:38" ht="14.25" customHeight="1" x14ac:dyDescent="0.25">
      <c r="A511" s="38"/>
      <c r="B511" s="184"/>
      <c r="C511" s="184"/>
      <c r="D511" s="184"/>
      <c r="E511" s="184"/>
      <c r="F511" s="184"/>
      <c r="G511" s="184"/>
      <c r="H511" s="184"/>
      <c r="I511" s="184"/>
      <c r="J511" s="184"/>
      <c r="K511" s="184"/>
      <c r="L511" s="184"/>
      <c r="M511" s="184"/>
      <c r="N511" s="98"/>
      <c r="O511" s="164"/>
      <c r="P511" s="164"/>
      <c r="Q511" s="184"/>
      <c r="R511" s="184"/>
      <c r="S511" s="184"/>
      <c r="T511" s="184"/>
      <c r="U511" s="184"/>
      <c r="V511" s="184"/>
      <c r="W511" s="99"/>
      <c r="X511" s="99"/>
      <c r="Y511" s="100"/>
      <c r="Z511" s="101"/>
      <c r="AA511" s="38"/>
      <c r="AB511" s="38"/>
      <c r="AC511" s="38"/>
      <c r="AD511" s="94"/>
      <c r="AE511" s="94"/>
      <c r="AF511" s="94"/>
      <c r="AG511" s="94"/>
      <c r="AH511" s="94"/>
      <c r="AI511" s="94"/>
      <c r="AJ511" s="94"/>
      <c r="AK511" s="94"/>
      <c r="AL511" s="94"/>
    </row>
    <row r="512" spans="1:38" ht="14.25" customHeight="1" x14ac:dyDescent="0.25">
      <c r="A512" s="38"/>
      <c r="B512" s="184"/>
      <c r="C512" s="184"/>
      <c r="D512" s="184"/>
      <c r="E512" s="184"/>
      <c r="F512" s="184"/>
      <c r="G512" s="184"/>
      <c r="H512" s="184"/>
      <c r="I512" s="184"/>
      <c r="J512" s="184"/>
      <c r="K512" s="184"/>
      <c r="L512" s="184"/>
      <c r="M512" s="184"/>
      <c r="N512" s="98"/>
      <c r="O512" s="164"/>
      <c r="P512" s="164"/>
      <c r="Q512" s="184"/>
      <c r="R512" s="184"/>
      <c r="S512" s="184"/>
      <c r="T512" s="184"/>
      <c r="U512" s="184"/>
      <c r="V512" s="184"/>
      <c r="W512" s="99"/>
      <c r="X512" s="99"/>
      <c r="Y512" s="100"/>
      <c r="Z512" s="101"/>
      <c r="AA512" s="38"/>
      <c r="AB512" s="38"/>
      <c r="AC512" s="38"/>
      <c r="AD512" s="94"/>
      <c r="AE512" s="94"/>
      <c r="AF512" s="94"/>
      <c r="AG512" s="94"/>
      <c r="AH512" s="94"/>
      <c r="AI512" s="94"/>
      <c r="AJ512" s="94"/>
      <c r="AK512" s="94"/>
      <c r="AL512" s="94"/>
    </row>
    <row r="513" spans="1:38" ht="14.25" customHeight="1" x14ac:dyDescent="0.25">
      <c r="A513" s="38"/>
      <c r="B513" s="184"/>
      <c r="C513" s="184"/>
      <c r="D513" s="184"/>
      <c r="E513" s="184"/>
      <c r="F513" s="184"/>
      <c r="G513" s="184"/>
      <c r="H513" s="184"/>
      <c r="I513" s="184"/>
      <c r="J513" s="184"/>
      <c r="K513" s="184"/>
      <c r="L513" s="184"/>
      <c r="M513" s="184"/>
      <c r="N513" s="98"/>
      <c r="O513" s="164"/>
      <c r="P513" s="164"/>
      <c r="Q513" s="184"/>
      <c r="R513" s="184"/>
      <c r="S513" s="184"/>
      <c r="T513" s="184"/>
      <c r="U513" s="184"/>
      <c r="V513" s="184"/>
      <c r="W513" s="99"/>
      <c r="X513" s="99"/>
      <c r="Y513" s="100"/>
      <c r="Z513" s="101"/>
      <c r="AA513" s="38"/>
      <c r="AB513" s="38"/>
      <c r="AC513" s="38"/>
      <c r="AD513" s="94"/>
      <c r="AE513" s="94"/>
      <c r="AF513" s="94"/>
      <c r="AG513" s="94"/>
      <c r="AH513" s="94"/>
      <c r="AI513" s="94"/>
      <c r="AJ513" s="94"/>
      <c r="AK513" s="94"/>
      <c r="AL513" s="94"/>
    </row>
    <row r="514" spans="1:38" ht="14.25" customHeight="1" x14ac:dyDescent="0.25">
      <c r="A514" s="38"/>
      <c r="B514" s="184"/>
      <c r="C514" s="184"/>
      <c r="D514" s="184"/>
      <c r="E514" s="184"/>
      <c r="F514" s="184"/>
      <c r="G514" s="184"/>
      <c r="H514" s="184"/>
      <c r="I514" s="184"/>
      <c r="J514" s="184"/>
      <c r="K514" s="184"/>
      <c r="L514" s="184"/>
      <c r="M514" s="184"/>
      <c r="N514" s="98"/>
      <c r="O514" s="164"/>
      <c r="P514" s="164"/>
      <c r="Q514" s="184"/>
      <c r="R514" s="184"/>
      <c r="S514" s="184"/>
      <c r="T514" s="184"/>
      <c r="U514" s="184"/>
      <c r="V514" s="184"/>
      <c r="W514" s="99"/>
      <c r="X514" s="99"/>
      <c r="Y514" s="100"/>
      <c r="Z514" s="101"/>
      <c r="AA514" s="38"/>
      <c r="AB514" s="38"/>
      <c r="AC514" s="38"/>
      <c r="AD514" s="94"/>
      <c r="AE514" s="94"/>
      <c r="AF514" s="94"/>
      <c r="AG514" s="94"/>
      <c r="AH514" s="94"/>
      <c r="AI514" s="94"/>
      <c r="AJ514" s="94"/>
      <c r="AK514" s="94"/>
      <c r="AL514" s="94"/>
    </row>
    <row r="515" spans="1:38" ht="14.25" customHeight="1" x14ac:dyDescent="0.25">
      <c r="A515" s="38"/>
      <c r="B515" s="184"/>
      <c r="C515" s="184"/>
      <c r="D515" s="184"/>
      <c r="E515" s="184"/>
      <c r="F515" s="184"/>
      <c r="G515" s="184"/>
      <c r="H515" s="184"/>
      <c r="I515" s="184"/>
      <c r="J515" s="184"/>
      <c r="K515" s="184"/>
      <c r="L515" s="184"/>
      <c r="M515" s="184"/>
      <c r="N515" s="98"/>
      <c r="O515" s="164"/>
      <c r="P515" s="164"/>
      <c r="Q515" s="184"/>
      <c r="R515" s="184"/>
      <c r="S515" s="184"/>
      <c r="T515" s="184"/>
      <c r="U515" s="184"/>
      <c r="V515" s="184"/>
      <c r="W515" s="99"/>
      <c r="X515" s="99"/>
      <c r="Y515" s="100"/>
      <c r="Z515" s="101"/>
      <c r="AA515" s="38"/>
      <c r="AB515" s="38"/>
      <c r="AC515" s="38"/>
      <c r="AD515" s="94"/>
      <c r="AE515" s="94"/>
      <c r="AF515" s="94"/>
      <c r="AG515" s="94"/>
      <c r="AH515" s="94"/>
      <c r="AI515" s="94"/>
      <c r="AJ515" s="94"/>
      <c r="AK515" s="94"/>
      <c r="AL515" s="94"/>
    </row>
    <row r="516" spans="1:38" ht="14.25" customHeight="1" x14ac:dyDescent="0.25">
      <c r="A516" s="38"/>
      <c r="B516" s="184"/>
      <c r="C516" s="184"/>
      <c r="D516" s="184"/>
      <c r="E516" s="184"/>
      <c r="F516" s="184"/>
      <c r="G516" s="184"/>
      <c r="H516" s="184"/>
      <c r="I516" s="184"/>
      <c r="J516" s="184"/>
      <c r="K516" s="184"/>
      <c r="L516" s="184"/>
      <c r="M516" s="184"/>
      <c r="N516" s="98"/>
      <c r="O516" s="164"/>
      <c r="P516" s="164"/>
      <c r="Q516" s="184"/>
      <c r="R516" s="184"/>
      <c r="S516" s="184"/>
      <c r="T516" s="184"/>
      <c r="U516" s="184"/>
      <c r="V516" s="184"/>
      <c r="W516" s="99"/>
      <c r="X516" s="99"/>
      <c r="Y516" s="100"/>
      <c r="Z516" s="101"/>
      <c r="AA516" s="38"/>
      <c r="AB516" s="38"/>
      <c r="AC516" s="38"/>
      <c r="AD516" s="94"/>
      <c r="AE516" s="94"/>
      <c r="AF516" s="94"/>
      <c r="AG516" s="94"/>
      <c r="AH516" s="94"/>
      <c r="AI516" s="94"/>
      <c r="AJ516" s="94"/>
      <c r="AK516" s="94"/>
      <c r="AL516" s="94"/>
    </row>
    <row r="517" spans="1:38" ht="14.25" customHeight="1" x14ac:dyDescent="0.25">
      <c r="A517" s="38"/>
      <c r="B517" s="184"/>
      <c r="C517" s="184"/>
      <c r="D517" s="184"/>
      <c r="E517" s="184"/>
      <c r="F517" s="184"/>
      <c r="G517" s="184"/>
      <c r="H517" s="184"/>
      <c r="I517" s="184"/>
      <c r="J517" s="184"/>
      <c r="K517" s="184"/>
      <c r="L517" s="184"/>
      <c r="M517" s="184"/>
      <c r="N517" s="98"/>
      <c r="O517" s="164"/>
      <c r="P517" s="164"/>
      <c r="Q517" s="184"/>
      <c r="R517" s="184"/>
      <c r="S517" s="184"/>
      <c r="T517" s="184"/>
      <c r="U517" s="184"/>
      <c r="V517" s="184"/>
      <c r="W517" s="99"/>
      <c r="X517" s="99"/>
      <c r="Y517" s="100"/>
      <c r="Z517" s="101"/>
      <c r="AA517" s="38"/>
      <c r="AB517" s="38"/>
      <c r="AC517" s="38"/>
      <c r="AD517" s="94"/>
      <c r="AE517" s="94"/>
      <c r="AF517" s="94"/>
      <c r="AG517" s="94"/>
      <c r="AH517" s="94"/>
      <c r="AI517" s="94"/>
      <c r="AJ517" s="94"/>
      <c r="AK517" s="94"/>
      <c r="AL517" s="94"/>
    </row>
    <row r="518" spans="1:38" ht="14.25" customHeight="1" x14ac:dyDescent="0.25">
      <c r="A518" s="38"/>
      <c r="B518" s="184"/>
      <c r="C518" s="184"/>
      <c r="D518" s="184"/>
      <c r="E518" s="184"/>
      <c r="F518" s="184"/>
      <c r="G518" s="184"/>
      <c r="H518" s="184"/>
      <c r="I518" s="184"/>
      <c r="J518" s="184"/>
      <c r="K518" s="184"/>
      <c r="L518" s="184"/>
      <c r="M518" s="184"/>
      <c r="N518" s="98"/>
      <c r="O518" s="164"/>
      <c r="P518" s="164"/>
      <c r="Q518" s="184"/>
      <c r="R518" s="184"/>
      <c r="S518" s="184"/>
      <c r="T518" s="184"/>
      <c r="U518" s="184"/>
      <c r="V518" s="184"/>
      <c r="W518" s="99"/>
      <c r="X518" s="99"/>
      <c r="Y518" s="100"/>
      <c r="Z518" s="101"/>
      <c r="AA518" s="38"/>
      <c r="AB518" s="38"/>
      <c r="AC518" s="38"/>
      <c r="AD518" s="94"/>
      <c r="AE518" s="94"/>
      <c r="AF518" s="94"/>
      <c r="AG518" s="94"/>
      <c r="AH518" s="94"/>
      <c r="AI518" s="94"/>
      <c r="AJ518" s="94"/>
      <c r="AK518" s="94"/>
      <c r="AL518" s="94"/>
    </row>
    <row r="519" spans="1:38" ht="14.25" customHeight="1" x14ac:dyDescent="0.25">
      <c r="A519" s="38"/>
      <c r="B519" s="184"/>
      <c r="C519" s="184"/>
      <c r="D519" s="184"/>
      <c r="E519" s="184"/>
      <c r="F519" s="184"/>
      <c r="G519" s="184"/>
      <c r="H519" s="184"/>
      <c r="I519" s="184"/>
      <c r="J519" s="184"/>
      <c r="K519" s="184"/>
      <c r="L519" s="184"/>
      <c r="M519" s="184"/>
      <c r="N519" s="98"/>
      <c r="O519" s="164"/>
      <c r="P519" s="164"/>
      <c r="Q519" s="184"/>
      <c r="R519" s="184"/>
      <c r="S519" s="184"/>
      <c r="T519" s="184"/>
      <c r="U519" s="184"/>
      <c r="V519" s="184"/>
      <c r="W519" s="99"/>
      <c r="X519" s="99"/>
      <c r="Y519" s="100"/>
      <c r="Z519" s="101"/>
      <c r="AA519" s="38"/>
      <c r="AB519" s="38"/>
      <c r="AC519" s="38"/>
      <c r="AD519" s="94"/>
      <c r="AE519" s="94"/>
      <c r="AF519" s="94"/>
      <c r="AG519" s="94"/>
      <c r="AH519" s="94"/>
      <c r="AI519" s="94"/>
      <c r="AJ519" s="94"/>
      <c r="AK519" s="94"/>
      <c r="AL519" s="94"/>
    </row>
    <row r="520" spans="1:38" ht="14.25" customHeight="1" x14ac:dyDescent="0.25">
      <c r="A520" s="38"/>
      <c r="B520" s="184"/>
      <c r="C520" s="184"/>
      <c r="D520" s="184"/>
      <c r="E520" s="184"/>
      <c r="F520" s="184"/>
      <c r="G520" s="184"/>
      <c r="H520" s="184"/>
      <c r="I520" s="184"/>
      <c r="J520" s="184"/>
      <c r="K520" s="184"/>
      <c r="L520" s="184"/>
      <c r="M520" s="184"/>
      <c r="N520" s="98"/>
      <c r="O520" s="164"/>
      <c r="P520" s="164"/>
      <c r="Q520" s="184"/>
      <c r="R520" s="184"/>
      <c r="S520" s="184"/>
      <c r="T520" s="184"/>
      <c r="U520" s="184"/>
      <c r="V520" s="184"/>
      <c r="W520" s="99"/>
      <c r="X520" s="99"/>
      <c r="Y520" s="100"/>
      <c r="Z520" s="101"/>
      <c r="AA520" s="38"/>
      <c r="AB520" s="38"/>
      <c r="AC520" s="38"/>
      <c r="AD520" s="94"/>
      <c r="AE520" s="94"/>
      <c r="AF520" s="94"/>
      <c r="AG520" s="94"/>
      <c r="AH520" s="94"/>
      <c r="AI520" s="94"/>
      <c r="AJ520" s="94"/>
      <c r="AK520" s="94"/>
      <c r="AL520" s="94"/>
    </row>
    <row r="521" spans="1:38" ht="14.25" customHeight="1" x14ac:dyDescent="0.25">
      <c r="A521" s="38"/>
      <c r="B521" s="184"/>
      <c r="C521" s="184"/>
      <c r="D521" s="184"/>
      <c r="E521" s="184"/>
      <c r="F521" s="184"/>
      <c r="G521" s="184"/>
      <c r="H521" s="184"/>
      <c r="I521" s="184"/>
      <c r="J521" s="184"/>
      <c r="K521" s="184"/>
      <c r="L521" s="184"/>
      <c r="M521" s="184"/>
      <c r="N521" s="98"/>
      <c r="O521" s="164"/>
      <c r="P521" s="164"/>
      <c r="Q521" s="184"/>
      <c r="R521" s="184"/>
      <c r="S521" s="184"/>
      <c r="T521" s="184"/>
      <c r="U521" s="184"/>
      <c r="V521" s="184"/>
      <c r="W521" s="99"/>
      <c r="X521" s="99"/>
      <c r="Y521" s="100"/>
      <c r="Z521" s="101"/>
      <c r="AA521" s="38"/>
      <c r="AB521" s="38"/>
      <c r="AC521" s="38"/>
      <c r="AD521" s="94"/>
      <c r="AE521" s="94"/>
      <c r="AF521" s="94"/>
      <c r="AG521" s="94"/>
      <c r="AH521" s="94"/>
      <c r="AI521" s="94"/>
      <c r="AJ521" s="94"/>
      <c r="AK521" s="94"/>
      <c r="AL521" s="94"/>
    </row>
    <row r="522" spans="1:38" ht="14.25" customHeight="1" x14ac:dyDescent="0.25">
      <c r="A522" s="38"/>
      <c r="B522" s="184"/>
      <c r="C522" s="184"/>
      <c r="D522" s="184"/>
      <c r="E522" s="184"/>
      <c r="F522" s="184"/>
      <c r="G522" s="184"/>
      <c r="H522" s="184"/>
      <c r="I522" s="184"/>
      <c r="J522" s="184"/>
      <c r="K522" s="184"/>
      <c r="L522" s="184"/>
      <c r="M522" s="184"/>
      <c r="N522" s="98"/>
      <c r="O522" s="164"/>
      <c r="P522" s="164"/>
      <c r="Q522" s="184"/>
      <c r="R522" s="184"/>
      <c r="S522" s="184"/>
      <c r="T522" s="184"/>
      <c r="U522" s="184"/>
      <c r="V522" s="184"/>
      <c r="W522" s="99"/>
      <c r="X522" s="99"/>
      <c r="Y522" s="100"/>
      <c r="Z522" s="101"/>
      <c r="AA522" s="38"/>
      <c r="AB522" s="38"/>
      <c r="AC522" s="38"/>
      <c r="AD522" s="94"/>
      <c r="AE522" s="94"/>
      <c r="AF522" s="94"/>
      <c r="AG522" s="94"/>
      <c r="AH522" s="94"/>
      <c r="AI522" s="94"/>
      <c r="AJ522" s="94"/>
      <c r="AK522" s="94"/>
      <c r="AL522" s="94"/>
    </row>
    <row r="523" spans="1:38" ht="14.25" customHeight="1" x14ac:dyDescent="0.25">
      <c r="A523" s="38"/>
      <c r="B523" s="184"/>
      <c r="C523" s="184"/>
      <c r="D523" s="184"/>
      <c r="E523" s="184"/>
      <c r="F523" s="184"/>
      <c r="G523" s="184"/>
      <c r="H523" s="184"/>
      <c r="I523" s="184"/>
      <c r="J523" s="184"/>
      <c r="K523" s="184"/>
      <c r="L523" s="184"/>
      <c r="M523" s="184"/>
      <c r="N523" s="98"/>
      <c r="O523" s="164"/>
      <c r="P523" s="164"/>
      <c r="Q523" s="184"/>
      <c r="R523" s="184"/>
      <c r="S523" s="184"/>
      <c r="T523" s="184"/>
      <c r="U523" s="184"/>
      <c r="V523" s="184"/>
      <c r="W523" s="99"/>
      <c r="X523" s="99"/>
      <c r="Y523" s="100"/>
      <c r="Z523" s="101"/>
      <c r="AA523" s="38"/>
      <c r="AB523" s="38"/>
      <c r="AC523" s="38"/>
      <c r="AD523" s="94"/>
      <c r="AE523" s="94"/>
      <c r="AF523" s="94"/>
      <c r="AG523" s="94"/>
      <c r="AH523" s="94"/>
      <c r="AI523" s="94"/>
      <c r="AJ523" s="94"/>
      <c r="AK523" s="94"/>
      <c r="AL523" s="94"/>
    </row>
    <row r="524" spans="1:38" ht="14.25" customHeight="1" x14ac:dyDescent="0.25">
      <c r="A524" s="38"/>
      <c r="B524" s="184"/>
      <c r="C524" s="184"/>
      <c r="D524" s="184"/>
      <c r="E524" s="184"/>
      <c r="F524" s="184"/>
      <c r="G524" s="184"/>
      <c r="H524" s="184"/>
      <c r="I524" s="184"/>
      <c r="J524" s="184"/>
      <c r="K524" s="184"/>
      <c r="L524" s="184"/>
      <c r="M524" s="184"/>
      <c r="N524" s="98"/>
      <c r="O524" s="164"/>
      <c r="P524" s="164"/>
      <c r="Q524" s="184"/>
      <c r="R524" s="184"/>
      <c r="S524" s="184"/>
      <c r="T524" s="184"/>
      <c r="U524" s="184"/>
      <c r="V524" s="184"/>
      <c r="W524" s="99"/>
      <c r="X524" s="99"/>
      <c r="Y524" s="100"/>
      <c r="Z524" s="101"/>
      <c r="AA524" s="38"/>
      <c r="AB524" s="38"/>
      <c r="AC524" s="38"/>
      <c r="AD524" s="94"/>
      <c r="AE524" s="94"/>
      <c r="AF524" s="94"/>
      <c r="AG524" s="94"/>
      <c r="AH524" s="94"/>
      <c r="AI524" s="94"/>
      <c r="AJ524" s="94"/>
      <c r="AK524" s="94"/>
      <c r="AL524" s="94"/>
    </row>
    <row r="525" spans="1:38" ht="14.25" customHeight="1" x14ac:dyDescent="0.25">
      <c r="A525" s="38"/>
      <c r="B525" s="184"/>
      <c r="C525" s="184"/>
      <c r="D525" s="184"/>
      <c r="E525" s="184"/>
      <c r="F525" s="184"/>
      <c r="G525" s="184"/>
      <c r="H525" s="184"/>
      <c r="I525" s="184"/>
      <c r="J525" s="184"/>
      <c r="K525" s="184"/>
      <c r="L525" s="184"/>
      <c r="M525" s="184"/>
      <c r="N525" s="98"/>
      <c r="O525" s="164"/>
      <c r="P525" s="164"/>
      <c r="Q525" s="184"/>
      <c r="R525" s="184"/>
      <c r="S525" s="184"/>
      <c r="T525" s="184"/>
      <c r="U525" s="184"/>
      <c r="V525" s="184"/>
      <c r="W525" s="99"/>
      <c r="X525" s="99"/>
      <c r="Y525" s="100"/>
      <c r="Z525" s="101"/>
      <c r="AA525" s="38"/>
      <c r="AB525" s="38"/>
      <c r="AC525" s="38"/>
      <c r="AD525" s="94"/>
      <c r="AE525" s="94"/>
      <c r="AF525" s="94"/>
      <c r="AG525" s="94"/>
      <c r="AH525" s="94"/>
      <c r="AI525" s="94"/>
      <c r="AJ525" s="94"/>
      <c r="AK525" s="94"/>
      <c r="AL525" s="94"/>
    </row>
    <row r="526" spans="1:38" ht="14.25" customHeight="1" x14ac:dyDescent="0.25">
      <c r="A526" s="38"/>
      <c r="B526" s="184"/>
      <c r="C526" s="184"/>
      <c r="D526" s="184"/>
      <c r="E526" s="184"/>
      <c r="F526" s="184"/>
      <c r="G526" s="184"/>
      <c r="H526" s="184"/>
      <c r="I526" s="184"/>
      <c r="J526" s="184"/>
      <c r="K526" s="184"/>
      <c r="L526" s="184"/>
      <c r="M526" s="184"/>
      <c r="N526" s="98"/>
      <c r="O526" s="164"/>
      <c r="P526" s="164"/>
      <c r="Q526" s="184"/>
      <c r="R526" s="184"/>
      <c r="S526" s="184"/>
      <c r="T526" s="184"/>
      <c r="U526" s="184"/>
      <c r="V526" s="184"/>
      <c r="W526" s="99"/>
      <c r="X526" s="99"/>
      <c r="Y526" s="100"/>
      <c r="Z526" s="101"/>
      <c r="AA526" s="38"/>
      <c r="AB526" s="38"/>
      <c r="AC526" s="38"/>
      <c r="AD526" s="94"/>
      <c r="AE526" s="94"/>
      <c r="AF526" s="94"/>
      <c r="AG526" s="94"/>
      <c r="AH526" s="94"/>
      <c r="AI526" s="94"/>
      <c r="AJ526" s="94"/>
      <c r="AK526" s="94"/>
      <c r="AL526" s="94"/>
    </row>
    <row r="527" spans="1:38" ht="14.25" customHeight="1" x14ac:dyDescent="0.25">
      <c r="A527" s="38"/>
      <c r="B527" s="184"/>
      <c r="C527" s="184"/>
      <c r="D527" s="184"/>
      <c r="E527" s="184"/>
      <c r="F527" s="184"/>
      <c r="G527" s="184"/>
      <c r="H527" s="184"/>
      <c r="I527" s="184"/>
      <c r="J527" s="184"/>
      <c r="K527" s="184"/>
      <c r="L527" s="184"/>
      <c r="M527" s="184"/>
      <c r="N527" s="98"/>
      <c r="O527" s="164"/>
      <c r="P527" s="164"/>
      <c r="Q527" s="184"/>
      <c r="R527" s="184"/>
      <c r="S527" s="184"/>
      <c r="T527" s="184"/>
      <c r="U527" s="184"/>
      <c r="V527" s="184"/>
      <c r="W527" s="99"/>
      <c r="X527" s="99"/>
      <c r="Y527" s="100"/>
      <c r="Z527" s="101"/>
      <c r="AA527" s="38"/>
      <c r="AB527" s="38"/>
      <c r="AC527" s="38"/>
      <c r="AD527" s="94"/>
      <c r="AE527" s="94"/>
      <c r="AF527" s="94"/>
      <c r="AG527" s="94"/>
      <c r="AH527" s="94"/>
      <c r="AI527" s="94"/>
      <c r="AJ527" s="94"/>
      <c r="AK527" s="94"/>
      <c r="AL527" s="94"/>
    </row>
    <row r="528" spans="1:38" ht="14.25" customHeight="1" x14ac:dyDescent="0.25">
      <c r="A528" s="38"/>
      <c r="B528" s="184"/>
      <c r="C528" s="184"/>
      <c r="D528" s="184"/>
      <c r="E528" s="184"/>
      <c r="F528" s="184"/>
      <c r="G528" s="184"/>
      <c r="H528" s="184"/>
      <c r="I528" s="184"/>
      <c r="J528" s="184"/>
      <c r="K528" s="184"/>
      <c r="L528" s="184"/>
      <c r="M528" s="184"/>
      <c r="N528" s="98"/>
      <c r="O528" s="164"/>
      <c r="P528" s="164"/>
      <c r="Q528" s="184"/>
      <c r="R528" s="184"/>
      <c r="S528" s="184"/>
      <c r="T528" s="184"/>
      <c r="U528" s="184"/>
      <c r="V528" s="184"/>
      <c r="W528" s="99"/>
      <c r="X528" s="99"/>
      <c r="Y528" s="100"/>
      <c r="Z528" s="101"/>
      <c r="AA528" s="38"/>
      <c r="AB528" s="38"/>
      <c r="AC528" s="38"/>
      <c r="AD528" s="94"/>
      <c r="AE528" s="94"/>
      <c r="AF528" s="94"/>
      <c r="AG528" s="94"/>
      <c r="AH528" s="94"/>
      <c r="AI528" s="94"/>
      <c r="AJ528" s="94"/>
      <c r="AK528" s="94"/>
      <c r="AL528" s="94"/>
    </row>
    <row r="529" spans="1:38" ht="14.25" customHeight="1" x14ac:dyDescent="0.25">
      <c r="A529" s="38"/>
      <c r="B529" s="184"/>
      <c r="C529" s="184"/>
      <c r="D529" s="184"/>
      <c r="E529" s="184"/>
      <c r="F529" s="184"/>
      <c r="G529" s="184"/>
      <c r="H529" s="184"/>
      <c r="I529" s="184"/>
      <c r="J529" s="184"/>
      <c r="K529" s="184"/>
      <c r="L529" s="184"/>
      <c r="M529" s="184"/>
      <c r="N529" s="98"/>
      <c r="O529" s="164"/>
      <c r="P529" s="164"/>
      <c r="Q529" s="184"/>
      <c r="R529" s="184"/>
      <c r="S529" s="184"/>
      <c r="T529" s="184"/>
      <c r="U529" s="184"/>
      <c r="V529" s="184"/>
      <c r="W529" s="99"/>
      <c r="X529" s="99"/>
      <c r="Y529" s="100"/>
      <c r="Z529" s="101"/>
      <c r="AA529" s="38"/>
      <c r="AB529" s="38"/>
      <c r="AC529" s="38"/>
      <c r="AD529" s="94"/>
      <c r="AE529" s="94"/>
      <c r="AF529" s="94"/>
      <c r="AG529" s="94"/>
      <c r="AH529" s="94"/>
      <c r="AI529" s="94"/>
      <c r="AJ529" s="94"/>
      <c r="AK529" s="94"/>
      <c r="AL529" s="94"/>
    </row>
    <row r="530" spans="1:38" ht="14.25" customHeight="1" x14ac:dyDescent="0.25">
      <c r="A530" s="38"/>
      <c r="B530" s="184"/>
      <c r="C530" s="184"/>
      <c r="D530" s="184"/>
      <c r="E530" s="184"/>
      <c r="F530" s="184"/>
      <c r="G530" s="184"/>
      <c r="H530" s="184"/>
      <c r="I530" s="184"/>
      <c r="J530" s="184"/>
      <c r="K530" s="184"/>
      <c r="L530" s="184"/>
      <c r="M530" s="184"/>
      <c r="N530" s="98"/>
      <c r="O530" s="164"/>
      <c r="P530" s="164"/>
      <c r="Q530" s="184"/>
      <c r="R530" s="184"/>
      <c r="S530" s="184"/>
      <c r="T530" s="184"/>
      <c r="U530" s="184"/>
      <c r="V530" s="184"/>
      <c r="W530" s="99"/>
      <c r="X530" s="99"/>
      <c r="Y530" s="100"/>
      <c r="Z530" s="101"/>
      <c r="AA530" s="38"/>
      <c r="AB530" s="38"/>
      <c r="AC530" s="38"/>
      <c r="AD530" s="94"/>
      <c r="AE530" s="94"/>
      <c r="AF530" s="94"/>
      <c r="AG530" s="94"/>
      <c r="AH530" s="94"/>
      <c r="AI530" s="94"/>
      <c r="AJ530" s="94"/>
      <c r="AK530" s="94"/>
      <c r="AL530" s="94"/>
    </row>
    <row r="531" spans="1:38" ht="14.25" customHeight="1" x14ac:dyDescent="0.25">
      <c r="A531" s="38"/>
      <c r="B531" s="184"/>
      <c r="C531" s="184"/>
      <c r="D531" s="184"/>
      <c r="E531" s="184"/>
      <c r="F531" s="184"/>
      <c r="G531" s="184"/>
      <c r="H531" s="184"/>
      <c r="I531" s="184"/>
      <c r="J531" s="184"/>
      <c r="K531" s="184"/>
      <c r="L531" s="184"/>
      <c r="M531" s="184"/>
      <c r="N531" s="98"/>
      <c r="O531" s="164"/>
      <c r="P531" s="164"/>
      <c r="Q531" s="184"/>
      <c r="R531" s="184"/>
      <c r="S531" s="184"/>
      <c r="T531" s="184"/>
      <c r="U531" s="184"/>
      <c r="V531" s="184"/>
      <c r="W531" s="99"/>
      <c r="X531" s="99"/>
      <c r="Y531" s="100"/>
      <c r="Z531" s="101"/>
      <c r="AA531" s="38"/>
      <c r="AB531" s="38"/>
      <c r="AC531" s="38"/>
      <c r="AD531" s="94"/>
      <c r="AE531" s="94"/>
      <c r="AF531" s="94"/>
      <c r="AG531" s="94"/>
      <c r="AH531" s="94"/>
      <c r="AI531" s="94"/>
      <c r="AJ531" s="94"/>
      <c r="AK531" s="94"/>
      <c r="AL531" s="94"/>
    </row>
    <row r="532" spans="1:38" ht="14.25" customHeight="1" x14ac:dyDescent="0.25">
      <c r="A532" s="38"/>
      <c r="B532" s="184"/>
      <c r="C532" s="184"/>
      <c r="D532" s="184"/>
      <c r="E532" s="184"/>
      <c r="F532" s="184"/>
      <c r="G532" s="184"/>
      <c r="H532" s="184"/>
      <c r="I532" s="184"/>
      <c r="J532" s="184"/>
      <c r="K532" s="184"/>
      <c r="L532" s="184"/>
      <c r="M532" s="184"/>
      <c r="N532" s="98"/>
      <c r="O532" s="164"/>
      <c r="P532" s="164"/>
      <c r="Q532" s="184"/>
      <c r="R532" s="184"/>
      <c r="S532" s="184"/>
      <c r="T532" s="184"/>
      <c r="U532" s="184"/>
      <c r="V532" s="184"/>
      <c r="W532" s="99"/>
      <c r="X532" s="99"/>
      <c r="Y532" s="100"/>
      <c r="Z532" s="101"/>
      <c r="AA532" s="38"/>
      <c r="AB532" s="38"/>
      <c r="AC532" s="38"/>
      <c r="AD532" s="94"/>
      <c r="AE532" s="94"/>
      <c r="AF532" s="94"/>
      <c r="AG532" s="94"/>
      <c r="AH532" s="94"/>
      <c r="AI532" s="94"/>
      <c r="AJ532" s="94"/>
      <c r="AK532" s="94"/>
      <c r="AL532" s="94"/>
    </row>
    <row r="533" spans="1:38" ht="14.25" customHeight="1" x14ac:dyDescent="0.25">
      <c r="A533" s="38"/>
      <c r="B533" s="184"/>
      <c r="C533" s="184"/>
      <c r="D533" s="184"/>
      <c r="E533" s="184"/>
      <c r="F533" s="184"/>
      <c r="G533" s="184"/>
      <c r="H533" s="184"/>
      <c r="I533" s="184"/>
      <c r="J533" s="184"/>
      <c r="K533" s="184"/>
      <c r="L533" s="184"/>
      <c r="M533" s="184"/>
      <c r="N533" s="98"/>
      <c r="O533" s="164"/>
      <c r="P533" s="164"/>
      <c r="Q533" s="184"/>
      <c r="R533" s="184"/>
      <c r="S533" s="184"/>
      <c r="T533" s="184"/>
      <c r="U533" s="184"/>
      <c r="V533" s="184"/>
      <c r="W533" s="99"/>
      <c r="X533" s="99"/>
      <c r="Y533" s="100"/>
      <c r="Z533" s="101"/>
      <c r="AA533" s="38"/>
      <c r="AB533" s="38"/>
      <c r="AC533" s="38"/>
      <c r="AD533" s="94"/>
      <c r="AE533" s="94"/>
      <c r="AF533" s="94"/>
      <c r="AG533" s="94"/>
      <c r="AH533" s="94"/>
      <c r="AI533" s="94"/>
      <c r="AJ533" s="94"/>
      <c r="AK533" s="94"/>
      <c r="AL533" s="94"/>
    </row>
    <row r="534" spans="1:38" ht="14.25" customHeight="1" x14ac:dyDescent="0.25">
      <c r="A534" s="38"/>
      <c r="B534" s="184"/>
      <c r="C534" s="184"/>
      <c r="D534" s="184"/>
      <c r="E534" s="184"/>
      <c r="F534" s="184"/>
      <c r="G534" s="184"/>
      <c r="H534" s="184"/>
      <c r="I534" s="184"/>
      <c r="J534" s="184"/>
      <c r="K534" s="184"/>
      <c r="L534" s="184"/>
      <c r="M534" s="184"/>
      <c r="N534" s="98"/>
      <c r="O534" s="164"/>
      <c r="P534" s="164"/>
      <c r="Q534" s="184"/>
      <c r="R534" s="184"/>
      <c r="S534" s="184"/>
      <c r="T534" s="184"/>
      <c r="U534" s="184"/>
      <c r="V534" s="184"/>
      <c r="W534" s="99"/>
      <c r="X534" s="99"/>
      <c r="Y534" s="100"/>
      <c r="Z534" s="101"/>
      <c r="AA534" s="38"/>
      <c r="AB534" s="38"/>
      <c r="AC534" s="38"/>
      <c r="AD534" s="94"/>
      <c r="AE534" s="94"/>
      <c r="AF534" s="94"/>
      <c r="AG534" s="94"/>
      <c r="AH534" s="94"/>
      <c r="AI534" s="94"/>
      <c r="AJ534" s="94"/>
      <c r="AK534" s="94"/>
      <c r="AL534" s="94"/>
    </row>
    <row r="535" spans="1:38" ht="14.25" customHeight="1" x14ac:dyDescent="0.25">
      <c r="A535" s="38"/>
      <c r="B535" s="184"/>
      <c r="C535" s="184"/>
      <c r="D535" s="184"/>
      <c r="E535" s="184"/>
      <c r="F535" s="184"/>
      <c r="G535" s="184"/>
      <c r="H535" s="184"/>
      <c r="I535" s="184"/>
      <c r="J535" s="184"/>
      <c r="K535" s="184"/>
      <c r="L535" s="184"/>
      <c r="M535" s="184"/>
      <c r="N535" s="98"/>
      <c r="O535" s="164"/>
      <c r="P535" s="164"/>
      <c r="Q535" s="184"/>
      <c r="R535" s="184"/>
      <c r="S535" s="184"/>
      <c r="T535" s="184"/>
      <c r="U535" s="184"/>
      <c r="V535" s="184"/>
      <c r="W535" s="99"/>
      <c r="X535" s="99"/>
      <c r="Y535" s="100"/>
      <c r="Z535" s="101"/>
      <c r="AA535" s="38"/>
      <c r="AB535" s="38"/>
      <c r="AC535" s="38"/>
      <c r="AD535" s="94"/>
      <c r="AE535" s="94"/>
      <c r="AF535" s="94"/>
      <c r="AG535" s="94"/>
      <c r="AH535" s="94"/>
      <c r="AI535" s="94"/>
      <c r="AJ535" s="94"/>
      <c r="AK535" s="94"/>
      <c r="AL535" s="94"/>
    </row>
    <row r="536" spans="1:38" ht="14.25" customHeight="1" x14ac:dyDescent="0.25">
      <c r="A536" s="38"/>
      <c r="B536" s="184"/>
      <c r="C536" s="184"/>
      <c r="D536" s="184"/>
      <c r="E536" s="184"/>
      <c r="F536" s="184"/>
      <c r="G536" s="184"/>
      <c r="H536" s="184"/>
      <c r="I536" s="184"/>
      <c r="J536" s="184"/>
      <c r="K536" s="184"/>
      <c r="L536" s="184"/>
      <c r="M536" s="184"/>
      <c r="N536" s="98"/>
      <c r="O536" s="164"/>
      <c r="P536" s="164"/>
      <c r="Q536" s="184"/>
      <c r="R536" s="184"/>
      <c r="S536" s="184"/>
      <c r="T536" s="184"/>
      <c r="U536" s="184"/>
      <c r="V536" s="184"/>
      <c r="W536" s="99"/>
      <c r="X536" s="99"/>
      <c r="Y536" s="100"/>
      <c r="Z536" s="101"/>
      <c r="AA536" s="38"/>
      <c r="AB536" s="38"/>
      <c r="AC536" s="38"/>
      <c r="AD536" s="94"/>
      <c r="AE536" s="94"/>
      <c r="AF536" s="94"/>
      <c r="AG536" s="94"/>
      <c r="AH536" s="94"/>
      <c r="AI536" s="94"/>
      <c r="AJ536" s="94"/>
      <c r="AK536" s="94"/>
      <c r="AL536" s="94"/>
    </row>
    <row r="537" spans="1:38" ht="14.25" customHeight="1" x14ac:dyDescent="0.25">
      <c r="A537" s="38"/>
      <c r="B537" s="184"/>
      <c r="C537" s="184"/>
      <c r="D537" s="184"/>
      <c r="E537" s="184"/>
      <c r="F537" s="184"/>
      <c r="G537" s="184"/>
      <c r="H537" s="184"/>
      <c r="I537" s="184"/>
      <c r="J537" s="184"/>
      <c r="K537" s="184"/>
      <c r="L537" s="184"/>
      <c r="M537" s="184"/>
      <c r="N537" s="98"/>
      <c r="O537" s="164"/>
      <c r="P537" s="164"/>
      <c r="Q537" s="184"/>
      <c r="R537" s="184"/>
      <c r="S537" s="184"/>
      <c r="T537" s="184"/>
      <c r="U537" s="184"/>
      <c r="V537" s="184"/>
      <c r="W537" s="99"/>
      <c r="X537" s="99"/>
      <c r="Y537" s="100"/>
      <c r="Z537" s="101"/>
      <c r="AA537" s="38"/>
      <c r="AB537" s="38"/>
      <c r="AC537" s="38"/>
      <c r="AD537" s="94"/>
      <c r="AE537" s="94"/>
      <c r="AF537" s="94"/>
      <c r="AG537" s="94"/>
      <c r="AH537" s="94"/>
      <c r="AI537" s="94"/>
      <c r="AJ537" s="94"/>
      <c r="AK537" s="94"/>
      <c r="AL537" s="94"/>
    </row>
    <row r="538" spans="1:38" ht="14.25" customHeight="1" x14ac:dyDescent="0.25">
      <c r="A538" s="38"/>
      <c r="B538" s="184"/>
      <c r="C538" s="184"/>
      <c r="D538" s="184"/>
      <c r="E538" s="184"/>
      <c r="F538" s="184"/>
      <c r="G538" s="184"/>
      <c r="H538" s="184"/>
      <c r="I538" s="184"/>
      <c r="J538" s="184"/>
      <c r="K538" s="184"/>
      <c r="L538" s="184"/>
      <c r="M538" s="184"/>
      <c r="N538" s="98"/>
      <c r="O538" s="164"/>
      <c r="P538" s="164"/>
      <c r="Q538" s="184"/>
      <c r="R538" s="184"/>
      <c r="S538" s="184"/>
      <c r="T538" s="184"/>
      <c r="U538" s="184"/>
      <c r="V538" s="184"/>
      <c r="W538" s="99"/>
      <c r="X538" s="99"/>
      <c r="Y538" s="100"/>
      <c r="Z538" s="101"/>
      <c r="AA538" s="38"/>
      <c r="AB538" s="38"/>
      <c r="AC538" s="38"/>
      <c r="AD538" s="94"/>
      <c r="AE538" s="94"/>
      <c r="AF538" s="94"/>
      <c r="AG538" s="94"/>
      <c r="AH538" s="94"/>
      <c r="AI538" s="94"/>
      <c r="AJ538" s="94"/>
      <c r="AK538" s="94"/>
      <c r="AL538" s="94"/>
    </row>
    <row r="539" spans="1:38" ht="14.25" customHeight="1" x14ac:dyDescent="0.25">
      <c r="A539" s="38"/>
      <c r="B539" s="184"/>
      <c r="C539" s="184"/>
      <c r="D539" s="184"/>
      <c r="E539" s="184"/>
      <c r="F539" s="184"/>
      <c r="G539" s="184"/>
      <c r="H539" s="184"/>
      <c r="I539" s="184"/>
      <c r="J539" s="184"/>
      <c r="K539" s="184"/>
      <c r="L539" s="184"/>
      <c r="M539" s="184"/>
      <c r="N539" s="98"/>
      <c r="O539" s="164"/>
      <c r="P539" s="164"/>
      <c r="Q539" s="184"/>
      <c r="R539" s="184"/>
      <c r="S539" s="184"/>
      <c r="T539" s="184"/>
      <c r="U539" s="184"/>
      <c r="V539" s="184"/>
      <c r="W539" s="99"/>
      <c r="X539" s="99"/>
      <c r="Y539" s="100"/>
      <c r="Z539" s="101"/>
      <c r="AA539" s="38"/>
      <c r="AB539" s="38"/>
      <c r="AC539" s="38"/>
      <c r="AD539" s="94"/>
      <c r="AE539" s="94"/>
      <c r="AF539" s="94"/>
      <c r="AG539" s="94"/>
      <c r="AH539" s="94"/>
      <c r="AI539" s="94"/>
      <c r="AJ539" s="94"/>
      <c r="AK539" s="94"/>
      <c r="AL539" s="94"/>
    </row>
    <row r="540" spans="1:38" ht="14.25" customHeight="1" x14ac:dyDescent="0.25">
      <c r="A540" s="38"/>
      <c r="B540" s="184"/>
      <c r="C540" s="184"/>
      <c r="D540" s="184"/>
      <c r="E540" s="184"/>
      <c r="F540" s="184"/>
      <c r="G540" s="184"/>
      <c r="H540" s="184"/>
      <c r="I540" s="184"/>
      <c r="J540" s="184"/>
      <c r="K540" s="184"/>
      <c r="L540" s="184"/>
      <c r="M540" s="184"/>
      <c r="N540" s="98"/>
      <c r="O540" s="164"/>
      <c r="P540" s="164"/>
      <c r="Q540" s="184"/>
      <c r="R540" s="184"/>
      <c r="S540" s="184"/>
      <c r="T540" s="184"/>
      <c r="U540" s="184"/>
      <c r="V540" s="184"/>
      <c r="W540" s="99"/>
      <c r="X540" s="99"/>
      <c r="Y540" s="100"/>
      <c r="Z540" s="101"/>
      <c r="AA540" s="38"/>
      <c r="AB540" s="38"/>
      <c r="AC540" s="38"/>
      <c r="AD540" s="94"/>
      <c r="AE540" s="94"/>
      <c r="AF540" s="94"/>
      <c r="AG540" s="94"/>
      <c r="AH540" s="94"/>
      <c r="AI540" s="94"/>
      <c r="AJ540" s="94"/>
      <c r="AK540" s="94"/>
      <c r="AL540" s="94"/>
    </row>
    <row r="541" spans="1:38" ht="14.25" customHeight="1" x14ac:dyDescent="0.25">
      <c r="A541" s="38"/>
      <c r="B541" s="184"/>
      <c r="C541" s="184"/>
      <c r="D541" s="184"/>
      <c r="E541" s="184"/>
      <c r="F541" s="184"/>
      <c r="G541" s="184"/>
      <c r="H541" s="184"/>
      <c r="I541" s="184"/>
      <c r="J541" s="184"/>
      <c r="K541" s="184"/>
      <c r="L541" s="184"/>
      <c r="M541" s="184"/>
      <c r="N541" s="98"/>
      <c r="O541" s="164"/>
      <c r="P541" s="164"/>
      <c r="Q541" s="184"/>
      <c r="R541" s="184"/>
      <c r="S541" s="184"/>
      <c r="T541" s="184"/>
      <c r="U541" s="184"/>
      <c r="V541" s="184"/>
      <c r="W541" s="99"/>
      <c r="X541" s="99"/>
      <c r="Y541" s="100"/>
      <c r="Z541" s="101"/>
      <c r="AA541" s="38"/>
      <c r="AB541" s="38"/>
      <c r="AC541" s="38"/>
      <c r="AD541" s="94"/>
      <c r="AE541" s="94"/>
      <c r="AF541" s="94"/>
      <c r="AG541" s="94"/>
      <c r="AH541" s="94"/>
      <c r="AI541" s="94"/>
      <c r="AJ541" s="94"/>
      <c r="AK541" s="94"/>
      <c r="AL541" s="94"/>
    </row>
    <row r="542" spans="1:38" ht="14.25" customHeight="1" x14ac:dyDescent="0.25">
      <c r="A542" s="38"/>
      <c r="B542" s="184"/>
      <c r="C542" s="184"/>
      <c r="D542" s="184"/>
      <c r="E542" s="184"/>
      <c r="F542" s="184"/>
      <c r="G542" s="184"/>
      <c r="H542" s="184"/>
      <c r="I542" s="184"/>
      <c r="J542" s="184"/>
      <c r="K542" s="184"/>
      <c r="L542" s="184"/>
      <c r="M542" s="184"/>
      <c r="N542" s="98"/>
      <c r="O542" s="164"/>
      <c r="P542" s="164"/>
      <c r="Q542" s="184"/>
      <c r="R542" s="184"/>
      <c r="S542" s="184"/>
      <c r="T542" s="184"/>
      <c r="U542" s="184"/>
      <c r="V542" s="184"/>
      <c r="W542" s="99"/>
      <c r="X542" s="99"/>
      <c r="Y542" s="100"/>
      <c r="Z542" s="101"/>
      <c r="AA542" s="38"/>
      <c r="AB542" s="38"/>
      <c r="AC542" s="38"/>
      <c r="AD542" s="94"/>
      <c r="AE542" s="94"/>
      <c r="AF542" s="94"/>
      <c r="AG542" s="94"/>
      <c r="AH542" s="94"/>
      <c r="AI542" s="94"/>
      <c r="AJ542" s="94"/>
      <c r="AK542" s="94"/>
      <c r="AL542" s="94"/>
    </row>
    <row r="543" spans="1:38" ht="14.25" customHeight="1" x14ac:dyDescent="0.25">
      <c r="A543" s="38"/>
      <c r="B543" s="184"/>
      <c r="C543" s="184"/>
      <c r="D543" s="184"/>
      <c r="E543" s="184"/>
      <c r="F543" s="184"/>
      <c r="G543" s="184"/>
      <c r="H543" s="184"/>
      <c r="I543" s="184"/>
      <c r="J543" s="184"/>
      <c r="K543" s="184"/>
      <c r="L543" s="184"/>
      <c r="M543" s="184"/>
      <c r="N543" s="98"/>
      <c r="O543" s="164"/>
      <c r="P543" s="164"/>
      <c r="Q543" s="184"/>
      <c r="R543" s="184"/>
      <c r="S543" s="184"/>
      <c r="T543" s="184"/>
      <c r="U543" s="184"/>
      <c r="V543" s="184"/>
      <c r="W543" s="99"/>
      <c r="X543" s="99"/>
      <c r="Y543" s="100"/>
      <c r="Z543" s="101"/>
      <c r="AA543" s="38"/>
      <c r="AB543" s="38"/>
      <c r="AC543" s="38"/>
      <c r="AD543" s="94"/>
      <c r="AE543" s="94"/>
      <c r="AF543" s="94"/>
      <c r="AG543" s="94"/>
      <c r="AH543" s="94"/>
      <c r="AI543" s="94"/>
      <c r="AJ543" s="94"/>
      <c r="AK543" s="94"/>
      <c r="AL543" s="94"/>
    </row>
    <row r="544" spans="1:38" ht="14.25" customHeight="1" x14ac:dyDescent="0.25">
      <c r="A544" s="38"/>
      <c r="B544" s="184"/>
      <c r="C544" s="184"/>
      <c r="D544" s="184"/>
      <c r="E544" s="184"/>
      <c r="F544" s="184"/>
      <c r="G544" s="184"/>
      <c r="H544" s="184"/>
      <c r="I544" s="184"/>
      <c r="J544" s="184"/>
      <c r="K544" s="184"/>
      <c r="L544" s="184"/>
      <c r="M544" s="184"/>
      <c r="N544" s="98"/>
      <c r="O544" s="164"/>
      <c r="P544" s="164"/>
      <c r="Q544" s="184"/>
      <c r="R544" s="184"/>
      <c r="S544" s="184"/>
      <c r="T544" s="184"/>
      <c r="U544" s="184"/>
      <c r="V544" s="184"/>
      <c r="W544" s="99"/>
      <c r="X544" s="99"/>
      <c r="Y544" s="100"/>
      <c r="Z544" s="101"/>
      <c r="AA544" s="38"/>
      <c r="AB544" s="38"/>
      <c r="AC544" s="38"/>
      <c r="AD544" s="94"/>
      <c r="AE544" s="94"/>
      <c r="AF544" s="94"/>
      <c r="AG544" s="94"/>
      <c r="AH544" s="94"/>
      <c r="AI544" s="94"/>
      <c r="AJ544" s="94"/>
      <c r="AK544" s="94"/>
      <c r="AL544" s="94"/>
    </row>
    <row r="545" spans="1:38" ht="14.25" customHeight="1" x14ac:dyDescent="0.25">
      <c r="A545" s="38"/>
      <c r="B545" s="184"/>
      <c r="C545" s="184"/>
      <c r="D545" s="184"/>
      <c r="E545" s="184"/>
      <c r="F545" s="184"/>
      <c r="G545" s="184"/>
      <c r="H545" s="184"/>
      <c r="I545" s="184"/>
      <c r="J545" s="184"/>
      <c r="K545" s="184"/>
      <c r="L545" s="184"/>
      <c r="M545" s="184"/>
      <c r="N545" s="98"/>
      <c r="O545" s="164"/>
      <c r="P545" s="164"/>
      <c r="Q545" s="184"/>
      <c r="R545" s="184"/>
      <c r="S545" s="184"/>
      <c r="T545" s="184"/>
      <c r="U545" s="184"/>
      <c r="V545" s="184"/>
      <c r="W545" s="99"/>
      <c r="X545" s="99"/>
      <c r="Y545" s="100"/>
      <c r="Z545" s="101"/>
      <c r="AA545" s="38"/>
      <c r="AB545" s="38"/>
      <c r="AC545" s="38"/>
      <c r="AD545" s="94"/>
      <c r="AE545" s="94"/>
      <c r="AF545" s="94"/>
      <c r="AG545" s="94"/>
      <c r="AH545" s="94"/>
      <c r="AI545" s="94"/>
      <c r="AJ545" s="94"/>
      <c r="AK545" s="94"/>
      <c r="AL545" s="94"/>
    </row>
    <row r="546" spans="1:38" ht="14.25" customHeight="1" x14ac:dyDescent="0.25">
      <c r="A546" s="38"/>
      <c r="B546" s="184"/>
      <c r="C546" s="184"/>
      <c r="D546" s="184"/>
      <c r="E546" s="184"/>
      <c r="F546" s="184"/>
      <c r="G546" s="184"/>
      <c r="H546" s="184"/>
      <c r="I546" s="184"/>
      <c r="J546" s="184"/>
      <c r="K546" s="184"/>
      <c r="L546" s="184"/>
      <c r="M546" s="184"/>
      <c r="N546" s="98"/>
      <c r="O546" s="164"/>
      <c r="P546" s="164"/>
      <c r="Q546" s="184"/>
      <c r="R546" s="184"/>
      <c r="S546" s="184"/>
      <c r="T546" s="184"/>
      <c r="U546" s="184"/>
      <c r="V546" s="184"/>
      <c r="W546" s="99"/>
      <c r="X546" s="99"/>
      <c r="Y546" s="100"/>
      <c r="Z546" s="101"/>
      <c r="AA546" s="38"/>
      <c r="AB546" s="38"/>
      <c r="AC546" s="38"/>
      <c r="AD546" s="94"/>
      <c r="AE546" s="94"/>
      <c r="AF546" s="94"/>
      <c r="AG546" s="94"/>
      <c r="AH546" s="94"/>
      <c r="AI546" s="94"/>
      <c r="AJ546" s="94"/>
      <c r="AK546" s="94"/>
      <c r="AL546" s="94"/>
    </row>
    <row r="547" spans="1:38" ht="14.25" customHeight="1" x14ac:dyDescent="0.25">
      <c r="A547" s="38"/>
      <c r="B547" s="184"/>
      <c r="C547" s="184"/>
      <c r="D547" s="184"/>
      <c r="E547" s="184"/>
      <c r="F547" s="184"/>
      <c r="G547" s="184"/>
      <c r="H547" s="184"/>
      <c r="I547" s="184"/>
      <c r="J547" s="184"/>
      <c r="K547" s="184"/>
      <c r="L547" s="184"/>
      <c r="M547" s="184"/>
      <c r="N547" s="98"/>
      <c r="O547" s="164"/>
      <c r="P547" s="164"/>
      <c r="Q547" s="184"/>
      <c r="R547" s="184"/>
      <c r="S547" s="184"/>
      <c r="T547" s="184"/>
      <c r="U547" s="184"/>
      <c r="V547" s="184"/>
      <c r="W547" s="99"/>
      <c r="X547" s="99"/>
      <c r="Y547" s="100"/>
      <c r="Z547" s="101"/>
      <c r="AA547" s="38"/>
      <c r="AB547" s="38"/>
      <c r="AC547" s="38"/>
      <c r="AD547" s="94"/>
      <c r="AE547" s="94"/>
      <c r="AF547" s="94"/>
      <c r="AG547" s="94"/>
      <c r="AH547" s="94"/>
      <c r="AI547" s="94"/>
      <c r="AJ547" s="94"/>
      <c r="AK547" s="94"/>
      <c r="AL547" s="94"/>
    </row>
    <row r="548" spans="1:38" ht="14.25" customHeight="1" x14ac:dyDescent="0.25">
      <c r="A548" s="38"/>
      <c r="B548" s="184"/>
      <c r="C548" s="184"/>
      <c r="D548" s="184"/>
      <c r="E548" s="184"/>
      <c r="F548" s="184"/>
      <c r="G548" s="184"/>
      <c r="H548" s="184"/>
      <c r="I548" s="184"/>
      <c r="J548" s="184"/>
      <c r="K548" s="184"/>
      <c r="L548" s="184"/>
      <c r="M548" s="184"/>
      <c r="N548" s="98"/>
      <c r="O548" s="164"/>
      <c r="P548" s="164"/>
      <c r="Q548" s="184"/>
      <c r="R548" s="184"/>
      <c r="S548" s="184"/>
      <c r="T548" s="184"/>
      <c r="U548" s="184"/>
      <c r="V548" s="184"/>
      <c r="W548" s="99"/>
      <c r="X548" s="99"/>
      <c r="Y548" s="100"/>
      <c r="Z548" s="101"/>
      <c r="AA548" s="38"/>
      <c r="AB548" s="38"/>
      <c r="AC548" s="38"/>
      <c r="AD548" s="94"/>
      <c r="AE548" s="94"/>
      <c r="AF548" s="94"/>
      <c r="AG548" s="94"/>
      <c r="AH548" s="94"/>
      <c r="AI548" s="94"/>
      <c r="AJ548" s="94"/>
      <c r="AK548" s="94"/>
      <c r="AL548" s="94"/>
    </row>
    <row r="549" spans="1:38" ht="14.25" customHeight="1" x14ac:dyDescent="0.25">
      <c r="A549" s="38"/>
      <c r="B549" s="184"/>
      <c r="C549" s="184"/>
      <c r="D549" s="184"/>
      <c r="E549" s="184"/>
      <c r="F549" s="184"/>
      <c r="G549" s="184"/>
      <c r="H549" s="184"/>
      <c r="I549" s="184"/>
      <c r="J549" s="184"/>
      <c r="K549" s="184"/>
      <c r="L549" s="184"/>
      <c r="M549" s="184"/>
      <c r="N549" s="98"/>
      <c r="O549" s="164"/>
      <c r="P549" s="164"/>
      <c r="Q549" s="184"/>
      <c r="R549" s="184"/>
      <c r="S549" s="184"/>
      <c r="T549" s="184"/>
      <c r="U549" s="184"/>
      <c r="V549" s="184"/>
      <c r="W549" s="99"/>
      <c r="X549" s="99"/>
      <c r="Y549" s="100"/>
      <c r="Z549" s="101"/>
      <c r="AA549" s="38"/>
      <c r="AB549" s="38"/>
      <c r="AC549" s="38"/>
      <c r="AD549" s="94"/>
      <c r="AE549" s="94"/>
      <c r="AF549" s="94"/>
      <c r="AG549" s="94"/>
      <c r="AH549" s="94"/>
      <c r="AI549" s="94"/>
      <c r="AJ549" s="94"/>
      <c r="AK549" s="94"/>
      <c r="AL549" s="94"/>
    </row>
    <row r="550" spans="1:38" ht="14.25" customHeight="1" x14ac:dyDescent="0.25">
      <c r="A550" s="38"/>
      <c r="B550" s="184"/>
      <c r="C550" s="184"/>
      <c r="D550" s="184"/>
      <c r="E550" s="184"/>
      <c r="F550" s="184"/>
      <c r="G550" s="184"/>
      <c r="H550" s="184"/>
      <c r="I550" s="184"/>
      <c r="J550" s="184"/>
      <c r="K550" s="184"/>
      <c r="L550" s="184"/>
      <c r="M550" s="184"/>
      <c r="N550" s="98"/>
      <c r="O550" s="164"/>
      <c r="P550" s="164"/>
      <c r="Q550" s="184"/>
      <c r="R550" s="184"/>
      <c r="S550" s="184"/>
      <c r="T550" s="184"/>
      <c r="U550" s="184"/>
      <c r="V550" s="184"/>
      <c r="W550" s="99"/>
      <c r="X550" s="99"/>
      <c r="Y550" s="100"/>
      <c r="Z550" s="101"/>
      <c r="AA550" s="38"/>
      <c r="AB550" s="38"/>
      <c r="AC550" s="38"/>
      <c r="AD550" s="94"/>
      <c r="AE550" s="94"/>
      <c r="AF550" s="94"/>
      <c r="AG550" s="94"/>
      <c r="AH550" s="94"/>
      <c r="AI550" s="94"/>
      <c r="AJ550" s="94"/>
      <c r="AK550" s="94"/>
      <c r="AL550" s="94"/>
    </row>
    <row r="551" spans="1:38" ht="14.25" customHeight="1" x14ac:dyDescent="0.25">
      <c r="A551" s="38"/>
      <c r="B551" s="184"/>
      <c r="C551" s="184"/>
      <c r="D551" s="184"/>
      <c r="E551" s="184"/>
      <c r="F551" s="184"/>
      <c r="G551" s="184"/>
      <c r="H551" s="184"/>
      <c r="I551" s="184"/>
      <c r="J551" s="184"/>
      <c r="K551" s="184"/>
      <c r="L551" s="184"/>
      <c r="M551" s="184"/>
      <c r="N551" s="98"/>
      <c r="O551" s="164"/>
      <c r="P551" s="164"/>
      <c r="Q551" s="184"/>
      <c r="R551" s="184"/>
      <c r="S551" s="184"/>
      <c r="T551" s="184"/>
      <c r="U551" s="184"/>
      <c r="V551" s="184"/>
      <c r="W551" s="99"/>
      <c r="X551" s="99"/>
      <c r="Y551" s="100"/>
      <c r="Z551" s="101"/>
      <c r="AA551" s="38"/>
      <c r="AB551" s="38"/>
      <c r="AC551" s="38"/>
      <c r="AD551" s="94"/>
      <c r="AE551" s="94"/>
      <c r="AF551" s="94"/>
      <c r="AG551" s="94"/>
      <c r="AH551" s="94"/>
      <c r="AI551" s="94"/>
      <c r="AJ551" s="94"/>
      <c r="AK551" s="94"/>
      <c r="AL551" s="94"/>
    </row>
    <row r="552" spans="1:38" ht="14.25" customHeight="1" x14ac:dyDescent="0.25">
      <c r="A552" s="38"/>
      <c r="B552" s="184"/>
      <c r="C552" s="184"/>
      <c r="D552" s="184"/>
      <c r="E552" s="184"/>
      <c r="F552" s="184"/>
      <c r="G552" s="184"/>
      <c r="H552" s="184"/>
      <c r="I552" s="184"/>
      <c r="J552" s="184"/>
      <c r="K552" s="184"/>
      <c r="L552" s="184"/>
      <c r="M552" s="184"/>
      <c r="N552" s="98"/>
      <c r="O552" s="164"/>
      <c r="P552" s="164"/>
      <c r="Q552" s="184"/>
      <c r="R552" s="184"/>
      <c r="S552" s="184"/>
      <c r="T552" s="184"/>
      <c r="U552" s="184"/>
      <c r="V552" s="184"/>
      <c r="W552" s="99"/>
      <c r="X552" s="99"/>
      <c r="Y552" s="100"/>
      <c r="Z552" s="101"/>
      <c r="AA552" s="38"/>
      <c r="AB552" s="38"/>
      <c r="AC552" s="38"/>
      <c r="AD552" s="94"/>
      <c r="AE552" s="94"/>
      <c r="AF552" s="94"/>
      <c r="AG552" s="94"/>
      <c r="AH552" s="94"/>
      <c r="AI552" s="94"/>
      <c r="AJ552" s="94"/>
      <c r="AK552" s="94"/>
      <c r="AL552" s="94"/>
    </row>
    <row r="553" spans="1:38" ht="14.25" customHeight="1" x14ac:dyDescent="0.25">
      <c r="A553" s="38"/>
      <c r="B553" s="184"/>
      <c r="C553" s="184"/>
      <c r="D553" s="184"/>
      <c r="E553" s="184"/>
      <c r="F553" s="184"/>
      <c r="G553" s="184"/>
      <c r="H553" s="184"/>
      <c r="I553" s="184"/>
      <c r="J553" s="184"/>
      <c r="K553" s="184"/>
      <c r="L553" s="184"/>
      <c r="M553" s="184"/>
      <c r="N553" s="98"/>
      <c r="O553" s="164"/>
      <c r="P553" s="164"/>
      <c r="Q553" s="184"/>
      <c r="R553" s="184"/>
      <c r="S553" s="184"/>
      <c r="T553" s="184"/>
      <c r="U553" s="184"/>
      <c r="V553" s="184"/>
      <c r="W553" s="99"/>
      <c r="X553" s="99"/>
      <c r="Y553" s="100"/>
      <c r="Z553" s="101"/>
      <c r="AA553" s="38"/>
      <c r="AB553" s="38"/>
      <c r="AC553" s="38"/>
      <c r="AD553" s="94"/>
      <c r="AE553" s="94"/>
      <c r="AF553" s="94"/>
      <c r="AG553" s="94"/>
      <c r="AH553" s="94"/>
      <c r="AI553" s="94"/>
      <c r="AJ553" s="94"/>
      <c r="AK553" s="94"/>
      <c r="AL553" s="94"/>
    </row>
    <row r="554" spans="1:38" ht="14.25" customHeight="1" x14ac:dyDescent="0.25">
      <c r="A554" s="38"/>
      <c r="B554" s="184"/>
      <c r="C554" s="184"/>
      <c r="D554" s="184"/>
      <c r="E554" s="184"/>
      <c r="F554" s="184"/>
      <c r="G554" s="184"/>
      <c r="H554" s="184"/>
      <c r="I554" s="184"/>
      <c r="J554" s="184"/>
      <c r="K554" s="184"/>
      <c r="L554" s="184"/>
      <c r="M554" s="184"/>
      <c r="N554" s="98"/>
      <c r="O554" s="164"/>
      <c r="P554" s="164"/>
      <c r="Q554" s="184"/>
      <c r="R554" s="184"/>
      <c r="S554" s="184"/>
      <c r="T554" s="184"/>
      <c r="U554" s="184"/>
      <c r="V554" s="184"/>
      <c r="W554" s="99"/>
      <c r="X554" s="99"/>
      <c r="Y554" s="100"/>
      <c r="Z554" s="101"/>
      <c r="AA554" s="38"/>
      <c r="AB554" s="38"/>
      <c r="AC554" s="38"/>
      <c r="AD554" s="94"/>
      <c r="AE554" s="94"/>
      <c r="AF554" s="94"/>
      <c r="AG554" s="94"/>
      <c r="AH554" s="94"/>
      <c r="AI554" s="94"/>
      <c r="AJ554" s="94"/>
      <c r="AK554" s="94"/>
      <c r="AL554" s="94"/>
    </row>
    <row r="555" spans="1:38" ht="14.25" customHeight="1" x14ac:dyDescent="0.25">
      <c r="A555" s="38"/>
      <c r="B555" s="184"/>
      <c r="C555" s="184"/>
      <c r="D555" s="184"/>
      <c r="E555" s="184"/>
      <c r="F555" s="184"/>
      <c r="G555" s="184"/>
      <c r="H555" s="184"/>
      <c r="I555" s="184"/>
      <c r="J555" s="184"/>
      <c r="K555" s="184"/>
      <c r="L555" s="184"/>
      <c r="M555" s="184"/>
      <c r="N555" s="98"/>
      <c r="O555" s="164"/>
      <c r="P555" s="164"/>
      <c r="Q555" s="184"/>
      <c r="R555" s="184"/>
      <c r="S555" s="184"/>
      <c r="T555" s="184"/>
      <c r="U555" s="184"/>
      <c r="V555" s="184"/>
      <c r="W555" s="99"/>
      <c r="X555" s="99"/>
      <c r="Y555" s="100"/>
      <c r="Z555" s="101"/>
      <c r="AA555" s="38"/>
      <c r="AB555" s="38"/>
      <c r="AC555" s="38"/>
      <c r="AD555" s="94"/>
      <c r="AE555" s="94"/>
      <c r="AF555" s="94"/>
      <c r="AG555" s="94"/>
      <c r="AH555" s="94"/>
      <c r="AI555" s="94"/>
      <c r="AJ555" s="94"/>
      <c r="AK555" s="94"/>
      <c r="AL555" s="94"/>
    </row>
    <row r="556" spans="1:38" ht="14.25" customHeight="1" x14ac:dyDescent="0.25">
      <c r="A556" s="38"/>
      <c r="B556" s="184"/>
      <c r="C556" s="184"/>
      <c r="D556" s="184"/>
      <c r="E556" s="184"/>
      <c r="F556" s="184"/>
      <c r="G556" s="184"/>
      <c r="H556" s="184"/>
      <c r="I556" s="184"/>
      <c r="J556" s="184"/>
      <c r="K556" s="184"/>
      <c r="L556" s="184"/>
      <c r="M556" s="184"/>
      <c r="N556" s="98"/>
      <c r="O556" s="164"/>
      <c r="P556" s="164"/>
      <c r="Q556" s="184"/>
      <c r="R556" s="184"/>
      <c r="S556" s="184"/>
      <c r="T556" s="184"/>
      <c r="U556" s="184"/>
      <c r="V556" s="184"/>
      <c r="W556" s="99"/>
      <c r="X556" s="99"/>
      <c r="Y556" s="100"/>
      <c r="Z556" s="101"/>
      <c r="AA556" s="38"/>
      <c r="AB556" s="38"/>
      <c r="AC556" s="38"/>
      <c r="AD556" s="94"/>
      <c r="AE556" s="94"/>
      <c r="AF556" s="94"/>
      <c r="AG556" s="94"/>
      <c r="AH556" s="94"/>
      <c r="AI556" s="94"/>
      <c r="AJ556" s="94"/>
      <c r="AK556" s="94"/>
      <c r="AL556" s="94"/>
    </row>
    <row r="557" spans="1:38" ht="14.25" customHeight="1" x14ac:dyDescent="0.25">
      <c r="A557" s="38"/>
      <c r="B557" s="184"/>
      <c r="C557" s="184"/>
      <c r="D557" s="184"/>
      <c r="E557" s="184"/>
      <c r="F557" s="184"/>
      <c r="G557" s="184"/>
      <c r="H557" s="184"/>
      <c r="I557" s="184"/>
      <c r="J557" s="184"/>
      <c r="K557" s="184"/>
      <c r="L557" s="184"/>
      <c r="M557" s="184"/>
      <c r="N557" s="98"/>
      <c r="O557" s="164"/>
      <c r="P557" s="164"/>
      <c r="Q557" s="184"/>
      <c r="R557" s="184"/>
      <c r="S557" s="184"/>
      <c r="T557" s="184"/>
      <c r="U557" s="184"/>
      <c r="V557" s="184"/>
      <c r="W557" s="99"/>
      <c r="X557" s="99"/>
      <c r="Y557" s="100"/>
      <c r="Z557" s="101"/>
      <c r="AA557" s="38"/>
      <c r="AB557" s="38"/>
      <c r="AC557" s="38"/>
      <c r="AD557" s="94"/>
      <c r="AE557" s="94"/>
      <c r="AF557" s="94"/>
      <c r="AG557" s="94"/>
      <c r="AH557" s="94"/>
      <c r="AI557" s="94"/>
      <c r="AJ557" s="94"/>
      <c r="AK557" s="94"/>
      <c r="AL557" s="94"/>
    </row>
    <row r="558" spans="1:38" ht="14.25" customHeight="1" x14ac:dyDescent="0.25">
      <c r="A558" s="38"/>
      <c r="B558" s="184"/>
      <c r="C558" s="184"/>
      <c r="D558" s="184"/>
      <c r="E558" s="184"/>
      <c r="F558" s="184"/>
      <c r="G558" s="184"/>
      <c r="H558" s="184"/>
      <c r="I558" s="184"/>
      <c r="J558" s="184"/>
      <c r="K558" s="184"/>
      <c r="L558" s="184"/>
      <c r="M558" s="184"/>
      <c r="N558" s="98"/>
      <c r="O558" s="164"/>
      <c r="P558" s="164"/>
      <c r="Q558" s="184"/>
      <c r="R558" s="184"/>
      <c r="S558" s="184"/>
      <c r="T558" s="184"/>
      <c r="U558" s="184"/>
      <c r="V558" s="184"/>
      <c r="W558" s="99"/>
      <c r="X558" s="99"/>
      <c r="Y558" s="100"/>
      <c r="Z558" s="101"/>
      <c r="AA558" s="38"/>
      <c r="AB558" s="38"/>
      <c r="AC558" s="38"/>
      <c r="AD558" s="94"/>
      <c r="AE558" s="94"/>
      <c r="AF558" s="94"/>
      <c r="AG558" s="94"/>
      <c r="AH558" s="94"/>
      <c r="AI558" s="94"/>
      <c r="AJ558" s="94"/>
      <c r="AK558" s="94"/>
      <c r="AL558" s="94"/>
    </row>
    <row r="559" spans="1:38" ht="14.25" customHeight="1" x14ac:dyDescent="0.25">
      <c r="A559" s="38"/>
      <c r="B559" s="184"/>
      <c r="C559" s="184"/>
      <c r="D559" s="184"/>
      <c r="E559" s="184"/>
      <c r="F559" s="184"/>
      <c r="G559" s="184"/>
      <c r="H559" s="184"/>
      <c r="I559" s="184"/>
      <c r="J559" s="184"/>
      <c r="K559" s="184"/>
      <c r="L559" s="184"/>
      <c r="M559" s="184"/>
      <c r="N559" s="98"/>
      <c r="O559" s="164"/>
      <c r="P559" s="164"/>
      <c r="Q559" s="184"/>
      <c r="R559" s="184"/>
      <c r="S559" s="184"/>
      <c r="T559" s="184"/>
      <c r="U559" s="184"/>
      <c r="V559" s="184"/>
      <c r="W559" s="99"/>
      <c r="X559" s="99"/>
      <c r="Y559" s="100"/>
      <c r="Z559" s="101"/>
      <c r="AA559" s="38"/>
      <c r="AB559" s="38"/>
      <c r="AC559" s="38"/>
      <c r="AD559" s="94"/>
      <c r="AE559" s="94"/>
      <c r="AF559" s="94"/>
      <c r="AG559" s="94"/>
      <c r="AH559" s="94"/>
      <c r="AI559" s="94"/>
      <c r="AJ559" s="94"/>
      <c r="AK559" s="94"/>
      <c r="AL559" s="94"/>
    </row>
    <row r="560" spans="1:38" ht="14.25" customHeight="1" x14ac:dyDescent="0.25">
      <c r="A560" s="38"/>
      <c r="B560" s="184"/>
      <c r="C560" s="184"/>
      <c r="D560" s="184"/>
      <c r="E560" s="184"/>
      <c r="F560" s="184"/>
      <c r="G560" s="184"/>
      <c r="H560" s="184"/>
      <c r="I560" s="184"/>
      <c r="J560" s="184"/>
      <c r="K560" s="184"/>
      <c r="L560" s="184"/>
      <c r="M560" s="184"/>
      <c r="N560" s="98"/>
      <c r="O560" s="164"/>
      <c r="P560" s="164"/>
      <c r="Q560" s="184"/>
      <c r="R560" s="184"/>
      <c r="S560" s="184"/>
      <c r="T560" s="184"/>
      <c r="U560" s="184"/>
      <c r="V560" s="184"/>
      <c r="W560" s="99"/>
      <c r="X560" s="99"/>
      <c r="Y560" s="100"/>
      <c r="Z560" s="101"/>
      <c r="AA560" s="38"/>
      <c r="AB560" s="38"/>
      <c r="AC560" s="38"/>
      <c r="AD560" s="94"/>
      <c r="AE560" s="94"/>
      <c r="AF560" s="94"/>
      <c r="AG560" s="94"/>
      <c r="AH560" s="94"/>
      <c r="AI560" s="94"/>
      <c r="AJ560" s="94"/>
      <c r="AK560" s="94"/>
      <c r="AL560" s="94"/>
    </row>
    <row r="561" spans="1:38" ht="14.25" customHeight="1" x14ac:dyDescent="0.25">
      <c r="A561" s="38"/>
      <c r="B561" s="184"/>
      <c r="C561" s="184"/>
      <c r="D561" s="184"/>
      <c r="E561" s="184"/>
      <c r="F561" s="184"/>
      <c r="G561" s="184"/>
      <c r="H561" s="184"/>
      <c r="I561" s="184"/>
      <c r="J561" s="184"/>
      <c r="K561" s="184"/>
      <c r="L561" s="184"/>
      <c r="M561" s="184"/>
      <c r="N561" s="98"/>
      <c r="O561" s="164"/>
      <c r="P561" s="164"/>
      <c r="Q561" s="184"/>
      <c r="R561" s="184"/>
      <c r="S561" s="184"/>
      <c r="T561" s="184"/>
      <c r="U561" s="184"/>
      <c r="V561" s="184"/>
      <c r="W561" s="99"/>
      <c r="X561" s="99"/>
      <c r="Y561" s="100"/>
      <c r="Z561" s="101"/>
      <c r="AA561" s="38"/>
      <c r="AB561" s="38"/>
      <c r="AC561" s="38"/>
      <c r="AD561" s="94"/>
      <c r="AE561" s="94"/>
      <c r="AF561" s="94"/>
      <c r="AG561" s="94"/>
      <c r="AH561" s="94"/>
      <c r="AI561" s="94"/>
      <c r="AJ561" s="94"/>
      <c r="AK561" s="94"/>
      <c r="AL561" s="94"/>
    </row>
    <row r="562" spans="1:38" ht="14.25" customHeight="1" x14ac:dyDescent="0.25">
      <c r="A562" s="94"/>
      <c r="B562" s="184"/>
      <c r="C562" s="184"/>
      <c r="D562" s="184"/>
      <c r="E562" s="184"/>
      <c r="F562" s="184"/>
      <c r="G562" s="184"/>
      <c r="H562" s="184"/>
      <c r="I562" s="184"/>
      <c r="J562" s="184"/>
      <c r="K562" s="184"/>
      <c r="L562" s="184"/>
      <c r="M562" s="184"/>
      <c r="N562" s="98"/>
      <c r="O562" s="164"/>
      <c r="P562" s="164"/>
      <c r="Q562" s="184"/>
      <c r="R562" s="184"/>
      <c r="S562" s="184"/>
      <c r="T562" s="184"/>
      <c r="U562" s="184"/>
      <c r="V562" s="184"/>
      <c r="W562" s="99"/>
      <c r="X562" s="99"/>
      <c r="Y562" s="100"/>
      <c r="Z562" s="101"/>
      <c r="AA562" s="38"/>
      <c r="AB562" s="38"/>
      <c r="AC562" s="38"/>
      <c r="AD562" s="94"/>
      <c r="AE562" s="94"/>
      <c r="AF562" s="94"/>
      <c r="AG562" s="94"/>
      <c r="AH562" s="94"/>
      <c r="AI562" s="94"/>
      <c r="AJ562" s="94"/>
      <c r="AK562" s="94"/>
      <c r="AL562" s="94"/>
    </row>
    <row r="563" spans="1:38" ht="14.25" customHeight="1" x14ac:dyDescent="0.25">
      <c r="A563" s="94"/>
      <c r="B563" s="184"/>
      <c r="C563" s="184"/>
      <c r="D563" s="184"/>
      <c r="E563" s="184"/>
      <c r="F563" s="184"/>
      <c r="G563" s="184"/>
      <c r="H563" s="184"/>
      <c r="I563" s="184"/>
      <c r="J563" s="184"/>
      <c r="K563" s="184"/>
      <c r="L563" s="184"/>
      <c r="M563" s="184"/>
      <c r="N563" s="98"/>
      <c r="O563" s="164"/>
      <c r="P563" s="164"/>
      <c r="Q563" s="184"/>
      <c r="R563" s="184"/>
      <c r="S563" s="184"/>
      <c r="T563" s="184"/>
      <c r="U563" s="184"/>
      <c r="V563" s="184"/>
      <c r="W563" s="99"/>
      <c r="X563" s="99"/>
      <c r="Y563" s="100"/>
      <c r="Z563" s="101"/>
      <c r="AA563" s="38"/>
      <c r="AB563" s="38"/>
      <c r="AC563" s="38"/>
      <c r="AD563" s="94"/>
      <c r="AE563" s="94"/>
      <c r="AF563" s="94"/>
      <c r="AG563" s="94"/>
      <c r="AH563" s="94"/>
      <c r="AI563" s="94"/>
      <c r="AJ563" s="94"/>
      <c r="AK563" s="94"/>
      <c r="AL563" s="94"/>
    </row>
    <row r="564" spans="1:38" ht="14.25" customHeight="1" x14ac:dyDescent="0.25">
      <c r="A564" s="68"/>
      <c r="B564" s="94"/>
      <c r="C564" s="94"/>
      <c r="D564" s="94"/>
      <c r="E564" s="94"/>
      <c r="F564" s="94"/>
      <c r="G564" s="94"/>
      <c r="H564" s="94"/>
      <c r="I564" s="94"/>
      <c r="J564" s="94"/>
      <c r="K564" s="94"/>
      <c r="L564" s="94"/>
      <c r="M564" s="94"/>
      <c r="N564" s="94"/>
      <c r="O564" s="94"/>
      <c r="P564" s="94"/>
      <c r="Q564" s="94"/>
      <c r="R564" s="94"/>
      <c r="S564" s="94"/>
      <c r="T564" s="94"/>
      <c r="U564" s="94"/>
      <c r="V564" s="94"/>
      <c r="W564" s="94"/>
      <c r="X564" s="94"/>
      <c r="Y564" s="94"/>
      <c r="Z564" s="94"/>
      <c r="AA564" s="94"/>
      <c r="AB564" s="94"/>
      <c r="AC564" s="94"/>
      <c r="AD564" s="94"/>
      <c r="AE564" s="94"/>
      <c r="AF564" s="94"/>
      <c r="AG564" s="94"/>
      <c r="AH564" s="94"/>
      <c r="AI564" s="94"/>
      <c r="AJ564" s="94"/>
      <c r="AK564" s="94"/>
      <c r="AL564" s="94"/>
    </row>
    <row r="565" spans="1:38" ht="14.25" customHeight="1" x14ac:dyDescent="0.25">
      <c r="A565" s="94"/>
      <c r="B565" s="94"/>
      <c r="C565" s="94"/>
      <c r="D565" s="94"/>
      <c r="E565" s="94"/>
      <c r="F565" s="94"/>
      <c r="G565" s="94"/>
      <c r="H565" s="94"/>
      <c r="I565" s="94"/>
      <c r="J565" s="94"/>
      <c r="K565" s="94"/>
      <c r="L565" s="94"/>
      <c r="M565" s="94"/>
      <c r="N565" s="94"/>
      <c r="O565" s="94"/>
      <c r="P565" s="94"/>
      <c r="Q565" s="94"/>
      <c r="R565" s="94"/>
      <c r="S565" s="94"/>
      <c r="T565" s="94"/>
      <c r="U565" s="94"/>
      <c r="V565" s="94"/>
      <c r="W565" s="94"/>
      <c r="X565" s="94"/>
      <c r="Y565" s="94"/>
      <c r="Z565" s="94"/>
      <c r="AA565" s="94"/>
      <c r="AB565" s="94"/>
      <c r="AC565" s="94"/>
      <c r="AD565" s="94"/>
      <c r="AE565" s="94"/>
      <c r="AF565" s="94"/>
      <c r="AG565" s="94"/>
      <c r="AH565" s="94"/>
      <c r="AI565" s="94"/>
      <c r="AJ565" s="94"/>
      <c r="AK565" s="94"/>
      <c r="AL565" s="94"/>
    </row>
    <row r="566" spans="1:38" ht="14.25" customHeight="1" x14ac:dyDescent="0.25">
      <c r="A566" s="96"/>
      <c r="B566" s="38"/>
      <c r="C566" s="38"/>
      <c r="D566" s="38"/>
      <c r="E566" s="38"/>
      <c r="F566" s="38"/>
      <c r="G566" s="38"/>
      <c r="H566" s="38"/>
      <c r="I566" s="38"/>
      <c r="J566" s="38"/>
      <c r="K566" s="38"/>
      <c r="L566" s="39"/>
      <c r="M566" s="39"/>
      <c r="N566" s="39"/>
      <c r="O566" s="38"/>
      <c r="P566" s="38"/>
      <c r="Q566" s="38"/>
      <c r="R566" s="40"/>
      <c r="S566" s="40"/>
      <c r="T566" s="40"/>
      <c r="U566" s="40"/>
      <c r="V566" s="39"/>
      <c r="W566" s="38"/>
      <c r="X566" s="38"/>
      <c r="Y566" s="38"/>
      <c r="Z566" s="38"/>
      <c r="AA566" s="38"/>
      <c r="AB566" s="38"/>
      <c r="AC566" s="38"/>
      <c r="AD566" s="38"/>
      <c r="AE566" s="94"/>
      <c r="AF566" s="94"/>
      <c r="AG566" s="94"/>
      <c r="AH566" s="94"/>
      <c r="AI566" s="94"/>
      <c r="AJ566" s="94"/>
      <c r="AK566" s="94"/>
      <c r="AL566" s="94"/>
    </row>
    <row r="567" spans="1:38" ht="14.25" customHeight="1" x14ac:dyDescent="0.25">
      <c r="A567" s="94"/>
      <c r="B567" s="94"/>
      <c r="C567" s="94"/>
      <c r="D567" s="94"/>
      <c r="E567" s="94"/>
      <c r="F567" s="94"/>
      <c r="G567" s="94"/>
      <c r="H567" s="94"/>
      <c r="I567" s="94"/>
      <c r="J567" s="94"/>
      <c r="K567" s="94"/>
      <c r="L567" s="94"/>
      <c r="M567" s="94"/>
      <c r="N567" s="94"/>
      <c r="O567" s="94"/>
      <c r="P567" s="94"/>
      <c r="Q567" s="94"/>
      <c r="R567" s="94"/>
      <c r="S567" s="94"/>
      <c r="T567" s="94"/>
      <c r="U567" s="94"/>
      <c r="V567" s="94"/>
      <c r="W567" s="94"/>
      <c r="X567" s="94"/>
      <c r="Y567" s="94"/>
      <c r="Z567" s="94"/>
      <c r="AA567" s="94"/>
      <c r="AB567" s="94"/>
      <c r="AC567" s="94"/>
      <c r="AD567" s="94"/>
      <c r="AE567" s="94"/>
      <c r="AF567" s="94"/>
      <c r="AG567" s="94"/>
      <c r="AH567" s="94"/>
      <c r="AI567" s="94"/>
      <c r="AJ567" s="94"/>
      <c r="AK567" s="94"/>
      <c r="AL567" s="94"/>
    </row>
    <row r="568" spans="1:38" ht="14.25" customHeight="1" x14ac:dyDescent="0.25">
      <c r="A568" s="94"/>
      <c r="B568" s="185"/>
      <c r="C568" s="186"/>
      <c r="D568" s="186"/>
      <c r="E568" s="165"/>
      <c r="F568" s="165"/>
      <c r="G568" s="165"/>
      <c r="H568" s="185"/>
      <c r="I568" s="185"/>
      <c r="J568" s="185"/>
      <c r="K568" s="185"/>
      <c r="L568" s="185"/>
      <c r="M568" s="185"/>
      <c r="N568" s="185"/>
      <c r="O568" s="185"/>
      <c r="P568" s="185"/>
      <c r="Q568" s="165"/>
      <c r="R568" s="94"/>
      <c r="S568" s="94"/>
      <c r="T568" s="94"/>
      <c r="U568" s="94"/>
      <c r="V568" s="94"/>
      <c r="W568" s="96"/>
      <c r="X568" s="96"/>
      <c r="Y568" s="37"/>
      <c r="Z568" s="96"/>
      <c r="AA568" s="94"/>
      <c r="AB568" s="94"/>
      <c r="AC568" s="94"/>
      <c r="AD568" s="96"/>
      <c r="AE568" s="94"/>
      <c r="AF568" s="94"/>
      <c r="AG568" s="94"/>
      <c r="AH568" s="94"/>
      <c r="AI568" s="94"/>
      <c r="AJ568" s="94"/>
      <c r="AK568" s="94"/>
      <c r="AL568" s="94"/>
    </row>
    <row r="569" spans="1:38" ht="14.25" customHeight="1" x14ac:dyDescent="0.25">
      <c r="A569" s="94"/>
      <c r="B569" s="188"/>
      <c r="C569" s="188"/>
      <c r="D569" s="188"/>
      <c r="E569" s="102"/>
      <c r="F569" s="102"/>
      <c r="G569" s="102"/>
      <c r="H569" s="189"/>
      <c r="I569" s="189"/>
      <c r="J569" s="189"/>
      <c r="K569" s="189"/>
      <c r="L569" s="190"/>
      <c r="M569" s="190"/>
      <c r="N569" s="190"/>
      <c r="O569" s="190"/>
      <c r="P569" s="190"/>
      <c r="Q569" s="104"/>
      <c r="R569" s="104"/>
      <c r="S569" s="94"/>
      <c r="T569" s="94"/>
      <c r="U569" s="94"/>
      <c r="V569" s="94"/>
      <c r="W569" s="94"/>
      <c r="X569" s="94"/>
      <c r="Y569" s="106"/>
      <c r="Z569" s="94"/>
      <c r="AA569" s="94"/>
      <c r="AB569" s="94"/>
      <c r="AC569" s="94"/>
      <c r="AD569" s="94"/>
      <c r="AE569" s="94"/>
      <c r="AF569" s="94"/>
      <c r="AG569" s="94"/>
      <c r="AH569" s="94"/>
      <c r="AI569" s="94"/>
      <c r="AJ569" s="94"/>
      <c r="AK569" s="94"/>
      <c r="AL569" s="94"/>
    </row>
    <row r="570" spans="1:38" ht="14.25" customHeight="1" x14ac:dyDescent="0.25">
      <c r="A570" s="94"/>
      <c r="B570" s="188"/>
      <c r="C570" s="188"/>
      <c r="D570" s="188"/>
      <c r="E570" s="102"/>
      <c r="F570" s="102"/>
      <c r="G570" s="102"/>
      <c r="H570" s="189"/>
      <c r="I570" s="189"/>
      <c r="J570" s="189"/>
      <c r="K570" s="189"/>
      <c r="L570" s="190"/>
      <c r="M570" s="190"/>
      <c r="N570" s="190"/>
      <c r="O570" s="190"/>
      <c r="P570" s="190"/>
      <c r="Q570" s="104"/>
      <c r="R570" s="104"/>
      <c r="S570" s="94"/>
      <c r="T570" s="94"/>
      <c r="U570" s="94"/>
      <c r="V570" s="94"/>
      <c r="W570" s="94"/>
      <c r="X570" s="94"/>
      <c r="Y570" s="106"/>
      <c r="Z570" s="94"/>
      <c r="AA570" s="94"/>
      <c r="AB570" s="94"/>
      <c r="AC570" s="94"/>
      <c r="AD570" s="94"/>
      <c r="AE570" s="94"/>
      <c r="AF570" s="94"/>
      <c r="AG570" s="94"/>
      <c r="AH570" s="94"/>
      <c r="AI570" s="94"/>
      <c r="AJ570" s="94"/>
      <c r="AK570" s="94"/>
      <c r="AL570" s="94"/>
    </row>
    <row r="571" spans="1:38" ht="14.25" customHeight="1" x14ac:dyDescent="0.25">
      <c r="A571" s="94"/>
      <c r="B571" s="188"/>
      <c r="C571" s="188"/>
      <c r="D571" s="188"/>
      <c r="E571" s="102"/>
      <c r="F571" s="102"/>
      <c r="G571" s="102"/>
      <c r="H571" s="189"/>
      <c r="I571" s="189"/>
      <c r="J571" s="189"/>
      <c r="K571" s="189"/>
      <c r="L571" s="190"/>
      <c r="M571" s="190"/>
      <c r="N571" s="190"/>
      <c r="O571" s="190"/>
      <c r="P571" s="190"/>
      <c r="Q571" s="104"/>
      <c r="R571" s="104"/>
      <c r="S571" s="94"/>
      <c r="T571" s="94"/>
      <c r="U571" s="94"/>
      <c r="V571" s="94"/>
      <c r="W571" s="94"/>
      <c r="X571" s="94"/>
      <c r="Y571" s="106"/>
      <c r="Z571" s="94"/>
      <c r="AA571" s="94"/>
      <c r="AB571" s="94"/>
      <c r="AC571" s="94"/>
      <c r="AD571" s="94"/>
      <c r="AE571" s="94"/>
      <c r="AF571" s="94"/>
      <c r="AG571" s="94"/>
      <c r="AH571" s="94"/>
      <c r="AI571" s="94"/>
      <c r="AJ571" s="94"/>
      <c r="AK571" s="94"/>
      <c r="AL571" s="94"/>
    </row>
    <row r="572" spans="1:38" ht="14.25" customHeight="1" x14ac:dyDescent="0.25">
      <c r="A572" s="94"/>
      <c r="B572" s="188"/>
      <c r="C572" s="188"/>
      <c r="D572" s="188"/>
      <c r="E572" s="102"/>
      <c r="F572" s="102"/>
      <c r="G572" s="102"/>
      <c r="H572" s="189"/>
      <c r="I572" s="189"/>
      <c r="J572" s="189"/>
      <c r="K572" s="189"/>
      <c r="L572" s="190"/>
      <c r="M572" s="190"/>
      <c r="N572" s="190"/>
      <c r="O572" s="190"/>
      <c r="P572" s="190"/>
      <c r="Q572" s="104"/>
      <c r="R572" s="104"/>
      <c r="S572" s="94"/>
      <c r="T572" s="94"/>
      <c r="U572" s="94"/>
      <c r="V572" s="94"/>
      <c r="W572" s="94"/>
      <c r="X572" s="94"/>
      <c r="Y572" s="106"/>
      <c r="Z572" s="94"/>
      <c r="AA572" s="94"/>
      <c r="AB572" s="94"/>
      <c r="AC572" s="94"/>
      <c r="AD572" s="94"/>
      <c r="AE572" s="94"/>
      <c r="AF572" s="94"/>
      <c r="AG572" s="94"/>
      <c r="AH572" s="94"/>
      <c r="AI572" s="94"/>
      <c r="AJ572" s="94"/>
      <c r="AK572" s="94"/>
      <c r="AL572" s="94"/>
    </row>
    <row r="573" spans="1:38" ht="14.25" customHeight="1" x14ac:dyDescent="0.25">
      <c r="A573" s="94"/>
      <c r="B573" s="188"/>
      <c r="C573" s="188"/>
      <c r="D573" s="188"/>
      <c r="E573" s="102"/>
      <c r="F573" s="102"/>
      <c r="G573" s="102"/>
      <c r="H573" s="189"/>
      <c r="I573" s="189"/>
      <c r="J573" s="189"/>
      <c r="K573" s="189"/>
      <c r="L573" s="190"/>
      <c r="M573" s="190"/>
      <c r="N573" s="190"/>
      <c r="O573" s="190"/>
      <c r="P573" s="190"/>
      <c r="Q573" s="104"/>
      <c r="R573" s="104"/>
      <c r="S573" s="94"/>
      <c r="T573" s="94"/>
      <c r="U573" s="94"/>
      <c r="V573" s="94"/>
      <c r="W573" s="94"/>
      <c r="X573" s="94"/>
      <c r="Y573" s="106"/>
      <c r="Z573" s="94"/>
      <c r="AA573" s="94"/>
      <c r="AB573" s="94"/>
      <c r="AC573" s="94"/>
      <c r="AD573" s="94"/>
      <c r="AE573" s="94"/>
      <c r="AF573" s="94"/>
      <c r="AG573" s="94"/>
      <c r="AH573" s="94"/>
      <c r="AI573" s="94"/>
      <c r="AJ573" s="94"/>
      <c r="AK573" s="94"/>
      <c r="AL573" s="94"/>
    </row>
    <row r="574" spans="1:38" ht="14.25" customHeight="1" x14ac:dyDescent="0.25">
      <c r="A574" s="94"/>
      <c r="B574" s="188"/>
      <c r="C574" s="188"/>
      <c r="D574" s="188"/>
      <c r="E574" s="102"/>
      <c r="F574" s="102"/>
      <c r="G574" s="102"/>
      <c r="H574" s="189"/>
      <c r="I574" s="189"/>
      <c r="J574" s="189"/>
      <c r="K574" s="189"/>
      <c r="L574" s="190"/>
      <c r="M574" s="190"/>
      <c r="N574" s="190"/>
      <c r="O574" s="190"/>
      <c r="P574" s="190"/>
      <c r="Q574" s="104"/>
      <c r="R574" s="104"/>
      <c r="S574" s="94"/>
      <c r="T574" s="94"/>
      <c r="U574" s="94"/>
      <c r="V574" s="94"/>
      <c r="W574" s="94"/>
      <c r="X574" s="94"/>
      <c r="Y574" s="106"/>
      <c r="Z574" s="94"/>
      <c r="AA574" s="94"/>
      <c r="AB574" s="94"/>
      <c r="AC574" s="94"/>
      <c r="AD574" s="94"/>
      <c r="AE574" s="94"/>
      <c r="AF574" s="94"/>
      <c r="AG574" s="94"/>
      <c r="AH574" s="94"/>
      <c r="AI574" s="94"/>
      <c r="AJ574" s="94"/>
      <c r="AK574" s="94"/>
      <c r="AL574" s="94"/>
    </row>
    <row r="575" spans="1:38" ht="14.25" customHeight="1" x14ac:dyDescent="0.25">
      <c r="A575" s="94"/>
      <c r="B575" s="188"/>
      <c r="C575" s="188"/>
      <c r="D575" s="188"/>
      <c r="E575" s="102"/>
      <c r="F575" s="102"/>
      <c r="G575" s="102"/>
      <c r="H575" s="189"/>
      <c r="I575" s="189"/>
      <c r="J575" s="189"/>
      <c r="K575" s="189"/>
      <c r="L575" s="190"/>
      <c r="M575" s="190"/>
      <c r="N575" s="190"/>
      <c r="O575" s="190"/>
      <c r="P575" s="190"/>
      <c r="Q575" s="104"/>
      <c r="R575" s="104"/>
      <c r="S575" s="94"/>
      <c r="T575" s="94"/>
      <c r="U575" s="94"/>
      <c r="V575" s="94"/>
      <c r="W575" s="94"/>
      <c r="X575" s="94"/>
      <c r="Y575" s="106"/>
      <c r="Z575" s="94"/>
      <c r="AA575" s="94"/>
      <c r="AB575" s="94"/>
      <c r="AC575" s="94"/>
      <c r="AD575" s="94"/>
      <c r="AE575" s="94"/>
      <c r="AF575" s="94"/>
      <c r="AG575" s="94"/>
      <c r="AH575" s="94"/>
      <c r="AI575" s="94"/>
      <c r="AJ575" s="94"/>
      <c r="AK575" s="94"/>
      <c r="AL575" s="94"/>
    </row>
    <row r="576" spans="1:38" ht="14.25" customHeight="1" x14ac:dyDescent="0.25">
      <c r="A576" s="94"/>
      <c r="B576" s="188"/>
      <c r="C576" s="188"/>
      <c r="D576" s="188"/>
      <c r="E576" s="102"/>
      <c r="F576" s="102"/>
      <c r="G576" s="102"/>
      <c r="H576" s="189"/>
      <c r="I576" s="189"/>
      <c r="J576" s="189"/>
      <c r="K576" s="189"/>
      <c r="L576" s="190"/>
      <c r="M576" s="190"/>
      <c r="N576" s="190"/>
      <c r="O576" s="190"/>
      <c r="P576" s="190"/>
      <c r="Q576" s="104"/>
      <c r="R576" s="104"/>
      <c r="S576" s="94"/>
      <c r="T576" s="94"/>
      <c r="U576" s="94"/>
      <c r="V576" s="94"/>
      <c r="W576" s="94"/>
      <c r="X576" s="94"/>
      <c r="Y576" s="106"/>
      <c r="Z576" s="94"/>
      <c r="AA576" s="94"/>
      <c r="AB576" s="94"/>
      <c r="AC576" s="94"/>
      <c r="AD576" s="94"/>
      <c r="AE576" s="94"/>
      <c r="AF576" s="94"/>
      <c r="AG576" s="94"/>
      <c r="AH576" s="94"/>
      <c r="AI576" s="94"/>
      <c r="AJ576" s="94"/>
      <c r="AK576" s="94"/>
      <c r="AL576" s="94"/>
    </row>
    <row r="577" spans="1:38" ht="14.25" customHeight="1" x14ac:dyDescent="0.25">
      <c r="A577" s="94"/>
      <c r="B577" s="188"/>
      <c r="C577" s="188"/>
      <c r="D577" s="188"/>
      <c r="E577" s="102"/>
      <c r="F577" s="102"/>
      <c r="G577" s="102"/>
      <c r="H577" s="189"/>
      <c r="I577" s="189"/>
      <c r="J577" s="189"/>
      <c r="K577" s="189"/>
      <c r="L577" s="190"/>
      <c r="M577" s="190"/>
      <c r="N577" s="190"/>
      <c r="O577" s="190"/>
      <c r="P577" s="190"/>
      <c r="Q577" s="104"/>
      <c r="R577" s="104"/>
      <c r="S577" s="94"/>
      <c r="T577" s="94"/>
      <c r="U577" s="94"/>
      <c r="V577" s="94"/>
      <c r="W577" s="94"/>
      <c r="X577" s="94"/>
      <c r="Y577" s="106"/>
      <c r="Z577" s="94"/>
      <c r="AA577" s="94"/>
      <c r="AB577" s="94"/>
      <c r="AC577" s="94"/>
      <c r="AD577" s="94"/>
      <c r="AE577" s="94"/>
      <c r="AF577" s="94"/>
      <c r="AG577" s="94"/>
      <c r="AH577" s="94"/>
      <c r="AI577" s="94"/>
      <c r="AJ577" s="94"/>
      <c r="AK577" s="94"/>
      <c r="AL577" s="94"/>
    </row>
    <row r="578" spans="1:38" ht="14.25" customHeight="1" x14ac:dyDescent="0.25">
      <c r="A578" s="94"/>
      <c r="B578" s="188"/>
      <c r="C578" s="188"/>
      <c r="D578" s="188"/>
      <c r="E578" s="102"/>
      <c r="F578" s="102"/>
      <c r="G578" s="102"/>
      <c r="H578" s="189"/>
      <c r="I578" s="189"/>
      <c r="J578" s="189"/>
      <c r="K578" s="189"/>
      <c r="L578" s="190"/>
      <c r="M578" s="190"/>
      <c r="N578" s="190"/>
      <c r="O578" s="190"/>
      <c r="P578" s="190"/>
      <c r="Q578" s="104"/>
      <c r="R578" s="104"/>
      <c r="S578" s="94"/>
      <c r="T578" s="94"/>
      <c r="U578" s="94"/>
      <c r="V578" s="94"/>
      <c r="W578" s="94"/>
      <c r="X578" s="94"/>
      <c r="Y578" s="106"/>
      <c r="Z578" s="94"/>
      <c r="AA578" s="94"/>
      <c r="AB578" s="94"/>
      <c r="AC578" s="94"/>
      <c r="AD578" s="94"/>
      <c r="AE578" s="94"/>
      <c r="AF578" s="94"/>
      <c r="AG578" s="94"/>
      <c r="AH578" s="94"/>
      <c r="AI578" s="94"/>
      <c r="AJ578" s="94"/>
      <c r="AK578" s="94"/>
      <c r="AL578" s="94"/>
    </row>
    <row r="579" spans="1:38" ht="14.25" customHeight="1" x14ac:dyDescent="0.25">
      <c r="A579" s="94"/>
      <c r="B579" s="188"/>
      <c r="C579" s="188"/>
      <c r="D579" s="188"/>
      <c r="E579" s="102"/>
      <c r="F579" s="102"/>
      <c r="G579" s="102"/>
      <c r="H579" s="189"/>
      <c r="I579" s="189"/>
      <c r="J579" s="189"/>
      <c r="K579" s="189"/>
      <c r="L579" s="190"/>
      <c r="M579" s="190"/>
      <c r="N579" s="190"/>
      <c r="O579" s="190"/>
      <c r="P579" s="190"/>
      <c r="Q579" s="104"/>
      <c r="R579" s="104"/>
      <c r="S579" s="94"/>
      <c r="T579" s="94"/>
      <c r="U579" s="94"/>
      <c r="V579" s="94"/>
      <c r="W579" s="94"/>
      <c r="X579" s="94"/>
      <c r="Y579" s="106"/>
      <c r="Z579" s="94"/>
      <c r="AA579" s="94"/>
      <c r="AB579" s="94"/>
      <c r="AC579" s="94"/>
      <c r="AD579" s="94"/>
      <c r="AE579" s="94"/>
      <c r="AF579" s="94"/>
      <c r="AG579" s="94"/>
      <c r="AH579" s="94"/>
      <c r="AI579" s="94"/>
      <c r="AJ579" s="94"/>
      <c r="AK579" s="94"/>
      <c r="AL579" s="94"/>
    </row>
    <row r="580" spans="1:38" ht="14.25" customHeight="1" x14ac:dyDescent="0.25">
      <c r="A580" s="94"/>
      <c r="B580" s="188"/>
      <c r="C580" s="188"/>
      <c r="D580" s="188"/>
      <c r="E580" s="102"/>
      <c r="F580" s="102"/>
      <c r="G580" s="102"/>
      <c r="H580" s="189"/>
      <c r="I580" s="189"/>
      <c r="J580" s="189"/>
      <c r="K580" s="189"/>
      <c r="L580" s="190"/>
      <c r="M580" s="190"/>
      <c r="N580" s="190"/>
      <c r="O580" s="190"/>
      <c r="P580" s="190"/>
      <c r="Q580" s="104"/>
      <c r="R580" s="104"/>
      <c r="S580" s="94"/>
      <c r="T580" s="94"/>
      <c r="U580" s="94"/>
      <c r="V580" s="94"/>
      <c r="W580" s="94"/>
      <c r="X580" s="94"/>
      <c r="Y580" s="106"/>
      <c r="Z580" s="94"/>
      <c r="AA580" s="94"/>
      <c r="AB580" s="94"/>
      <c r="AC580" s="94"/>
      <c r="AD580" s="94"/>
      <c r="AE580" s="94"/>
      <c r="AF580" s="94"/>
      <c r="AG580" s="94"/>
      <c r="AH580" s="94"/>
      <c r="AI580" s="94"/>
      <c r="AJ580" s="94"/>
      <c r="AK580" s="94"/>
      <c r="AL580" s="94"/>
    </row>
    <row r="581" spans="1:38" ht="14.25" customHeight="1" x14ac:dyDescent="0.25">
      <c r="A581" s="94"/>
      <c r="B581" s="188"/>
      <c r="C581" s="188"/>
      <c r="D581" s="188"/>
      <c r="E581" s="102"/>
      <c r="F581" s="102"/>
      <c r="G581" s="102"/>
      <c r="H581" s="189"/>
      <c r="I581" s="189"/>
      <c r="J581" s="189"/>
      <c r="K581" s="189"/>
      <c r="L581" s="190"/>
      <c r="M581" s="190"/>
      <c r="N581" s="190"/>
      <c r="O581" s="190"/>
      <c r="P581" s="190"/>
      <c r="Q581" s="104"/>
      <c r="R581" s="104"/>
      <c r="S581" s="94"/>
      <c r="T581" s="94"/>
      <c r="U581" s="94"/>
      <c r="V581" s="94"/>
      <c r="W581" s="94"/>
      <c r="X581" s="94"/>
      <c r="Y581" s="106"/>
      <c r="Z581" s="94"/>
      <c r="AA581" s="94"/>
      <c r="AB581" s="94"/>
      <c r="AC581" s="94"/>
      <c r="AD581" s="94"/>
      <c r="AE581" s="94"/>
      <c r="AF581" s="94"/>
      <c r="AG581" s="94"/>
      <c r="AH581" s="94"/>
      <c r="AI581" s="94"/>
      <c r="AJ581" s="94"/>
      <c r="AK581" s="94"/>
      <c r="AL581" s="94"/>
    </row>
    <row r="582" spans="1:38" ht="14.25" customHeight="1" x14ac:dyDescent="0.25">
      <c r="A582" s="94"/>
      <c r="B582" s="188"/>
      <c r="C582" s="188"/>
      <c r="D582" s="188"/>
      <c r="E582" s="102"/>
      <c r="F582" s="102"/>
      <c r="G582" s="102"/>
      <c r="H582" s="189"/>
      <c r="I582" s="189"/>
      <c r="J582" s="189"/>
      <c r="K582" s="189"/>
      <c r="L582" s="190"/>
      <c r="M582" s="190"/>
      <c r="N582" s="190"/>
      <c r="O582" s="190"/>
      <c r="P582" s="190"/>
      <c r="Q582" s="104"/>
      <c r="R582" s="104"/>
      <c r="S582" s="94"/>
      <c r="T582" s="94"/>
      <c r="U582" s="94"/>
      <c r="V582" s="94"/>
      <c r="W582" s="94"/>
      <c r="X582" s="94"/>
      <c r="Y582" s="106"/>
      <c r="Z582" s="94"/>
      <c r="AA582" s="94"/>
      <c r="AB582" s="94"/>
      <c r="AC582" s="94"/>
      <c r="AD582" s="94"/>
      <c r="AE582" s="94"/>
      <c r="AF582" s="94"/>
      <c r="AG582" s="94"/>
      <c r="AH582" s="94"/>
      <c r="AI582" s="94"/>
      <c r="AJ582" s="94"/>
      <c r="AK582" s="94"/>
      <c r="AL582" s="94"/>
    </row>
    <row r="583" spans="1:38" ht="14.25" customHeight="1" x14ac:dyDescent="0.25">
      <c r="A583" s="94"/>
      <c r="B583" s="188"/>
      <c r="C583" s="188"/>
      <c r="D583" s="188"/>
      <c r="E583" s="102"/>
      <c r="F583" s="102"/>
      <c r="G583" s="102"/>
      <c r="H583" s="189"/>
      <c r="I583" s="189"/>
      <c r="J583" s="189"/>
      <c r="K583" s="189"/>
      <c r="L583" s="190"/>
      <c r="M583" s="190"/>
      <c r="N583" s="190"/>
      <c r="O583" s="190"/>
      <c r="P583" s="190"/>
      <c r="Q583" s="104"/>
      <c r="R583" s="104"/>
      <c r="S583" s="94"/>
      <c r="T583" s="94"/>
      <c r="U583" s="94"/>
      <c r="V583" s="94"/>
      <c r="W583" s="94"/>
      <c r="X583" s="94"/>
      <c r="Y583" s="106"/>
      <c r="Z583" s="94"/>
      <c r="AA583" s="94"/>
      <c r="AB583" s="94"/>
      <c r="AC583" s="94"/>
      <c r="AD583" s="94"/>
      <c r="AE583" s="94"/>
      <c r="AF583" s="94"/>
      <c r="AG583" s="94"/>
      <c r="AH583" s="94"/>
      <c r="AI583" s="94"/>
      <c r="AJ583" s="94"/>
      <c r="AK583" s="94"/>
      <c r="AL583" s="94"/>
    </row>
    <row r="584" spans="1:38" ht="14.25" customHeight="1" x14ac:dyDescent="0.25">
      <c r="A584" s="94"/>
      <c r="B584" s="188"/>
      <c r="C584" s="188"/>
      <c r="D584" s="188"/>
      <c r="E584" s="102"/>
      <c r="F584" s="102"/>
      <c r="G584" s="102"/>
      <c r="H584" s="189"/>
      <c r="I584" s="189"/>
      <c r="J584" s="189"/>
      <c r="K584" s="189"/>
      <c r="L584" s="190"/>
      <c r="M584" s="190"/>
      <c r="N584" s="190"/>
      <c r="O584" s="190"/>
      <c r="P584" s="190"/>
      <c r="Q584" s="104"/>
      <c r="R584" s="104"/>
      <c r="S584" s="94"/>
      <c r="T584" s="94"/>
      <c r="U584" s="94"/>
      <c r="V584" s="94"/>
      <c r="W584" s="94"/>
      <c r="X584" s="94"/>
      <c r="Y584" s="106"/>
      <c r="Z584" s="94"/>
      <c r="AA584" s="94"/>
      <c r="AB584" s="94"/>
      <c r="AC584" s="94"/>
      <c r="AD584" s="94"/>
      <c r="AE584" s="94"/>
      <c r="AF584" s="94"/>
      <c r="AG584" s="94"/>
      <c r="AH584" s="94"/>
      <c r="AI584" s="94"/>
      <c r="AJ584" s="94"/>
      <c r="AK584" s="94"/>
      <c r="AL584" s="94"/>
    </row>
    <row r="585" spans="1:38" ht="14.25" customHeight="1" x14ac:dyDescent="0.25">
      <c r="A585" s="94"/>
      <c r="B585" s="188"/>
      <c r="C585" s="188"/>
      <c r="D585" s="188"/>
      <c r="E585" s="102"/>
      <c r="F585" s="102"/>
      <c r="G585" s="102"/>
      <c r="H585" s="189"/>
      <c r="I585" s="189"/>
      <c r="J585" s="189"/>
      <c r="K585" s="189"/>
      <c r="L585" s="190"/>
      <c r="M585" s="190"/>
      <c r="N585" s="190"/>
      <c r="O585" s="190"/>
      <c r="P585" s="190"/>
      <c r="Q585" s="104"/>
      <c r="R585" s="104"/>
      <c r="S585" s="94"/>
      <c r="T585" s="94"/>
      <c r="U585" s="94"/>
      <c r="V585" s="94"/>
      <c r="W585" s="94"/>
      <c r="X585" s="94"/>
      <c r="Y585" s="106"/>
      <c r="Z585" s="94"/>
      <c r="AA585" s="94"/>
      <c r="AB585" s="94"/>
      <c r="AC585" s="94"/>
      <c r="AD585" s="94"/>
      <c r="AE585" s="94"/>
      <c r="AF585" s="94"/>
      <c r="AG585" s="94"/>
      <c r="AH585" s="94"/>
      <c r="AI585" s="94"/>
      <c r="AJ585" s="94"/>
      <c r="AK585" s="94"/>
      <c r="AL585" s="94"/>
    </row>
    <row r="586" spans="1:38" ht="14.25" customHeight="1" x14ac:dyDescent="0.25">
      <c r="A586" s="94"/>
      <c r="B586" s="188"/>
      <c r="C586" s="188"/>
      <c r="D586" s="188"/>
      <c r="E586" s="102"/>
      <c r="F586" s="102"/>
      <c r="G586" s="102"/>
      <c r="H586" s="189"/>
      <c r="I586" s="189"/>
      <c r="J586" s="189"/>
      <c r="K586" s="189"/>
      <c r="L586" s="190"/>
      <c r="M586" s="190"/>
      <c r="N586" s="190"/>
      <c r="O586" s="190"/>
      <c r="P586" s="190"/>
      <c r="Q586" s="104"/>
      <c r="R586" s="104"/>
      <c r="S586" s="94"/>
      <c r="T586" s="94"/>
      <c r="U586" s="94"/>
      <c r="V586" s="94"/>
      <c r="W586" s="94"/>
      <c r="X586" s="94"/>
      <c r="Y586" s="106"/>
      <c r="Z586" s="94"/>
      <c r="AA586" s="94"/>
      <c r="AB586" s="94"/>
      <c r="AC586" s="94"/>
      <c r="AD586" s="94"/>
      <c r="AE586" s="94"/>
      <c r="AF586" s="94"/>
      <c r="AG586" s="94"/>
      <c r="AH586" s="94"/>
      <c r="AI586" s="94"/>
      <c r="AJ586" s="94"/>
      <c r="AK586" s="94"/>
      <c r="AL586" s="94"/>
    </row>
    <row r="587" spans="1:38" ht="14.25" customHeight="1" x14ac:dyDescent="0.25">
      <c r="A587" s="94"/>
      <c r="B587" s="188"/>
      <c r="C587" s="188"/>
      <c r="D587" s="188"/>
      <c r="E587" s="102"/>
      <c r="F587" s="102"/>
      <c r="G587" s="102"/>
      <c r="H587" s="189"/>
      <c r="I587" s="189"/>
      <c r="J587" s="189"/>
      <c r="K587" s="189"/>
      <c r="L587" s="190"/>
      <c r="M587" s="190"/>
      <c r="N587" s="190"/>
      <c r="O587" s="190"/>
      <c r="P587" s="190"/>
      <c r="Q587" s="104"/>
      <c r="R587" s="104"/>
      <c r="S587" s="94"/>
      <c r="T587" s="94"/>
      <c r="U587" s="94"/>
      <c r="V587" s="94"/>
      <c r="W587" s="94"/>
      <c r="X587" s="94"/>
      <c r="Y587" s="105"/>
      <c r="Z587" s="104"/>
      <c r="AA587" s="94"/>
      <c r="AB587" s="94"/>
      <c r="AC587" s="94"/>
      <c r="AD587" s="94"/>
      <c r="AE587" s="94"/>
      <c r="AF587" s="94"/>
      <c r="AG587" s="94"/>
      <c r="AH587" s="94"/>
      <c r="AI587" s="94"/>
      <c r="AJ587" s="94"/>
      <c r="AK587" s="94"/>
      <c r="AL587" s="94"/>
    </row>
    <row r="588" spans="1:38" ht="14.25" customHeight="1" x14ac:dyDescent="0.25">
      <c r="A588" s="94"/>
      <c r="B588" s="94"/>
      <c r="C588" s="94"/>
      <c r="D588" s="94"/>
      <c r="E588" s="94"/>
      <c r="F588" s="94"/>
      <c r="G588" s="94"/>
      <c r="H588" s="94"/>
      <c r="I588" s="94"/>
      <c r="J588" s="94"/>
      <c r="K588" s="94"/>
      <c r="L588" s="108"/>
      <c r="M588" s="108"/>
      <c r="N588" s="108"/>
      <c r="O588" s="108"/>
      <c r="P588" s="108"/>
      <c r="Q588" s="94"/>
      <c r="R588" s="94"/>
      <c r="S588" s="94"/>
      <c r="T588" s="94"/>
      <c r="U588" s="94"/>
      <c r="V588" s="94"/>
      <c r="W588" s="94"/>
      <c r="X588" s="94"/>
      <c r="Y588" s="94"/>
      <c r="Z588" s="94"/>
      <c r="AA588" s="94"/>
      <c r="AB588" s="94"/>
      <c r="AC588" s="94"/>
      <c r="AD588" s="94"/>
      <c r="AE588" s="94"/>
      <c r="AF588" s="94"/>
      <c r="AG588" s="94"/>
      <c r="AH588" s="94"/>
      <c r="AI588" s="94"/>
      <c r="AJ588" s="94"/>
      <c r="AK588" s="94"/>
      <c r="AL588" s="94"/>
    </row>
    <row r="589" spans="1:38" ht="14.25" customHeight="1" x14ac:dyDescent="0.25">
      <c r="A589" s="38"/>
      <c r="B589" s="94"/>
      <c r="C589" s="94"/>
      <c r="D589" s="94"/>
      <c r="E589" s="94"/>
      <c r="F589" s="94"/>
      <c r="G589" s="94"/>
      <c r="H589" s="94"/>
      <c r="I589" s="94"/>
      <c r="J589" s="94"/>
      <c r="K589" s="108"/>
      <c r="L589" s="108"/>
      <c r="M589" s="108"/>
      <c r="N589" s="108"/>
      <c r="O589" s="108"/>
      <c r="P589" s="94"/>
      <c r="Q589" s="94"/>
      <c r="R589" s="94"/>
      <c r="S589" s="94"/>
      <c r="T589" s="94"/>
      <c r="U589" s="94"/>
      <c r="V589" s="94"/>
      <c r="W589" s="94"/>
      <c r="X589" s="94"/>
      <c r="Y589" s="94"/>
      <c r="Z589" s="94"/>
      <c r="AA589" s="94"/>
      <c r="AB589" s="94"/>
      <c r="AC589" s="94"/>
      <c r="AD589" s="94"/>
      <c r="AE589" s="94"/>
      <c r="AF589" s="94"/>
      <c r="AG589" s="94"/>
      <c r="AH589" s="94"/>
      <c r="AI589" s="94"/>
      <c r="AJ589" s="94"/>
      <c r="AK589" s="94"/>
      <c r="AL589" s="94"/>
    </row>
    <row r="590" spans="1:38" ht="14.25" customHeight="1" x14ac:dyDescent="0.25">
      <c r="A590" s="38"/>
      <c r="B590" s="185"/>
      <c r="C590" s="186"/>
      <c r="D590" s="186"/>
      <c r="E590" s="187"/>
      <c r="F590" s="187"/>
      <c r="G590" s="187"/>
      <c r="H590" s="187"/>
      <c r="I590" s="187"/>
      <c r="J590" s="187"/>
      <c r="K590" s="187"/>
      <c r="L590" s="187"/>
      <c r="M590" s="187"/>
      <c r="N590" s="165"/>
      <c r="O590" s="165"/>
      <c r="P590" s="185"/>
      <c r="Q590" s="185"/>
      <c r="R590" s="185"/>
      <c r="S590" s="185"/>
      <c r="T590" s="185"/>
      <c r="U590" s="185"/>
      <c r="V590" s="165"/>
      <c r="W590" s="165"/>
      <c r="X590" s="165"/>
      <c r="Y590" s="165"/>
      <c r="Z590" s="94"/>
      <c r="AA590" s="94"/>
      <c r="AB590" s="94"/>
      <c r="AC590" s="94"/>
      <c r="AD590" s="94"/>
      <c r="AE590" s="94"/>
      <c r="AF590" s="94"/>
      <c r="AG590" s="94"/>
      <c r="AH590" s="94"/>
      <c r="AI590" s="94"/>
      <c r="AJ590" s="94"/>
      <c r="AK590" s="94"/>
      <c r="AL590" s="94"/>
    </row>
    <row r="591" spans="1:38" ht="14.25" customHeight="1" x14ac:dyDescent="0.25">
      <c r="A591" s="38"/>
      <c r="B591" s="184"/>
      <c r="C591" s="184"/>
      <c r="D591" s="184"/>
      <c r="E591" s="184"/>
      <c r="F591" s="184"/>
      <c r="G591" s="184"/>
      <c r="H591" s="184"/>
      <c r="I591" s="184"/>
      <c r="J591" s="184"/>
      <c r="K591" s="184"/>
      <c r="L591" s="184"/>
      <c r="M591" s="184"/>
      <c r="N591" s="98"/>
      <c r="O591" s="164"/>
      <c r="P591" s="184"/>
      <c r="Q591" s="184"/>
      <c r="R591" s="184"/>
      <c r="S591" s="184"/>
      <c r="T591" s="184"/>
      <c r="U591" s="184"/>
      <c r="V591" s="99"/>
      <c r="W591" s="99"/>
      <c r="X591" s="100"/>
      <c r="Y591" s="101"/>
      <c r="Z591" s="38"/>
      <c r="AA591" s="94"/>
      <c r="AB591" s="94"/>
      <c r="AC591" s="94"/>
      <c r="AD591" s="94"/>
      <c r="AE591" s="94"/>
      <c r="AF591" s="94"/>
      <c r="AG591" s="94"/>
      <c r="AH591" s="94"/>
      <c r="AI591" s="94"/>
      <c r="AJ591" s="94"/>
      <c r="AK591" s="94"/>
      <c r="AL591" s="94"/>
    </row>
    <row r="592" spans="1:38" ht="14.25" customHeight="1" x14ac:dyDescent="0.25">
      <c r="A592" s="38"/>
      <c r="B592" s="184"/>
      <c r="C592" s="184"/>
      <c r="D592" s="184"/>
      <c r="E592" s="184"/>
      <c r="F592" s="184"/>
      <c r="G592" s="184"/>
      <c r="H592" s="184"/>
      <c r="I592" s="184"/>
      <c r="J592" s="184"/>
      <c r="K592" s="184"/>
      <c r="L592" s="184"/>
      <c r="M592" s="184"/>
      <c r="N592" s="98"/>
      <c r="O592" s="164"/>
      <c r="P592" s="184"/>
      <c r="Q592" s="184"/>
      <c r="R592" s="184"/>
      <c r="S592" s="184"/>
      <c r="T592" s="184"/>
      <c r="U592" s="184"/>
      <c r="V592" s="99"/>
      <c r="W592" s="99"/>
      <c r="X592" s="100"/>
      <c r="Y592" s="101"/>
      <c r="Z592" s="38"/>
      <c r="AA592" s="94"/>
      <c r="AB592" s="94"/>
      <c r="AC592" s="94"/>
      <c r="AD592" s="94"/>
      <c r="AE592" s="94"/>
      <c r="AF592" s="94"/>
      <c r="AG592" s="94"/>
      <c r="AH592" s="94"/>
      <c r="AI592" s="94"/>
      <c r="AJ592" s="94"/>
      <c r="AK592" s="94"/>
      <c r="AL592" s="94"/>
    </row>
    <row r="593" spans="1:38" ht="14.25" customHeight="1" x14ac:dyDescent="0.25">
      <c r="A593" s="38"/>
      <c r="B593" s="184"/>
      <c r="C593" s="184"/>
      <c r="D593" s="184"/>
      <c r="E593" s="184"/>
      <c r="F593" s="184"/>
      <c r="G593" s="184"/>
      <c r="H593" s="184"/>
      <c r="I593" s="184"/>
      <c r="J593" s="184"/>
      <c r="K593" s="184"/>
      <c r="L593" s="184"/>
      <c r="M593" s="184"/>
      <c r="N593" s="98"/>
      <c r="O593" s="164"/>
      <c r="P593" s="184"/>
      <c r="Q593" s="184"/>
      <c r="R593" s="184"/>
      <c r="S593" s="184"/>
      <c r="T593" s="184"/>
      <c r="U593" s="184"/>
      <c r="V593" s="99"/>
      <c r="W593" s="99"/>
      <c r="X593" s="100"/>
      <c r="Y593" s="101"/>
      <c r="Z593" s="38"/>
      <c r="AA593" s="94"/>
      <c r="AB593" s="94"/>
      <c r="AC593" s="94"/>
      <c r="AD593" s="94"/>
      <c r="AE593" s="94"/>
      <c r="AF593" s="94"/>
      <c r="AG593" s="94"/>
      <c r="AH593" s="94"/>
      <c r="AI593" s="94"/>
      <c r="AJ593" s="94"/>
      <c r="AK593" s="94"/>
      <c r="AL593" s="94"/>
    </row>
    <row r="594" spans="1:38" ht="14.25" customHeight="1" x14ac:dyDescent="0.25">
      <c r="A594" s="38"/>
      <c r="B594" s="184"/>
      <c r="C594" s="184"/>
      <c r="D594" s="184"/>
      <c r="E594" s="184"/>
      <c r="F594" s="184"/>
      <c r="G594" s="184"/>
      <c r="H594" s="184"/>
      <c r="I594" s="184"/>
      <c r="J594" s="184"/>
      <c r="K594" s="184"/>
      <c r="L594" s="184"/>
      <c r="M594" s="184"/>
      <c r="N594" s="98"/>
      <c r="O594" s="164"/>
      <c r="P594" s="184"/>
      <c r="Q594" s="184"/>
      <c r="R594" s="184"/>
      <c r="S594" s="184"/>
      <c r="T594" s="184"/>
      <c r="U594" s="184"/>
      <c r="V594" s="99"/>
      <c r="W594" s="99"/>
      <c r="X594" s="100"/>
      <c r="Y594" s="101"/>
      <c r="Z594" s="38"/>
      <c r="AA594" s="94"/>
      <c r="AB594" s="94"/>
      <c r="AC594" s="94"/>
      <c r="AD594" s="94"/>
      <c r="AE594" s="94"/>
      <c r="AF594" s="94"/>
      <c r="AG594" s="94"/>
      <c r="AH594" s="94"/>
      <c r="AI594" s="94"/>
      <c r="AJ594" s="94"/>
      <c r="AK594" s="94"/>
      <c r="AL594" s="94"/>
    </row>
    <row r="595" spans="1:38" ht="14.25" customHeight="1" x14ac:dyDescent="0.25">
      <c r="A595" s="38"/>
      <c r="B595" s="184"/>
      <c r="C595" s="184"/>
      <c r="D595" s="184"/>
      <c r="E595" s="184"/>
      <c r="F595" s="184"/>
      <c r="G595" s="184"/>
      <c r="H595" s="184"/>
      <c r="I595" s="184"/>
      <c r="J595" s="184"/>
      <c r="K595" s="184"/>
      <c r="L595" s="184"/>
      <c r="M595" s="184"/>
      <c r="N595" s="98"/>
      <c r="O595" s="164"/>
      <c r="P595" s="184"/>
      <c r="Q595" s="184"/>
      <c r="R595" s="184"/>
      <c r="S595" s="184"/>
      <c r="T595" s="184"/>
      <c r="U595" s="184"/>
      <c r="V595" s="99"/>
      <c r="W595" s="99"/>
      <c r="X595" s="100"/>
      <c r="Y595" s="101"/>
      <c r="Z595" s="38"/>
      <c r="AA595" s="94"/>
      <c r="AB595" s="94"/>
      <c r="AC595" s="94"/>
      <c r="AD595" s="94"/>
      <c r="AE595" s="94"/>
      <c r="AF595" s="94"/>
      <c r="AG595" s="94"/>
      <c r="AH595" s="94"/>
      <c r="AI595" s="94"/>
      <c r="AJ595" s="94"/>
      <c r="AK595" s="94"/>
      <c r="AL595" s="94"/>
    </row>
    <row r="596" spans="1:38" ht="14.25" customHeight="1" x14ac:dyDescent="0.25">
      <c r="A596" s="38"/>
      <c r="B596" s="184"/>
      <c r="C596" s="184"/>
      <c r="D596" s="184"/>
      <c r="E596" s="184"/>
      <c r="F596" s="184"/>
      <c r="G596" s="184"/>
      <c r="H596" s="184"/>
      <c r="I596" s="184"/>
      <c r="J596" s="184"/>
      <c r="K596" s="184"/>
      <c r="L596" s="184"/>
      <c r="M596" s="184"/>
      <c r="N596" s="98"/>
      <c r="O596" s="164"/>
      <c r="P596" s="184"/>
      <c r="Q596" s="184"/>
      <c r="R596" s="184"/>
      <c r="S596" s="184"/>
      <c r="T596" s="184"/>
      <c r="U596" s="184"/>
      <c r="V596" s="99"/>
      <c r="W596" s="99"/>
      <c r="X596" s="100"/>
      <c r="Y596" s="101"/>
      <c r="Z596" s="38"/>
      <c r="AA596" s="94"/>
      <c r="AB596" s="94"/>
      <c r="AC596" s="94"/>
      <c r="AD596" s="94"/>
      <c r="AE596" s="94"/>
      <c r="AF596" s="94"/>
      <c r="AG596" s="94"/>
      <c r="AH596" s="94"/>
      <c r="AI596" s="94"/>
      <c r="AJ596" s="94"/>
      <c r="AK596" s="94"/>
      <c r="AL596" s="94"/>
    </row>
    <row r="597" spans="1:38" ht="14.25" customHeight="1" x14ac:dyDescent="0.25">
      <c r="A597" s="38"/>
      <c r="B597" s="184"/>
      <c r="C597" s="184"/>
      <c r="D597" s="184"/>
      <c r="E597" s="184"/>
      <c r="F597" s="184"/>
      <c r="G597" s="184"/>
      <c r="H597" s="184"/>
      <c r="I597" s="184"/>
      <c r="J597" s="184"/>
      <c r="K597" s="184"/>
      <c r="L597" s="184"/>
      <c r="M597" s="184"/>
      <c r="N597" s="98"/>
      <c r="O597" s="164"/>
      <c r="P597" s="184"/>
      <c r="Q597" s="184"/>
      <c r="R597" s="184"/>
      <c r="S597" s="184"/>
      <c r="T597" s="184"/>
      <c r="U597" s="184"/>
      <c r="V597" s="99"/>
      <c r="W597" s="99"/>
      <c r="X597" s="100"/>
      <c r="Y597" s="101"/>
      <c r="Z597" s="38"/>
      <c r="AA597" s="94"/>
      <c r="AB597" s="94"/>
      <c r="AC597" s="94"/>
      <c r="AD597" s="94"/>
      <c r="AE597" s="94"/>
      <c r="AF597" s="94"/>
      <c r="AG597" s="94"/>
      <c r="AH597" s="94"/>
      <c r="AI597" s="94"/>
      <c r="AJ597" s="94"/>
      <c r="AK597" s="94"/>
      <c r="AL597" s="94"/>
    </row>
    <row r="598" spans="1:38" ht="14.25" customHeight="1" x14ac:dyDescent="0.25">
      <c r="A598" s="38"/>
      <c r="B598" s="184"/>
      <c r="C598" s="184"/>
      <c r="D598" s="184"/>
      <c r="E598" s="184"/>
      <c r="F598" s="184"/>
      <c r="G598" s="184"/>
      <c r="H598" s="184"/>
      <c r="I598" s="184"/>
      <c r="J598" s="184"/>
      <c r="K598" s="184"/>
      <c r="L598" s="184"/>
      <c r="M598" s="184"/>
      <c r="N598" s="98"/>
      <c r="O598" s="164"/>
      <c r="P598" s="184"/>
      <c r="Q598" s="184"/>
      <c r="R598" s="184"/>
      <c r="S598" s="184"/>
      <c r="T598" s="184"/>
      <c r="U598" s="184"/>
      <c r="V598" s="99"/>
      <c r="W598" s="99"/>
      <c r="X598" s="100"/>
      <c r="Y598" s="101"/>
      <c r="Z598" s="38"/>
      <c r="AA598" s="94"/>
      <c r="AB598" s="94"/>
      <c r="AC598" s="94"/>
      <c r="AD598" s="94"/>
      <c r="AE598" s="94"/>
      <c r="AF598" s="94"/>
      <c r="AG598" s="94"/>
      <c r="AH598" s="94"/>
      <c r="AI598" s="94"/>
      <c r="AJ598" s="94"/>
      <c r="AK598" s="94"/>
      <c r="AL598" s="94"/>
    </row>
    <row r="599" spans="1:38" ht="14.25" customHeight="1" x14ac:dyDescent="0.25">
      <c r="A599" s="38"/>
      <c r="B599" s="184"/>
      <c r="C599" s="184"/>
      <c r="D599" s="184"/>
      <c r="E599" s="184"/>
      <c r="F599" s="184"/>
      <c r="G599" s="184"/>
      <c r="H599" s="184"/>
      <c r="I599" s="184"/>
      <c r="J599" s="184"/>
      <c r="K599" s="184"/>
      <c r="L599" s="184"/>
      <c r="M599" s="184"/>
      <c r="N599" s="98"/>
      <c r="O599" s="164"/>
      <c r="P599" s="184"/>
      <c r="Q599" s="184"/>
      <c r="R599" s="184"/>
      <c r="S599" s="184"/>
      <c r="T599" s="184"/>
      <c r="U599" s="184"/>
      <c r="V599" s="99"/>
      <c r="W599" s="99"/>
      <c r="X599" s="100"/>
      <c r="Y599" s="101"/>
      <c r="Z599" s="38"/>
      <c r="AA599" s="94"/>
      <c r="AB599" s="94"/>
      <c r="AC599" s="94"/>
      <c r="AD599" s="94"/>
      <c r="AE599" s="94"/>
      <c r="AF599" s="94"/>
      <c r="AG599" s="94"/>
      <c r="AH599" s="94"/>
      <c r="AI599" s="94"/>
      <c r="AJ599" s="94"/>
      <c r="AK599" s="94"/>
      <c r="AL599" s="94"/>
    </row>
    <row r="600" spans="1:38" ht="14.25" customHeight="1" x14ac:dyDescent="0.25">
      <c r="A600" s="38"/>
      <c r="B600" s="184"/>
      <c r="C600" s="184"/>
      <c r="D600" s="184"/>
      <c r="E600" s="184"/>
      <c r="F600" s="184"/>
      <c r="G600" s="184"/>
      <c r="H600" s="184"/>
      <c r="I600" s="184"/>
      <c r="J600" s="184"/>
      <c r="K600" s="184"/>
      <c r="L600" s="184"/>
      <c r="M600" s="184"/>
      <c r="N600" s="98"/>
      <c r="O600" s="164"/>
      <c r="P600" s="184"/>
      <c r="Q600" s="184"/>
      <c r="R600" s="184"/>
      <c r="S600" s="184"/>
      <c r="T600" s="184"/>
      <c r="U600" s="184"/>
      <c r="V600" s="99"/>
      <c r="W600" s="99"/>
      <c r="X600" s="100"/>
      <c r="Y600" s="101"/>
      <c r="Z600" s="38"/>
      <c r="AA600" s="94"/>
      <c r="AB600" s="94"/>
      <c r="AC600" s="94"/>
      <c r="AD600" s="94"/>
      <c r="AE600" s="94"/>
      <c r="AF600" s="94"/>
      <c r="AG600" s="94"/>
      <c r="AH600" s="94"/>
      <c r="AI600" s="94"/>
      <c r="AJ600" s="94"/>
      <c r="AK600" s="94"/>
      <c r="AL600" s="94"/>
    </row>
    <row r="601" spans="1:38" ht="14.25" customHeight="1" x14ac:dyDescent="0.25">
      <c r="A601" s="38"/>
      <c r="B601" s="184"/>
      <c r="C601" s="184"/>
      <c r="D601" s="184"/>
      <c r="E601" s="184"/>
      <c r="F601" s="184"/>
      <c r="G601" s="184"/>
      <c r="H601" s="184"/>
      <c r="I601" s="184"/>
      <c r="J601" s="184"/>
      <c r="K601" s="184"/>
      <c r="L601" s="184"/>
      <c r="M601" s="184"/>
      <c r="N601" s="98"/>
      <c r="O601" s="164"/>
      <c r="P601" s="184"/>
      <c r="Q601" s="184"/>
      <c r="R601" s="184"/>
      <c r="S601" s="184"/>
      <c r="T601" s="184"/>
      <c r="U601" s="184"/>
      <c r="V601" s="99"/>
      <c r="W601" s="99"/>
      <c r="X601" s="100"/>
      <c r="Y601" s="101"/>
      <c r="Z601" s="38"/>
      <c r="AA601" s="94"/>
      <c r="AB601" s="94"/>
      <c r="AC601" s="94"/>
      <c r="AD601" s="94"/>
      <c r="AE601" s="94"/>
      <c r="AF601" s="94"/>
      <c r="AG601" s="94"/>
      <c r="AH601" s="94"/>
      <c r="AI601" s="94"/>
      <c r="AJ601" s="94"/>
      <c r="AK601" s="94"/>
      <c r="AL601" s="94"/>
    </row>
    <row r="602" spans="1:38" ht="14.25" customHeight="1" x14ac:dyDescent="0.25">
      <c r="A602" s="38"/>
      <c r="B602" s="184"/>
      <c r="C602" s="184"/>
      <c r="D602" s="184"/>
      <c r="E602" s="184"/>
      <c r="F602" s="184"/>
      <c r="G602" s="184"/>
      <c r="H602" s="184"/>
      <c r="I602" s="184"/>
      <c r="J602" s="184"/>
      <c r="K602" s="184"/>
      <c r="L602" s="184"/>
      <c r="M602" s="184"/>
      <c r="N602" s="98"/>
      <c r="O602" s="164"/>
      <c r="P602" s="184"/>
      <c r="Q602" s="184"/>
      <c r="R602" s="184"/>
      <c r="S602" s="184"/>
      <c r="T602" s="184"/>
      <c r="U602" s="184"/>
      <c r="V602" s="99"/>
      <c r="W602" s="99"/>
      <c r="X602" s="100"/>
      <c r="Y602" s="101"/>
      <c r="Z602" s="38"/>
      <c r="AA602" s="94"/>
      <c r="AB602" s="94"/>
      <c r="AC602" s="94"/>
      <c r="AD602" s="94"/>
      <c r="AE602" s="94"/>
      <c r="AF602" s="94"/>
      <c r="AG602" s="94"/>
      <c r="AH602" s="94"/>
      <c r="AI602" s="94"/>
      <c r="AJ602" s="94"/>
      <c r="AK602" s="94"/>
      <c r="AL602" s="94"/>
    </row>
    <row r="603" spans="1:38" ht="14.25" customHeight="1" x14ac:dyDescent="0.25">
      <c r="A603" s="38"/>
      <c r="B603" s="184"/>
      <c r="C603" s="184"/>
      <c r="D603" s="184"/>
      <c r="E603" s="184"/>
      <c r="F603" s="184"/>
      <c r="G603" s="184"/>
      <c r="H603" s="184"/>
      <c r="I603" s="184"/>
      <c r="J603" s="184"/>
      <c r="K603" s="184"/>
      <c r="L603" s="184"/>
      <c r="M603" s="184"/>
      <c r="N603" s="98"/>
      <c r="O603" s="164"/>
      <c r="P603" s="184"/>
      <c r="Q603" s="184"/>
      <c r="R603" s="184"/>
      <c r="S603" s="184"/>
      <c r="T603" s="184"/>
      <c r="U603" s="184"/>
      <c r="V603" s="99"/>
      <c r="W603" s="99"/>
      <c r="X603" s="100"/>
      <c r="Y603" s="101"/>
      <c r="Z603" s="38"/>
      <c r="AA603" s="94"/>
      <c r="AB603" s="94"/>
      <c r="AC603" s="94"/>
      <c r="AD603" s="94"/>
      <c r="AE603" s="94"/>
      <c r="AF603" s="94"/>
      <c r="AG603" s="94"/>
      <c r="AH603" s="94"/>
      <c r="AI603" s="94"/>
      <c r="AJ603" s="94"/>
      <c r="AK603" s="94"/>
      <c r="AL603" s="94"/>
    </row>
    <row r="604" spans="1:38" ht="14.25" customHeight="1" x14ac:dyDescent="0.25">
      <c r="A604" s="38"/>
      <c r="B604" s="184"/>
      <c r="C604" s="184"/>
      <c r="D604" s="184"/>
      <c r="E604" s="184"/>
      <c r="F604" s="184"/>
      <c r="G604" s="184"/>
      <c r="H604" s="184"/>
      <c r="I604" s="184"/>
      <c r="J604" s="184"/>
      <c r="K604" s="184"/>
      <c r="L604" s="184"/>
      <c r="M604" s="184"/>
      <c r="N604" s="98"/>
      <c r="O604" s="164"/>
      <c r="P604" s="184"/>
      <c r="Q604" s="184"/>
      <c r="R604" s="184"/>
      <c r="S604" s="184"/>
      <c r="T604" s="184"/>
      <c r="U604" s="184"/>
      <c r="V604" s="99"/>
      <c r="W604" s="99"/>
      <c r="X604" s="100"/>
      <c r="Y604" s="101"/>
      <c r="Z604" s="38"/>
      <c r="AA604" s="94"/>
      <c r="AB604" s="94"/>
      <c r="AC604" s="94"/>
      <c r="AD604" s="94"/>
      <c r="AE604" s="94"/>
      <c r="AF604" s="94"/>
      <c r="AG604" s="94"/>
      <c r="AH604" s="94"/>
      <c r="AI604" s="94"/>
      <c r="AJ604" s="94"/>
      <c r="AK604" s="94"/>
      <c r="AL604" s="94"/>
    </row>
    <row r="605" spans="1:38" ht="14.25" customHeight="1" x14ac:dyDescent="0.25">
      <c r="A605" s="38"/>
      <c r="B605" s="184"/>
      <c r="C605" s="184"/>
      <c r="D605" s="184"/>
      <c r="E605" s="184"/>
      <c r="F605" s="184"/>
      <c r="G605" s="184"/>
      <c r="H605" s="184"/>
      <c r="I605" s="184"/>
      <c r="J605" s="184"/>
      <c r="K605" s="184"/>
      <c r="L605" s="184"/>
      <c r="M605" s="184"/>
      <c r="N605" s="98"/>
      <c r="O605" s="164"/>
      <c r="P605" s="184"/>
      <c r="Q605" s="184"/>
      <c r="R605" s="184"/>
      <c r="S605" s="184"/>
      <c r="T605" s="184"/>
      <c r="U605" s="184"/>
      <c r="V605" s="99"/>
      <c r="W605" s="99"/>
      <c r="X605" s="100"/>
      <c r="Y605" s="101"/>
      <c r="Z605" s="38"/>
      <c r="AA605" s="94"/>
      <c r="AB605" s="94"/>
      <c r="AC605" s="94"/>
      <c r="AD605" s="94"/>
      <c r="AE605" s="94"/>
      <c r="AF605" s="94"/>
      <c r="AG605" s="94"/>
      <c r="AH605" s="94"/>
      <c r="AI605" s="94"/>
      <c r="AJ605" s="94"/>
      <c r="AK605" s="94"/>
      <c r="AL605" s="94"/>
    </row>
    <row r="606" spans="1:38" ht="14.25" customHeight="1" x14ac:dyDescent="0.25">
      <c r="A606" s="38"/>
      <c r="B606" s="184"/>
      <c r="C606" s="184"/>
      <c r="D606" s="184"/>
      <c r="E606" s="184"/>
      <c r="F606" s="184"/>
      <c r="G606" s="184"/>
      <c r="H606" s="184"/>
      <c r="I606" s="184"/>
      <c r="J606" s="184"/>
      <c r="K606" s="184"/>
      <c r="L606" s="184"/>
      <c r="M606" s="184"/>
      <c r="N606" s="98"/>
      <c r="O606" s="164"/>
      <c r="P606" s="184"/>
      <c r="Q606" s="184"/>
      <c r="R606" s="184"/>
      <c r="S606" s="184"/>
      <c r="T606" s="184"/>
      <c r="U606" s="184"/>
      <c r="V606" s="99"/>
      <c r="W606" s="99"/>
      <c r="X606" s="100"/>
      <c r="Y606" s="101"/>
      <c r="Z606" s="38"/>
      <c r="AA606" s="94"/>
      <c r="AB606" s="94"/>
      <c r="AC606" s="94"/>
      <c r="AD606" s="94"/>
      <c r="AE606" s="94"/>
      <c r="AF606" s="94"/>
      <c r="AG606" s="94"/>
      <c r="AH606" s="94"/>
      <c r="AI606" s="94"/>
      <c r="AJ606" s="94"/>
      <c r="AK606" s="94"/>
      <c r="AL606" s="94"/>
    </row>
    <row r="607" spans="1:38" ht="14.25" customHeight="1" x14ac:dyDescent="0.25">
      <c r="A607" s="38"/>
      <c r="B607" s="184"/>
      <c r="C607" s="184"/>
      <c r="D607" s="184"/>
      <c r="E607" s="184"/>
      <c r="F607" s="184"/>
      <c r="G607" s="184"/>
      <c r="H607" s="184"/>
      <c r="I607" s="184"/>
      <c r="J607" s="184"/>
      <c r="K607" s="184"/>
      <c r="L607" s="184"/>
      <c r="M607" s="184"/>
      <c r="N607" s="98"/>
      <c r="O607" s="164"/>
      <c r="P607" s="184"/>
      <c r="Q607" s="184"/>
      <c r="R607" s="184"/>
      <c r="S607" s="184"/>
      <c r="T607" s="184"/>
      <c r="U607" s="184"/>
      <c r="V607" s="99"/>
      <c r="W607" s="99"/>
      <c r="X607" s="100"/>
      <c r="Y607" s="101"/>
      <c r="Z607" s="38"/>
      <c r="AA607" s="94"/>
      <c r="AB607" s="94"/>
      <c r="AC607" s="94"/>
      <c r="AD607" s="94"/>
      <c r="AE607" s="94"/>
      <c r="AF607" s="94"/>
      <c r="AG607" s="94"/>
      <c r="AH607" s="94"/>
      <c r="AI607" s="94"/>
      <c r="AJ607" s="94"/>
      <c r="AK607" s="94"/>
      <c r="AL607" s="94"/>
    </row>
    <row r="608" spans="1:38" ht="14.25" customHeight="1" x14ac:dyDescent="0.25">
      <c r="A608" s="38"/>
      <c r="B608" s="184"/>
      <c r="C608" s="184"/>
      <c r="D608" s="184"/>
      <c r="E608" s="184"/>
      <c r="F608" s="184"/>
      <c r="G608" s="184"/>
      <c r="H608" s="184"/>
      <c r="I608" s="184"/>
      <c r="J608" s="184"/>
      <c r="K608" s="184"/>
      <c r="L608" s="184"/>
      <c r="M608" s="184"/>
      <c r="N608" s="98"/>
      <c r="O608" s="164"/>
      <c r="P608" s="184"/>
      <c r="Q608" s="184"/>
      <c r="R608" s="184"/>
      <c r="S608" s="184"/>
      <c r="T608" s="184"/>
      <c r="U608" s="184"/>
      <c r="V608" s="99"/>
      <c r="W608" s="99"/>
      <c r="X608" s="100"/>
      <c r="Y608" s="101"/>
      <c r="Z608" s="38"/>
      <c r="AA608" s="94"/>
      <c r="AB608" s="94"/>
      <c r="AC608" s="94"/>
      <c r="AD608" s="94"/>
      <c r="AE608" s="94"/>
      <c r="AF608" s="94"/>
      <c r="AG608" s="94"/>
      <c r="AH608" s="94"/>
      <c r="AI608" s="94"/>
      <c r="AJ608" s="94"/>
      <c r="AK608" s="94"/>
      <c r="AL608" s="94"/>
    </row>
    <row r="609" spans="1:38" ht="14.25" customHeight="1" x14ac:dyDescent="0.25">
      <c r="A609" s="38"/>
      <c r="B609" s="184"/>
      <c r="C609" s="184"/>
      <c r="D609" s="184"/>
      <c r="E609" s="184"/>
      <c r="F609" s="184"/>
      <c r="G609" s="184"/>
      <c r="H609" s="184"/>
      <c r="I609" s="184"/>
      <c r="J609" s="184"/>
      <c r="K609" s="184"/>
      <c r="L609" s="184"/>
      <c r="M609" s="184"/>
      <c r="N609" s="98"/>
      <c r="O609" s="164"/>
      <c r="P609" s="184"/>
      <c r="Q609" s="184"/>
      <c r="R609" s="184"/>
      <c r="S609" s="184"/>
      <c r="T609" s="184"/>
      <c r="U609" s="184"/>
      <c r="V609" s="99"/>
      <c r="W609" s="99"/>
      <c r="X609" s="100"/>
      <c r="Y609" s="101"/>
      <c r="Z609" s="38"/>
      <c r="AA609" s="94"/>
      <c r="AB609" s="94"/>
      <c r="AC609" s="94"/>
      <c r="AD609" s="94"/>
      <c r="AE609" s="94"/>
      <c r="AF609" s="94"/>
      <c r="AG609" s="94"/>
      <c r="AH609" s="94"/>
      <c r="AI609" s="94"/>
      <c r="AJ609" s="94"/>
      <c r="AK609" s="94"/>
      <c r="AL609" s="94"/>
    </row>
    <row r="610" spans="1:38" ht="14.25" customHeight="1" x14ac:dyDescent="0.25">
      <c r="A610" s="38"/>
      <c r="B610" s="184"/>
      <c r="C610" s="184"/>
      <c r="D610" s="184"/>
      <c r="E610" s="184"/>
      <c r="F610" s="184"/>
      <c r="G610" s="184"/>
      <c r="H610" s="184"/>
      <c r="I610" s="184"/>
      <c r="J610" s="184"/>
      <c r="K610" s="184"/>
      <c r="L610" s="184"/>
      <c r="M610" s="184"/>
      <c r="N610" s="98"/>
      <c r="O610" s="164"/>
      <c r="P610" s="184"/>
      <c r="Q610" s="184"/>
      <c r="R610" s="184"/>
      <c r="S610" s="184"/>
      <c r="T610" s="184"/>
      <c r="U610" s="184"/>
      <c r="V610" s="99"/>
      <c r="W610" s="99"/>
      <c r="X610" s="100"/>
      <c r="Y610" s="101"/>
      <c r="Z610" s="38"/>
      <c r="AA610" s="94"/>
      <c r="AB610" s="94"/>
      <c r="AC610" s="94"/>
      <c r="AD610" s="94"/>
      <c r="AE610" s="94"/>
      <c r="AF610" s="94"/>
      <c r="AG610" s="94"/>
      <c r="AH610" s="94"/>
      <c r="AI610" s="94"/>
      <c r="AJ610" s="94"/>
      <c r="AK610" s="94"/>
      <c r="AL610" s="94"/>
    </row>
    <row r="611" spans="1:38" ht="14.25" customHeight="1" x14ac:dyDescent="0.25">
      <c r="A611" s="38"/>
      <c r="B611" s="184"/>
      <c r="C611" s="184"/>
      <c r="D611" s="184"/>
      <c r="E611" s="184"/>
      <c r="F611" s="184"/>
      <c r="G611" s="184"/>
      <c r="H611" s="184"/>
      <c r="I611" s="184"/>
      <c r="J611" s="184"/>
      <c r="K611" s="184"/>
      <c r="L611" s="184"/>
      <c r="M611" s="184"/>
      <c r="N611" s="98"/>
      <c r="O611" s="164"/>
      <c r="P611" s="184"/>
      <c r="Q611" s="184"/>
      <c r="R611" s="184"/>
      <c r="S611" s="184"/>
      <c r="T611" s="184"/>
      <c r="U611" s="184"/>
      <c r="V611" s="99"/>
      <c r="W611" s="99"/>
      <c r="X611" s="100"/>
      <c r="Y611" s="101"/>
      <c r="Z611" s="38"/>
      <c r="AA611" s="94"/>
      <c r="AB611" s="94"/>
      <c r="AC611" s="94"/>
      <c r="AD611" s="94"/>
      <c r="AE611" s="94"/>
      <c r="AF611" s="94"/>
      <c r="AG611" s="94"/>
      <c r="AH611" s="94"/>
      <c r="AI611" s="94"/>
      <c r="AJ611" s="94"/>
      <c r="AK611" s="94"/>
      <c r="AL611" s="94"/>
    </row>
    <row r="612" spans="1:38" ht="14.25" customHeight="1" x14ac:dyDescent="0.25">
      <c r="A612" s="38"/>
      <c r="B612" s="184"/>
      <c r="C612" s="184"/>
      <c r="D612" s="184"/>
      <c r="E612" s="184"/>
      <c r="F612" s="184"/>
      <c r="G612" s="184"/>
      <c r="H612" s="184"/>
      <c r="I612" s="184"/>
      <c r="J612" s="184"/>
      <c r="K612" s="184"/>
      <c r="L612" s="184"/>
      <c r="M612" s="184"/>
      <c r="N612" s="98"/>
      <c r="O612" s="164"/>
      <c r="P612" s="184"/>
      <c r="Q612" s="184"/>
      <c r="R612" s="184"/>
      <c r="S612" s="184"/>
      <c r="T612" s="184"/>
      <c r="U612" s="184"/>
      <c r="V612" s="99"/>
      <c r="W612" s="99"/>
      <c r="X612" s="100"/>
      <c r="Y612" s="101"/>
      <c r="Z612" s="38"/>
      <c r="AA612" s="94"/>
      <c r="AB612" s="94"/>
      <c r="AC612" s="94"/>
      <c r="AD612" s="94"/>
      <c r="AE612" s="94"/>
      <c r="AF612" s="94"/>
      <c r="AG612" s="94"/>
      <c r="AH612" s="94"/>
      <c r="AI612" s="94"/>
      <c r="AJ612" s="94"/>
      <c r="AK612" s="94"/>
      <c r="AL612" s="94"/>
    </row>
    <row r="613" spans="1:38" ht="14.25" customHeight="1" x14ac:dyDescent="0.25">
      <c r="A613" s="38"/>
      <c r="B613" s="184"/>
      <c r="C613" s="184"/>
      <c r="D613" s="184"/>
      <c r="E613" s="184"/>
      <c r="F613" s="184"/>
      <c r="G613" s="184"/>
      <c r="H613" s="184"/>
      <c r="I613" s="184"/>
      <c r="J613" s="184"/>
      <c r="K613" s="184"/>
      <c r="L613" s="184"/>
      <c r="M613" s="184"/>
      <c r="N613" s="98"/>
      <c r="O613" s="164"/>
      <c r="P613" s="184"/>
      <c r="Q613" s="184"/>
      <c r="R613" s="184"/>
      <c r="S613" s="184"/>
      <c r="T613" s="184"/>
      <c r="U613" s="184"/>
      <c r="V613" s="99"/>
      <c r="W613" s="99"/>
      <c r="X613" s="100"/>
      <c r="Y613" s="101"/>
      <c r="Z613" s="38"/>
      <c r="AA613" s="94"/>
      <c r="AB613" s="94"/>
      <c r="AC613" s="94"/>
      <c r="AD613" s="94"/>
      <c r="AE613" s="94"/>
      <c r="AF613" s="94"/>
      <c r="AG613" s="94"/>
      <c r="AH613" s="94"/>
      <c r="AI613" s="94"/>
      <c r="AJ613" s="94"/>
      <c r="AK613" s="94"/>
      <c r="AL613" s="94"/>
    </row>
    <row r="614" spans="1:38" ht="14.25" customHeight="1" x14ac:dyDescent="0.25">
      <c r="A614" s="38"/>
      <c r="B614" s="184"/>
      <c r="C614" s="184"/>
      <c r="D614" s="184"/>
      <c r="E614" s="184"/>
      <c r="F614" s="184"/>
      <c r="G614" s="184"/>
      <c r="H614" s="184"/>
      <c r="I614" s="184"/>
      <c r="J614" s="184"/>
      <c r="K614" s="184"/>
      <c r="L614" s="184"/>
      <c r="M614" s="184"/>
      <c r="N614" s="98"/>
      <c r="O614" s="164"/>
      <c r="P614" s="184"/>
      <c r="Q614" s="184"/>
      <c r="R614" s="184"/>
      <c r="S614" s="184"/>
      <c r="T614" s="184"/>
      <c r="U614" s="184"/>
      <c r="V614" s="99"/>
      <c r="W614" s="99"/>
      <c r="X614" s="100"/>
      <c r="Y614" s="101"/>
      <c r="Z614" s="38"/>
      <c r="AA614" s="94"/>
      <c r="AB614" s="94"/>
      <c r="AC614" s="94"/>
      <c r="AD614" s="94"/>
      <c r="AE614" s="94"/>
      <c r="AF614" s="94"/>
      <c r="AG614" s="94"/>
      <c r="AH614" s="94"/>
      <c r="AI614" s="94"/>
      <c r="AJ614" s="94"/>
      <c r="AK614" s="94"/>
      <c r="AL614" s="94"/>
    </row>
    <row r="615" spans="1:38" ht="14.25" customHeight="1" x14ac:dyDescent="0.25">
      <c r="A615" s="38"/>
      <c r="B615" s="184"/>
      <c r="C615" s="184"/>
      <c r="D615" s="184"/>
      <c r="E615" s="184"/>
      <c r="F615" s="184"/>
      <c r="G615" s="184"/>
      <c r="H615" s="184"/>
      <c r="I615" s="184"/>
      <c r="J615" s="184"/>
      <c r="K615" s="184"/>
      <c r="L615" s="184"/>
      <c r="M615" s="184"/>
      <c r="N615" s="98"/>
      <c r="O615" s="164"/>
      <c r="P615" s="184"/>
      <c r="Q615" s="184"/>
      <c r="R615" s="184"/>
      <c r="S615" s="184"/>
      <c r="T615" s="184"/>
      <c r="U615" s="184"/>
      <c r="V615" s="99"/>
      <c r="W615" s="99"/>
      <c r="X615" s="100"/>
      <c r="Y615" s="101"/>
      <c r="Z615" s="38"/>
      <c r="AA615" s="94"/>
      <c r="AB615" s="94"/>
      <c r="AC615" s="94"/>
      <c r="AD615" s="94"/>
      <c r="AE615" s="94"/>
      <c r="AF615" s="94"/>
      <c r="AG615" s="94"/>
      <c r="AH615" s="94"/>
      <c r="AI615" s="94"/>
      <c r="AJ615" s="94"/>
      <c r="AK615" s="94"/>
      <c r="AL615" s="94"/>
    </row>
    <row r="616" spans="1:38" ht="14.25" customHeight="1" x14ac:dyDescent="0.25">
      <c r="A616" s="38"/>
      <c r="B616" s="184"/>
      <c r="C616" s="184"/>
      <c r="D616" s="184"/>
      <c r="E616" s="184"/>
      <c r="F616" s="184"/>
      <c r="G616" s="184"/>
      <c r="H616" s="184"/>
      <c r="I616" s="184"/>
      <c r="J616" s="184"/>
      <c r="K616" s="184"/>
      <c r="L616" s="184"/>
      <c r="M616" s="184"/>
      <c r="N616" s="98"/>
      <c r="O616" s="164"/>
      <c r="P616" s="184"/>
      <c r="Q616" s="184"/>
      <c r="R616" s="184"/>
      <c r="S616" s="184"/>
      <c r="T616" s="184"/>
      <c r="U616" s="184"/>
      <c r="V616" s="99"/>
      <c r="W616" s="99"/>
      <c r="X616" s="100"/>
      <c r="Y616" s="101"/>
      <c r="Z616" s="38"/>
      <c r="AA616" s="94"/>
      <c r="AB616" s="94"/>
      <c r="AC616" s="94"/>
      <c r="AD616" s="94"/>
      <c r="AE616" s="94"/>
      <c r="AF616" s="94"/>
      <c r="AG616" s="94"/>
      <c r="AH616" s="94"/>
      <c r="AI616" s="94"/>
      <c r="AJ616" s="94"/>
      <c r="AK616" s="94"/>
      <c r="AL616" s="94"/>
    </row>
    <row r="617" spans="1:38" ht="14.25" customHeight="1" x14ac:dyDescent="0.25">
      <c r="A617" s="38"/>
      <c r="B617" s="184"/>
      <c r="C617" s="184"/>
      <c r="D617" s="184"/>
      <c r="E617" s="184"/>
      <c r="F617" s="184"/>
      <c r="G617" s="184"/>
      <c r="H617" s="184"/>
      <c r="I617" s="184"/>
      <c r="J617" s="184"/>
      <c r="K617" s="184"/>
      <c r="L617" s="184"/>
      <c r="M617" s="184"/>
      <c r="N617" s="98"/>
      <c r="O617" s="164"/>
      <c r="P617" s="184"/>
      <c r="Q617" s="184"/>
      <c r="R617" s="184"/>
      <c r="S617" s="184"/>
      <c r="T617" s="184"/>
      <c r="U617" s="184"/>
      <c r="V617" s="99"/>
      <c r="W617" s="99"/>
      <c r="X617" s="100"/>
      <c r="Y617" s="101"/>
      <c r="Z617" s="38"/>
      <c r="AA617" s="94"/>
      <c r="AB617" s="94"/>
      <c r="AC617" s="94"/>
      <c r="AD617" s="94"/>
      <c r="AE617" s="94"/>
      <c r="AF617" s="94"/>
      <c r="AG617" s="94"/>
      <c r="AH617" s="94"/>
      <c r="AI617" s="94"/>
      <c r="AJ617" s="94"/>
      <c r="AK617" s="94"/>
      <c r="AL617" s="94"/>
    </row>
    <row r="618" spans="1:38" ht="14.25" customHeight="1" x14ac:dyDescent="0.25">
      <c r="A618" s="38"/>
      <c r="B618" s="184"/>
      <c r="C618" s="184"/>
      <c r="D618" s="184"/>
      <c r="E618" s="184"/>
      <c r="F618" s="184"/>
      <c r="G618" s="184"/>
      <c r="H618" s="184"/>
      <c r="I618" s="184"/>
      <c r="J618" s="184"/>
      <c r="K618" s="184"/>
      <c r="L618" s="184"/>
      <c r="M618" s="184"/>
      <c r="N618" s="98"/>
      <c r="O618" s="164"/>
      <c r="P618" s="184"/>
      <c r="Q618" s="184"/>
      <c r="R618" s="184"/>
      <c r="S618" s="184"/>
      <c r="T618" s="184"/>
      <c r="U618" s="184"/>
      <c r="V618" s="99"/>
      <c r="W618" s="99"/>
      <c r="X618" s="100"/>
      <c r="Y618" s="101"/>
      <c r="Z618" s="38"/>
      <c r="AA618" s="94"/>
      <c r="AB618" s="94"/>
      <c r="AC618" s="94"/>
      <c r="AD618" s="94"/>
      <c r="AE618" s="94"/>
      <c r="AF618" s="94"/>
      <c r="AG618" s="94"/>
      <c r="AH618" s="94"/>
      <c r="AI618" s="94"/>
      <c r="AJ618" s="94"/>
      <c r="AK618" s="94"/>
      <c r="AL618" s="94"/>
    </row>
    <row r="619" spans="1:38" ht="14.25" customHeight="1" x14ac:dyDescent="0.25">
      <c r="A619" s="38"/>
      <c r="B619" s="184"/>
      <c r="C619" s="184"/>
      <c r="D619" s="184"/>
      <c r="E619" s="184"/>
      <c r="F619" s="184"/>
      <c r="G619" s="184"/>
      <c r="H619" s="184"/>
      <c r="I619" s="184"/>
      <c r="J619" s="184"/>
      <c r="K619" s="184"/>
      <c r="L619" s="184"/>
      <c r="M619" s="184"/>
      <c r="N619" s="98"/>
      <c r="O619" s="164"/>
      <c r="P619" s="184"/>
      <c r="Q619" s="184"/>
      <c r="R619" s="184"/>
      <c r="S619" s="184"/>
      <c r="T619" s="184"/>
      <c r="U619" s="184"/>
      <c r="V619" s="99"/>
      <c r="W619" s="99"/>
      <c r="X619" s="100"/>
      <c r="Y619" s="101"/>
      <c r="Z619" s="38"/>
      <c r="AA619" s="94"/>
      <c r="AB619" s="94"/>
      <c r="AC619" s="94"/>
      <c r="AD619" s="94"/>
      <c r="AE619" s="94"/>
      <c r="AF619" s="94"/>
      <c r="AG619" s="94"/>
      <c r="AH619" s="94"/>
      <c r="AI619" s="94"/>
      <c r="AJ619" s="94"/>
      <c r="AK619" s="94"/>
      <c r="AL619" s="94"/>
    </row>
    <row r="620" spans="1:38" ht="14.25" customHeight="1" x14ac:dyDescent="0.25">
      <c r="A620" s="38"/>
      <c r="B620" s="184"/>
      <c r="C620" s="184"/>
      <c r="D620" s="184"/>
      <c r="E620" s="184"/>
      <c r="F620" s="184"/>
      <c r="G620" s="184"/>
      <c r="H620" s="184"/>
      <c r="I620" s="184"/>
      <c r="J620" s="184"/>
      <c r="K620" s="184"/>
      <c r="L620" s="184"/>
      <c r="M620" s="184"/>
      <c r="N620" s="98"/>
      <c r="O620" s="164"/>
      <c r="P620" s="184"/>
      <c r="Q620" s="184"/>
      <c r="R620" s="184"/>
      <c r="S620" s="184"/>
      <c r="T620" s="184"/>
      <c r="U620" s="184"/>
      <c r="V620" s="99"/>
      <c r="W620" s="99"/>
      <c r="X620" s="100"/>
      <c r="Y620" s="101"/>
      <c r="Z620" s="38"/>
      <c r="AA620" s="94"/>
      <c r="AB620" s="94"/>
      <c r="AC620" s="94"/>
      <c r="AD620" s="94"/>
      <c r="AE620" s="94"/>
      <c r="AF620" s="94"/>
      <c r="AG620" s="94"/>
      <c r="AH620" s="94"/>
      <c r="AI620" s="94"/>
      <c r="AJ620" s="94"/>
      <c r="AK620" s="94"/>
      <c r="AL620" s="94"/>
    </row>
    <row r="621" spans="1:38" ht="14.25" customHeight="1" x14ac:dyDescent="0.25">
      <c r="A621" s="38"/>
      <c r="B621" s="184"/>
      <c r="C621" s="184"/>
      <c r="D621" s="184"/>
      <c r="E621" s="184"/>
      <c r="F621" s="184"/>
      <c r="G621" s="184"/>
      <c r="H621" s="184"/>
      <c r="I621" s="184"/>
      <c r="J621" s="184"/>
      <c r="K621" s="184"/>
      <c r="L621" s="184"/>
      <c r="M621" s="184"/>
      <c r="N621" s="98"/>
      <c r="O621" s="164"/>
      <c r="P621" s="184"/>
      <c r="Q621" s="184"/>
      <c r="R621" s="184"/>
      <c r="S621" s="184"/>
      <c r="T621" s="184"/>
      <c r="U621" s="184"/>
      <c r="V621" s="99"/>
      <c r="W621" s="99"/>
      <c r="X621" s="100"/>
      <c r="Y621" s="101"/>
      <c r="Z621" s="38"/>
      <c r="AA621" s="94"/>
      <c r="AB621" s="94"/>
      <c r="AC621" s="94"/>
      <c r="AD621" s="94"/>
      <c r="AE621" s="94"/>
      <c r="AF621" s="94"/>
      <c r="AG621" s="94"/>
      <c r="AH621" s="94"/>
      <c r="AI621" s="94"/>
      <c r="AJ621" s="94"/>
      <c r="AK621" s="94"/>
      <c r="AL621" s="94"/>
    </row>
    <row r="622" spans="1:38" ht="14.25" customHeight="1" x14ac:dyDescent="0.25">
      <c r="A622" s="38"/>
      <c r="B622" s="184"/>
      <c r="C622" s="184"/>
      <c r="D622" s="184"/>
      <c r="E622" s="184"/>
      <c r="F622" s="184"/>
      <c r="G622" s="184"/>
      <c r="H622" s="184"/>
      <c r="I622" s="184"/>
      <c r="J622" s="184"/>
      <c r="K622" s="184"/>
      <c r="L622" s="184"/>
      <c r="M622" s="184"/>
      <c r="N622" s="98"/>
      <c r="O622" s="164"/>
      <c r="P622" s="184"/>
      <c r="Q622" s="184"/>
      <c r="R622" s="184"/>
      <c r="S622" s="184"/>
      <c r="T622" s="184"/>
      <c r="U622" s="184"/>
      <c r="V622" s="99"/>
      <c r="W622" s="99"/>
      <c r="X622" s="100"/>
      <c r="Y622" s="101"/>
      <c r="Z622" s="38"/>
      <c r="AA622" s="94"/>
      <c r="AB622" s="94"/>
      <c r="AC622" s="94"/>
      <c r="AD622" s="94"/>
      <c r="AE622" s="94"/>
      <c r="AF622" s="94"/>
      <c r="AG622" s="94"/>
      <c r="AH622" s="94"/>
      <c r="AI622" s="94"/>
      <c r="AJ622" s="94"/>
      <c r="AK622" s="94"/>
      <c r="AL622" s="94"/>
    </row>
    <row r="623" spans="1:38" ht="14.25" customHeight="1" x14ac:dyDescent="0.25">
      <c r="A623" s="38"/>
      <c r="B623" s="184"/>
      <c r="C623" s="184"/>
      <c r="D623" s="184"/>
      <c r="E623" s="184"/>
      <c r="F623" s="184"/>
      <c r="G623" s="184"/>
      <c r="H623" s="184"/>
      <c r="I623" s="184"/>
      <c r="J623" s="184"/>
      <c r="K623" s="184"/>
      <c r="L623" s="184"/>
      <c r="M623" s="184"/>
      <c r="N623" s="98"/>
      <c r="O623" s="164"/>
      <c r="P623" s="184"/>
      <c r="Q623" s="184"/>
      <c r="R623" s="184"/>
      <c r="S623" s="184"/>
      <c r="T623" s="184"/>
      <c r="U623" s="184"/>
      <c r="V623" s="99"/>
      <c r="W623" s="99"/>
      <c r="X623" s="100"/>
      <c r="Y623" s="101"/>
      <c r="Z623" s="38"/>
      <c r="AA623" s="94"/>
      <c r="AB623" s="94"/>
      <c r="AC623" s="94"/>
      <c r="AD623" s="94"/>
      <c r="AE623" s="94"/>
      <c r="AF623" s="94"/>
      <c r="AG623" s="94"/>
      <c r="AH623" s="94"/>
      <c r="AI623" s="94"/>
      <c r="AJ623" s="94"/>
      <c r="AK623" s="94"/>
      <c r="AL623" s="94"/>
    </row>
    <row r="624" spans="1:38" ht="14.25" customHeight="1" x14ac:dyDescent="0.25">
      <c r="A624" s="38"/>
      <c r="B624" s="184"/>
      <c r="C624" s="184"/>
      <c r="D624" s="184"/>
      <c r="E624" s="184"/>
      <c r="F624" s="184"/>
      <c r="G624" s="184"/>
      <c r="H624" s="184"/>
      <c r="I624" s="184"/>
      <c r="J624" s="184"/>
      <c r="K624" s="184"/>
      <c r="L624" s="184"/>
      <c r="M624" s="184"/>
      <c r="N624" s="98"/>
      <c r="O624" s="164"/>
      <c r="P624" s="184"/>
      <c r="Q624" s="184"/>
      <c r="R624" s="184"/>
      <c r="S624" s="184"/>
      <c r="T624" s="184"/>
      <c r="U624" s="184"/>
      <c r="V624" s="99"/>
      <c r="W624" s="99"/>
      <c r="X624" s="100"/>
      <c r="Y624" s="101"/>
      <c r="Z624" s="38"/>
      <c r="AA624" s="94"/>
      <c r="AB624" s="94"/>
      <c r="AC624" s="94"/>
      <c r="AD624" s="94"/>
      <c r="AE624" s="94"/>
      <c r="AF624" s="94"/>
      <c r="AG624" s="94"/>
      <c r="AH624" s="94"/>
      <c r="AI624" s="94"/>
      <c r="AJ624" s="94"/>
      <c r="AK624" s="94"/>
      <c r="AL624" s="94"/>
    </row>
    <row r="625" spans="1:38" ht="14.25" customHeight="1" x14ac:dyDescent="0.25">
      <c r="A625" s="38"/>
      <c r="B625" s="184"/>
      <c r="C625" s="184"/>
      <c r="D625" s="184"/>
      <c r="E625" s="184"/>
      <c r="F625" s="184"/>
      <c r="G625" s="184"/>
      <c r="H625" s="184"/>
      <c r="I625" s="184"/>
      <c r="J625" s="184"/>
      <c r="K625" s="184"/>
      <c r="L625" s="184"/>
      <c r="M625" s="184"/>
      <c r="N625" s="98"/>
      <c r="O625" s="164"/>
      <c r="P625" s="184"/>
      <c r="Q625" s="184"/>
      <c r="R625" s="184"/>
      <c r="S625" s="184"/>
      <c r="T625" s="184"/>
      <c r="U625" s="184"/>
      <c r="V625" s="99"/>
      <c r="W625" s="99"/>
      <c r="X625" s="100"/>
      <c r="Y625" s="101"/>
      <c r="Z625" s="38"/>
      <c r="AA625" s="94"/>
      <c r="AB625" s="94"/>
      <c r="AC625" s="94"/>
      <c r="AD625" s="94"/>
      <c r="AE625" s="94"/>
      <c r="AF625" s="94"/>
      <c r="AG625" s="94"/>
      <c r="AH625" s="94"/>
      <c r="AI625" s="94"/>
      <c r="AJ625" s="94"/>
      <c r="AK625" s="94"/>
      <c r="AL625" s="94"/>
    </row>
    <row r="626" spans="1:38" ht="14.25" customHeight="1" x14ac:dyDescent="0.25">
      <c r="A626" s="38"/>
      <c r="B626" s="184"/>
      <c r="C626" s="184"/>
      <c r="D626" s="184"/>
      <c r="E626" s="184"/>
      <c r="F626" s="184"/>
      <c r="G626" s="184"/>
      <c r="H626" s="184"/>
      <c r="I626" s="184"/>
      <c r="J626" s="184"/>
      <c r="K626" s="184"/>
      <c r="L626" s="184"/>
      <c r="M626" s="184"/>
      <c r="N626" s="98"/>
      <c r="O626" s="164"/>
      <c r="P626" s="184"/>
      <c r="Q626" s="184"/>
      <c r="R626" s="184"/>
      <c r="S626" s="184"/>
      <c r="T626" s="184"/>
      <c r="U626" s="184"/>
      <c r="V626" s="99"/>
      <c r="W626" s="99"/>
      <c r="X626" s="100"/>
      <c r="Y626" s="101"/>
      <c r="Z626" s="38"/>
      <c r="AA626" s="94"/>
      <c r="AB626" s="94"/>
      <c r="AC626" s="94"/>
      <c r="AD626" s="94"/>
      <c r="AE626" s="94"/>
      <c r="AF626" s="94"/>
      <c r="AG626" s="94"/>
      <c r="AH626" s="94"/>
      <c r="AI626" s="94"/>
      <c r="AJ626" s="94"/>
      <c r="AK626" s="94"/>
      <c r="AL626" s="94"/>
    </row>
    <row r="627" spans="1:38" ht="14.25" customHeight="1" x14ac:dyDescent="0.25">
      <c r="A627" s="38"/>
      <c r="B627" s="184"/>
      <c r="C627" s="184"/>
      <c r="D627" s="184"/>
      <c r="E627" s="184"/>
      <c r="F627" s="184"/>
      <c r="G627" s="184"/>
      <c r="H627" s="184"/>
      <c r="I627" s="184"/>
      <c r="J627" s="184"/>
      <c r="K627" s="184"/>
      <c r="L627" s="184"/>
      <c r="M627" s="184"/>
      <c r="N627" s="98"/>
      <c r="O627" s="164"/>
      <c r="P627" s="184"/>
      <c r="Q627" s="184"/>
      <c r="R627" s="184"/>
      <c r="S627" s="184"/>
      <c r="T627" s="184"/>
      <c r="U627" s="184"/>
      <c r="V627" s="99"/>
      <c r="W627" s="99"/>
      <c r="X627" s="100"/>
      <c r="Y627" s="101"/>
      <c r="Z627" s="38"/>
      <c r="AA627" s="94"/>
      <c r="AB627" s="94"/>
      <c r="AC627" s="94"/>
      <c r="AD627" s="94"/>
      <c r="AE627" s="94"/>
      <c r="AF627" s="94"/>
      <c r="AG627" s="94"/>
      <c r="AH627" s="94"/>
      <c r="AI627" s="94"/>
      <c r="AJ627" s="94"/>
      <c r="AK627" s="94"/>
      <c r="AL627" s="94"/>
    </row>
    <row r="628" spans="1:38" ht="14.25" customHeight="1" x14ac:dyDescent="0.25">
      <c r="A628" s="38"/>
      <c r="B628" s="184"/>
      <c r="C628" s="184"/>
      <c r="D628" s="184"/>
      <c r="E628" s="184"/>
      <c r="F628" s="184"/>
      <c r="G628" s="184"/>
      <c r="H628" s="184"/>
      <c r="I628" s="184"/>
      <c r="J628" s="184"/>
      <c r="K628" s="184"/>
      <c r="L628" s="184"/>
      <c r="M628" s="184"/>
      <c r="N628" s="98"/>
      <c r="O628" s="164"/>
      <c r="P628" s="184"/>
      <c r="Q628" s="184"/>
      <c r="R628" s="184"/>
      <c r="S628" s="184"/>
      <c r="T628" s="184"/>
      <c r="U628" s="184"/>
      <c r="V628" s="99"/>
      <c r="W628" s="99"/>
      <c r="X628" s="100"/>
      <c r="Y628" s="101"/>
      <c r="Z628" s="38"/>
      <c r="AA628" s="94"/>
      <c r="AB628" s="94"/>
      <c r="AC628" s="94"/>
      <c r="AD628" s="94"/>
      <c r="AE628" s="94"/>
      <c r="AF628" s="94"/>
      <c r="AG628" s="94"/>
      <c r="AH628" s="94"/>
      <c r="AI628" s="94"/>
      <c r="AJ628" s="94"/>
      <c r="AK628" s="94"/>
      <c r="AL628" s="94"/>
    </row>
    <row r="629" spans="1:38" ht="14.25" customHeight="1" x14ac:dyDescent="0.25">
      <c r="A629" s="38"/>
      <c r="B629" s="184"/>
      <c r="C629" s="184"/>
      <c r="D629" s="184"/>
      <c r="E629" s="184"/>
      <c r="F629" s="184"/>
      <c r="G629" s="184"/>
      <c r="H629" s="184"/>
      <c r="I629" s="184"/>
      <c r="J629" s="184"/>
      <c r="K629" s="184"/>
      <c r="L629" s="184"/>
      <c r="M629" s="184"/>
      <c r="N629" s="98"/>
      <c r="O629" s="164"/>
      <c r="P629" s="184"/>
      <c r="Q629" s="184"/>
      <c r="R629" s="184"/>
      <c r="S629" s="184"/>
      <c r="T629" s="184"/>
      <c r="U629" s="184"/>
      <c r="V629" s="99"/>
      <c r="W629" s="99"/>
      <c r="X629" s="100"/>
      <c r="Y629" s="101"/>
      <c r="Z629" s="38"/>
      <c r="AA629" s="94"/>
      <c r="AB629" s="94"/>
      <c r="AC629" s="94"/>
      <c r="AD629" s="94"/>
      <c r="AE629" s="94"/>
      <c r="AF629" s="94"/>
      <c r="AG629" s="94"/>
      <c r="AH629" s="94"/>
      <c r="AI629" s="94"/>
      <c r="AJ629" s="94"/>
      <c r="AK629" s="94"/>
      <c r="AL629" s="94"/>
    </row>
    <row r="630" spans="1:38" ht="14.25" customHeight="1" x14ac:dyDescent="0.25">
      <c r="A630" s="38"/>
      <c r="B630" s="184"/>
      <c r="C630" s="184"/>
      <c r="D630" s="184"/>
      <c r="E630" s="184"/>
      <c r="F630" s="184"/>
      <c r="G630" s="184"/>
      <c r="H630" s="184"/>
      <c r="I630" s="184"/>
      <c r="J630" s="184"/>
      <c r="K630" s="184"/>
      <c r="L630" s="184"/>
      <c r="M630" s="184"/>
      <c r="N630" s="98"/>
      <c r="O630" s="164"/>
      <c r="P630" s="184"/>
      <c r="Q630" s="184"/>
      <c r="R630" s="184"/>
      <c r="S630" s="184"/>
      <c r="T630" s="184"/>
      <c r="U630" s="184"/>
      <c r="V630" s="99"/>
      <c r="W630" s="99"/>
      <c r="X630" s="100"/>
      <c r="Y630" s="101"/>
      <c r="Z630" s="38"/>
      <c r="AA630" s="94"/>
      <c r="AB630" s="94"/>
      <c r="AC630" s="94"/>
      <c r="AD630" s="94"/>
      <c r="AE630" s="94"/>
      <c r="AF630" s="94"/>
      <c r="AG630" s="94"/>
      <c r="AH630" s="94"/>
      <c r="AI630" s="94"/>
      <c r="AJ630" s="94"/>
      <c r="AK630" s="94"/>
      <c r="AL630" s="94"/>
    </row>
    <row r="631" spans="1:38" ht="14.25" customHeight="1" x14ac:dyDescent="0.25">
      <c r="A631" s="38"/>
      <c r="B631" s="184"/>
      <c r="C631" s="184"/>
      <c r="D631" s="184"/>
      <c r="E631" s="184"/>
      <c r="F631" s="184"/>
      <c r="G631" s="184"/>
      <c r="H631" s="184"/>
      <c r="I631" s="184"/>
      <c r="J631" s="184"/>
      <c r="K631" s="184"/>
      <c r="L631" s="184"/>
      <c r="M631" s="184"/>
      <c r="N631" s="98"/>
      <c r="O631" s="164"/>
      <c r="P631" s="184"/>
      <c r="Q631" s="184"/>
      <c r="R631" s="184"/>
      <c r="S631" s="184"/>
      <c r="T631" s="184"/>
      <c r="U631" s="184"/>
      <c r="V631" s="99"/>
      <c r="W631" s="99"/>
      <c r="X631" s="100"/>
      <c r="Y631" s="101"/>
      <c r="Z631" s="38"/>
      <c r="AA631" s="94"/>
      <c r="AB631" s="94"/>
      <c r="AC631" s="94"/>
      <c r="AD631" s="94"/>
      <c r="AE631" s="94"/>
      <c r="AF631" s="94"/>
      <c r="AG631" s="94"/>
      <c r="AH631" s="94"/>
      <c r="AI631" s="94"/>
      <c r="AJ631" s="94"/>
      <c r="AK631" s="94"/>
      <c r="AL631" s="94"/>
    </row>
    <row r="632" spans="1:38" ht="14.25" customHeight="1" x14ac:dyDescent="0.25">
      <c r="A632" s="38"/>
      <c r="B632" s="184"/>
      <c r="C632" s="184"/>
      <c r="D632" s="184"/>
      <c r="E632" s="184"/>
      <c r="F632" s="184"/>
      <c r="G632" s="184"/>
      <c r="H632" s="184"/>
      <c r="I632" s="184"/>
      <c r="J632" s="184"/>
      <c r="K632" s="184"/>
      <c r="L632" s="184"/>
      <c r="M632" s="184"/>
      <c r="N632" s="98"/>
      <c r="O632" s="164"/>
      <c r="P632" s="184"/>
      <c r="Q632" s="184"/>
      <c r="R632" s="184"/>
      <c r="S632" s="184"/>
      <c r="T632" s="184"/>
      <c r="U632" s="184"/>
      <c r="V632" s="99"/>
      <c r="W632" s="99"/>
      <c r="X632" s="100"/>
      <c r="Y632" s="101"/>
      <c r="Z632" s="38"/>
      <c r="AA632" s="94"/>
      <c r="AB632" s="94"/>
      <c r="AC632" s="94"/>
      <c r="AD632" s="94"/>
      <c r="AE632" s="94"/>
      <c r="AF632" s="94"/>
      <c r="AG632" s="94"/>
      <c r="AH632" s="94"/>
      <c r="AI632" s="94"/>
      <c r="AJ632" s="94"/>
      <c r="AK632" s="94"/>
      <c r="AL632" s="94"/>
    </row>
    <row r="633" spans="1:38" ht="14.25" customHeight="1" x14ac:dyDescent="0.25">
      <c r="A633" s="38"/>
      <c r="B633" s="184"/>
      <c r="C633" s="184"/>
      <c r="D633" s="184"/>
      <c r="E633" s="184"/>
      <c r="F633" s="184"/>
      <c r="G633" s="184"/>
      <c r="H633" s="184"/>
      <c r="I633" s="184"/>
      <c r="J633" s="184"/>
      <c r="K633" s="184"/>
      <c r="L633" s="184"/>
      <c r="M633" s="184"/>
      <c r="N633" s="98"/>
      <c r="O633" s="164"/>
      <c r="P633" s="184"/>
      <c r="Q633" s="184"/>
      <c r="R633" s="184"/>
      <c r="S633" s="184"/>
      <c r="T633" s="184"/>
      <c r="U633" s="184"/>
      <c r="V633" s="99"/>
      <c r="W633" s="99"/>
      <c r="X633" s="100"/>
      <c r="Y633" s="101"/>
      <c r="Z633" s="38"/>
      <c r="AA633" s="94"/>
      <c r="AB633" s="94"/>
      <c r="AC633" s="94"/>
      <c r="AD633" s="94"/>
      <c r="AE633" s="94"/>
      <c r="AF633" s="94"/>
      <c r="AG633" s="94"/>
      <c r="AH633" s="94"/>
      <c r="AI633" s="94"/>
      <c r="AJ633" s="94"/>
      <c r="AK633" s="94"/>
      <c r="AL633" s="94"/>
    </row>
    <row r="634" spans="1:38" ht="14.25" customHeight="1" x14ac:dyDescent="0.25">
      <c r="A634" s="38"/>
      <c r="B634" s="184"/>
      <c r="C634" s="184"/>
      <c r="D634" s="184"/>
      <c r="E634" s="184"/>
      <c r="F634" s="184"/>
      <c r="G634" s="184"/>
      <c r="H634" s="184"/>
      <c r="I634" s="184"/>
      <c r="J634" s="184"/>
      <c r="K634" s="184"/>
      <c r="L634" s="184"/>
      <c r="M634" s="184"/>
      <c r="N634" s="98"/>
      <c r="O634" s="164"/>
      <c r="P634" s="184"/>
      <c r="Q634" s="184"/>
      <c r="R634" s="184"/>
      <c r="S634" s="184"/>
      <c r="T634" s="184"/>
      <c r="U634" s="184"/>
      <c r="V634" s="99"/>
      <c r="W634" s="99"/>
      <c r="X634" s="100"/>
      <c r="Y634" s="101"/>
      <c r="Z634" s="38"/>
      <c r="AA634" s="94"/>
      <c r="AB634" s="94"/>
      <c r="AC634" s="94"/>
      <c r="AD634" s="94"/>
      <c r="AE634" s="94"/>
      <c r="AF634" s="94"/>
      <c r="AG634" s="94"/>
      <c r="AH634" s="94"/>
      <c r="AI634" s="94"/>
      <c r="AJ634" s="94"/>
      <c r="AK634" s="94"/>
      <c r="AL634" s="94"/>
    </row>
    <row r="635" spans="1:38" ht="14.25" customHeight="1" x14ac:dyDescent="0.25">
      <c r="A635" s="38"/>
      <c r="B635" s="184"/>
      <c r="C635" s="184"/>
      <c r="D635" s="184"/>
      <c r="E635" s="184"/>
      <c r="F635" s="184"/>
      <c r="G635" s="184"/>
      <c r="H635" s="184"/>
      <c r="I635" s="184"/>
      <c r="J635" s="184"/>
      <c r="K635" s="184"/>
      <c r="L635" s="184"/>
      <c r="M635" s="184"/>
      <c r="N635" s="98"/>
      <c r="O635" s="164"/>
      <c r="P635" s="184"/>
      <c r="Q635" s="184"/>
      <c r="R635" s="184"/>
      <c r="S635" s="184"/>
      <c r="T635" s="184"/>
      <c r="U635" s="184"/>
      <c r="V635" s="99"/>
      <c r="W635" s="99"/>
      <c r="X635" s="100"/>
      <c r="Y635" s="101"/>
      <c r="Z635" s="38"/>
      <c r="AA635" s="94"/>
      <c r="AB635" s="94"/>
      <c r="AC635" s="94"/>
      <c r="AD635" s="94"/>
      <c r="AE635" s="94"/>
      <c r="AF635" s="94"/>
      <c r="AG635" s="94"/>
      <c r="AH635" s="94"/>
      <c r="AI635" s="94"/>
      <c r="AJ635" s="94"/>
      <c r="AK635" s="94"/>
      <c r="AL635" s="94"/>
    </row>
    <row r="636" spans="1:38" ht="14.25" customHeight="1" x14ac:dyDescent="0.25">
      <c r="A636" s="38"/>
      <c r="B636" s="184"/>
      <c r="C636" s="184"/>
      <c r="D636" s="184"/>
      <c r="E636" s="184"/>
      <c r="F636" s="184"/>
      <c r="G636" s="184"/>
      <c r="H636" s="184"/>
      <c r="I636" s="184"/>
      <c r="J636" s="184"/>
      <c r="K636" s="184"/>
      <c r="L636" s="184"/>
      <c r="M636" s="184"/>
      <c r="N636" s="98"/>
      <c r="O636" s="164"/>
      <c r="P636" s="184"/>
      <c r="Q636" s="184"/>
      <c r="R636" s="184"/>
      <c r="S636" s="184"/>
      <c r="T636" s="184"/>
      <c r="U636" s="184"/>
      <c r="V636" s="99"/>
      <c r="W636" s="99"/>
      <c r="X636" s="100"/>
      <c r="Y636" s="101"/>
      <c r="Z636" s="38"/>
      <c r="AA636" s="94"/>
      <c r="AB636" s="94"/>
      <c r="AC636" s="94"/>
      <c r="AD636" s="94"/>
      <c r="AE636" s="94"/>
      <c r="AF636" s="94"/>
      <c r="AG636" s="94"/>
      <c r="AH636" s="94"/>
      <c r="AI636" s="94"/>
      <c r="AJ636" s="94"/>
      <c r="AK636" s="94"/>
      <c r="AL636" s="94"/>
    </row>
    <row r="637" spans="1:38" ht="14.25" customHeight="1" x14ac:dyDescent="0.25">
      <c r="A637" s="38"/>
      <c r="B637" s="184"/>
      <c r="C637" s="184"/>
      <c r="D637" s="184"/>
      <c r="E637" s="184"/>
      <c r="F637" s="184"/>
      <c r="G637" s="184"/>
      <c r="H637" s="184"/>
      <c r="I637" s="184"/>
      <c r="J637" s="184"/>
      <c r="K637" s="184"/>
      <c r="L637" s="184"/>
      <c r="M637" s="184"/>
      <c r="N637" s="98"/>
      <c r="O637" s="164"/>
      <c r="P637" s="184"/>
      <c r="Q637" s="184"/>
      <c r="R637" s="184"/>
      <c r="S637" s="184"/>
      <c r="T637" s="184"/>
      <c r="U637" s="184"/>
      <c r="V637" s="99"/>
      <c r="W637" s="99"/>
      <c r="X637" s="100"/>
      <c r="Y637" s="101"/>
      <c r="Z637" s="38"/>
      <c r="AA637" s="94"/>
      <c r="AB637" s="94"/>
      <c r="AC637" s="94"/>
      <c r="AD637" s="94"/>
      <c r="AE637" s="94"/>
      <c r="AF637" s="94"/>
      <c r="AG637" s="94"/>
      <c r="AH637" s="94"/>
      <c r="AI637" s="94"/>
      <c r="AJ637" s="94"/>
      <c r="AK637" s="94"/>
      <c r="AL637" s="94"/>
    </row>
    <row r="638" spans="1:38" ht="14.25" customHeight="1" x14ac:dyDescent="0.25">
      <c r="A638" s="38"/>
      <c r="B638" s="184"/>
      <c r="C638" s="184"/>
      <c r="D638" s="184"/>
      <c r="E638" s="184"/>
      <c r="F638" s="184"/>
      <c r="G638" s="184"/>
      <c r="H638" s="184"/>
      <c r="I638" s="184"/>
      <c r="J638" s="184"/>
      <c r="K638" s="184"/>
      <c r="L638" s="184"/>
      <c r="M638" s="184"/>
      <c r="N638" s="98"/>
      <c r="O638" s="164"/>
      <c r="P638" s="184"/>
      <c r="Q638" s="184"/>
      <c r="R638" s="184"/>
      <c r="S638" s="184"/>
      <c r="T638" s="184"/>
      <c r="U638" s="184"/>
      <c r="V638" s="99"/>
      <c r="W638" s="99"/>
      <c r="X638" s="100"/>
      <c r="Y638" s="101"/>
      <c r="Z638" s="38"/>
      <c r="AA638" s="94"/>
      <c r="AB638" s="94"/>
      <c r="AC638" s="94"/>
      <c r="AD638" s="94"/>
      <c r="AE638" s="94"/>
      <c r="AF638" s="94"/>
      <c r="AG638" s="94"/>
      <c r="AH638" s="94"/>
      <c r="AI638" s="94"/>
      <c r="AJ638" s="94"/>
      <c r="AK638" s="94"/>
      <c r="AL638" s="94"/>
    </row>
    <row r="639" spans="1:38" ht="14.25" customHeight="1" x14ac:dyDescent="0.25">
      <c r="A639" s="38"/>
      <c r="B639" s="184"/>
      <c r="C639" s="184"/>
      <c r="D639" s="184"/>
      <c r="E639" s="184"/>
      <c r="F639" s="184"/>
      <c r="G639" s="184"/>
      <c r="H639" s="184"/>
      <c r="I639" s="184"/>
      <c r="J639" s="184"/>
      <c r="K639" s="184"/>
      <c r="L639" s="184"/>
      <c r="M639" s="184"/>
      <c r="N639" s="98"/>
      <c r="O639" s="164"/>
      <c r="P639" s="184"/>
      <c r="Q639" s="184"/>
      <c r="R639" s="184"/>
      <c r="S639" s="184"/>
      <c r="T639" s="184"/>
      <c r="U639" s="184"/>
      <c r="V639" s="99"/>
      <c r="W639" s="99"/>
      <c r="X639" s="100"/>
      <c r="Y639" s="101"/>
      <c r="Z639" s="38"/>
      <c r="AA639" s="94"/>
      <c r="AB639" s="94"/>
      <c r="AC639" s="94"/>
      <c r="AD639" s="94"/>
      <c r="AE639" s="94"/>
      <c r="AF639" s="94"/>
      <c r="AG639" s="94"/>
      <c r="AH639" s="94"/>
      <c r="AI639" s="94"/>
      <c r="AJ639" s="94"/>
      <c r="AK639" s="94"/>
      <c r="AL639" s="94"/>
    </row>
    <row r="640" spans="1:38" ht="14.25" customHeight="1" x14ac:dyDescent="0.25">
      <c r="A640" s="38"/>
      <c r="B640" s="184"/>
      <c r="C640" s="184"/>
      <c r="D640" s="184"/>
      <c r="E640" s="184"/>
      <c r="F640" s="184"/>
      <c r="G640" s="184"/>
      <c r="H640" s="184"/>
      <c r="I640" s="184"/>
      <c r="J640" s="184"/>
      <c r="K640" s="184"/>
      <c r="L640" s="184"/>
      <c r="M640" s="184"/>
      <c r="N640" s="98"/>
      <c r="O640" s="164"/>
      <c r="P640" s="184"/>
      <c r="Q640" s="184"/>
      <c r="R640" s="184"/>
      <c r="S640" s="184"/>
      <c r="T640" s="184"/>
      <c r="U640" s="184"/>
      <c r="V640" s="99"/>
      <c r="W640" s="99"/>
      <c r="X640" s="100"/>
      <c r="Y640" s="101"/>
      <c r="Z640" s="38"/>
      <c r="AA640" s="94"/>
      <c r="AB640" s="94"/>
      <c r="AC640" s="94"/>
      <c r="AD640" s="94"/>
      <c r="AE640" s="94"/>
      <c r="AF640" s="94"/>
      <c r="AG640" s="94"/>
      <c r="AH640" s="94"/>
      <c r="AI640" s="94"/>
      <c r="AJ640" s="94"/>
      <c r="AK640" s="94"/>
      <c r="AL640" s="94"/>
    </row>
    <row r="641" spans="1:38" ht="14.25" customHeight="1" x14ac:dyDescent="0.25">
      <c r="A641" s="38"/>
      <c r="B641" s="184"/>
      <c r="C641" s="184"/>
      <c r="D641" s="184"/>
      <c r="E641" s="184"/>
      <c r="F641" s="184"/>
      <c r="G641" s="184"/>
      <c r="H641" s="184"/>
      <c r="I641" s="184"/>
      <c r="J641" s="184"/>
      <c r="K641" s="184"/>
      <c r="L641" s="184"/>
      <c r="M641" s="184"/>
      <c r="N641" s="98"/>
      <c r="O641" s="164"/>
      <c r="P641" s="184"/>
      <c r="Q641" s="184"/>
      <c r="R641" s="184"/>
      <c r="S641" s="184"/>
      <c r="T641" s="184"/>
      <c r="U641" s="184"/>
      <c r="V641" s="99"/>
      <c r="W641" s="99"/>
      <c r="X641" s="100"/>
      <c r="Y641" s="101"/>
      <c r="Z641" s="38"/>
      <c r="AA641" s="94"/>
      <c r="AB641" s="94"/>
      <c r="AC641" s="94"/>
      <c r="AD641" s="94"/>
      <c r="AE641" s="94"/>
      <c r="AF641" s="94"/>
      <c r="AG641" s="94"/>
      <c r="AH641" s="94"/>
      <c r="AI641" s="94"/>
      <c r="AJ641" s="94"/>
      <c r="AK641" s="94"/>
      <c r="AL641" s="94"/>
    </row>
    <row r="642" spans="1:38" ht="14.25" customHeight="1" x14ac:dyDescent="0.25">
      <c r="A642" s="38"/>
      <c r="B642" s="184"/>
      <c r="C642" s="184"/>
      <c r="D642" s="184"/>
      <c r="E642" s="184"/>
      <c r="F642" s="184"/>
      <c r="G642" s="184"/>
      <c r="H642" s="184"/>
      <c r="I642" s="184"/>
      <c r="J642" s="184"/>
      <c r="K642" s="184"/>
      <c r="L642" s="184"/>
      <c r="M642" s="184"/>
      <c r="N642" s="98"/>
      <c r="O642" s="164"/>
      <c r="P642" s="184"/>
      <c r="Q642" s="184"/>
      <c r="R642" s="184"/>
      <c r="S642" s="184"/>
      <c r="T642" s="184"/>
      <c r="U642" s="184"/>
      <c r="V642" s="99"/>
      <c r="W642" s="99"/>
      <c r="X642" s="100"/>
      <c r="Y642" s="101"/>
      <c r="Z642" s="38"/>
      <c r="AA642" s="94"/>
      <c r="AB642" s="94"/>
      <c r="AC642" s="94"/>
      <c r="AD642" s="94"/>
      <c r="AE642" s="94"/>
      <c r="AF642" s="94"/>
      <c r="AG642" s="94"/>
      <c r="AH642" s="94"/>
      <c r="AI642" s="94"/>
      <c r="AJ642" s="94"/>
      <c r="AK642" s="94"/>
      <c r="AL642" s="94"/>
    </row>
    <row r="643" spans="1:38" ht="14.25" customHeight="1" x14ac:dyDescent="0.25">
      <c r="A643" s="38"/>
      <c r="B643" s="184"/>
      <c r="C643" s="184"/>
      <c r="D643" s="184"/>
      <c r="E643" s="184"/>
      <c r="F643" s="184"/>
      <c r="G643" s="184"/>
      <c r="H643" s="184"/>
      <c r="I643" s="184"/>
      <c r="J643" s="184"/>
      <c r="K643" s="184"/>
      <c r="L643" s="184"/>
      <c r="M643" s="184"/>
      <c r="N643" s="98"/>
      <c r="O643" s="164"/>
      <c r="P643" s="184"/>
      <c r="Q643" s="184"/>
      <c r="R643" s="184"/>
      <c r="S643" s="184"/>
      <c r="T643" s="184"/>
      <c r="U643" s="184"/>
      <c r="V643" s="99"/>
      <c r="W643" s="99"/>
      <c r="X643" s="100"/>
      <c r="Y643" s="101"/>
      <c r="Z643" s="38"/>
      <c r="AA643" s="94"/>
      <c r="AB643" s="94"/>
      <c r="AC643" s="94"/>
      <c r="AD643" s="94"/>
      <c r="AE643" s="94"/>
      <c r="AF643" s="94"/>
      <c r="AG643" s="94"/>
      <c r="AH643" s="94"/>
      <c r="AI643" s="94"/>
      <c r="AJ643" s="94"/>
      <c r="AK643" s="94"/>
      <c r="AL643" s="94"/>
    </row>
    <row r="644" spans="1:38" ht="14.25" customHeight="1" x14ac:dyDescent="0.25">
      <c r="A644" s="38"/>
      <c r="B644" s="184"/>
      <c r="C644" s="184"/>
      <c r="D644" s="184"/>
      <c r="E644" s="184"/>
      <c r="F644" s="184"/>
      <c r="G644" s="184"/>
      <c r="H644" s="184"/>
      <c r="I644" s="184"/>
      <c r="J644" s="184"/>
      <c r="K644" s="184"/>
      <c r="L644" s="184"/>
      <c r="M644" s="184"/>
      <c r="N644" s="98"/>
      <c r="O644" s="164"/>
      <c r="P644" s="184"/>
      <c r="Q644" s="184"/>
      <c r="R644" s="184"/>
      <c r="S644" s="184"/>
      <c r="T644" s="184"/>
      <c r="U644" s="184"/>
      <c r="V644" s="99"/>
      <c r="W644" s="99"/>
      <c r="X644" s="100"/>
      <c r="Y644" s="101"/>
      <c r="Z644" s="38"/>
      <c r="AA644" s="94"/>
      <c r="AB644" s="94"/>
      <c r="AC644" s="94"/>
      <c r="AD644" s="94"/>
      <c r="AE644" s="94"/>
      <c r="AF644" s="94"/>
      <c r="AG644" s="94"/>
      <c r="AH644" s="94"/>
      <c r="AI644" s="94"/>
      <c r="AJ644" s="94"/>
      <c r="AK644" s="94"/>
      <c r="AL644" s="94"/>
    </row>
    <row r="645" spans="1:38" ht="14.25" customHeight="1" x14ac:dyDescent="0.25">
      <c r="A645" s="38"/>
      <c r="B645" s="184"/>
      <c r="C645" s="184"/>
      <c r="D645" s="184"/>
      <c r="E645" s="184"/>
      <c r="F645" s="184"/>
      <c r="G645" s="184"/>
      <c r="H645" s="184"/>
      <c r="I645" s="184"/>
      <c r="J645" s="184"/>
      <c r="K645" s="184"/>
      <c r="L645" s="184"/>
      <c r="M645" s="184"/>
      <c r="N645" s="98"/>
      <c r="O645" s="164"/>
      <c r="P645" s="184"/>
      <c r="Q645" s="184"/>
      <c r="R645" s="184"/>
      <c r="S645" s="184"/>
      <c r="T645" s="184"/>
      <c r="U645" s="184"/>
      <c r="V645" s="99"/>
      <c r="W645" s="99"/>
      <c r="X645" s="100"/>
      <c r="Y645" s="101"/>
      <c r="Z645" s="38"/>
      <c r="AA645" s="94"/>
      <c r="AB645" s="94"/>
      <c r="AC645" s="94"/>
      <c r="AD645" s="94"/>
      <c r="AE645" s="94"/>
      <c r="AF645" s="94"/>
      <c r="AG645" s="94"/>
      <c r="AH645" s="94"/>
      <c r="AI645" s="94"/>
      <c r="AJ645" s="94"/>
      <c r="AK645" s="94"/>
      <c r="AL645" s="94"/>
    </row>
    <row r="646" spans="1:38" ht="14.25" customHeight="1" x14ac:dyDescent="0.25">
      <c r="A646" s="38"/>
      <c r="B646" s="184"/>
      <c r="C646" s="184"/>
      <c r="D646" s="184"/>
      <c r="E646" s="184"/>
      <c r="F646" s="184"/>
      <c r="G646" s="184"/>
      <c r="H646" s="184"/>
      <c r="I646" s="184"/>
      <c r="J646" s="184"/>
      <c r="K646" s="184"/>
      <c r="L646" s="184"/>
      <c r="M646" s="184"/>
      <c r="N646" s="98"/>
      <c r="O646" s="164"/>
      <c r="P646" s="184"/>
      <c r="Q646" s="184"/>
      <c r="R646" s="184"/>
      <c r="S646" s="184"/>
      <c r="T646" s="184"/>
      <c r="U646" s="184"/>
      <c r="V646" s="99"/>
      <c r="W646" s="99"/>
      <c r="X646" s="100"/>
      <c r="Y646" s="101"/>
      <c r="Z646" s="38"/>
      <c r="AA646" s="94"/>
      <c r="AB646" s="94"/>
      <c r="AC646" s="94"/>
      <c r="AD646" s="94"/>
      <c r="AE646" s="94"/>
      <c r="AF646" s="94"/>
      <c r="AG646" s="94"/>
      <c r="AH646" s="94"/>
      <c r="AI646" s="94"/>
      <c r="AJ646" s="94"/>
      <c r="AK646" s="94"/>
      <c r="AL646" s="94"/>
    </row>
    <row r="647" spans="1:38" ht="14.25" customHeight="1" x14ac:dyDescent="0.25">
      <c r="A647" s="38"/>
      <c r="B647" s="184"/>
      <c r="C647" s="184"/>
      <c r="D647" s="184"/>
      <c r="E647" s="184"/>
      <c r="F647" s="184"/>
      <c r="G647" s="184"/>
      <c r="H647" s="184"/>
      <c r="I647" s="184"/>
      <c r="J647" s="184"/>
      <c r="K647" s="184"/>
      <c r="L647" s="184"/>
      <c r="M647" s="184"/>
      <c r="N647" s="98"/>
      <c r="O647" s="164"/>
      <c r="P647" s="184"/>
      <c r="Q647" s="184"/>
      <c r="R647" s="184"/>
      <c r="S647" s="184"/>
      <c r="T647" s="184"/>
      <c r="U647" s="184"/>
      <c r="V647" s="99"/>
      <c r="W647" s="99"/>
      <c r="X647" s="100"/>
      <c r="Y647" s="101"/>
      <c r="Z647" s="38"/>
      <c r="AA647" s="94"/>
      <c r="AB647" s="94"/>
      <c r="AC647" s="94"/>
      <c r="AD647" s="94"/>
      <c r="AE647" s="94"/>
      <c r="AF647" s="94"/>
      <c r="AG647" s="94"/>
      <c r="AH647" s="94"/>
      <c r="AI647" s="94"/>
      <c r="AJ647" s="94"/>
      <c r="AK647" s="94"/>
      <c r="AL647" s="94"/>
    </row>
    <row r="648" spans="1:38" ht="14.25" customHeight="1" x14ac:dyDescent="0.25">
      <c r="A648" s="38"/>
      <c r="B648" s="184"/>
      <c r="C648" s="184"/>
      <c r="D648" s="184"/>
      <c r="E648" s="184"/>
      <c r="F648" s="184"/>
      <c r="G648" s="184"/>
      <c r="H648" s="184"/>
      <c r="I648" s="184"/>
      <c r="J648" s="184"/>
      <c r="K648" s="184"/>
      <c r="L648" s="184"/>
      <c r="M648" s="184"/>
      <c r="N648" s="98"/>
      <c r="O648" s="164"/>
      <c r="P648" s="184"/>
      <c r="Q648" s="184"/>
      <c r="R648" s="184"/>
      <c r="S648" s="184"/>
      <c r="T648" s="184"/>
      <c r="U648" s="184"/>
      <c r="V648" s="99"/>
      <c r="W648" s="99"/>
      <c r="X648" s="100"/>
      <c r="Y648" s="101"/>
      <c r="Z648" s="38"/>
      <c r="AA648" s="94"/>
      <c r="AB648" s="94"/>
      <c r="AC648" s="94"/>
      <c r="AD648" s="94"/>
      <c r="AE648" s="94"/>
      <c r="AF648" s="94"/>
      <c r="AG648" s="94"/>
      <c r="AH648" s="94"/>
      <c r="AI648" s="94"/>
      <c r="AJ648" s="94"/>
      <c r="AK648" s="94"/>
      <c r="AL648" s="94"/>
    </row>
    <row r="649" spans="1:38" ht="14.25" customHeight="1" x14ac:dyDescent="0.25">
      <c r="A649" s="38"/>
      <c r="B649" s="184"/>
      <c r="C649" s="184"/>
      <c r="D649" s="184"/>
      <c r="E649" s="184"/>
      <c r="F649" s="184"/>
      <c r="G649" s="184"/>
      <c r="H649" s="184"/>
      <c r="I649" s="184"/>
      <c r="J649" s="184"/>
      <c r="K649" s="184"/>
      <c r="L649" s="184"/>
      <c r="M649" s="184"/>
      <c r="N649" s="98"/>
      <c r="O649" s="164"/>
      <c r="P649" s="184"/>
      <c r="Q649" s="184"/>
      <c r="R649" s="184"/>
      <c r="S649" s="184"/>
      <c r="T649" s="184"/>
      <c r="U649" s="184"/>
      <c r="V649" s="99"/>
      <c r="W649" s="99"/>
      <c r="X649" s="100"/>
      <c r="Y649" s="101"/>
      <c r="Z649" s="38"/>
      <c r="AA649" s="94"/>
      <c r="AB649" s="94"/>
      <c r="AC649" s="94"/>
      <c r="AD649" s="94"/>
      <c r="AE649" s="94"/>
      <c r="AF649" s="94"/>
      <c r="AG649" s="94"/>
      <c r="AH649" s="94"/>
      <c r="AI649" s="94"/>
      <c r="AJ649" s="94"/>
      <c r="AK649" s="94"/>
      <c r="AL649" s="94"/>
    </row>
    <row r="650" spans="1:38" ht="14.25" customHeight="1" x14ac:dyDescent="0.25">
      <c r="A650" s="38"/>
      <c r="B650" s="184"/>
      <c r="C650" s="184"/>
      <c r="D650" s="184"/>
      <c r="E650" s="184"/>
      <c r="F650" s="184"/>
      <c r="G650" s="184"/>
      <c r="H650" s="184"/>
      <c r="I650" s="184"/>
      <c r="J650" s="184"/>
      <c r="K650" s="184"/>
      <c r="L650" s="184"/>
      <c r="M650" s="184"/>
      <c r="N650" s="98"/>
      <c r="O650" s="164"/>
      <c r="P650" s="184"/>
      <c r="Q650" s="184"/>
      <c r="R650" s="184"/>
      <c r="S650" s="184"/>
      <c r="T650" s="184"/>
      <c r="U650" s="184"/>
      <c r="V650" s="99"/>
      <c r="W650" s="99"/>
      <c r="X650" s="100"/>
      <c r="Y650" s="101"/>
      <c r="Z650" s="38"/>
      <c r="AA650" s="94"/>
      <c r="AB650" s="94"/>
      <c r="AC650" s="94"/>
      <c r="AD650" s="94"/>
      <c r="AE650" s="94"/>
      <c r="AF650" s="94"/>
      <c r="AG650" s="94"/>
      <c r="AH650" s="94"/>
      <c r="AI650" s="94"/>
      <c r="AJ650" s="94"/>
      <c r="AK650" s="94"/>
      <c r="AL650" s="94"/>
    </row>
    <row r="651" spans="1:38" ht="14.25" customHeight="1" x14ac:dyDescent="0.25">
      <c r="A651" s="38"/>
      <c r="B651" s="184"/>
      <c r="C651" s="184"/>
      <c r="D651" s="184"/>
      <c r="E651" s="184"/>
      <c r="F651" s="184"/>
      <c r="G651" s="184"/>
      <c r="H651" s="184"/>
      <c r="I651" s="184"/>
      <c r="J651" s="184"/>
      <c r="K651" s="184"/>
      <c r="L651" s="184"/>
      <c r="M651" s="184"/>
      <c r="N651" s="98"/>
      <c r="O651" s="164"/>
      <c r="P651" s="184"/>
      <c r="Q651" s="184"/>
      <c r="R651" s="184"/>
      <c r="S651" s="184"/>
      <c r="T651" s="184"/>
      <c r="U651" s="184"/>
      <c r="V651" s="99"/>
      <c r="W651" s="99"/>
      <c r="X651" s="100"/>
      <c r="Y651" s="101"/>
      <c r="Z651" s="38"/>
      <c r="AA651" s="94"/>
      <c r="AB651" s="94"/>
      <c r="AC651" s="94"/>
      <c r="AD651" s="94"/>
      <c r="AE651" s="94"/>
      <c r="AF651" s="94"/>
      <c r="AG651" s="94"/>
      <c r="AH651" s="94"/>
      <c r="AI651" s="94"/>
      <c r="AJ651" s="94"/>
      <c r="AK651" s="94"/>
      <c r="AL651" s="94"/>
    </row>
    <row r="652" spans="1:38" ht="14.25" customHeight="1" x14ac:dyDescent="0.25">
      <c r="A652" s="38"/>
      <c r="B652" s="184"/>
      <c r="C652" s="184"/>
      <c r="D652" s="184"/>
      <c r="E652" s="184"/>
      <c r="F652" s="184"/>
      <c r="G652" s="184"/>
      <c r="H652" s="184"/>
      <c r="I652" s="184"/>
      <c r="J652" s="184"/>
      <c r="K652" s="184"/>
      <c r="L652" s="184"/>
      <c r="M652" s="184"/>
      <c r="N652" s="98"/>
      <c r="O652" s="164"/>
      <c r="P652" s="184"/>
      <c r="Q652" s="184"/>
      <c r="R652" s="184"/>
      <c r="S652" s="184"/>
      <c r="T652" s="184"/>
      <c r="U652" s="184"/>
      <c r="V652" s="99"/>
      <c r="W652" s="99"/>
      <c r="X652" s="100"/>
      <c r="Y652" s="101"/>
      <c r="Z652" s="38"/>
      <c r="AA652" s="94"/>
      <c r="AB652" s="94"/>
      <c r="AC652" s="94"/>
      <c r="AD652" s="94"/>
      <c r="AE652" s="94"/>
      <c r="AF652" s="94"/>
      <c r="AG652" s="94"/>
      <c r="AH652" s="94"/>
      <c r="AI652" s="94"/>
      <c r="AJ652" s="94"/>
      <c r="AK652" s="94"/>
      <c r="AL652" s="94"/>
    </row>
    <row r="653" spans="1:38" ht="14.25" customHeight="1" x14ac:dyDescent="0.25">
      <c r="A653" s="38"/>
      <c r="B653" s="184"/>
      <c r="C653" s="184"/>
      <c r="D653" s="184"/>
      <c r="E653" s="184"/>
      <c r="F653" s="184"/>
      <c r="G653" s="184"/>
      <c r="H653" s="184"/>
      <c r="I653" s="184"/>
      <c r="J653" s="184"/>
      <c r="K653" s="184"/>
      <c r="L653" s="184"/>
      <c r="M653" s="184"/>
      <c r="N653" s="98"/>
      <c r="O653" s="164"/>
      <c r="P653" s="184"/>
      <c r="Q653" s="184"/>
      <c r="R653" s="184"/>
      <c r="S653" s="184"/>
      <c r="T653" s="184"/>
      <c r="U653" s="184"/>
      <c r="V653" s="99"/>
      <c r="W653" s="99"/>
      <c r="X653" s="100"/>
      <c r="Y653" s="101"/>
      <c r="Z653" s="38"/>
      <c r="AA653" s="94"/>
      <c r="AB653" s="94"/>
      <c r="AC653" s="94"/>
      <c r="AD653" s="94"/>
      <c r="AE653" s="94"/>
      <c r="AF653" s="94"/>
      <c r="AG653" s="94"/>
      <c r="AH653" s="94"/>
      <c r="AI653" s="94"/>
      <c r="AJ653" s="94"/>
      <c r="AK653" s="94"/>
      <c r="AL653" s="94"/>
    </row>
    <row r="654" spans="1:38" ht="14.25" customHeight="1" x14ac:dyDescent="0.25">
      <c r="A654" s="38"/>
      <c r="B654" s="184"/>
      <c r="C654" s="184"/>
      <c r="D654" s="184"/>
      <c r="E654" s="184"/>
      <c r="F654" s="184"/>
      <c r="G654" s="184"/>
      <c r="H654" s="184"/>
      <c r="I654" s="184"/>
      <c r="J654" s="184"/>
      <c r="K654" s="184"/>
      <c r="L654" s="184"/>
      <c r="M654" s="184"/>
      <c r="N654" s="98"/>
      <c r="O654" s="164"/>
      <c r="P654" s="184"/>
      <c r="Q654" s="184"/>
      <c r="R654" s="184"/>
      <c r="S654" s="184"/>
      <c r="T654" s="184"/>
      <c r="U654" s="184"/>
      <c r="V654" s="99"/>
      <c r="W654" s="99"/>
      <c r="X654" s="100"/>
      <c r="Y654" s="101"/>
      <c r="Z654" s="38"/>
      <c r="AA654" s="94"/>
      <c r="AB654" s="94"/>
      <c r="AC654" s="94"/>
      <c r="AD654" s="94"/>
      <c r="AE654" s="94"/>
      <c r="AF654" s="94"/>
      <c r="AG654" s="94"/>
      <c r="AH654" s="94"/>
      <c r="AI654" s="94"/>
      <c r="AJ654" s="94"/>
      <c r="AK654" s="94"/>
      <c r="AL654" s="94"/>
    </row>
    <row r="655" spans="1:38" ht="14.25" customHeight="1" x14ac:dyDescent="0.25">
      <c r="A655" s="38"/>
      <c r="B655" s="184"/>
      <c r="C655" s="184"/>
      <c r="D655" s="184"/>
      <c r="E655" s="184"/>
      <c r="F655" s="184"/>
      <c r="G655" s="184"/>
      <c r="H655" s="184"/>
      <c r="I655" s="184"/>
      <c r="J655" s="184"/>
      <c r="K655" s="184"/>
      <c r="L655" s="184"/>
      <c r="M655" s="184"/>
      <c r="N655" s="98"/>
      <c r="O655" s="164"/>
      <c r="P655" s="184"/>
      <c r="Q655" s="184"/>
      <c r="R655" s="184"/>
      <c r="S655" s="184"/>
      <c r="T655" s="184"/>
      <c r="U655" s="184"/>
      <c r="V655" s="99"/>
      <c r="W655" s="99"/>
      <c r="X655" s="100"/>
      <c r="Y655" s="101"/>
      <c r="Z655" s="38"/>
      <c r="AA655" s="94"/>
      <c r="AB655" s="94"/>
      <c r="AC655" s="94"/>
      <c r="AD655" s="94"/>
      <c r="AE655" s="94"/>
      <c r="AF655" s="94"/>
      <c r="AG655" s="94"/>
      <c r="AH655" s="94"/>
      <c r="AI655" s="94"/>
      <c r="AJ655" s="94"/>
      <c r="AK655" s="94"/>
      <c r="AL655" s="94"/>
    </row>
    <row r="656" spans="1:38" ht="14.25" customHeight="1" x14ac:dyDescent="0.25">
      <c r="A656" s="38"/>
      <c r="B656" s="184"/>
      <c r="C656" s="184"/>
      <c r="D656" s="184"/>
      <c r="E656" s="184"/>
      <c r="F656" s="184"/>
      <c r="G656" s="184"/>
      <c r="H656" s="184"/>
      <c r="I656" s="184"/>
      <c r="J656" s="184"/>
      <c r="K656" s="184"/>
      <c r="L656" s="184"/>
      <c r="M656" s="184"/>
      <c r="N656" s="98"/>
      <c r="O656" s="164"/>
      <c r="P656" s="184"/>
      <c r="Q656" s="184"/>
      <c r="R656" s="184"/>
      <c r="S656" s="184"/>
      <c r="T656" s="184"/>
      <c r="U656" s="184"/>
      <c r="V656" s="99"/>
      <c r="W656" s="99"/>
      <c r="X656" s="100"/>
      <c r="Y656" s="101"/>
      <c r="Z656" s="38"/>
      <c r="AA656" s="94"/>
      <c r="AB656" s="94"/>
      <c r="AC656" s="94"/>
      <c r="AD656" s="94"/>
      <c r="AE656" s="94"/>
      <c r="AF656" s="94"/>
      <c r="AG656" s="94"/>
      <c r="AH656" s="94"/>
      <c r="AI656" s="94"/>
      <c r="AJ656" s="94"/>
      <c r="AK656" s="94"/>
      <c r="AL656" s="94"/>
    </row>
    <row r="657" spans="1:38" ht="14.25" customHeight="1" x14ac:dyDescent="0.25">
      <c r="A657" s="38"/>
      <c r="B657" s="184"/>
      <c r="C657" s="184"/>
      <c r="D657" s="184"/>
      <c r="E657" s="184"/>
      <c r="F657" s="184"/>
      <c r="G657" s="184"/>
      <c r="H657" s="184"/>
      <c r="I657" s="184"/>
      <c r="J657" s="184"/>
      <c r="K657" s="184"/>
      <c r="L657" s="184"/>
      <c r="M657" s="184"/>
      <c r="N657" s="98"/>
      <c r="O657" s="164"/>
      <c r="P657" s="184"/>
      <c r="Q657" s="184"/>
      <c r="R657" s="184"/>
      <c r="S657" s="184"/>
      <c r="T657" s="184"/>
      <c r="U657" s="184"/>
      <c r="V657" s="99"/>
      <c r="W657" s="99"/>
      <c r="X657" s="100"/>
      <c r="Y657" s="101"/>
      <c r="Z657" s="38"/>
      <c r="AA657" s="94"/>
      <c r="AB657" s="94"/>
      <c r="AC657" s="94"/>
      <c r="AD657" s="94"/>
      <c r="AE657" s="94"/>
      <c r="AF657" s="94"/>
      <c r="AG657" s="94"/>
      <c r="AH657" s="94"/>
      <c r="AI657" s="94"/>
      <c r="AJ657" s="94"/>
      <c r="AK657" s="94"/>
      <c r="AL657" s="94"/>
    </row>
    <row r="658" spans="1:38" ht="14.25" customHeight="1" x14ac:dyDescent="0.25">
      <c r="A658" s="38"/>
      <c r="B658" s="184"/>
      <c r="C658" s="184"/>
      <c r="D658" s="184"/>
      <c r="E658" s="184"/>
      <c r="F658" s="184"/>
      <c r="G658" s="184"/>
      <c r="H658" s="184"/>
      <c r="I658" s="184"/>
      <c r="J658" s="184"/>
      <c r="K658" s="184"/>
      <c r="L658" s="184"/>
      <c r="M658" s="184"/>
      <c r="N658" s="98"/>
      <c r="O658" s="164"/>
      <c r="P658" s="184"/>
      <c r="Q658" s="184"/>
      <c r="R658" s="184"/>
      <c r="S658" s="184"/>
      <c r="T658" s="184"/>
      <c r="U658" s="184"/>
      <c r="V658" s="99"/>
      <c r="W658" s="99"/>
      <c r="X658" s="100"/>
      <c r="Y658" s="101"/>
      <c r="Z658" s="38"/>
      <c r="AA658" s="94"/>
      <c r="AB658" s="94"/>
      <c r="AC658" s="94"/>
      <c r="AD658" s="94"/>
      <c r="AE658" s="94"/>
      <c r="AF658" s="94"/>
      <c r="AG658" s="94"/>
      <c r="AH658" s="94"/>
      <c r="AI658" s="94"/>
      <c r="AJ658" s="94"/>
      <c r="AK658" s="94"/>
      <c r="AL658" s="94"/>
    </row>
    <row r="659" spans="1:38" ht="14.25" customHeight="1" x14ac:dyDescent="0.25">
      <c r="A659" s="38"/>
      <c r="B659" s="184"/>
      <c r="C659" s="184"/>
      <c r="D659" s="184"/>
      <c r="E659" s="184"/>
      <c r="F659" s="184"/>
      <c r="G659" s="184"/>
      <c r="H659" s="184"/>
      <c r="I659" s="184"/>
      <c r="J659" s="184"/>
      <c r="K659" s="184"/>
      <c r="L659" s="184"/>
      <c r="M659" s="184"/>
      <c r="N659" s="98"/>
      <c r="O659" s="164"/>
      <c r="P659" s="184"/>
      <c r="Q659" s="184"/>
      <c r="R659" s="184"/>
      <c r="S659" s="184"/>
      <c r="T659" s="184"/>
      <c r="U659" s="184"/>
      <c r="V659" s="99"/>
      <c r="W659" s="99"/>
      <c r="X659" s="100"/>
      <c r="Y659" s="101"/>
      <c r="Z659" s="38"/>
      <c r="AA659" s="94"/>
      <c r="AB659" s="94"/>
      <c r="AC659" s="94"/>
      <c r="AD659" s="94"/>
      <c r="AE659" s="94"/>
      <c r="AF659" s="94"/>
      <c r="AG659" s="94"/>
      <c r="AH659" s="94"/>
      <c r="AI659" s="94"/>
      <c r="AJ659" s="94"/>
      <c r="AK659" s="94"/>
      <c r="AL659" s="94"/>
    </row>
    <row r="660" spans="1:38" ht="14.25" customHeight="1" x14ac:dyDescent="0.25">
      <c r="A660" s="38"/>
      <c r="B660" s="184"/>
      <c r="C660" s="184"/>
      <c r="D660" s="184"/>
      <c r="E660" s="184"/>
      <c r="F660" s="184"/>
      <c r="G660" s="184"/>
      <c r="H660" s="184"/>
      <c r="I660" s="184"/>
      <c r="J660" s="184"/>
      <c r="K660" s="184"/>
      <c r="L660" s="184"/>
      <c r="M660" s="184"/>
      <c r="N660" s="98"/>
      <c r="O660" s="164"/>
      <c r="P660" s="184"/>
      <c r="Q660" s="184"/>
      <c r="R660" s="184"/>
      <c r="S660" s="184"/>
      <c r="T660" s="184"/>
      <c r="U660" s="184"/>
      <c r="V660" s="99"/>
      <c r="W660" s="99"/>
      <c r="X660" s="100"/>
      <c r="Y660" s="101"/>
      <c r="Z660" s="38"/>
      <c r="AA660" s="94"/>
      <c r="AB660" s="94"/>
      <c r="AC660" s="94"/>
      <c r="AD660" s="94"/>
      <c r="AE660" s="94"/>
      <c r="AF660" s="94"/>
      <c r="AG660" s="94"/>
      <c r="AH660" s="94"/>
      <c r="AI660" s="94"/>
      <c r="AJ660" s="94"/>
      <c r="AK660" s="94"/>
      <c r="AL660" s="94"/>
    </row>
    <row r="661" spans="1:38" ht="14.25" customHeight="1" x14ac:dyDescent="0.25">
      <c r="A661" s="38"/>
      <c r="B661" s="184"/>
      <c r="C661" s="184"/>
      <c r="D661" s="184"/>
      <c r="E661" s="184"/>
      <c r="F661" s="184"/>
      <c r="G661" s="184"/>
      <c r="H661" s="184"/>
      <c r="I661" s="184"/>
      <c r="J661" s="184"/>
      <c r="K661" s="184"/>
      <c r="L661" s="184"/>
      <c r="M661" s="184"/>
      <c r="N661" s="98"/>
      <c r="O661" s="164"/>
      <c r="P661" s="184"/>
      <c r="Q661" s="184"/>
      <c r="R661" s="184"/>
      <c r="S661" s="184"/>
      <c r="T661" s="184"/>
      <c r="U661" s="184"/>
      <c r="V661" s="99"/>
      <c r="W661" s="99"/>
      <c r="X661" s="100"/>
      <c r="Y661" s="101"/>
      <c r="Z661" s="38"/>
      <c r="AA661" s="94"/>
      <c r="AB661" s="94"/>
      <c r="AC661" s="94"/>
      <c r="AD661" s="94"/>
      <c r="AE661" s="94"/>
      <c r="AF661" s="94"/>
      <c r="AG661" s="94"/>
      <c r="AH661" s="94"/>
      <c r="AI661" s="94"/>
      <c r="AJ661" s="94"/>
      <c r="AK661" s="94"/>
      <c r="AL661" s="94"/>
    </row>
    <row r="662" spans="1:38" ht="14.25" customHeight="1" x14ac:dyDescent="0.25">
      <c r="A662" s="38"/>
      <c r="B662" s="184"/>
      <c r="C662" s="184"/>
      <c r="D662" s="184"/>
      <c r="E662" s="184"/>
      <c r="F662" s="184"/>
      <c r="G662" s="184"/>
      <c r="H662" s="184"/>
      <c r="I662" s="184"/>
      <c r="J662" s="184"/>
      <c r="K662" s="184"/>
      <c r="L662" s="184"/>
      <c r="M662" s="184"/>
      <c r="N662" s="98"/>
      <c r="O662" s="164"/>
      <c r="P662" s="184"/>
      <c r="Q662" s="184"/>
      <c r="R662" s="184"/>
      <c r="S662" s="184"/>
      <c r="T662" s="184"/>
      <c r="U662" s="184"/>
      <c r="V662" s="99"/>
      <c r="W662" s="99"/>
      <c r="X662" s="100"/>
      <c r="Y662" s="101"/>
      <c r="Z662" s="38"/>
      <c r="AA662" s="94"/>
      <c r="AB662" s="94"/>
      <c r="AC662" s="94"/>
      <c r="AD662" s="94"/>
      <c r="AE662" s="94"/>
      <c r="AF662" s="94"/>
      <c r="AG662" s="94"/>
      <c r="AH662" s="94"/>
      <c r="AI662" s="94"/>
      <c r="AJ662" s="94"/>
      <c r="AK662" s="94"/>
      <c r="AL662" s="94"/>
    </row>
    <row r="663" spans="1:38" ht="14.25" customHeight="1" x14ac:dyDescent="0.25">
      <c r="A663" s="38"/>
      <c r="B663" s="184"/>
      <c r="C663" s="184"/>
      <c r="D663" s="184"/>
      <c r="E663" s="184"/>
      <c r="F663" s="184"/>
      <c r="G663" s="184"/>
      <c r="H663" s="184"/>
      <c r="I663" s="184"/>
      <c r="J663" s="184"/>
      <c r="K663" s="184"/>
      <c r="L663" s="184"/>
      <c r="M663" s="184"/>
      <c r="N663" s="98"/>
      <c r="O663" s="164"/>
      <c r="P663" s="184"/>
      <c r="Q663" s="184"/>
      <c r="R663" s="184"/>
      <c r="S663" s="184"/>
      <c r="T663" s="184"/>
      <c r="U663" s="184"/>
      <c r="V663" s="99"/>
      <c r="W663" s="99"/>
      <c r="X663" s="100"/>
      <c r="Y663" s="101"/>
      <c r="Z663" s="38"/>
      <c r="AA663" s="94"/>
      <c r="AB663" s="94"/>
      <c r="AC663" s="94"/>
      <c r="AD663" s="94"/>
      <c r="AE663" s="94"/>
      <c r="AF663" s="94"/>
      <c r="AG663" s="94"/>
      <c r="AH663" s="94"/>
      <c r="AI663" s="94"/>
      <c r="AJ663" s="94"/>
      <c r="AK663" s="94"/>
      <c r="AL663" s="94"/>
    </row>
    <row r="664" spans="1:38" ht="14.25" customHeight="1" x14ac:dyDescent="0.25">
      <c r="A664" s="38"/>
      <c r="B664" s="184"/>
      <c r="C664" s="184"/>
      <c r="D664" s="184"/>
      <c r="E664" s="184"/>
      <c r="F664" s="184"/>
      <c r="G664" s="184"/>
      <c r="H664" s="184"/>
      <c r="I664" s="184"/>
      <c r="J664" s="184"/>
      <c r="K664" s="184"/>
      <c r="L664" s="184"/>
      <c r="M664" s="184"/>
      <c r="N664" s="98"/>
      <c r="O664" s="164"/>
      <c r="P664" s="184"/>
      <c r="Q664" s="184"/>
      <c r="R664" s="184"/>
      <c r="S664" s="184"/>
      <c r="T664" s="184"/>
      <c r="U664" s="184"/>
      <c r="V664" s="99"/>
      <c r="W664" s="99"/>
      <c r="X664" s="100"/>
      <c r="Y664" s="101"/>
      <c r="Z664" s="38"/>
      <c r="AA664" s="94"/>
      <c r="AB664" s="94"/>
      <c r="AC664" s="94"/>
      <c r="AD664" s="94"/>
      <c r="AE664" s="94"/>
      <c r="AF664" s="94"/>
      <c r="AG664" s="94"/>
      <c r="AH664" s="94"/>
      <c r="AI664" s="94"/>
      <c r="AJ664" s="94"/>
      <c r="AK664" s="94"/>
      <c r="AL664" s="94"/>
    </row>
    <row r="665" spans="1:38" ht="14.25" customHeight="1" x14ac:dyDescent="0.25">
      <c r="A665" s="38"/>
      <c r="B665" s="184"/>
      <c r="C665" s="184"/>
      <c r="D665" s="184"/>
      <c r="E665" s="184"/>
      <c r="F665" s="184"/>
      <c r="G665" s="184"/>
      <c r="H665" s="184"/>
      <c r="I665" s="184"/>
      <c r="J665" s="184"/>
      <c r="K665" s="184"/>
      <c r="L665" s="184"/>
      <c r="M665" s="184"/>
      <c r="N665" s="98"/>
      <c r="O665" s="164"/>
      <c r="P665" s="184"/>
      <c r="Q665" s="184"/>
      <c r="R665" s="184"/>
      <c r="S665" s="184"/>
      <c r="T665" s="184"/>
      <c r="U665" s="184"/>
      <c r="V665" s="99"/>
      <c r="W665" s="99"/>
      <c r="X665" s="100"/>
      <c r="Y665" s="101"/>
      <c r="Z665" s="38"/>
      <c r="AA665" s="94"/>
      <c r="AB665" s="94"/>
      <c r="AC665" s="94"/>
      <c r="AD665" s="94"/>
      <c r="AE665" s="94"/>
      <c r="AF665" s="94"/>
      <c r="AG665" s="94"/>
      <c r="AH665" s="94"/>
      <c r="AI665" s="94"/>
      <c r="AJ665" s="94"/>
      <c r="AK665" s="94"/>
      <c r="AL665" s="94"/>
    </row>
    <row r="666" spans="1:38" ht="14.25" customHeight="1" x14ac:dyDescent="0.25">
      <c r="A666" s="38"/>
      <c r="B666" s="184"/>
      <c r="C666" s="184"/>
      <c r="D666" s="184"/>
      <c r="E666" s="184"/>
      <c r="F666" s="184"/>
      <c r="G666" s="184"/>
      <c r="H666" s="184"/>
      <c r="I666" s="184"/>
      <c r="J666" s="184"/>
      <c r="K666" s="184"/>
      <c r="L666" s="184"/>
      <c r="M666" s="184"/>
      <c r="N666" s="98"/>
      <c r="O666" s="164"/>
      <c r="P666" s="184"/>
      <c r="Q666" s="184"/>
      <c r="R666" s="184"/>
      <c r="S666" s="184"/>
      <c r="T666" s="184"/>
      <c r="U666" s="184"/>
      <c r="V666" s="99"/>
      <c r="W666" s="99"/>
      <c r="X666" s="100"/>
      <c r="Y666" s="101"/>
      <c r="Z666" s="38"/>
      <c r="AA666" s="94"/>
      <c r="AB666" s="94"/>
      <c r="AC666" s="94"/>
      <c r="AD666" s="94"/>
      <c r="AE666" s="94"/>
      <c r="AF666" s="94"/>
      <c r="AG666" s="94"/>
      <c r="AH666" s="94"/>
      <c r="AI666" s="94"/>
      <c r="AJ666" s="94"/>
      <c r="AK666" s="94"/>
      <c r="AL666" s="94"/>
    </row>
    <row r="667" spans="1:38" ht="14.25" customHeight="1" x14ac:dyDescent="0.25">
      <c r="A667" s="38"/>
      <c r="B667" s="184"/>
      <c r="C667" s="184"/>
      <c r="D667" s="184"/>
      <c r="E667" s="184"/>
      <c r="F667" s="184"/>
      <c r="G667" s="184"/>
      <c r="H667" s="184"/>
      <c r="I667" s="184"/>
      <c r="J667" s="184"/>
      <c r="K667" s="184"/>
      <c r="L667" s="184"/>
      <c r="M667" s="184"/>
      <c r="N667" s="98"/>
      <c r="O667" s="164"/>
      <c r="P667" s="184"/>
      <c r="Q667" s="184"/>
      <c r="R667" s="184"/>
      <c r="S667" s="184"/>
      <c r="T667" s="184"/>
      <c r="U667" s="184"/>
      <c r="V667" s="99"/>
      <c r="W667" s="99"/>
      <c r="X667" s="100"/>
      <c r="Y667" s="101"/>
      <c r="Z667" s="38"/>
      <c r="AA667" s="94"/>
      <c r="AB667" s="94"/>
      <c r="AC667" s="94"/>
      <c r="AD667" s="94"/>
      <c r="AE667" s="94"/>
      <c r="AF667" s="94"/>
      <c r="AG667" s="94"/>
      <c r="AH667" s="94"/>
      <c r="AI667" s="94"/>
      <c r="AJ667" s="94"/>
      <c r="AK667" s="94"/>
      <c r="AL667" s="94"/>
    </row>
    <row r="668" spans="1:38" ht="14.25" customHeight="1" x14ac:dyDescent="0.25">
      <c r="A668" s="38"/>
      <c r="B668" s="184"/>
      <c r="C668" s="184"/>
      <c r="D668" s="184"/>
      <c r="E668" s="184"/>
      <c r="F668" s="184"/>
      <c r="G668" s="184"/>
      <c r="H668" s="184"/>
      <c r="I668" s="184"/>
      <c r="J668" s="184"/>
      <c r="K668" s="184"/>
      <c r="L668" s="184"/>
      <c r="M668" s="184"/>
      <c r="N668" s="98"/>
      <c r="O668" s="164"/>
      <c r="P668" s="184"/>
      <c r="Q668" s="184"/>
      <c r="R668" s="184"/>
      <c r="S668" s="184"/>
      <c r="T668" s="184"/>
      <c r="U668" s="184"/>
      <c r="V668" s="99"/>
      <c r="W668" s="99"/>
      <c r="X668" s="100"/>
      <c r="Y668" s="101"/>
      <c r="Z668" s="38"/>
      <c r="AA668" s="94"/>
      <c r="AB668" s="94"/>
      <c r="AC668" s="94"/>
      <c r="AD668" s="94"/>
      <c r="AE668" s="94"/>
      <c r="AF668" s="94"/>
      <c r="AG668" s="94"/>
      <c r="AH668" s="94"/>
      <c r="AI668" s="94"/>
      <c r="AJ668" s="94"/>
      <c r="AK668" s="94"/>
      <c r="AL668" s="94"/>
    </row>
    <row r="669" spans="1:38" ht="14.25" customHeight="1" x14ac:dyDescent="0.25">
      <c r="A669" s="38"/>
      <c r="B669" s="184"/>
      <c r="C669" s="184"/>
      <c r="D669" s="184"/>
      <c r="E669" s="184"/>
      <c r="F669" s="184"/>
      <c r="G669" s="184"/>
      <c r="H669" s="184"/>
      <c r="I669" s="184"/>
      <c r="J669" s="184"/>
      <c r="K669" s="184"/>
      <c r="L669" s="184"/>
      <c r="M669" s="184"/>
      <c r="N669" s="98"/>
      <c r="O669" s="164"/>
      <c r="P669" s="184"/>
      <c r="Q669" s="184"/>
      <c r="R669" s="184"/>
      <c r="S669" s="184"/>
      <c r="T669" s="184"/>
      <c r="U669" s="184"/>
      <c r="V669" s="99"/>
      <c r="W669" s="99"/>
      <c r="X669" s="100"/>
      <c r="Y669" s="101"/>
      <c r="Z669" s="38"/>
      <c r="AA669" s="94"/>
      <c r="AB669" s="94"/>
      <c r="AC669" s="94"/>
      <c r="AD669" s="94"/>
      <c r="AE669" s="94"/>
      <c r="AF669" s="94"/>
      <c r="AG669" s="94"/>
      <c r="AH669" s="94"/>
      <c r="AI669" s="94"/>
      <c r="AJ669" s="94"/>
      <c r="AK669" s="94"/>
      <c r="AL669" s="94"/>
    </row>
    <row r="670" spans="1:38" ht="14.25" customHeight="1" x14ac:dyDescent="0.25">
      <c r="A670" s="38"/>
      <c r="B670" s="184"/>
      <c r="C670" s="184"/>
      <c r="D670" s="184"/>
      <c r="E670" s="184"/>
      <c r="F670" s="184"/>
      <c r="G670" s="184"/>
      <c r="H670" s="184"/>
      <c r="I670" s="184"/>
      <c r="J670" s="184"/>
      <c r="K670" s="184"/>
      <c r="L670" s="184"/>
      <c r="M670" s="184"/>
      <c r="N670" s="98"/>
      <c r="O670" s="164"/>
      <c r="P670" s="184"/>
      <c r="Q670" s="184"/>
      <c r="R670" s="184"/>
      <c r="S670" s="184"/>
      <c r="T670" s="184"/>
      <c r="U670" s="184"/>
      <c r="V670" s="99"/>
      <c r="W670" s="99"/>
      <c r="X670" s="100"/>
      <c r="Y670" s="101"/>
      <c r="Z670" s="38"/>
      <c r="AA670" s="94"/>
      <c r="AB670" s="94"/>
      <c r="AC670" s="94"/>
      <c r="AD670" s="94"/>
      <c r="AE670" s="94"/>
      <c r="AF670" s="94"/>
      <c r="AG670" s="94"/>
      <c r="AH670" s="94"/>
      <c r="AI670" s="94"/>
      <c r="AJ670" s="94"/>
      <c r="AK670" s="94"/>
      <c r="AL670" s="94"/>
    </row>
    <row r="671" spans="1:38" ht="14.25" customHeight="1" x14ac:dyDescent="0.25">
      <c r="A671" s="38"/>
      <c r="B671" s="184"/>
      <c r="C671" s="184"/>
      <c r="D671" s="184"/>
      <c r="E671" s="184"/>
      <c r="F671" s="184"/>
      <c r="G671" s="184"/>
      <c r="H671" s="184"/>
      <c r="I671" s="184"/>
      <c r="J671" s="184"/>
      <c r="K671" s="184"/>
      <c r="L671" s="184"/>
      <c r="M671" s="184"/>
      <c r="N671" s="98"/>
      <c r="O671" s="164"/>
      <c r="P671" s="184"/>
      <c r="Q671" s="184"/>
      <c r="R671" s="184"/>
      <c r="S671" s="184"/>
      <c r="T671" s="184"/>
      <c r="U671" s="184"/>
      <c r="V671" s="99"/>
      <c r="W671" s="99"/>
      <c r="X671" s="100"/>
      <c r="Y671" s="101"/>
      <c r="Z671" s="38"/>
      <c r="AA671" s="94"/>
      <c r="AB671" s="94"/>
      <c r="AC671" s="94"/>
      <c r="AD671" s="94"/>
      <c r="AE671" s="94"/>
      <c r="AF671" s="94"/>
      <c r="AG671" s="94"/>
      <c r="AH671" s="94"/>
      <c r="AI671" s="94"/>
      <c r="AJ671" s="94"/>
      <c r="AK671" s="94"/>
      <c r="AL671" s="94"/>
    </row>
    <row r="672" spans="1:38" ht="14.25" customHeight="1" x14ac:dyDescent="0.25">
      <c r="A672" s="38"/>
      <c r="B672" s="184"/>
      <c r="C672" s="184"/>
      <c r="D672" s="184"/>
      <c r="E672" s="184"/>
      <c r="F672" s="184"/>
      <c r="G672" s="184"/>
      <c r="H672" s="184"/>
      <c r="I672" s="184"/>
      <c r="J672" s="184"/>
      <c r="K672" s="184"/>
      <c r="L672" s="184"/>
      <c r="M672" s="184"/>
      <c r="N672" s="98"/>
      <c r="O672" s="164"/>
      <c r="P672" s="184"/>
      <c r="Q672" s="184"/>
      <c r="R672" s="184"/>
      <c r="S672" s="184"/>
      <c r="T672" s="184"/>
      <c r="U672" s="184"/>
      <c r="V672" s="99"/>
      <c r="W672" s="99"/>
      <c r="X672" s="100"/>
      <c r="Y672" s="101"/>
      <c r="Z672" s="38"/>
      <c r="AA672" s="94"/>
      <c r="AB672" s="94"/>
      <c r="AC672" s="94"/>
      <c r="AD672" s="94"/>
      <c r="AE672" s="94"/>
      <c r="AF672" s="94"/>
      <c r="AG672" s="94"/>
      <c r="AH672" s="94"/>
      <c r="AI672" s="94"/>
      <c r="AJ672" s="94"/>
      <c r="AK672" s="94"/>
      <c r="AL672" s="94"/>
    </row>
    <row r="673" spans="1:38" ht="14.25" customHeight="1" x14ac:dyDescent="0.25">
      <c r="A673" s="38"/>
      <c r="B673" s="184"/>
      <c r="C673" s="184"/>
      <c r="D673" s="184"/>
      <c r="E673" s="184"/>
      <c r="F673" s="184"/>
      <c r="G673" s="184"/>
      <c r="H673" s="184"/>
      <c r="I673" s="184"/>
      <c r="J673" s="184"/>
      <c r="K673" s="184"/>
      <c r="L673" s="184"/>
      <c r="M673" s="184"/>
      <c r="N673" s="98"/>
      <c r="O673" s="164"/>
      <c r="P673" s="184"/>
      <c r="Q673" s="184"/>
      <c r="R673" s="184"/>
      <c r="S673" s="184"/>
      <c r="T673" s="184"/>
      <c r="U673" s="184"/>
      <c r="V673" s="99"/>
      <c r="W673" s="99"/>
      <c r="X673" s="100"/>
      <c r="Y673" s="101"/>
      <c r="Z673" s="38"/>
      <c r="AA673" s="94"/>
      <c r="AB673" s="94"/>
      <c r="AC673" s="94"/>
      <c r="AD673" s="94"/>
      <c r="AE673" s="94"/>
      <c r="AF673" s="94"/>
      <c r="AG673" s="94"/>
      <c r="AH673" s="94"/>
      <c r="AI673" s="94"/>
      <c r="AJ673" s="94"/>
      <c r="AK673" s="94"/>
      <c r="AL673" s="94"/>
    </row>
    <row r="674" spans="1:38" ht="14.25" customHeight="1" x14ac:dyDescent="0.25">
      <c r="A674" s="38"/>
      <c r="B674" s="184"/>
      <c r="C674" s="184"/>
      <c r="D674" s="184"/>
      <c r="E674" s="184"/>
      <c r="F674" s="184"/>
      <c r="G674" s="184"/>
      <c r="H674" s="184"/>
      <c r="I674" s="184"/>
      <c r="J674" s="184"/>
      <c r="K674" s="184"/>
      <c r="L674" s="184"/>
      <c r="M674" s="184"/>
      <c r="N674" s="98"/>
      <c r="O674" s="164"/>
      <c r="P674" s="184"/>
      <c r="Q674" s="184"/>
      <c r="R674" s="184"/>
      <c r="S674" s="184"/>
      <c r="T674" s="184"/>
      <c r="U674" s="184"/>
      <c r="V674" s="99"/>
      <c r="W674" s="99"/>
      <c r="X674" s="100"/>
      <c r="Y674" s="101"/>
      <c r="Z674" s="38"/>
      <c r="AA674" s="94"/>
      <c r="AB674" s="94"/>
      <c r="AC674" s="94"/>
      <c r="AD674" s="94"/>
      <c r="AE674" s="94"/>
      <c r="AF674" s="94"/>
      <c r="AG674" s="94"/>
      <c r="AH674" s="94"/>
      <c r="AI674" s="94"/>
      <c r="AJ674" s="94"/>
      <c r="AK674" s="94"/>
      <c r="AL674" s="94"/>
    </row>
    <row r="675" spans="1:38" ht="14.25" customHeight="1" x14ac:dyDescent="0.25">
      <c r="A675" s="38"/>
      <c r="B675" s="184"/>
      <c r="C675" s="184"/>
      <c r="D675" s="184"/>
      <c r="E675" s="184"/>
      <c r="F675" s="184"/>
      <c r="G675" s="184"/>
      <c r="H675" s="184"/>
      <c r="I675" s="184"/>
      <c r="J675" s="184"/>
      <c r="K675" s="184"/>
      <c r="L675" s="184"/>
      <c r="M675" s="184"/>
      <c r="N675" s="98"/>
      <c r="O675" s="164"/>
      <c r="P675" s="184"/>
      <c r="Q675" s="184"/>
      <c r="R675" s="184"/>
      <c r="S675" s="184"/>
      <c r="T675" s="184"/>
      <c r="U675" s="184"/>
      <c r="V675" s="99"/>
      <c r="W675" s="99"/>
      <c r="X675" s="100"/>
      <c r="Y675" s="101"/>
      <c r="Z675" s="38"/>
      <c r="AA675" s="94"/>
      <c r="AB675" s="94"/>
      <c r="AC675" s="94"/>
      <c r="AD675" s="94"/>
      <c r="AE675" s="94"/>
      <c r="AF675" s="94"/>
      <c r="AG675" s="94"/>
      <c r="AH675" s="94"/>
      <c r="AI675" s="94"/>
      <c r="AJ675" s="94"/>
      <c r="AK675" s="94"/>
      <c r="AL675" s="94"/>
    </row>
    <row r="676" spans="1:38" ht="14.25" customHeight="1" x14ac:dyDescent="0.25">
      <c r="A676" s="38"/>
      <c r="B676" s="184"/>
      <c r="C676" s="184"/>
      <c r="D676" s="184"/>
      <c r="E676" s="184"/>
      <c r="F676" s="184"/>
      <c r="G676" s="184"/>
      <c r="H676" s="184"/>
      <c r="I676" s="184"/>
      <c r="J676" s="184"/>
      <c r="K676" s="184"/>
      <c r="L676" s="184"/>
      <c r="M676" s="184"/>
      <c r="N676" s="98"/>
      <c r="O676" s="164"/>
      <c r="P676" s="184"/>
      <c r="Q676" s="184"/>
      <c r="R676" s="184"/>
      <c r="S676" s="184"/>
      <c r="T676" s="184"/>
      <c r="U676" s="184"/>
      <c r="V676" s="99"/>
      <c r="W676" s="99"/>
      <c r="X676" s="100"/>
      <c r="Y676" s="101"/>
      <c r="Z676" s="38"/>
      <c r="AA676" s="94"/>
      <c r="AB676" s="94"/>
      <c r="AC676" s="94"/>
      <c r="AD676" s="94"/>
      <c r="AE676" s="94"/>
      <c r="AF676" s="94"/>
      <c r="AG676" s="94"/>
      <c r="AH676" s="94"/>
      <c r="AI676" s="94"/>
      <c r="AJ676" s="94"/>
      <c r="AK676" s="94"/>
      <c r="AL676" s="94"/>
    </row>
    <row r="677" spans="1:38" ht="14.25" customHeight="1" x14ac:dyDescent="0.25">
      <c r="A677" s="38"/>
      <c r="B677" s="184"/>
      <c r="C677" s="184"/>
      <c r="D677" s="184"/>
      <c r="E677" s="184"/>
      <c r="F677" s="184"/>
      <c r="G677" s="184"/>
      <c r="H677" s="184"/>
      <c r="I677" s="184"/>
      <c r="J677" s="184"/>
      <c r="K677" s="184"/>
      <c r="L677" s="184"/>
      <c r="M677" s="184"/>
      <c r="N677" s="98"/>
      <c r="O677" s="164"/>
      <c r="P677" s="184"/>
      <c r="Q677" s="184"/>
      <c r="R677" s="184"/>
      <c r="S677" s="184"/>
      <c r="T677" s="184"/>
      <c r="U677" s="184"/>
      <c r="V677" s="99"/>
      <c r="W677" s="99"/>
      <c r="X677" s="100"/>
      <c r="Y677" s="101"/>
      <c r="Z677" s="38"/>
      <c r="AA677" s="94"/>
      <c r="AB677" s="94"/>
      <c r="AC677" s="94"/>
      <c r="AD677" s="94"/>
      <c r="AE677" s="94"/>
      <c r="AF677" s="94"/>
      <c r="AG677" s="94"/>
      <c r="AH677" s="94"/>
      <c r="AI677" s="94"/>
      <c r="AJ677" s="94"/>
      <c r="AK677" s="94"/>
      <c r="AL677" s="94"/>
    </row>
    <row r="678" spans="1:38" ht="14.25" customHeight="1" x14ac:dyDescent="0.25">
      <c r="A678" s="38"/>
      <c r="B678" s="184"/>
      <c r="C678" s="184"/>
      <c r="D678" s="184"/>
      <c r="E678" s="184"/>
      <c r="F678" s="184"/>
      <c r="G678" s="184"/>
      <c r="H678" s="184"/>
      <c r="I678" s="184"/>
      <c r="J678" s="184"/>
      <c r="K678" s="184"/>
      <c r="L678" s="184"/>
      <c r="M678" s="184"/>
      <c r="N678" s="98"/>
      <c r="O678" s="164"/>
      <c r="P678" s="184"/>
      <c r="Q678" s="184"/>
      <c r="R678" s="184"/>
      <c r="S678" s="184"/>
      <c r="T678" s="184"/>
      <c r="U678" s="184"/>
      <c r="V678" s="99"/>
      <c r="W678" s="99"/>
      <c r="X678" s="100"/>
      <c r="Y678" s="101"/>
      <c r="Z678" s="38"/>
      <c r="AA678" s="94"/>
      <c r="AB678" s="94"/>
      <c r="AC678" s="94"/>
      <c r="AD678" s="94"/>
      <c r="AE678" s="94"/>
      <c r="AF678" s="94"/>
      <c r="AG678" s="94"/>
      <c r="AH678" s="94"/>
      <c r="AI678" s="94"/>
      <c r="AJ678" s="94"/>
      <c r="AK678" s="94"/>
      <c r="AL678" s="94"/>
    </row>
    <row r="679" spans="1:38" ht="14.25" customHeight="1" x14ac:dyDescent="0.25">
      <c r="A679" s="38"/>
      <c r="B679" s="184"/>
      <c r="C679" s="184"/>
      <c r="D679" s="184"/>
      <c r="E679" s="184"/>
      <c r="F679" s="184"/>
      <c r="G679" s="184"/>
      <c r="H679" s="184"/>
      <c r="I679" s="184"/>
      <c r="J679" s="184"/>
      <c r="K679" s="184"/>
      <c r="L679" s="184"/>
      <c r="M679" s="184"/>
      <c r="N679" s="98"/>
      <c r="O679" s="164"/>
      <c r="P679" s="184"/>
      <c r="Q679" s="184"/>
      <c r="R679" s="184"/>
      <c r="S679" s="184"/>
      <c r="T679" s="184"/>
      <c r="U679" s="184"/>
      <c r="V679" s="99"/>
      <c r="W679" s="99"/>
      <c r="X679" s="100"/>
      <c r="Y679" s="101"/>
      <c r="Z679" s="38"/>
      <c r="AA679" s="94"/>
      <c r="AB679" s="94"/>
      <c r="AC679" s="94"/>
      <c r="AD679" s="94"/>
      <c r="AE679" s="94"/>
      <c r="AF679" s="94"/>
      <c r="AG679" s="94"/>
      <c r="AH679" s="94"/>
      <c r="AI679" s="94"/>
      <c r="AJ679" s="94"/>
      <c r="AK679" s="94"/>
      <c r="AL679" s="94"/>
    </row>
    <row r="680" spans="1:38" ht="14.25" customHeight="1" x14ac:dyDescent="0.25">
      <c r="A680" s="38"/>
      <c r="B680" s="184"/>
      <c r="C680" s="184"/>
      <c r="D680" s="184"/>
      <c r="E680" s="184"/>
      <c r="F680" s="184"/>
      <c r="G680" s="184"/>
      <c r="H680" s="184"/>
      <c r="I680" s="184"/>
      <c r="J680" s="184"/>
      <c r="K680" s="184"/>
      <c r="L680" s="184"/>
      <c r="M680" s="184"/>
      <c r="N680" s="98"/>
      <c r="O680" s="164"/>
      <c r="P680" s="184"/>
      <c r="Q680" s="184"/>
      <c r="R680" s="184"/>
      <c r="S680" s="184"/>
      <c r="T680" s="184"/>
      <c r="U680" s="184"/>
      <c r="V680" s="99"/>
      <c r="W680" s="99"/>
      <c r="X680" s="100"/>
      <c r="Y680" s="101"/>
      <c r="Z680" s="38"/>
      <c r="AA680" s="94"/>
      <c r="AB680" s="94"/>
      <c r="AC680" s="94"/>
      <c r="AD680" s="94"/>
      <c r="AE680" s="94"/>
      <c r="AF680" s="94"/>
      <c r="AG680" s="94"/>
      <c r="AH680" s="94"/>
      <c r="AI680" s="94"/>
      <c r="AJ680" s="94"/>
      <c r="AK680" s="94"/>
      <c r="AL680" s="94"/>
    </row>
    <row r="681" spans="1:38" ht="14.25" customHeight="1" x14ac:dyDescent="0.25">
      <c r="A681" s="38"/>
      <c r="B681" s="184"/>
      <c r="C681" s="184"/>
      <c r="D681" s="184"/>
      <c r="E681" s="184"/>
      <c r="F681" s="184"/>
      <c r="G681" s="184"/>
      <c r="H681" s="184"/>
      <c r="I681" s="184"/>
      <c r="J681" s="184"/>
      <c r="K681" s="184"/>
      <c r="L681" s="184"/>
      <c r="M681" s="184"/>
      <c r="N681" s="98"/>
      <c r="O681" s="164"/>
      <c r="P681" s="184"/>
      <c r="Q681" s="184"/>
      <c r="R681" s="184"/>
      <c r="S681" s="184"/>
      <c r="T681" s="184"/>
      <c r="U681" s="184"/>
      <c r="V681" s="99"/>
      <c r="W681" s="99"/>
      <c r="X681" s="100"/>
      <c r="Y681" s="101"/>
      <c r="Z681" s="38"/>
      <c r="AA681" s="94"/>
      <c r="AB681" s="94"/>
      <c r="AC681" s="94"/>
      <c r="AD681" s="94"/>
      <c r="AE681" s="94"/>
      <c r="AF681" s="94"/>
      <c r="AG681" s="94"/>
      <c r="AH681" s="94"/>
      <c r="AI681" s="94"/>
      <c r="AJ681" s="94"/>
      <c r="AK681" s="94"/>
      <c r="AL681" s="94"/>
    </row>
    <row r="682" spans="1:38" ht="14.25" customHeight="1" x14ac:dyDescent="0.25">
      <c r="A682" s="38"/>
      <c r="B682" s="184"/>
      <c r="C682" s="184"/>
      <c r="D682" s="184"/>
      <c r="E682" s="184"/>
      <c r="F682" s="184"/>
      <c r="G682" s="184"/>
      <c r="H682" s="184"/>
      <c r="I682" s="184"/>
      <c r="J682" s="184"/>
      <c r="K682" s="184"/>
      <c r="L682" s="184"/>
      <c r="M682" s="184"/>
      <c r="N682" s="98"/>
      <c r="O682" s="164"/>
      <c r="P682" s="184"/>
      <c r="Q682" s="184"/>
      <c r="R682" s="184"/>
      <c r="S682" s="184"/>
      <c r="T682" s="184"/>
      <c r="U682" s="184"/>
      <c r="V682" s="99"/>
      <c r="W682" s="99"/>
      <c r="X682" s="100"/>
      <c r="Y682" s="101"/>
      <c r="Z682" s="38"/>
      <c r="AA682" s="94"/>
      <c r="AB682" s="94"/>
      <c r="AC682" s="94"/>
      <c r="AD682" s="94"/>
      <c r="AE682" s="94"/>
      <c r="AF682" s="94"/>
      <c r="AG682" s="94"/>
      <c r="AH682" s="94"/>
      <c r="AI682" s="94"/>
      <c r="AJ682" s="94"/>
      <c r="AK682" s="94"/>
      <c r="AL682" s="94"/>
    </row>
    <row r="683" spans="1:38" ht="14.25" customHeight="1" x14ac:dyDescent="0.25">
      <c r="A683" s="38"/>
      <c r="B683" s="184"/>
      <c r="C683" s="184"/>
      <c r="D683" s="184"/>
      <c r="E683" s="184"/>
      <c r="F683" s="184"/>
      <c r="G683" s="184"/>
      <c r="H683" s="184"/>
      <c r="I683" s="184"/>
      <c r="J683" s="184"/>
      <c r="K683" s="184"/>
      <c r="L683" s="184"/>
      <c r="M683" s="184"/>
      <c r="N683" s="98"/>
      <c r="O683" s="164"/>
      <c r="P683" s="184"/>
      <c r="Q683" s="184"/>
      <c r="R683" s="184"/>
      <c r="S683" s="184"/>
      <c r="T683" s="184"/>
      <c r="U683" s="184"/>
      <c r="V683" s="99"/>
      <c r="W683" s="99"/>
      <c r="X683" s="100"/>
      <c r="Y683" s="101"/>
      <c r="Z683" s="38"/>
      <c r="AA683" s="94"/>
      <c r="AB683" s="94"/>
      <c r="AC683" s="94"/>
      <c r="AD683" s="94"/>
      <c r="AE683" s="94"/>
      <c r="AF683" s="94"/>
      <c r="AG683" s="94"/>
      <c r="AH683" s="94"/>
      <c r="AI683" s="94"/>
      <c r="AJ683" s="94"/>
      <c r="AK683" s="94"/>
      <c r="AL683" s="94"/>
    </row>
    <row r="684" spans="1:38" ht="14.25" customHeight="1" x14ac:dyDescent="0.25">
      <c r="A684" s="38"/>
      <c r="B684" s="184"/>
      <c r="C684" s="184"/>
      <c r="D684" s="184"/>
      <c r="E684" s="184"/>
      <c r="F684" s="184"/>
      <c r="G684" s="184"/>
      <c r="H684" s="184"/>
      <c r="I684" s="184"/>
      <c r="J684" s="184"/>
      <c r="K684" s="184"/>
      <c r="L684" s="184"/>
      <c r="M684" s="184"/>
      <c r="N684" s="98"/>
      <c r="O684" s="164"/>
      <c r="P684" s="184"/>
      <c r="Q684" s="184"/>
      <c r="R684" s="184"/>
      <c r="S684" s="184"/>
      <c r="T684" s="184"/>
      <c r="U684" s="184"/>
      <c r="V684" s="99"/>
      <c r="W684" s="99"/>
      <c r="X684" s="100"/>
      <c r="Y684" s="101"/>
      <c r="Z684" s="38"/>
      <c r="AA684" s="94"/>
      <c r="AB684" s="94"/>
      <c r="AC684" s="94"/>
      <c r="AD684" s="94"/>
      <c r="AE684" s="94"/>
      <c r="AF684" s="94"/>
      <c r="AG684" s="94"/>
      <c r="AH684" s="94"/>
      <c r="AI684" s="94"/>
      <c r="AJ684" s="94"/>
      <c r="AK684" s="94"/>
      <c r="AL684" s="94"/>
    </row>
    <row r="685" spans="1:38" ht="14.25" customHeight="1" x14ac:dyDescent="0.25">
      <c r="A685" s="38"/>
      <c r="B685" s="184"/>
      <c r="C685" s="184"/>
      <c r="D685" s="184"/>
      <c r="E685" s="184"/>
      <c r="F685" s="184"/>
      <c r="G685" s="184"/>
      <c r="H685" s="184"/>
      <c r="I685" s="184"/>
      <c r="J685" s="184"/>
      <c r="K685" s="184"/>
      <c r="L685" s="184"/>
      <c r="M685" s="184"/>
      <c r="N685" s="98"/>
      <c r="O685" s="164"/>
      <c r="P685" s="184"/>
      <c r="Q685" s="184"/>
      <c r="R685" s="184"/>
      <c r="S685" s="184"/>
      <c r="T685" s="184"/>
      <c r="U685" s="184"/>
      <c r="V685" s="99"/>
      <c r="W685" s="99"/>
      <c r="X685" s="100"/>
      <c r="Y685" s="101"/>
      <c r="Z685" s="38"/>
      <c r="AA685" s="94"/>
      <c r="AB685" s="94"/>
      <c r="AC685" s="94"/>
      <c r="AD685" s="94"/>
      <c r="AE685" s="94"/>
      <c r="AF685" s="94"/>
      <c r="AG685" s="94"/>
      <c r="AH685" s="94"/>
      <c r="AI685" s="94"/>
      <c r="AJ685" s="94"/>
      <c r="AK685" s="94"/>
      <c r="AL685" s="94"/>
    </row>
    <row r="686" spans="1:38" ht="14.25" customHeight="1" x14ac:dyDescent="0.25">
      <c r="A686" s="38"/>
      <c r="B686" s="184"/>
      <c r="C686" s="184"/>
      <c r="D686" s="184"/>
      <c r="E686" s="184"/>
      <c r="F686" s="184"/>
      <c r="G686" s="184"/>
      <c r="H686" s="184"/>
      <c r="I686" s="184"/>
      <c r="J686" s="184"/>
      <c r="K686" s="184"/>
      <c r="L686" s="184"/>
      <c r="M686" s="184"/>
      <c r="N686" s="98"/>
      <c r="O686" s="164"/>
      <c r="P686" s="184"/>
      <c r="Q686" s="184"/>
      <c r="R686" s="184"/>
      <c r="S686" s="184"/>
      <c r="T686" s="184"/>
      <c r="U686" s="184"/>
      <c r="V686" s="99"/>
      <c r="W686" s="99"/>
      <c r="X686" s="100"/>
      <c r="Y686" s="101"/>
      <c r="Z686" s="38"/>
      <c r="AA686" s="94"/>
      <c r="AB686" s="94"/>
      <c r="AC686" s="94"/>
      <c r="AD686" s="94"/>
      <c r="AE686" s="94"/>
      <c r="AF686" s="94"/>
      <c r="AG686" s="94"/>
      <c r="AH686" s="94"/>
      <c r="AI686" s="94"/>
      <c r="AJ686" s="94"/>
      <c r="AK686" s="94"/>
      <c r="AL686" s="94"/>
    </row>
    <row r="687" spans="1:38" ht="14.25" customHeight="1" x14ac:dyDescent="0.25">
      <c r="A687" s="38"/>
      <c r="B687" s="184"/>
      <c r="C687" s="184"/>
      <c r="D687" s="184"/>
      <c r="E687" s="184"/>
      <c r="F687" s="184"/>
      <c r="G687" s="184"/>
      <c r="H687" s="184"/>
      <c r="I687" s="184"/>
      <c r="J687" s="184"/>
      <c r="K687" s="184"/>
      <c r="L687" s="184"/>
      <c r="M687" s="184"/>
      <c r="N687" s="98"/>
      <c r="O687" s="164"/>
      <c r="P687" s="184"/>
      <c r="Q687" s="184"/>
      <c r="R687" s="184"/>
      <c r="S687" s="184"/>
      <c r="T687" s="184"/>
      <c r="U687" s="184"/>
      <c r="V687" s="99"/>
      <c r="W687" s="99"/>
      <c r="X687" s="100"/>
      <c r="Y687" s="101"/>
      <c r="Z687" s="38"/>
      <c r="AA687" s="94"/>
      <c r="AB687" s="94"/>
      <c r="AC687" s="94"/>
      <c r="AD687" s="94"/>
      <c r="AE687" s="94"/>
      <c r="AF687" s="94"/>
      <c r="AG687" s="94"/>
      <c r="AH687" s="94"/>
      <c r="AI687" s="94"/>
      <c r="AJ687" s="94"/>
      <c r="AK687" s="94"/>
      <c r="AL687" s="94"/>
    </row>
    <row r="688" spans="1:38" ht="14.25" customHeight="1" x14ac:dyDescent="0.25">
      <c r="A688" s="38"/>
      <c r="B688" s="184"/>
      <c r="C688" s="184"/>
      <c r="D688" s="184"/>
      <c r="E688" s="184"/>
      <c r="F688" s="184"/>
      <c r="G688" s="184"/>
      <c r="H688" s="184"/>
      <c r="I688" s="184"/>
      <c r="J688" s="184"/>
      <c r="K688" s="184"/>
      <c r="L688" s="184"/>
      <c r="M688" s="184"/>
      <c r="N688" s="98"/>
      <c r="O688" s="164"/>
      <c r="P688" s="184"/>
      <c r="Q688" s="184"/>
      <c r="R688" s="184"/>
      <c r="S688" s="184"/>
      <c r="T688" s="184"/>
      <c r="U688" s="184"/>
      <c r="V688" s="99"/>
      <c r="W688" s="99"/>
      <c r="X688" s="100"/>
      <c r="Y688" s="101"/>
      <c r="Z688" s="38"/>
      <c r="AA688" s="94"/>
      <c r="AB688" s="94"/>
      <c r="AC688" s="94"/>
      <c r="AD688" s="94"/>
      <c r="AE688" s="94"/>
      <c r="AF688" s="94"/>
      <c r="AG688" s="94"/>
      <c r="AH688" s="94"/>
      <c r="AI688" s="94"/>
      <c r="AJ688" s="94"/>
      <c r="AK688" s="94"/>
      <c r="AL688" s="94"/>
    </row>
    <row r="689" spans="1:38" ht="14.25" customHeight="1" x14ac:dyDescent="0.25">
      <c r="A689" s="38"/>
      <c r="B689" s="184"/>
      <c r="C689" s="184"/>
      <c r="D689" s="184"/>
      <c r="E689" s="184"/>
      <c r="F689" s="184"/>
      <c r="G689" s="184"/>
      <c r="H689" s="184"/>
      <c r="I689" s="184"/>
      <c r="J689" s="184"/>
      <c r="K689" s="184"/>
      <c r="L689" s="184"/>
      <c r="M689" s="184"/>
      <c r="N689" s="98"/>
      <c r="O689" s="164"/>
      <c r="P689" s="184"/>
      <c r="Q689" s="184"/>
      <c r="R689" s="184"/>
      <c r="S689" s="184"/>
      <c r="T689" s="184"/>
      <c r="U689" s="184"/>
      <c r="V689" s="99"/>
      <c r="W689" s="99"/>
      <c r="X689" s="100"/>
      <c r="Y689" s="101"/>
      <c r="Z689" s="38"/>
      <c r="AA689" s="94"/>
      <c r="AB689" s="94"/>
      <c r="AC689" s="94"/>
      <c r="AD689" s="94"/>
      <c r="AE689" s="94"/>
      <c r="AF689" s="94"/>
      <c r="AG689" s="94"/>
      <c r="AH689" s="94"/>
      <c r="AI689" s="94"/>
      <c r="AJ689" s="94"/>
      <c r="AK689" s="94"/>
      <c r="AL689" s="94"/>
    </row>
    <row r="690" spans="1:38" ht="14.25" customHeight="1" x14ac:dyDescent="0.25">
      <c r="A690" s="38"/>
      <c r="B690" s="184"/>
      <c r="C690" s="184"/>
      <c r="D690" s="184"/>
      <c r="E690" s="184"/>
      <c r="F690" s="184"/>
      <c r="G690" s="184"/>
      <c r="H690" s="184"/>
      <c r="I690" s="184"/>
      <c r="J690" s="184"/>
      <c r="K690" s="184"/>
      <c r="L690" s="184"/>
      <c r="M690" s="184"/>
      <c r="N690" s="98"/>
      <c r="O690" s="164"/>
      <c r="P690" s="184"/>
      <c r="Q690" s="184"/>
      <c r="R690" s="184"/>
      <c r="S690" s="184"/>
      <c r="T690" s="184"/>
      <c r="U690" s="184"/>
      <c r="V690" s="99"/>
      <c r="W690" s="99"/>
      <c r="X690" s="100"/>
      <c r="Y690" s="101"/>
      <c r="Z690" s="38"/>
      <c r="AA690" s="94"/>
      <c r="AB690" s="94"/>
      <c r="AC690" s="94"/>
      <c r="AD690" s="94"/>
      <c r="AE690" s="94"/>
      <c r="AF690" s="94"/>
      <c r="AG690" s="94"/>
      <c r="AH690" s="94"/>
      <c r="AI690" s="94"/>
      <c r="AJ690" s="94"/>
      <c r="AK690" s="94"/>
      <c r="AL690" s="94"/>
    </row>
    <row r="691" spans="1:38" ht="14.25" customHeight="1" x14ac:dyDescent="0.25">
      <c r="A691" s="38"/>
      <c r="B691" s="184"/>
      <c r="C691" s="184"/>
      <c r="D691" s="184"/>
      <c r="E691" s="184"/>
      <c r="F691" s="184"/>
      <c r="G691" s="184"/>
      <c r="H691" s="184"/>
      <c r="I691" s="184"/>
      <c r="J691" s="184"/>
      <c r="K691" s="184"/>
      <c r="L691" s="184"/>
      <c r="M691" s="184"/>
      <c r="N691" s="98"/>
      <c r="O691" s="164"/>
      <c r="P691" s="184"/>
      <c r="Q691" s="184"/>
      <c r="R691" s="184"/>
      <c r="S691" s="184"/>
      <c r="T691" s="184"/>
      <c r="U691" s="184"/>
      <c r="V691" s="99"/>
      <c r="W691" s="99"/>
      <c r="X691" s="100"/>
      <c r="Y691" s="101"/>
      <c r="Z691" s="38"/>
      <c r="AA691" s="94"/>
      <c r="AB691" s="94"/>
      <c r="AC691" s="94"/>
      <c r="AD691" s="94"/>
      <c r="AE691" s="94"/>
      <c r="AF691" s="94"/>
      <c r="AG691" s="94"/>
      <c r="AH691" s="94"/>
      <c r="AI691" s="94"/>
      <c r="AJ691" s="94"/>
      <c r="AK691" s="94"/>
      <c r="AL691" s="94"/>
    </row>
    <row r="692" spans="1:38" ht="14.25" customHeight="1" x14ac:dyDescent="0.25">
      <c r="A692" s="38"/>
      <c r="B692" s="184"/>
      <c r="C692" s="184"/>
      <c r="D692" s="184"/>
      <c r="E692" s="184"/>
      <c r="F692" s="184"/>
      <c r="G692" s="184"/>
      <c r="H692" s="184"/>
      <c r="I692" s="184"/>
      <c r="J692" s="184"/>
      <c r="K692" s="184"/>
      <c r="L692" s="184"/>
      <c r="M692" s="184"/>
      <c r="N692" s="98"/>
      <c r="O692" s="164"/>
      <c r="P692" s="184"/>
      <c r="Q692" s="184"/>
      <c r="R692" s="184"/>
      <c r="S692" s="184"/>
      <c r="T692" s="184"/>
      <c r="U692" s="184"/>
      <c r="V692" s="99"/>
      <c r="W692" s="99"/>
      <c r="X692" s="100"/>
      <c r="Y692" s="101"/>
      <c r="Z692" s="38"/>
      <c r="AA692" s="94"/>
      <c r="AB692" s="94"/>
      <c r="AC692" s="94"/>
      <c r="AD692" s="94"/>
      <c r="AE692" s="94"/>
      <c r="AF692" s="94"/>
      <c r="AG692" s="94"/>
      <c r="AH692" s="94"/>
      <c r="AI692" s="94"/>
      <c r="AJ692" s="94"/>
      <c r="AK692" s="94"/>
      <c r="AL692" s="94"/>
    </row>
    <row r="693" spans="1:38" ht="14.25" customHeight="1" x14ac:dyDescent="0.25">
      <c r="A693" s="38"/>
      <c r="B693" s="184"/>
      <c r="C693" s="184"/>
      <c r="D693" s="184"/>
      <c r="E693" s="184"/>
      <c r="F693" s="184"/>
      <c r="G693" s="184"/>
      <c r="H693" s="184"/>
      <c r="I693" s="184"/>
      <c r="J693" s="184"/>
      <c r="K693" s="184"/>
      <c r="L693" s="184"/>
      <c r="M693" s="184"/>
      <c r="N693" s="98"/>
      <c r="O693" s="164"/>
      <c r="P693" s="184"/>
      <c r="Q693" s="184"/>
      <c r="R693" s="184"/>
      <c r="S693" s="184"/>
      <c r="T693" s="184"/>
      <c r="U693" s="184"/>
      <c r="V693" s="99"/>
      <c r="W693" s="99"/>
      <c r="X693" s="100"/>
      <c r="Y693" s="101"/>
      <c r="Z693" s="38"/>
      <c r="AA693" s="94"/>
      <c r="AB693" s="94"/>
      <c r="AC693" s="94"/>
      <c r="AD693" s="94"/>
      <c r="AE693" s="94"/>
      <c r="AF693" s="94"/>
      <c r="AG693" s="94"/>
      <c r="AH693" s="94"/>
      <c r="AI693" s="94"/>
      <c r="AJ693" s="94"/>
      <c r="AK693" s="94"/>
      <c r="AL693" s="94"/>
    </row>
    <row r="694" spans="1:38" ht="14.25" customHeight="1" x14ac:dyDescent="0.25">
      <c r="A694" s="38"/>
      <c r="B694" s="184"/>
      <c r="C694" s="184"/>
      <c r="D694" s="184"/>
      <c r="E694" s="184"/>
      <c r="F694" s="184"/>
      <c r="G694" s="184"/>
      <c r="H694" s="184"/>
      <c r="I694" s="184"/>
      <c r="J694" s="184"/>
      <c r="K694" s="184"/>
      <c r="L694" s="184"/>
      <c r="M694" s="184"/>
      <c r="N694" s="98"/>
      <c r="O694" s="164"/>
      <c r="P694" s="184"/>
      <c r="Q694" s="184"/>
      <c r="R694" s="184"/>
      <c r="S694" s="184"/>
      <c r="T694" s="184"/>
      <c r="U694" s="184"/>
      <c r="V694" s="99"/>
      <c r="W694" s="99"/>
      <c r="X694" s="100"/>
      <c r="Y694" s="101"/>
      <c r="Z694" s="38"/>
      <c r="AA694" s="94"/>
      <c r="AB694" s="94"/>
      <c r="AC694" s="94"/>
      <c r="AD694" s="94"/>
      <c r="AE694" s="94"/>
      <c r="AF694" s="94"/>
      <c r="AG694" s="94"/>
      <c r="AH694" s="94"/>
      <c r="AI694" s="94"/>
      <c r="AJ694" s="94"/>
      <c r="AK694" s="94"/>
      <c r="AL694" s="94"/>
    </row>
    <row r="695" spans="1:38" ht="14.25" customHeight="1" x14ac:dyDescent="0.25">
      <c r="A695" s="38"/>
      <c r="B695" s="184"/>
      <c r="C695" s="184"/>
      <c r="D695" s="184"/>
      <c r="E695" s="184"/>
      <c r="F695" s="184"/>
      <c r="G695" s="184"/>
      <c r="H695" s="184"/>
      <c r="I695" s="184"/>
      <c r="J695" s="184"/>
      <c r="K695" s="184"/>
      <c r="L695" s="184"/>
      <c r="M695" s="184"/>
      <c r="N695" s="98"/>
      <c r="O695" s="164"/>
      <c r="P695" s="184"/>
      <c r="Q695" s="184"/>
      <c r="R695" s="184"/>
      <c r="S695" s="184"/>
      <c r="T695" s="184"/>
      <c r="U695" s="184"/>
      <c r="V695" s="99"/>
      <c r="W695" s="99"/>
      <c r="X695" s="100"/>
      <c r="Y695" s="101"/>
      <c r="Z695" s="38"/>
      <c r="AA695" s="94"/>
      <c r="AB695" s="94"/>
      <c r="AC695" s="94"/>
      <c r="AD695" s="94"/>
      <c r="AE695" s="94"/>
      <c r="AF695" s="94"/>
      <c r="AG695" s="94"/>
      <c r="AH695" s="94"/>
      <c r="AI695" s="94"/>
      <c r="AJ695" s="94"/>
      <c r="AK695" s="94"/>
      <c r="AL695" s="94"/>
    </row>
    <row r="696" spans="1:38" ht="14.25" customHeight="1" x14ac:dyDescent="0.25">
      <c r="A696" s="38"/>
      <c r="B696" s="184"/>
      <c r="C696" s="184"/>
      <c r="D696" s="184"/>
      <c r="E696" s="184"/>
      <c r="F696" s="184"/>
      <c r="G696" s="184"/>
      <c r="H696" s="184"/>
      <c r="I696" s="184"/>
      <c r="J696" s="184"/>
      <c r="K696" s="184"/>
      <c r="L696" s="184"/>
      <c r="M696" s="184"/>
      <c r="N696" s="98"/>
      <c r="O696" s="164"/>
      <c r="P696" s="184"/>
      <c r="Q696" s="184"/>
      <c r="R696" s="184"/>
      <c r="S696" s="184"/>
      <c r="T696" s="184"/>
      <c r="U696" s="184"/>
      <c r="V696" s="99"/>
      <c r="W696" s="99"/>
      <c r="X696" s="100"/>
      <c r="Y696" s="101"/>
      <c r="Z696" s="38"/>
      <c r="AA696" s="94"/>
      <c r="AB696" s="94"/>
      <c r="AC696" s="94"/>
      <c r="AD696" s="94"/>
      <c r="AE696" s="94"/>
      <c r="AF696" s="94"/>
      <c r="AG696" s="94"/>
      <c r="AH696" s="94"/>
      <c r="AI696" s="94"/>
      <c r="AJ696" s="94"/>
      <c r="AK696" s="94"/>
      <c r="AL696" s="94"/>
    </row>
    <row r="697" spans="1:38" ht="14.25" customHeight="1" x14ac:dyDescent="0.25">
      <c r="A697" s="38"/>
      <c r="B697" s="184"/>
      <c r="C697" s="184"/>
      <c r="D697" s="184"/>
      <c r="E697" s="184"/>
      <c r="F697" s="184"/>
      <c r="G697" s="184"/>
      <c r="H697" s="184"/>
      <c r="I697" s="184"/>
      <c r="J697" s="184"/>
      <c r="K697" s="184"/>
      <c r="L697" s="184"/>
      <c r="M697" s="184"/>
      <c r="N697" s="98"/>
      <c r="O697" s="164"/>
      <c r="P697" s="184"/>
      <c r="Q697" s="184"/>
      <c r="R697" s="184"/>
      <c r="S697" s="184"/>
      <c r="T697" s="184"/>
      <c r="U697" s="184"/>
      <c r="V697" s="99"/>
      <c r="W697" s="99"/>
      <c r="X697" s="100"/>
      <c r="Y697" s="101"/>
      <c r="Z697" s="38"/>
      <c r="AA697" s="94"/>
      <c r="AB697" s="94"/>
      <c r="AC697" s="94"/>
      <c r="AD697" s="94"/>
      <c r="AE697" s="94"/>
      <c r="AF697" s="94"/>
      <c r="AG697" s="94"/>
      <c r="AH697" s="94"/>
      <c r="AI697" s="94"/>
      <c r="AJ697" s="94"/>
      <c r="AK697" s="94"/>
      <c r="AL697" s="94"/>
    </row>
    <row r="698" spans="1:38" ht="14.25" customHeight="1" x14ac:dyDescent="0.25">
      <c r="A698" s="38"/>
      <c r="B698" s="184"/>
      <c r="C698" s="184"/>
      <c r="D698" s="184"/>
      <c r="E698" s="184"/>
      <c r="F698" s="184"/>
      <c r="G698" s="184"/>
      <c r="H698" s="184"/>
      <c r="I698" s="184"/>
      <c r="J698" s="184"/>
      <c r="K698" s="184"/>
      <c r="L698" s="184"/>
      <c r="M698" s="184"/>
      <c r="N698" s="98"/>
      <c r="O698" s="164"/>
      <c r="P698" s="184"/>
      <c r="Q698" s="184"/>
      <c r="R698" s="184"/>
      <c r="S698" s="184"/>
      <c r="T698" s="184"/>
      <c r="U698" s="184"/>
      <c r="V698" s="99"/>
      <c r="W698" s="99"/>
      <c r="X698" s="100"/>
      <c r="Y698" s="101"/>
      <c r="Z698" s="38"/>
      <c r="AA698" s="94"/>
      <c r="AB698" s="94"/>
      <c r="AC698" s="94"/>
      <c r="AD698" s="94"/>
      <c r="AE698" s="94"/>
      <c r="AF698" s="94"/>
      <c r="AG698" s="94"/>
      <c r="AH698" s="94"/>
      <c r="AI698" s="94"/>
      <c r="AJ698" s="94"/>
      <c r="AK698" s="94"/>
      <c r="AL698" s="94"/>
    </row>
    <row r="699" spans="1:38" ht="14.25" customHeight="1" x14ac:dyDescent="0.25">
      <c r="A699" s="38"/>
      <c r="B699" s="184"/>
      <c r="C699" s="184"/>
      <c r="D699" s="184"/>
      <c r="E699" s="184"/>
      <c r="F699" s="184"/>
      <c r="G699" s="184"/>
      <c r="H699" s="184"/>
      <c r="I699" s="184"/>
      <c r="J699" s="184"/>
      <c r="K699" s="184"/>
      <c r="L699" s="184"/>
      <c r="M699" s="184"/>
      <c r="N699" s="98"/>
      <c r="O699" s="164"/>
      <c r="P699" s="184"/>
      <c r="Q699" s="184"/>
      <c r="R699" s="184"/>
      <c r="S699" s="184"/>
      <c r="T699" s="184"/>
      <c r="U699" s="184"/>
      <c r="V699" s="99"/>
      <c r="W699" s="99"/>
      <c r="X699" s="100"/>
      <c r="Y699" s="101"/>
      <c r="Z699" s="38"/>
      <c r="AA699" s="94"/>
      <c r="AB699" s="94"/>
      <c r="AC699" s="94"/>
      <c r="AD699" s="94"/>
      <c r="AE699" s="94"/>
      <c r="AF699" s="94"/>
      <c r="AG699" s="94"/>
      <c r="AH699" s="94"/>
      <c r="AI699" s="94"/>
      <c r="AJ699" s="94"/>
      <c r="AK699" s="94"/>
      <c r="AL699" s="94"/>
    </row>
    <row r="700" spans="1:38" ht="14.25" customHeight="1" x14ac:dyDescent="0.25">
      <c r="A700" s="38"/>
      <c r="B700" s="184"/>
      <c r="C700" s="184"/>
      <c r="D700" s="184"/>
      <c r="E700" s="184"/>
      <c r="F700" s="184"/>
      <c r="G700" s="184"/>
      <c r="H700" s="184"/>
      <c r="I700" s="184"/>
      <c r="J700" s="184"/>
      <c r="K700" s="184"/>
      <c r="L700" s="184"/>
      <c r="M700" s="184"/>
      <c r="N700" s="98"/>
      <c r="O700" s="164"/>
      <c r="P700" s="184"/>
      <c r="Q700" s="184"/>
      <c r="R700" s="184"/>
      <c r="S700" s="184"/>
      <c r="T700" s="184"/>
      <c r="U700" s="184"/>
      <c r="V700" s="99"/>
      <c r="W700" s="99"/>
      <c r="X700" s="100"/>
      <c r="Y700" s="101"/>
      <c r="Z700" s="38"/>
      <c r="AA700" s="94"/>
      <c r="AB700" s="94"/>
      <c r="AC700" s="94"/>
      <c r="AD700" s="94"/>
      <c r="AE700" s="94"/>
      <c r="AF700" s="94"/>
      <c r="AG700" s="94"/>
      <c r="AH700" s="94"/>
      <c r="AI700" s="94"/>
      <c r="AJ700" s="94"/>
      <c r="AK700" s="94"/>
      <c r="AL700" s="94"/>
    </row>
    <row r="701" spans="1:38" ht="14.25" customHeight="1" x14ac:dyDescent="0.25">
      <c r="A701" s="38"/>
      <c r="B701" s="184"/>
      <c r="C701" s="184"/>
      <c r="D701" s="184"/>
      <c r="E701" s="184"/>
      <c r="F701" s="184"/>
      <c r="G701" s="184"/>
      <c r="H701" s="184"/>
      <c r="I701" s="184"/>
      <c r="J701" s="184"/>
      <c r="K701" s="184"/>
      <c r="L701" s="184"/>
      <c r="M701" s="184"/>
      <c r="N701" s="98"/>
      <c r="O701" s="164"/>
      <c r="P701" s="184"/>
      <c r="Q701" s="184"/>
      <c r="R701" s="184"/>
      <c r="S701" s="184"/>
      <c r="T701" s="184"/>
      <c r="U701" s="184"/>
      <c r="V701" s="99"/>
      <c r="W701" s="99"/>
      <c r="X701" s="100"/>
      <c r="Y701" s="101"/>
      <c r="Z701" s="38"/>
      <c r="AA701" s="94"/>
      <c r="AB701" s="94"/>
      <c r="AC701" s="94"/>
      <c r="AD701" s="94"/>
      <c r="AE701" s="94"/>
      <c r="AF701" s="94"/>
      <c r="AG701" s="94"/>
      <c r="AH701" s="94"/>
      <c r="AI701" s="94"/>
      <c r="AJ701" s="94"/>
      <c r="AK701" s="94"/>
      <c r="AL701" s="94"/>
    </row>
    <row r="702" spans="1:38" ht="14.25" customHeight="1" x14ac:dyDescent="0.25">
      <c r="A702" s="38"/>
      <c r="B702" s="184"/>
      <c r="C702" s="184"/>
      <c r="D702" s="184"/>
      <c r="E702" s="184"/>
      <c r="F702" s="184"/>
      <c r="G702" s="184"/>
      <c r="H702" s="184"/>
      <c r="I702" s="184"/>
      <c r="J702" s="184"/>
      <c r="K702" s="184"/>
      <c r="L702" s="184"/>
      <c r="M702" s="184"/>
      <c r="N702" s="98"/>
      <c r="O702" s="164"/>
      <c r="P702" s="184"/>
      <c r="Q702" s="184"/>
      <c r="R702" s="184"/>
      <c r="S702" s="184"/>
      <c r="T702" s="184"/>
      <c r="U702" s="184"/>
      <c r="V702" s="99"/>
      <c r="W702" s="99"/>
      <c r="X702" s="100"/>
      <c r="Y702" s="101"/>
      <c r="Z702" s="38"/>
      <c r="AA702" s="94"/>
      <c r="AB702" s="94"/>
      <c r="AC702" s="94"/>
      <c r="AD702" s="94"/>
      <c r="AE702" s="94"/>
      <c r="AF702" s="94"/>
      <c r="AG702" s="94"/>
      <c r="AH702" s="94"/>
      <c r="AI702" s="94"/>
      <c r="AJ702" s="94"/>
      <c r="AK702" s="94"/>
      <c r="AL702" s="94"/>
    </row>
    <row r="703" spans="1:38" ht="14.25" customHeight="1" x14ac:dyDescent="0.25">
      <c r="A703" s="38"/>
      <c r="B703" s="184"/>
      <c r="C703" s="184"/>
      <c r="D703" s="184"/>
      <c r="E703" s="184"/>
      <c r="F703" s="184"/>
      <c r="G703" s="184"/>
      <c r="H703" s="184"/>
      <c r="I703" s="184"/>
      <c r="J703" s="184"/>
      <c r="K703" s="184"/>
      <c r="L703" s="184"/>
      <c r="M703" s="184"/>
      <c r="N703" s="98"/>
      <c r="O703" s="164"/>
      <c r="P703" s="184"/>
      <c r="Q703" s="184"/>
      <c r="R703" s="184"/>
      <c r="S703" s="184"/>
      <c r="T703" s="184"/>
      <c r="U703" s="184"/>
      <c r="V703" s="99"/>
      <c r="W703" s="99"/>
      <c r="X703" s="100"/>
      <c r="Y703" s="101"/>
      <c r="Z703" s="38"/>
      <c r="AA703" s="94"/>
      <c r="AB703" s="94"/>
      <c r="AC703" s="94"/>
      <c r="AD703" s="94"/>
      <c r="AE703" s="94"/>
      <c r="AF703" s="94"/>
      <c r="AG703" s="94"/>
      <c r="AH703" s="94"/>
      <c r="AI703" s="94"/>
      <c r="AJ703" s="94"/>
      <c r="AK703" s="94"/>
      <c r="AL703" s="94"/>
    </row>
    <row r="704" spans="1:38" ht="14.25" customHeight="1" x14ac:dyDescent="0.25">
      <c r="A704" s="38"/>
      <c r="B704" s="184"/>
      <c r="C704" s="184"/>
      <c r="D704" s="184"/>
      <c r="E704" s="184"/>
      <c r="F704" s="184"/>
      <c r="G704" s="184"/>
      <c r="H704" s="184"/>
      <c r="I704" s="184"/>
      <c r="J704" s="184"/>
      <c r="K704" s="184"/>
      <c r="L704" s="184"/>
      <c r="M704" s="184"/>
      <c r="N704" s="98"/>
      <c r="O704" s="164"/>
      <c r="P704" s="184"/>
      <c r="Q704" s="184"/>
      <c r="R704" s="184"/>
      <c r="S704" s="184"/>
      <c r="T704" s="184"/>
      <c r="U704" s="184"/>
      <c r="V704" s="99"/>
      <c r="W704" s="99"/>
      <c r="X704" s="100"/>
      <c r="Y704" s="101"/>
      <c r="Z704" s="38"/>
      <c r="AA704" s="94"/>
      <c r="AB704" s="94"/>
      <c r="AC704" s="94"/>
      <c r="AD704" s="94"/>
      <c r="AE704" s="94"/>
      <c r="AF704" s="94"/>
      <c r="AG704" s="94"/>
      <c r="AH704" s="94"/>
      <c r="AI704" s="94"/>
      <c r="AJ704" s="94"/>
      <c r="AK704" s="94"/>
      <c r="AL704" s="94"/>
    </row>
    <row r="705" spans="1:38" ht="14.25" customHeight="1" x14ac:dyDescent="0.25">
      <c r="A705" s="38"/>
      <c r="B705" s="184"/>
      <c r="C705" s="184"/>
      <c r="D705" s="184"/>
      <c r="E705" s="184"/>
      <c r="F705" s="184"/>
      <c r="G705" s="184"/>
      <c r="H705" s="184"/>
      <c r="I705" s="184"/>
      <c r="J705" s="184"/>
      <c r="K705" s="184"/>
      <c r="L705" s="184"/>
      <c r="M705" s="184"/>
      <c r="N705" s="98"/>
      <c r="O705" s="164"/>
      <c r="P705" s="184"/>
      <c r="Q705" s="184"/>
      <c r="R705" s="184"/>
      <c r="S705" s="184"/>
      <c r="T705" s="184"/>
      <c r="U705" s="184"/>
      <c r="V705" s="99"/>
      <c r="W705" s="99"/>
      <c r="X705" s="100"/>
      <c r="Y705" s="101"/>
      <c r="Z705" s="38"/>
      <c r="AA705" s="94"/>
      <c r="AB705" s="94"/>
      <c r="AC705" s="94"/>
      <c r="AD705" s="94"/>
      <c r="AE705" s="94"/>
      <c r="AF705" s="94"/>
      <c r="AG705" s="94"/>
      <c r="AH705" s="94"/>
      <c r="AI705" s="94"/>
      <c r="AJ705" s="94"/>
      <c r="AK705" s="94"/>
      <c r="AL705" s="94"/>
    </row>
    <row r="706" spans="1:38" ht="14.25" customHeight="1" x14ac:dyDescent="0.25">
      <c r="A706" s="38"/>
      <c r="B706" s="184"/>
      <c r="C706" s="184"/>
      <c r="D706" s="184"/>
      <c r="E706" s="184"/>
      <c r="F706" s="184"/>
      <c r="G706" s="184"/>
      <c r="H706" s="184"/>
      <c r="I706" s="184"/>
      <c r="J706" s="184"/>
      <c r="K706" s="184"/>
      <c r="L706" s="184"/>
      <c r="M706" s="184"/>
      <c r="N706" s="98"/>
      <c r="O706" s="164"/>
      <c r="P706" s="184"/>
      <c r="Q706" s="184"/>
      <c r="R706" s="184"/>
      <c r="S706" s="184"/>
      <c r="T706" s="184"/>
      <c r="U706" s="184"/>
      <c r="V706" s="99"/>
      <c r="W706" s="99"/>
      <c r="X706" s="100"/>
      <c r="Y706" s="101"/>
      <c r="Z706" s="38"/>
      <c r="AA706" s="94"/>
      <c r="AB706" s="94"/>
      <c r="AC706" s="94"/>
      <c r="AD706" s="94"/>
      <c r="AE706" s="94"/>
      <c r="AF706" s="94"/>
      <c r="AG706" s="94"/>
      <c r="AH706" s="94"/>
      <c r="AI706" s="94"/>
      <c r="AJ706" s="94"/>
      <c r="AK706" s="94"/>
      <c r="AL706" s="94"/>
    </row>
    <row r="707" spans="1:38" ht="14.25" customHeight="1" x14ac:dyDescent="0.25">
      <c r="A707" s="38"/>
      <c r="B707" s="184"/>
      <c r="C707" s="184"/>
      <c r="D707" s="184"/>
      <c r="E707" s="184"/>
      <c r="F707" s="184"/>
      <c r="G707" s="184"/>
      <c r="H707" s="184"/>
      <c r="I707" s="184"/>
      <c r="J707" s="184"/>
      <c r="K707" s="184"/>
      <c r="L707" s="184"/>
      <c r="M707" s="184"/>
      <c r="N707" s="98"/>
      <c r="O707" s="164"/>
      <c r="P707" s="184"/>
      <c r="Q707" s="184"/>
      <c r="R707" s="184"/>
      <c r="S707" s="184"/>
      <c r="T707" s="184"/>
      <c r="U707" s="184"/>
      <c r="V707" s="99"/>
      <c r="W707" s="99"/>
      <c r="X707" s="100"/>
      <c r="Y707" s="101"/>
      <c r="Z707" s="38"/>
      <c r="AA707" s="94"/>
      <c r="AB707" s="94"/>
      <c r="AC707" s="94"/>
      <c r="AD707" s="94"/>
      <c r="AE707" s="94"/>
      <c r="AF707" s="94"/>
      <c r="AG707" s="94"/>
      <c r="AH707" s="94"/>
      <c r="AI707" s="94"/>
      <c r="AJ707" s="94"/>
      <c r="AK707" s="94"/>
      <c r="AL707" s="94"/>
    </row>
    <row r="708" spans="1:38" ht="14.25" customHeight="1" x14ac:dyDescent="0.25">
      <c r="A708" s="38"/>
      <c r="B708" s="184"/>
      <c r="C708" s="184"/>
      <c r="D708" s="184"/>
      <c r="E708" s="184"/>
      <c r="F708" s="184"/>
      <c r="G708" s="184"/>
      <c r="H708" s="184"/>
      <c r="I708" s="184"/>
      <c r="J708" s="184"/>
      <c r="K708" s="184"/>
      <c r="L708" s="184"/>
      <c r="M708" s="184"/>
      <c r="N708" s="98"/>
      <c r="O708" s="164"/>
      <c r="P708" s="184"/>
      <c r="Q708" s="184"/>
      <c r="R708" s="184"/>
      <c r="S708" s="184"/>
      <c r="T708" s="184"/>
      <c r="U708" s="184"/>
      <c r="V708" s="99"/>
      <c r="W708" s="99"/>
      <c r="X708" s="100"/>
      <c r="Y708" s="101"/>
      <c r="Z708" s="38"/>
      <c r="AA708" s="94"/>
      <c r="AB708" s="94"/>
      <c r="AC708" s="94"/>
      <c r="AD708" s="94"/>
      <c r="AE708" s="94"/>
      <c r="AF708" s="94"/>
      <c r="AG708" s="94"/>
      <c r="AH708" s="94"/>
      <c r="AI708" s="94"/>
      <c r="AJ708" s="94"/>
      <c r="AK708" s="94"/>
      <c r="AL708" s="94"/>
    </row>
    <row r="709" spans="1:38" ht="14.25" customHeight="1" x14ac:dyDescent="0.25">
      <c r="A709" s="38"/>
      <c r="B709" s="184"/>
      <c r="C709" s="184"/>
      <c r="D709" s="184"/>
      <c r="E709" s="184"/>
      <c r="F709" s="184"/>
      <c r="G709" s="184"/>
      <c r="H709" s="184"/>
      <c r="I709" s="184"/>
      <c r="J709" s="184"/>
      <c r="K709" s="184"/>
      <c r="L709" s="184"/>
      <c r="M709" s="184"/>
      <c r="N709" s="98"/>
      <c r="O709" s="164"/>
      <c r="P709" s="184"/>
      <c r="Q709" s="184"/>
      <c r="R709" s="184"/>
      <c r="S709" s="184"/>
      <c r="T709" s="184"/>
      <c r="U709" s="184"/>
      <c r="V709" s="99"/>
      <c r="W709" s="99"/>
      <c r="X709" s="100"/>
      <c r="Y709" s="101"/>
      <c r="Z709" s="38"/>
      <c r="AA709" s="94"/>
      <c r="AB709" s="94"/>
      <c r="AC709" s="94"/>
      <c r="AD709" s="94"/>
      <c r="AE709" s="94"/>
      <c r="AF709" s="94"/>
      <c r="AG709" s="94"/>
      <c r="AH709" s="94"/>
      <c r="AI709" s="94"/>
      <c r="AJ709" s="94"/>
      <c r="AK709" s="94"/>
      <c r="AL709" s="94"/>
    </row>
    <row r="710" spans="1:38" ht="14.25" customHeight="1" x14ac:dyDescent="0.25">
      <c r="A710" s="38"/>
      <c r="B710" s="184"/>
      <c r="C710" s="184"/>
      <c r="D710" s="184"/>
      <c r="E710" s="184"/>
      <c r="F710" s="184"/>
      <c r="G710" s="184"/>
      <c r="H710" s="184"/>
      <c r="I710" s="184"/>
      <c r="J710" s="184"/>
      <c r="K710" s="184"/>
      <c r="L710" s="184"/>
      <c r="M710" s="184"/>
      <c r="N710" s="98"/>
      <c r="O710" s="164"/>
      <c r="P710" s="184"/>
      <c r="Q710" s="184"/>
      <c r="R710" s="184"/>
      <c r="S710" s="184"/>
      <c r="T710" s="184"/>
      <c r="U710" s="184"/>
      <c r="V710" s="99"/>
      <c r="W710" s="99"/>
      <c r="X710" s="100"/>
      <c r="Y710" s="101"/>
      <c r="Z710" s="38"/>
      <c r="AA710" s="94"/>
      <c r="AB710" s="94"/>
      <c r="AC710" s="94"/>
      <c r="AD710" s="94"/>
      <c r="AE710" s="94"/>
      <c r="AF710" s="94"/>
      <c r="AG710" s="94"/>
      <c r="AH710" s="94"/>
      <c r="AI710" s="94"/>
      <c r="AJ710" s="94"/>
      <c r="AK710" s="94"/>
      <c r="AL710" s="94"/>
    </row>
    <row r="711" spans="1:38" ht="14.25" customHeight="1" x14ac:dyDescent="0.25">
      <c r="A711" s="38"/>
      <c r="B711" s="184"/>
      <c r="C711" s="184"/>
      <c r="D711" s="184"/>
      <c r="E711" s="184"/>
      <c r="F711" s="184"/>
      <c r="G711" s="184"/>
      <c r="H711" s="184"/>
      <c r="I711" s="184"/>
      <c r="J711" s="184"/>
      <c r="K711" s="184"/>
      <c r="L711" s="184"/>
      <c r="M711" s="184"/>
      <c r="N711" s="98"/>
      <c r="O711" s="164"/>
      <c r="P711" s="184"/>
      <c r="Q711" s="184"/>
      <c r="R711" s="184"/>
      <c r="S711" s="184"/>
      <c r="T711" s="184"/>
      <c r="U711" s="184"/>
      <c r="V711" s="99"/>
      <c r="W711" s="99"/>
      <c r="X711" s="100"/>
      <c r="Y711" s="101"/>
      <c r="Z711" s="38"/>
      <c r="AA711" s="94"/>
      <c r="AB711" s="94"/>
      <c r="AC711" s="94"/>
      <c r="AD711" s="94"/>
      <c r="AE711" s="94"/>
      <c r="AF711" s="94"/>
      <c r="AG711" s="94"/>
      <c r="AH711" s="94"/>
      <c r="AI711" s="94"/>
      <c r="AJ711" s="94"/>
      <c r="AK711" s="94"/>
      <c r="AL711" s="94"/>
    </row>
    <row r="712" spans="1:38" ht="14.25" customHeight="1" x14ac:dyDescent="0.25">
      <c r="A712" s="38"/>
      <c r="B712" s="184"/>
      <c r="C712" s="184"/>
      <c r="D712" s="184"/>
      <c r="E712" s="184"/>
      <c r="F712" s="184"/>
      <c r="G712" s="184"/>
      <c r="H712" s="184"/>
      <c r="I712" s="184"/>
      <c r="J712" s="184"/>
      <c r="K712" s="184"/>
      <c r="L712" s="184"/>
      <c r="M712" s="184"/>
      <c r="N712" s="98"/>
      <c r="O712" s="164"/>
      <c r="P712" s="184"/>
      <c r="Q712" s="184"/>
      <c r="R712" s="184"/>
      <c r="S712" s="184"/>
      <c r="T712" s="184"/>
      <c r="U712" s="184"/>
      <c r="V712" s="99"/>
      <c r="W712" s="99"/>
      <c r="X712" s="100"/>
      <c r="Y712" s="101"/>
      <c r="Z712" s="38"/>
      <c r="AA712" s="94"/>
      <c r="AB712" s="94"/>
      <c r="AC712" s="94"/>
      <c r="AD712" s="94"/>
      <c r="AE712" s="94"/>
      <c r="AF712" s="94"/>
      <c r="AG712" s="94"/>
      <c r="AH712" s="94"/>
      <c r="AI712" s="94"/>
      <c r="AJ712" s="94"/>
      <c r="AK712" s="94"/>
      <c r="AL712" s="94"/>
    </row>
    <row r="713" spans="1:38" ht="14.25" customHeight="1" x14ac:dyDescent="0.25">
      <c r="A713" s="38"/>
      <c r="B713" s="184"/>
      <c r="C713" s="184"/>
      <c r="D713" s="184"/>
      <c r="E713" s="184"/>
      <c r="F713" s="184"/>
      <c r="G713" s="184"/>
      <c r="H713" s="184"/>
      <c r="I713" s="184"/>
      <c r="J713" s="184"/>
      <c r="K713" s="184"/>
      <c r="L713" s="184"/>
      <c r="M713" s="184"/>
      <c r="N713" s="98"/>
      <c r="O713" s="164"/>
      <c r="P713" s="184"/>
      <c r="Q713" s="184"/>
      <c r="R713" s="184"/>
      <c r="S713" s="184"/>
      <c r="T713" s="184"/>
      <c r="U713" s="184"/>
      <c r="V713" s="99"/>
      <c r="W713" s="99"/>
      <c r="X713" s="100"/>
      <c r="Y713" s="101"/>
      <c r="Z713" s="38"/>
      <c r="AA713" s="94"/>
      <c r="AB713" s="94"/>
      <c r="AC713" s="94"/>
      <c r="AD713" s="94"/>
      <c r="AE713" s="94"/>
      <c r="AF713" s="94"/>
      <c r="AG713" s="94"/>
      <c r="AH713" s="94"/>
      <c r="AI713" s="94"/>
      <c r="AJ713" s="94"/>
      <c r="AK713" s="94"/>
      <c r="AL713" s="94"/>
    </row>
    <row r="714" spans="1:38" ht="14.25" customHeight="1" x14ac:dyDescent="0.25">
      <c r="A714" s="38"/>
      <c r="B714" s="184"/>
      <c r="C714" s="184"/>
      <c r="D714" s="184"/>
      <c r="E714" s="184"/>
      <c r="F714" s="184"/>
      <c r="G714" s="184"/>
      <c r="H714" s="184"/>
      <c r="I714" s="184"/>
      <c r="J714" s="184"/>
      <c r="K714" s="184"/>
      <c r="L714" s="184"/>
      <c r="M714" s="184"/>
      <c r="N714" s="98"/>
      <c r="O714" s="164"/>
      <c r="P714" s="184"/>
      <c r="Q714" s="184"/>
      <c r="R714" s="184"/>
      <c r="S714" s="184"/>
      <c r="T714" s="184"/>
      <c r="U714" s="184"/>
      <c r="V714" s="99"/>
      <c r="W714" s="99"/>
      <c r="X714" s="100"/>
      <c r="Y714" s="101"/>
      <c r="Z714" s="38"/>
      <c r="AA714" s="94"/>
      <c r="AB714" s="94"/>
      <c r="AC714" s="94"/>
      <c r="AD714" s="94"/>
      <c r="AE714" s="94"/>
      <c r="AF714" s="94"/>
      <c r="AG714" s="94"/>
      <c r="AH714" s="94"/>
      <c r="AI714" s="94"/>
      <c r="AJ714" s="94"/>
      <c r="AK714" s="94"/>
      <c r="AL714" s="94"/>
    </row>
    <row r="715" spans="1:38" ht="14.25" customHeight="1" x14ac:dyDescent="0.25">
      <c r="A715" s="38"/>
      <c r="B715" s="184"/>
      <c r="C715" s="184"/>
      <c r="D715" s="184"/>
      <c r="E715" s="184"/>
      <c r="F715" s="184"/>
      <c r="G715" s="184"/>
      <c r="H715" s="184"/>
      <c r="I715" s="184"/>
      <c r="J715" s="184"/>
      <c r="K715" s="184"/>
      <c r="L715" s="184"/>
      <c r="M715" s="184"/>
      <c r="N715" s="98"/>
      <c r="O715" s="164"/>
      <c r="P715" s="184"/>
      <c r="Q715" s="184"/>
      <c r="R715" s="184"/>
      <c r="S715" s="184"/>
      <c r="T715" s="184"/>
      <c r="U715" s="184"/>
      <c r="V715" s="99"/>
      <c r="W715" s="99"/>
      <c r="X715" s="100"/>
      <c r="Y715" s="101"/>
      <c r="Z715" s="38"/>
      <c r="AA715" s="94"/>
      <c r="AB715" s="94"/>
      <c r="AC715" s="94"/>
      <c r="AD715" s="94"/>
      <c r="AE715" s="94"/>
      <c r="AF715" s="94"/>
      <c r="AG715" s="94"/>
      <c r="AH715" s="94"/>
      <c r="AI715" s="94"/>
      <c r="AJ715" s="94"/>
      <c r="AK715" s="94"/>
      <c r="AL715" s="94"/>
    </row>
    <row r="716" spans="1:38" ht="14.25" customHeight="1" x14ac:dyDescent="0.25">
      <c r="A716" s="38"/>
      <c r="B716" s="184"/>
      <c r="C716" s="184"/>
      <c r="D716" s="184"/>
      <c r="E716" s="184"/>
      <c r="F716" s="184"/>
      <c r="G716" s="184"/>
      <c r="H716" s="184"/>
      <c r="I716" s="184"/>
      <c r="J716" s="184"/>
      <c r="K716" s="184"/>
      <c r="L716" s="184"/>
      <c r="M716" s="184"/>
      <c r="N716" s="98"/>
      <c r="O716" s="164"/>
      <c r="P716" s="184"/>
      <c r="Q716" s="184"/>
      <c r="R716" s="184"/>
      <c r="S716" s="184"/>
      <c r="T716" s="184"/>
      <c r="U716" s="184"/>
      <c r="V716" s="99"/>
      <c r="W716" s="99"/>
      <c r="X716" s="100"/>
      <c r="Y716" s="101"/>
      <c r="Z716" s="38"/>
      <c r="AA716" s="94"/>
      <c r="AB716" s="94"/>
      <c r="AC716" s="94"/>
      <c r="AD716" s="94"/>
      <c r="AE716" s="94"/>
      <c r="AF716" s="94"/>
      <c r="AG716" s="94"/>
      <c r="AH716" s="94"/>
      <c r="AI716" s="94"/>
      <c r="AJ716" s="94"/>
      <c r="AK716" s="94"/>
      <c r="AL716" s="94"/>
    </row>
    <row r="717" spans="1:38" ht="14.25" customHeight="1" x14ac:dyDescent="0.25">
      <c r="A717" s="38"/>
      <c r="B717" s="184"/>
      <c r="C717" s="184"/>
      <c r="D717" s="184"/>
      <c r="E717" s="184"/>
      <c r="F717" s="184"/>
      <c r="G717" s="184"/>
      <c r="H717" s="184"/>
      <c r="I717" s="184"/>
      <c r="J717" s="184"/>
      <c r="K717" s="184"/>
      <c r="L717" s="184"/>
      <c r="M717" s="184"/>
      <c r="N717" s="98"/>
      <c r="O717" s="164"/>
      <c r="P717" s="184"/>
      <c r="Q717" s="184"/>
      <c r="R717" s="184"/>
      <c r="S717" s="184"/>
      <c r="T717" s="184"/>
      <c r="U717" s="184"/>
      <c r="V717" s="99"/>
      <c r="W717" s="99"/>
      <c r="X717" s="100"/>
      <c r="Y717" s="101"/>
      <c r="Z717" s="38"/>
      <c r="AA717" s="94"/>
      <c r="AB717" s="94"/>
      <c r="AC717" s="94"/>
      <c r="AD717" s="94"/>
      <c r="AE717" s="94"/>
      <c r="AF717" s="94"/>
      <c r="AG717" s="94"/>
      <c r="AH717" s="94"/>
      <c r="AI717" s="94"/>
      <c r="AJ717" s="94"/>
      <c r="AK717" s="94"/>
      <c r="AL717" s="94"/>
    </row>
    <row r="718" spans="1:38" ht="14.25" customHeight="1" x14ac:dyDescent="0.25">
      <c r="A718" s="38"/>
      <c r="B718" s="184"/>
      <c r="C718" s="184"/>
      <c r="D718" s="184"/>
      <c r="E718" s="184"/>
      <c r="F718" s="184"/>
      <c r="G718" s="184"/>
      <c r="H718" s="184"/>
      <c r="I718" s="184"/>
      <c r="J718" s="184"/>
      <c r="K718" s="184"/>
      <c r="L718" s="184"/>
      <c r="M718" s="184"/>
      <c r="N718" s="98"/>
      <c r="O718" s="164"/>
      <c r="P718" s="184"/>
      <c r="Q718" s="184"/>
      <c r="R718" s="184"/>
      <c r="S718" s="184"/>
      <c r="T718" s="184"/>
      <c r="U718" s="184"/>
      <c r="V718" s="99"/>
      <c r="W718" s="99"/>
      <c r="X718" s="100"/>
      <c r="Y718" s="101"/>
      <c r="Z718" s="38"/>
      <c r="AA718" s="94"/>
      <c r="AB718" s="94"/>
      <c r="AC718" s="94"/>
      <c r="AD718" s="94"/>
      <c r="AE718" s="94"/>
      <c r="AF718" s="94"/>
      <c r="AG718" s="94"/>
      <c r="AH718" s="94"/>
      <c r="AI718" s="94"/>
      <c r="AJ718" s="94"/>
      <c r="AK718" s="94"/>
      <c r="AL718" s="94"/>
    </row>
    <row r="719" spans="1:38" ht="14.25" customHeight="1" x14ac:dyDescent="0.25">
      <c r="A719" s="38"/>
      <c r="B719" s="184"/>
      <c r="C719" s="184"/>
      <c r="D719" s="184"/>
      <c r="E719" s="184"/>
      <c r="F719" s="184"/>
      <c r="G719" s="184"/>
      <c r="H719" s="184"/>
      <c r="I719" s="184"/>
      <c r="J719" s="184"/>
      <c r="K719" s="184"/>
      <c r="L719" s="184"/>
      <c r="M719" s="184"/>
      <c r="N719" s="98"/>
      <c r="O719" s="164"/>
      <c r="P719" s="184"/>
      <c r="Q719" s="184"/>
      <c r="R719" s="184"/>
      <c r="S719" s="184"/>
      <c r="T719" s="184"/>
      <c r="U719" s="184"/>
      <c r="V719" s="99"/>
      <c r="W719" s="99"/>
      <c r="X719" s="100"/>
      <c r="Y719" s="101"/>
      <c r="Z719" s="38"/>
      <c r="AA719" s="94"/>
      <c r="AB719" s="94"/>
      <c r="AC719" s="94"/>
      <c r="AD719" s="94"/>
      <c r="AE719" s="94"/>
      <c r="AF719" s="94"/>
      <c r="AG719" s="94"/>
      <c r="AH719" s="94"/>
      <c r="AI719" s="94"/>
      <c r="AJ719" s="94"/>
      <c r="AK719" s="94"/>
      <c r="AL719" s="94"/>
    </row>
    <row r="720" spans="1:38" ht="14.25" customHeight="1" x14ac:dyDescent="0.25">
      <c r="A720" s="38"/>
      <c r="B720" s="184"/>
      <c r="C720" s="184"/>
      <c r="D720" s="184"/>
      <c r="E720" s="184"/>
      <c r="F720" s="184"/>
      <c r="G720" s="184"/>
      <c r="H720" s="184"/>
      <c r="I720" s="184"/>
      <c r="J720" s="184"/>
      <c r="K720" s="184"/>
      <c r="L720" s="184"/>
      <c r="M720" s="184"/>
      <c r="N720" s="98"/>
      <c r="O720" s="164"/>
      <c r="P720" s="184"/>
      <c r="Q720" s="184"/>
      <c r="R720" s="184"/>
      <c r="S720" s="184"/>
      <c r="T720" s="184"/>
      <c r="U720" s="184"/>
      <c r="V720" s="99"/>
      <c r="W720" s="99"/>
      <c r="X720" s="100"/>
      <c r="Y720" s="101"/>
      <c r="Z720" s="38"/>
      <c r="AA720" s="94"/>
      <c r="AB720" s="94"/>
      <c r="AC720" s="94"/>
      <c r="AD720" s="94"/>
      <c r="AE720" s="94"/>
      <c r="AF720" s="94"/>
      <c r="AG720" s="94"/>
      <c r="AH720" s="94"/>
      <c r="AI720" s="94"/>
      <c r="AJ720" s="94"/>
      <c r="AK720" s="94"/>
      <c r="AL720" s="94"/>
    </row>
    <row r="721" spans="1:38" ht="14.25" customHeight="1" x14ac:dyDescent="0.25">
      <c r="A721" s="38"/>
      <c r="B721" s="184"/>
      <c r="C721" s="184"/>
      <c r="D721" s="184"/>
      <c r="E721" s="184"/>
      <c r="F721" s="184"/>
      <c r="G721" s="184"/>
      <c r="H721" s="184"/>
      <c r="I721" s="184"/>
      <c r="J721" s="184"/>
      <c r="K721" s="184"/>
      <c r="L721" s="184"/>
      <c r="M721" s="184"/>
      <c r="N721" s="98"/>
      <c r="O721" s="164"/>
      <c r="P721" s="184"/>
      <c r="Q721" s="184"/>
      <c r="R721" s="184"/>
      <c r="S721" s="184"/>
      <c r="T721" s="184"/>
      <c r="U721" s="184"/>
      <c r="V721" s="99"/>
      <c r="W721" s="99"/>
      <c r="X721" s="100"/>
      <c r="Y721" s="101"/>
      <c r="Z721" s="38"/>
      <c r="AA721" s="94"/>
      <c r="AB721" s="94"/>
      <c r="AC721" s="94"/>
      <c r="AD721" s="94"/>
      <c r="AE721" s="94"/>
      <c r="AF721" s="94"/>
      <c r="AG721" s="94"/>
      <c r="AH721" s="94"/>
      <c r="AI721" s="94"/>
      <c r="AJ721" s="94"/>
      <c r="AK721" s="94"/>
      <c r="AL721" s="94"/>
    </row>
    <row r="722" spans="1:38" ht="14.25" customHeight="1" x14ac:dyDescent="0.25">
      <c r="A722" s="38"/>
      <c r="B722" s="184"/>
      <c r="C722" s="184"/>
      <c r="D722" s="184"/>
      <c r="E722" s="184"/>
      <c r="F722" s="184"/>
      <c r="G722" s="184"/>
      <c r="H722" s="184"/>
      <c r="I722" s="184"/>
      <c r="J722" s="184"/>
      <c r="K722" s="184"/>
      <c r="L722" s="184"/>
      <c r="M722" s="184"/>
      <c r="N722" s="98"/>
      <c r="O722" s="164"/>
      <c r="P722" s="184"/>
      <c r="Q722" s="184"/>
      <c r="R722" s="184"/>
      <c r="S722" s="184"/>
      <c r="T722" s="184"/>
      <c r="U722" s="184"/>
      <c r="V722" s="99"/>
      <c r="W722" s="99"/>
      <c r="X722" s="100"/>
      <c r="Y722" s="101"/>
      <c r="Z722" s="38"/>
      <c r="AA722" s="94"/>
      <c r="AB722" s="94"/>
      <c r="AC722" s="94"/>
      <c r="AD722" s="94"/>
      <c r="AE722" s="94"/>
      <c r="AF722" s="94"/>
      <c r="AG722" s="94"/>
      <c r="AH722" s="94"/>
      <c r="AI722" s="94"/>
      <c r="AJ722" s="94"/>
      <c r="AK722" s="94"/>
      <c r="AL722" s="94"/>
    </row>
    <row r="723" spans="1:38" ht="14.25" customHeight="1" x14ac:dyDescent="0.25">
      <c r="A723" s="38"/>
      <c r="B723" s="184"/>
      <c r="C723" s="184"/>
      <c r="D723" s="184"/>
      <c r="E723" s="184"/>
      <c r="F723" s="184"/>
      <c r="G723" s="184"/>
      <c r="H723" s="184"/>
      <c r="I723" s="184"/>
      <c r="J723" s="184"/>
      <c r="K723" s="184"/>
      <c r="L723" s="184"/>
      <c r="M723" s="184"/>
      <c r="N723" s="98"/>
      <c r="O723" s="164"/>
      <c r="P723" s="184"/>
      <c r="Q723" s="184"/>
      <c r="R723" s="184"/>
      <c r="S723" s="184"/>
      <c r="T723" s="184"/>
      <c r="U723" s="184"/>
      <c r="V723" s="99"/>
      <c r="W723" s="99"/>
      <c r="X723" s="100"/>
      <c r="Y723" s="101"/>
      <c r="Z723" s="38"/>
      <c r="AA723" s="94"/>
      <c r="AB723" s="94"/>
      <c r="AC723" s="94"/>
      <c r="AD723" s="94"/>
      <c r="AE723" s="94"/>
      <c r="AF723" s="94"/>
      <c r="AG723" s="94"/>
      <c r="AH723" s="94"/>
      <c r="AI723" s="94"/>
      <c r="AJ723" s="94"/>
      <c r="AK723" s="94"/>
      <c r="AL723" s="94"/>
    </row>
    <row r="724" spans="1:38" ht="14.25" customHeight="1" x14ac:dyDescent="0.25">
      <c r="A724" s="38"/>
      <c r="B724" s="184"/>
      <c r="C724" s="184"/>
      <c r="D724" s="184"/>
      <c r="E724" s="184"/>
      <c r="F724" s="184"/>
      <c r="G724" s="184"/>
      <c r="H724" s="184"/>
      <c r="I724" s="184"/>
      <c r="J724" s="184"/>
      <c r="K724" s="184"/>
      <c r="L724" s="184"/>
      <c r="M724" s="184"/>
      <c r="N724" s="98"/>
      <c r="O724" s="164"/>
      <c r="P724" s="184"/>
      <c r="Q724" s="184"/>
      <c r="R724" s="184"/>
      <c r="S724" s="184"/>
      <c r="T724" s="184"/>
      <c r="U724" s="184"/>
      <c r="V724" s="99"/>
      <c r="W724" s="99"/>
      <c r="X724" s="100"/>
      <c r="Y724" s="101"/>
      <c r="Z724" s="38"/>
      <c r="AA724" s="94"/>
      <c r="AB724" s="94"/>
      <c r="AC724" s="94"/>
      <c r="AD724" s="94"/>
      <c r="AE724" s="94"/>
      <c r="AF724" s="94"/>
      <c r="AG724" s="94"/>
      <c r="AH724" s="94"/>
      <c r="AI724" s="94"/>
      <c r="AJ724" s="94"/>
      <c r="AK724" s="94"/>
      <c r="AL724" s="94"/>
    </row>
    <row r="725" spans="1:38" ht="14.25" customHeight="1" x14ac:dyDescent="0.25">
      <c r="A725" s="38"/>
      <c r="B725" s="184"/>
      <c r="C725" s="184"/>
      <c r="D725" s="184"/>
      <c r="E725" s="184"/>
      <c r="F725" s="184"/>
      <c r="G725" s="184"/>
      <c r="H725" s="184"/>
      <c r="I725" s="184"/>
      <c r="J725" s="184"/>
      <c r="K725" s="184"/>
      <c r="L725" s="184"/>
      <c r="M725" s="184"/>
      <c r="N725" s="98"/>
      <c r="O725" s="164"/>
      <c r="P725" s="184"/>
      <c r="Q725" s="184"/>
      <c r="R725" s="184"/>
      <c r="S725" s="184"/>
      <c r="T725" s="184"/>
      <c r="U725" s="184"/>
      <c r="V725" s="99"/>
      <c r="W725" s="99"/>
      <c r="X725" s="100"/>
      <c r="Y725" s="101"/>
      <c r="Z725" s="38"/>
      <c r="AA725" s="94"/>
      <c r="AB725" s="94"/>
      <c r="AC725" s="94"/>
      <c r="AD725" s="94"/>
      <c r="AE725" s="94"/>
      <c r="AF725" s="94"/>
      <c r="AG725" s="94"/>
      <c r="AH725" s="94"/>
      <c r="AI725" s="94"/>
      <c r="AJ725" s="94"/>
      <c r="AK725" s="94"/>
      <c r="AL725" s="94"/>
    </row>
    <row r="726" spans="1:38" ht="14.25" customHeight="1" x14ac:dyDescent="0.25">
      <c r="A726" s="38"/>
      <c r="B726" s="184"/>
      <c r="C726" s="184"/>
      <c r="D726" s="184"/>
      <c r="E726" s="184"/>
      <c r="F726" s="184"/>
      <c r="G726" s="184"/>
      <c r="H726" s="184"/>
      <c r="I726" s="184"/>
      <c r="J726" s="184"/>
      <c r="K726" s="184"/>
      <c r="L726" s="184"/>
      <c r="M726" s="184"/>
      <c r="N726" s="98"/>
      <c r="O726" s="164"/>
      <c r="P726" s="184"/>
      <c r="Q726" s="184"/>
      <c r="R726" s="184"/>
      <c r="S726" s="184"/>
      <c r="T726" s="184"/>
      <c r="U726" s="184"/>
      <c r="V726" s="99"/>
      <c r="W726" s="99"/>
      <c r="X726" s="100"/>
      <c r="Y726" s="101"/>
      <c r="Z726" s="38"/>
      <c r="AA726" s="94"/>
      <c r="AB726" s="94"/>
      <c r="AC726" s="94"/>
      <c r="AD726" s="94"/>
      <c r="AE726" s="94"/>
      <c r="AF726" s="94"/>
      <c r="AG726" s="94"/>
      <c r="AH726" s="94"/>
      <c r="AI726" s="94"/>
      <c r="AJ726" s="94"/>
      <c r="AK726" s="94"/>
      <c r="AL726" s="94"/>
    </row>
    <row r="727" spans="1:38" ht="14.25" customHeight="1" x14ac:dyDescent="0.25">
      <c r="A727" s="38"/>
      <c r="B727" s="184"/>
      <c r="C727" s="184"/>
      <c r="D727" s="184"/>
      <c r="E727" s="184"/>
      <c r="F727" s="184"/>
      <c r="G727" s="184"/>
      <c r="H727" s="184"/>
      <c r="I727" s="184"/>
      <c r="J727" s="184"/>
      <c r="K727" s="184"/>
      <c r="L727" s="184"/>
      <c r="M727" s="184"/>
      <c r="N727" s="98"/>
      <c r="O727" s="164"/>
      <c r="P727" s="184"/>
      <c r="Q727" s="184"/>
      <c r="R727" s="184"/>
      <c r="S727" s="184"/>
      <c r="T727" s="184"/>
      <c r="U727" s="184"/>
      <c r="V727" s="99"/>
      <c r="W727" s="99"/>
      <c r="X727" s="100"/>
      <c r="Y727" s="101"/>
      <c r="Z727" s="38"/>
      <c r="AA727" s="94"/>
      <c r="AB727" s="94"/>
      <c r="AC727" s="94"/>
      <c r="AD727" s="94"/>
      <c r="AE727" s="94"/>
      <c r="AF727" s="94"/>
      <c r="AG727" s="94"/>
      <c r="AH727" s="94"/>
      <c r="AI727" s="94"/>
      <c r="AJ727" s="94"/>
      <c r="AK727" s="94"/>
      <c r="AL727" s="94"/>
    </row>
    <row r="728" spans="1:38" ht="14.25" customHeight="1" x14ac:dyDescent="0.25">
      <c r="A728" s="38"/>
      <c r="B728" s="184"/>
      <c r="C728" s="184"/>
      <c r="D728" s="184"/>
      <c r="E728" s="184"/>
      <c r="F728" s="184"/>
      <c r="G728" s="184"/>
      <c r="H728" s="184"/>
      <c r="I728" s="184"/>
      <c r="J728" s="184"/>
      <c r="K728" s="184"/>
      <c r="L728" s="184"/>
      <c r="M728" s="184"/>
      <c r="N728" s="98"/>
      <c r="O728" s="164"/>
      <c r="P728" s="184"/>
      <c r="Q728" s="184"/>
      <c r="R728" s="184"/>
      <c r="S728" s="184"/>
      <c r="T728" s="184"/>
      <c r="U728" s="184"/>
      <c r="V728" s="99"/>
      <c r="W728" s="99"/>
      <c r="X728" s="100"/>
      <c r="Y728" s="101"/>
      <c r="Z728" s="38"/>
      <c r="AA728" s="94"/>
      <c r="AB728" s="94"/>
      <c r="AC728" s="94"/>
      <c r="AD728" s="94"/>
      <c r="AE728" s="94"/>
      <c r="AF728" s="94"/>
      <c r="AG728" s="94"/>
      <c r="AH728" s="94"/>
      <c r="AI728" s="94"/>
      <c r="AJ728" s="94"/>
      <c r="AK728" s="94"/>
      <c r="AL728" s="94"/>
    </row>
    <row r="729" spans="1:38" ht="14.25" customHeight="1" x14ac:dyDescent="0.25">
      <c r="A729" s="38"/>
      <c r="B729" s="184"/>
      <c r="C729" s="184"/>
      <c r="D729" s="184"/>
      <c r="E729" s="184"/>
      <c r="F729" s="184"/>
      <c r="G729" s="184"/>
      <c r="H729" s="184"/>
      <c r="I729" s="184"/>
      <c r="J729" s="184"/>
      <c r="K729" s="184"/>
      <c r="L729" s="184"/>
      <c r="M729" s="184"/>
      <c r="N729" s="98"/>
      <c r="O729" s="164"/>
      <c r="P729" s="184"/>
      <c r="Q729" s="184"/>
      <c r="R729" s="184"/>
      <c r="S729" s="184"/>
      <c r="T729" s="184"/>
      <c r="U729" s="184"/>
      <c r="V729" s="99"/>
      <c r="W729" s="99"/>
      <c r="X729" s="100"/>
      <c r="Y729" s="101"/>
      <c r="Z729" s="38"/>
      <c r="AA729" s="94"/>
      <c r="AB729" s="94"/>
      <c r="AC729" s="94"/>
      <c r="AD729" s="94"/>
      <c r="AE729" s="94"/>
      <c r="AF729" s="94"/>
      <c r="AG729" s="94"/>
      <c r="AH729" s="94"/>
      <c r="AI729" s="94"/>
      <c r="AJ729" s="94"/>
      <c r="AK729" s="94"/>
      <c r="AL729" s="94"/>
    </row>
    <row r="730" spans="1:38" ht="14.25" customHeight="1" x14ac:dyDescent="0.25">
      <c r="A730" s="38"/>
      <c r="B730" s="184"/>
      <c r="C730" s="184"/>
      <c r="D730" s="184"/>
      <c r="E730" s="184"/>
      <c r="F730" s="184"/>
      <c r="G730" s="184"/>
      <c r="H730" s="184"/>
      <c r="I730" s="184"/>
      <c r="J730" s="184"/>
      <c r="K730" s="184"/>
      <c r="L730" s="184"/>
      <c r="M730" s="184"/>
      <c r="N730" s="98"/>
      <c r="O730" s="164"/>
      <c r="P730" s="184"/>
      <c r="Q730" s="184"/>
      <c r="R730" s="184"/>
      <c r="S730" s="184"/>
      <c r="T730" s="184"/>
      <c r="U730" s="184"/>
      <c r="V730" s="99"/>
      <c r="W730" s="99"/>
      <c r="X730" s="100"/>
      <c r="Y730" s="101"/>
      <c r="Z730" s="38"/>
      <c r="AA730" s="94"/>
      <c r="AB730" s="94"/>
      <c r="AC730" s="94"/>
      <c r="AD730" s="94"/>
      <c r="AE730" s="94"/>
      <c r="AF730" s="94"/>
      <c r="AG730" s="94"/>
      <c r="AH730" s="94"/>
      <c r="AI730" s="94"/>
      <c r="AJ730" s="94"/>
      <c r="AK730" s="94"/>
      <c r="AL730" s="94"/>
    </row>
    <row r="731" spans="1:38" ht="14.25" customHeight="1" x14ac:dyDescent="0.25">
      <c r="A731" s="38"/>
      <c r="B731" s="184"/>
      <c r="C731" s="184"/>
      <c r="D731" s="184"/>
      <c r="E731" s="184"/>
      <c r="F731" s="184"/>
      <c r="G731" s="184"/>
      <c r="H731" s="184"/>
      <c r="I731" s="184"/>
      <c r="J731" s="184"/>
      <c r="K731" s="184"/>
      <c r="L731" s="184"/>
      <c r="M731" s="184"/>
      <c r="N731" s="98"/>
      <c r="O731" s="164"/>
      <c r="P731" s="184"/>
      <c r="Q731" s="184"/>
      <c r="R731" s="184"/>
      <c r="S731" s="184"/>
      <c r="T731" s="184"/>
      <c r="U731" s="184"/>
      <c r="V731" s="99"/>
      <c r="W731" s="99"/>
      <c r="X731" s="100"/>
      <c r="Y731" s="101"/>
      <c r="Z731" s="38"/>
      <c r="AA731" s="94"/>
      <c r="AB731" s="94"/>
      <c r="AC731" s="94"/>
      <c r="AD731" s="94"/>
      <c r="AE731" s="94"/>
      <c r="AF731" s="94"/>
      <c r="AG731" s="94"/>
      <c r="AH731" s="94"/>
      <c r="AI731" s="94"/>
      <c r="AJ731" s="94"/>
      <c r="AK731" s="94"/>
      <c r="AL731" s="94"/>
    </row>
    <row r="732" spans="1:38" ht="14.25" customHeight="1" x14ac:dyDescent="0.25">
      <c r="A732" s="38"/>
      <c r="B732" s="184"/>
      <c r="C732" s="184"/>
      <c r="D732" s="184"/>
      <c r="E732" s="184"/>
      <c r="F732" s="184"/>
      <c r="G732" s="184"/>
      <c r="H732" s="184"/>
      <c r="I732" s="184"/>
      <c r="J732" s="184"/>
      <c r="K732" s="184"/>
      <c r="L732" s="184"/>
      <c r="M732" s="184"/>
      <c r="N732" s="98"/>
      <c r="O732" s="164"/>
      <c r="P732" s="184"/>
      <c r="Q732" s="184"/>
      <c r="R732" s="184"/>
      <c r="S732" s="184"/>
      <c r="T732" s="184"/>
      <c r="U732" s="184"/>
      <c r="V732" s="99"/>
      <c r="W732" s="99"/>
      <c r="X732" s="100"/>
      <c r="Y732" s="101"/>
      <c r="Z732" s="38"/>
      <c r="AA732" s="94"/>
      <c r="AB732" s="94"/>
      <c r="AC732" s="94"/>
      <c r="AD732" s="94"/>
      <c r="AE732" s="94"/>
      <c r="AF732" s="94"/>
      <c r="AG732" s="94"/>
      <c r="AH732" s="94"/>
      <c r="AI732" s="94"/>
      <c r="AJ732" s="94"/>
      <c r="AK732" s="94"/>
      <c r="AL732" s="94"/>
    </row>
    <row r="733" spans="1:38" ht="14.25" customHeight="1" x14ac:dyDescent="0.25">
      <c r="A733" s="38"/>
      <c r="B733" s="184"/>
      <c r="C733" s="184"/>
      <c r="D733" s="184"/>
      <c r="E733" s="184"/>
      <c r="F733" s="184"/>
      <c r="G733" s="184"/>
      <c r="H733" s="184"/>
      <c r="I733" s="184"/>
      <c r="J733" s="184"/>
      <c r="K733" s="184"/>
      <c r="L733" s="184"/>
      <c r="M733" s="184"/>
      <c r="N733" s="98"/>
      <c r="O733" s="164"/>
      <c r="P733" s="184"/>
      <c r="Q733" s="184"/>
      <c r="R733" s="184"/>
      <c r="S733" s="184"/>
      <c r="T733" s="184"/>
      <c r="U733" s="184"/>
      <c r="V733" s="99"/>
      <c r="W733" s="99"/>
      <c r="X733" s="100"/>
      <c r="Y733" s="101"/>
      <c r="Z733" s="38"/>
      <c r="AA733" s="94"/>
      <c r="AB733" s="94"/>
      <c r="AC733" s="94"/>
      <c r="AD733" s="94"/>
      <c r="AE733" s="94"/>
      <c r="AF733" s="94"/>
      <c r="AG733" s="94"/>
      <c r="AH733" s="94"/>
      <c r="AI733" s="94"/>
      <c r="AJ733" s="94"/>
      <c r="AK733" s="94"/>
      <c r="AL733" s="94"/>
    </row>
    <row r="734" spans="1:38" ht="14.25" customHeight="1" x14ac:dyDescent="0.25">
      <c r="A734" s="38"/>
      <c r="B734" s="184"/>
      <c r="C734" s="184"/>
      <c r="D734" s="184"/>
      <c r="E734" s="184"/>
      <c r="F734" s="184"/>
      <c r="G734" s="184"/>
      <c r="H734" s="184"/>
      <c r="I734" s="184"/>
      <c r="J734" s="184"/>
      <c r="K734" s="184"/>
      <c r="L734" s="184"/>
      <c r="M734" s="184"/>
      <c r="N734" s="98"/>
      <c r="O734" s="164"/>
      <c r="P734" s="184"/>
      <c r="Q734" s="184"/>
      <c r="R734" s="184"/>
      <c r="S734" s="184"/>
      <c r="T734" s="184"/>
      <c r="U734" s="184"/>
      <c r="V734" s="99"/>
      <c r="W734" s="99"/>
      <c r="X734" s="100"/>
      <c r="Y734" s="101"/>
      <c r="Z734" s="38"/>
      <c r="AA734" s="94"/>
      <c r="AB734" s="94"/>
      <c r="AC734" s="94"/>
      <c r="AD734" s="94"/>
      <c r="AE734" s="94"/>
      <c r="AF734" s="94"/>
      <c r="AG734" s="94"/>
      <c r="AH734" s="94"/>
      <c r="AI734" s="94"/>
      <c r="AJ734" s="94"/>
      <c r="AK734" s="94"/>
      <c r="AL734" s="94"/>
    </row>
    <row r="735" spans="1:38" ht="14.25" customHeight="1" x14ac:dyDescent="0.25">
      <c r="A735" s="38"/>
      <c r="B735" s="184"/>
      <c r="C735" s="184"/>
      <c r="D735" s="184"/>
      <c r="E735" s="184"/>
      <c r="F735" s="184"/>
      <c r="G735" s="184"/>
      <c r="H735" s="184"/>
      <c r="I735" s="184"/>
      <c r="J735" s="184"/>
      <c r="K735" s="184"/>
      <c r="L735" s="184"/>
      <c r="M735" s="184"/>
      <c r="N735" s="98"/>
      <c r="O735" s="164"/>
      <c r="P735" s="184"/>
      <c r="Q735" s="184"/>
      <c r="R735" s="184"/>
      <c r="S735" s="184"/>
      <c r="T735" s="184"/>
      <c r="U735" s="184"/>
      <c r="V735" s="99"/>
      <c r="W735" s="99"/>
      <c r="X735" s="100"/>
      <c r="Y735" s="101"/>
      <c r="Z735" s="38"/>
      <c r="AA735" s="94"/>
      <c r="AB735" s="94"/>
      <c r="AC735" s="94"/>
      <c r="AD735" s="94"/>
      <c r="AE735" s="94"/>
      <c r="AF735" s="94"/>
      <c r="AG735" s="94"/>
      <c r="AH735" s="94"/>
      <c r="AI735" s="94"/>
      <c r="AJ735" s="94"/>
      <c r="AK735" s="94"/>
      <c r="AL735" s="94"/>
    </row>
    <row r="736" spans="1:38" ht="14.25" customHeight="1" x14ac:dyDescent="0.25">
      <c r="A736" s="38"/>
      <c r="B736" s="184"/>
      <c r="C736" s="184"/>
      <c r="D736" s="184"/>
      <c r="E736" s="184"/>
      <c r="F736" s="184"/>
      <c r="G736" s="184"/>
      <c r="H736" s="184"/>
      <c r="I736" s="184"/>
      <c r="J736" s="184"/>
      <c r="K736" s="184"/>
      <c r="L736" s="184"/>
      <c r="M736" s="184"/>
      <c r="N736" s="98"/>
      <c r="O736" s="164"/>
      <c r="P736" s="184"/>
      <c r="Q736" s="184"/>
      <c r="R736" s="184"/>
      <c r="S736" s="184"/>
      <c r="T736" s="184"/>
      <c r="U736" s="184"/>
      <c r="V736" s="99"/>
      <c r="W736" s="99"/>
      <c r="X736" s="100"/>
      <c r="Y736" s="101"/>
      <c r="Z736" s="38"/>
      <c r="AA736" s="94"/>
      <c r="AB736" s="94"/>
      <c r="AC736" s="94"/>
      <c r="AD736" s="94"/>
      <c r="AE736" s="94"/>
      <c r="AF736" s="94"/>
      <c r="AG736" s="94"/>
      <c r="AH736" s="94"/>
      <c r="AI736" s="94"/>
      <c r="AJ736" s="94"/>
      <c r="AK736" s="94"/>
      <c r="AL736" s="94"/>
    </row>
    <row r="737" spans="1:38" ht="14.25" customHeight="1" x14ac:dyDescent="0.25">
      <c r="A737" s="38"/>
      <c r="B737" s="184"/>
      <c r="C737" s="184"/>
      <c r="D737" s="184"/>
      <c r="E737" s="184"/>
      <c r="F737" s="184"/>
      <c r="G737" s="184"/>
      <c r="H737" s="184"/>
      <c r="I737" s="184"/>
      <c r="J737" s="184"/>
      <c r="K737" s="184"/>
      <c r="L737" s="184"/>
      <c r="M737" s="184"/>
      <c r="N737" s="98"/>
      <c r="O737" s="164"/>
      <c r="P737" s="184"/>
      <c r="Q737" s="184"/>
      <c r="R737" s="184"/>
      <c r="S737" s="184"/>
      <c r="T737" s="184"/>
      <c r="U737" s="184"/>
      <c r="V737" s="99"/>
      <c r="W737" s="99"/>
      <c r="X737" s="100"/>
      <c r="Y737" s="101"/>
      <c r="Z737" s="38"/>
      <c r="AA737" s="94"/>
      <c r="AB737" s="94"/>
      <c r="AC737" s="94"/>
      <c r="AD737" s="94"/>
      <c r="AE737" s="94"/>
      <c r="AF737" s="94"/>
      <c r="AG737" s="94"/>
      <c r="AH737" s="94"/>
      <c r="AI737" s="94"/>
      <c r="AJ737" s="94"/>
      <c r="AK737" s="94"/>
      <c r="AL737" s="94"/>
    </row>
    <row r="738" spans="1:38" ht="14.25" customHeight="1" x14ac:dyDescent="0.25">
      <c r="A738" s="38"/>
      <c r="B738" s="184"/>
      <c r="C738" s="184"/>
      <c r="D738" s="184"/>
      <c r="E738" s="184"/>
      <c r="F738" s="184"/>
      <c r="G738" s="184"/>
      <c r="H738" s="184"/>
      <c r="I738" s="184"/>
      <c r="J738" s="184"/>
      <c r="K738" s="184"/>
      <c r="L738" s="184"/>
      <c r="M738" s="184"/>
      <c r="N738" s="98"/>
      <c r="O738" s="164"/>
      <c r="P738" s="184"/>
      <c r="Q738" s="184"/>
      <c r="R738" s="184"/>
      <c r="S738" s="184"/>
      <c r="T738" s="184"/>
      <c r="U738" s="184"/>
      <c r="V738" s="99"/>
      <c r="W738" s="99"/>
      <c r="X738" s="100"/>
      <c r="Y738" s="101"/>
      <c r="Z738" s="38"/>
      <c r="AA738" s="94"/>
      <c r="AB738" s="94"/>
      <c r="AC738" s="94"/>
      <c r="AD738" s="94"/>
      <c r="AE738" s="94"/>
      <c r="AF738" s="94"/>
      <c r="AG738" s="94"/>
      <c r="AH738" s="94"/>
      <c r="AI738" s="94"/>
      <c r="AJ738" s="94"/>
      <c r="AK738" s="94"/>
      <c r="AL738" s="94"/>
    </row>
    <row r="739" spans="1:38" ht="14.25" customHeight="1" x14ac:dyDescent="0.25">
      <c r="A739" s="38"/>
      <c r="B739" s="184"/>
      <c r="C739" s="184"/>
      <c r="D739" s="184"/>
      <c r="E739" s="184"/>
      <c r="F739" s="184"/>
      <c r="G739" s="184"/>
      <c r="H739" s="184"/>
      <c r="I739" s="184"/>
      <c r="J739" s="184"/>
      <c r="K739" s="184"/>
      <c r="L739" s="184"/>
      <c r="M739" s="184"/>
      <c r="N739" s="98"/>
      <c r="O739" s="164"/>
      <c r="P739" s="184"/>
      <c r="Q739" s="184"/>
      <c r="R739" s="184"/>
      <c r="S739" s="184"/>
      <c r="T739" s="184"/>
      <c r="U739" s="184"/>
      <c r="V739" s="99"/>
      <c r="W739" s="99"/>
      <c r="X739" s="100"/>
      <c r="Y739" s="101"/>
      <c r="Z739" s="38"/>
      <c r="AA739" s="94"/>
      <c r="AB739" s="94"/>
      <c r="AC739" s="94"/>
      <c r="AD739" s="94"/>
      <c r="AE739" s="94"/>
      <c r="AF739" s="94"/>
      <c r="AG739" s="94"/>
      <c r="AH739" s="94"/>
      <c r="AI739" s="94"/>
      <c r="AJ739" s="94"/>
      <c r="AK739" s="94"/>
      <c r="AL739" s="94"/>
    </row>
    <row r="740" spans="1:38" ht="14.25" customHeight="1" x14ac:dyDescent="0.25">
      <c r="A740" s="38"/>
      <c r="B740" s="184"/>
      <c r="C740" s="184"/>
      <c r="D740" s="184"/>
      <c r="E740" s="184"/>
      <c r="F740" s="184"/>
      <c r="G740" s="184"/>
      <c r="H740" s="184"/>
      <c r="I740" s="184"/>
      <c r="J740" s="184"/>
      <c r="K740" s="184"/>
      <c r="L740" s="184"/>
      <c r="M740" s="184"/>
      <c r="N740" s="98"/>
      <c r="O740" s="164"/>
      <c r="P740" s="184"/>
      <c r="Q740" s="184"/>
      <c r="R740" s="184"/>
      <c r="S740" s="184"/>
      <c r="T740" s="184"/>
      <c r="U740" s="184"/>
      <c r="V740" s="99"/>
      <c r="W740" s="99"/>
      <c r="X740" s="100"/>
      <c r="Y740" s="101"/>
      <c r="Z740" s="38"/>
      <c r="AA740" s="94"/>
      <c r="AB740" s="94"/>
      <c r="AC740" s="94"/>
      <c r="AD740" s="94"/>
      <c r="AE740" s="94"/>
      <c r="AF740" s="94"/>
      <c r="AG740" s="94"/>
      <c r="AH740" s="94"/>
      <c r="AI740" s="94"/>
      <c r="AJ740" s="94"/>
      <c r="AK740" s="94"/>
      <c r="AL740" s="94"/>
    </row>
    <row r="741" spans="1:38" ht="14.25" customHeight="1" x14ac:dyDescent="0.25">
      <c r="A741" s="38"/>
      <c r="B741" s="184"/>
      <c r="C741" s="184"/>
      <c r="D741" s="184"/>
      <c r="E741" s="184"/>
      <c r="F741" s="184"/>
      <c r="G741" s="184"/>
      <c r="H741" s="184"/>
      <c r="I741" s="184"/>
      <c r="J741" s="184"/>
      <c r="K741" s="184"/>
      <c r="L741" s="184"/>
      <c r="M741" s="184"/>
      <c r="N741" s="98"/>
      <c r="O741" s="164"/>
      <c r="P741" s="184"/>
      <c r="Q741" s="184"/>
      <c r="R741" s="184"/>
      <c r="S741" s="184"/>
      <c r="T741" s="184"/>
      <c r="U741" s="184"/>
      <c r="V741" s="99"/>
      <c r="W741" s="99"/>
      <c r="X741" s="100"/>
      <c r="Y741" s="101"/>
      <c r="Z741" s="38"/>
      <c r="AA741" s="94"/>
      <c r="AB741" s="94"/>
      <c r="AC741" s="94"/>
      <c r="AD741" s="94"/>
      <c r="AE741" s="94"/>
      <c r="AF741" s="94"/>
      <c r="AG741" s="94"/>
      <c r="AH741" s="94"/>
      <c r="AI741" s="94"/>
      <c r="AJ741" s="94"/>
      <c r="AK741" s="94"/>
      <c r="AL741" s="94"/>
    </row>
    <row r="742" spans="1:38" ht="14.25" customHeight="1" x14ac:dyDescent="0.25">
      <c r="A742" s="38"/>
      <c r="B742" s="184"/>
      <c r="C742" s="184"/>
      <c r="D742" s="184"/>
      <c r="E742" s="184"/>
      <c r="F742" s="184"/>
      <c r="G742" s="184"/>
      <c r="H742" s="184"/>
      <c r="I742" s="184"/>
      <c r="J742" s="184"/>
      <c r="K742" s="184"/>
      <c r="L742" s="184"/>
      <c r="M742" s="184"/>
      <c r="N742" s="98"/>
      <c r="O742" s="164"/>
      <c r="P742" s="184"/>
      <c r="Q742" s="184"/>
      <c r="R742" s="184"/>
      <c r="S742" s="184"/>
      <c r="T742" s="184"/>
      <c r="U742" s="184"/>
      <c r="V742" s="99"/>
      <c r="W742" s="99"/>
      <c r="X742" s="100"/>
      <c r="Y742" s="101"/>
      <c r="Z742" s="38"/>
      <c r="AA742" s="94"/>
      <c r="AB742" s="94"/>
      <c r="AC742" s="94"/>
      <c r="AD742" s="94"/>
      <c r="AE742" s="94"/>
      <c r="AF742" s="94"/>
      <c r="AG742" s="94"/>
      <c r="AH742" s="94"/>
      <c r="AI742" s="94"/>
      <c r="AJ742" s="94"/>
      <c r="AK742" s="94"/>
      <c r="AL742" s="94"/>
    </row>
    <row r="743" spans="1:38" ht="14.25" customHeight="1" x14ac:dyDescent="0.25">
      <c r="A743" s="38"/>
      <c r="B743" s="184"/>
      <c r="C743" s="184"/>
      <c r="D743" s="184"/>
      <c r="E743" s="184"/>
      <c r="F743" s="184"/>
      <c r="G743" s="184"/>
      <c r="H743" s="184"/>
      <c r="I743" s="184"/>
      <c r="J743" s="184"/>
      <c r="K743" s="184"/>
      <c r="L743" s="184"/>
      <c r="M743" s="184"/>
      <c r="N743" s="98"/>
      <c r="O743" s="164"/>
      <c r="P743" s="184"/>
      <c r="Q743" s="184"/>
      <c r="R743" s="184"/>
      <c r="S743" s="184"/>
      <c r="T743" s="184"/>
      <c r="U743" s="184"/>
      <c r="V743" s="99"/>
      <c r="W743" s="99"/>
      <c r="X743" s="100"/>
      <c r="Y743" s="101"/>
      <c r="Z743" s="38"/>
      <c r="AA743" s="94"/>
      <c r="AB743" s="94"/>
      <c r="AC743" s="94"/>
      <c r="AD743" s="94"/>
      <c r="AE743" s="94"/>
      <c r="AF743" s="94"/>
      <c r="AG743" s="94"/>
      <c r="AH743" s="94"/>
      <c r="AI743" s="94"/>
      <c r="AJ743" s="94"/>
      <c r="AK743" s="94"/>
      <c r="AL743" s="94"/>
    </row>
    <row r="744" spans="1:38" ht="14.25" customHeight="1" x14ac:dyDescent="0.25">
      <c r="A744" s="38"/>
      <c r="B744" s="184"/>
      <c r="C744" s="184"/>
      <c r="D744" s="184"/>
      <c r="E744" s="184"/>
      <c r="F744" s="184"/>
      <c r="G744" s="184"/>
      <c r="H744" s="184"/>
      <c r="I744" s="184"/>
      <c r="J744" s="184"/>
      <c r="K744" s="184"/>
      <c r="L744" s="184"/>
      <c r="M744" s="184"/>
      <c r="N744" s="98"/>
      <c r="O744" s="164"/>
      <c r="P744" s="184"/>
      <c r="Q744" s="184"/>
      <c r="R744" s="184"/>
      <c r="S744" s="184"/>
      <c r="T744" s="184"/>
      <c r="U744" s="184"/>
      <c r="V744" s="99"/>
      <c r="W744" s="99"/>
      <c r="X744" s="100"/>
      <c r="Y744" s="101"/>
      <c r="Z744" s="38"/>
      <c r="AA744" s="94"/>
      <c r="AB744" s="94"/>
      <c r="AC744" s="94"/>
      <c r="AD744" s="94"/>
      <c r="AE744" s="94"/>
      <c r="AF744" s="94"/>
      <c r="AG744" s="94"/>
      <c r="AH744" s="94"/>
      <c r="AI744" s="94"/>
      <c r="AJ744" s="94"/>
      <c r="AK744" s="94"/>
      <c r="AL744" s="94"/>
    </row>
    <row r="745" spans="1:38" ht="14.25" customHeight="1" x14ac:dyDescent="0.25">
      <c r="A745" s="38"/>
      <c r="B745" s="184"/>
      <c r="C745" s="184"/>
      <c r="D745" s="184"/>
      <c r="E745" s="184"/>
      <c r="F745" s="184"/>
      <c r="G745" s="184"/>
      <c r="H745" s="184"/>
      <c r="I745" s="184"/>
      <c r="J745" s="184"/>
      <c r="K745" s="184"/>
      <c r="L745" s="184"/>
      <c r="M745" s="184"/>
      <c r="N745" s="98"/>
      <c r="O745" s="164"/>
      <c r="P745" s="184"/>
      <c r="Q745" s="184"/>
      <c r="R745" s="184"/>
      <c r="S745" s="184"/>
      <c r="T745" s="184"/>
      <c r="U745" s="184"/>
      <c r="V745" s="99"/>
      <c r="W745" s="99"/>
      <c r="X745" s="100"/>
      <c r="Y745" s="101"/>
      <c r="Z745" s="38"/>
      <c r="AA745" s="94"/>
      <c r="AB745" s="94"/>
      <c r="AC745" s="94"/>
      <c r="AD745" s="94"/>
      <c r="AE745" s="94"/>
      <c r="AF745" s="94"/>
      <c r="AG745" s="94"/>
      <c r="AH745" s="94"/>
      <c r="AI745" s="94"/>
      <c r="AJ745" s="94"/>
      <c r="AK745" s="94"/>
      <c r="AL745" s="94"/>
    </row>
    <row r="746" spans="1:38" ht="14.25" customHeight="1" x14ac:dyDescent="0.25">
      <c r="A746" s="38"/>
      <c r="B746" s="184"/>
      <c r="C746" s="184"/>
      <c r="D746" s="184"/>
      <c r="E746" s="184"/>
      <c r="F746" s="184"/>
      <c r="G746" s="184"/>
      <c r="H746" s="184"/>
      <c r="I746" s="184"/>
      <c r="J746" s="184"/>
      <c r="K746" s="184"/>
      <c r="L746" s="184"/>
      <c r="M746" s="184"/>
      <c r="N746" s="98"/>
      <c r="O746" s="164"/>
      <c r="P746" s="184"/>
      <c r="Q746" s="184"/>
      <c r="R746" s="184"/>
      <c r="S746" s="184"/>
      <c r="T746" s="184"/>
      <c r="U746" s="184"/>
      <c r="V746" s="99"/>
      <c r="W746" s="99"/>
      <c r="X746" s="100"/>
      <c r="Y746" s="101"/>
      <c r="Z746" s="38"/>
      <c r="AA746" s="94"/>
      <c r="AB746" s="94"/>
      <c r="AC746" s="94"/>
      <c r="AD746" s="94"/>
      <c r="AE746" s="94"/>
      <c r="AF746" s="94"/>
      <c r="AG746" s="94"/>
      <c r="AH746" s="94"/>
      <c r="AI746" s="94"/>
      <c r="AJ746" s="94"/>
      <c r="AK746" s="94"/>
      <c r="AL746" s="94"/>
    </row>
    <row r="747" spans="1:38" ht="14.25" customHeight="1" x14ac:dyDescent="0.25">
      <c r="A747" s="38"/>
      <c r="B747" s="184"/>
      <c r="C747" s="184"/>
      <c r="D747" s="184"/>
      <c r="E747" s="184"/>
      <c r="F747" s="184"/>
      <c r="G747" s="184"/>
      <c r="H747" s="184"/>
      <c r="I747" s="184"/>
      <c r="J747" s="184"/>
      <c r="K747" s="184"/>
      <c r="L747" s="184"/>
      <c r="M747" s="184"/>
      <c r="N747" s="98"/>
      <c r="O747" s="164"/>
      <c r="P747" s="184"/>
      <c r="Q747" s="184"/>
      <c r="R747" s="184"/>
      <c r="S747" s="184"/>
      <c r="T747" s="184"/>
      <c r="U747" s="184"/>
      <c r="V747" s="99"/>
      <c r="W747" s="99"/>
      <c r="X747" s="100"/>
      <c r="Y747" s="101"/>
      <c r="Z747" s="38"/>
      <c r="AA747" s="94"/>
      <c r="AB747" s="94"/>
      <c r="AC747" s="94"/>
      <c r="AD747" s="94"/>
      <c r="AE747" s="94"/>
      <c r="AF747" s="94"/>
      <c r="AG747" s="94"/>
      <c r="AH747" s="94"/>
      <c r="AI747" s="94"/>
      <c r="AJ747" s="94"/>
      <c r="AK747" s="94"/>
      <c r="AL747" s="94"/>
    </row>
    <row r="748" spans="1:38" ht="14.25" customHeight="1" x14ac:dyDescent="0.25">
      <c r="A748" s="38"/>
      <c r="B748" s="184"/>
      <c r="C748" s="184"/>
      <c r="D748" s="184"/>
      <c r="E748" s="184"/>
      <c r="F748" s="184"/>
      <c r="G748" s="184"/>
      <c r="H748" s="184"/>
      <c r="I748" s="184"/>
      <c r="J748" s="184"/>
      <c r="K748" s="184"/>
      <c r="L748" s="184"/>
      <c r="M748" s="184"/>
      <c r="N748" s="98"/>
      <c r="O748" s="164"/>
      <c r="P748" s="184"/>
      <c r="Q748" s="184"/>
      <c r="R748" s="184"/>
      <c r="S748" s="184"/>
      <c r="T748" s="184"/>
      <c r="U748" s="184"/>
      <c r="V748" s="99"/>
      <c r="W748" s="99"/>
      <c r="X748" s="100"/>
      <c r="Y748" s="101"/>
      <c r="Z748" s="38"/>
      <c r="AA748" s="94"/>
      <c r="AB748" s="94"/>
      <c r="AC748" s="94"/>
      <c r="AD748" s="94"/>
      <c r="AE748" s="94"/>
      <c r="AF748" s="94"/>
      <c r="AG748" s="94"/>
      <c r="AH748" s="94"/>
      <c r="AI748" s="94"/>
      <c r="AJ748" s="94"/>
      <c r="AK748" s="94"/>
      <c r="AL748" s="94"/>
    </row>
    <row r="749" spans="1:38" ht="14.25" customHeight="1" x14ac:dyDescent="0.25">
      <c r="A749" s="38"/>
      <c r="B749" s="184"/>
      <c r="C749" s="184"/>
      <c r="D749" s="184"/>
      <c r="E749" s="184"/>
      <c r="F749" s="184"/>
      <c r="G749" s="184"/>
      <c r="H749" s="184"/>
      <c r="I749" s="184"/>
      <c r="J749" s="184"/>
      <c r="K749" s="184"/>
      <c r="L749" s="184"/>
      <c r="M749" s="184"/>
      <c r="N749" s="98"/>
      <c r="O749" s="164"/>
      <c r="P749" s="184"/>
      <c r="Q749" s="184"/>
      <c r="R749" s="184"/>
      <c r="S749" s="184"/>
      <c r="T749" s="184"/>
      <c r="U749" s="184"/>
      <c r="V749" s="99"/>
      <c r="W749" s="99"/>
      <c r="X749" s="100"/>
      <c r="Y749" s="101"/>
      <c r="Z749" s="38"/>
      <c r="AA749" s="94"/>
      <c r="AB749" s="94"/>
      <c r="AC749" s="94"/>
      <c r="AD749" s="94"/>
      <c r="AE749" s="94"/>
      <c r="AF749" s="94"/>
      <c r="AG749" s="94"/>
      <c r="AH749" s="94"/>
      <c r="AI749" s="94"/>
      <c r="AJ749" s="94"/>
      <c r="AK749" s="94"/>
      <c r="AL749" s="94"/>
    </row>
    <row r="750" spans="1:38" ht="14.25" customHeight="1" x14ac:dyDescent="0.25">
      <c r="A750" s="38"/>
      <c r="B750" s="184"/>
      <c r="C750" s="184"/>
      <c r="D750" s="184"/>
      <c r="E750" s="184"/>
      <c r="F750" s="184"/>
      <c r="G750" s="184"/>
      <c r="H750" s="184"/>
      <c r="I750" s="184"/>
      <c r="J750" s="184"/>
      <c r="K750" s="184"/>
      <c r="L750" s="184"/>
      <c r="M750" s="184"/>
      <c r="N750" s="98"/>
      <c r="O750" s="164"/>
      <c r="P750" s="184"/>
      <c r="Q750" s="184"/>
      <c r="R750" s="184"/>
      <c r="S750" s="184"/>
      <c r="T750" s="184"/>
      <c r="U750" s="184"/>
      <c r="V750" s="99"/>
      <c r="W750" s="99"/>
      <c r="X750" s="100"/>
      <c r="Y750" s="101"/>
      <c r="Z750" s="38"/>
      <c r="AA750" s="94"/>
      <c r="AB750" s="94"/>
      <c r="AC750" s="94"/>
      <c r="AD750" s="94"/>
      <c r="AE750" s="94"/>
      <c r="AF750" s="94"/>
      <c r="AG750" s="94"/>
      <c r="AH750" s="94"/>
      <c r="AI750" s="94"/>
      <c r="AJ750" s="94"/>
      <c r="AK750" s="94"/>
      <c r="AL750" s="94"/>
    </row>
    <row r="751" spans="1:38" ht="14.25" customHeight="1" x14ac:dyDescent="0.25">
      <c r="A751" s="38"/>
      <c r="B751" s="184"/>
      <c r="C751" s="184"/>
      <c r="D751" s="184"/>
      <c r="E751" s="184"/>
      <c r="F751" s="184"/>
      <c r="G751" s="184"/>
      <c r="H751" s="184"/>
      <c r="I751" s="184"/>
      <c r="J751" s="184"/>
      <c r="K751" s="184"/>
      <c r="L751" s="184"/>
      <c r="M751" s="184"/>
      <c r="N751" s="98"/>
      <c r="O751" s="164"/>
      <c r="P751" s="184"/>
      <c r="Q751" s="184"/>
      <c r="R751" s="184"/>
      <c r="S751" s="184"/>
      <c r="T751" s="184"/>
      <c r="U751" s="184"/>
      <c r="V751" s="99"/>
      <c r="W751" s="99"/>
      <c r="X751" s="100"/>
      <c r="Y751" s="101"/>
      <c r="Z751" s="38"/>
      <c r="AA751" s="94"/>
      <c r="AB751" s="94"/>
      <c r="AC751" s="94"/>
      <c r="AD751" s="94"/>
      <c r="AE751" s="94"/>
      <c r="AF751" s="94"/>
      <c r="AG751" s="94"/>
      <c r="AH751" s="94"/>
      <c r="AI751" s="94"/>
      <c r="AJ751" s="94"/>
      <c r="AK751" s="94"/>
      <c r="AL751" s="94"/>
    </row>
    <row r="752" spans="1:38" ht="14.25" customHeight="1" x14ac:dyDescent="0.25">
      <c r="A752" s="38"/>
      <c r="B752" s="184"/>
      <c r="C752" s="184"/>
      <c r="D752" s="184"/>
      <c r="E752" s="184"/>
      <c r="F752" s="184"/>
      <c r="G752" s="184"/>
      <c r="H752" s="184"/>
      <c r="I752" s="184"/>
      <c r="J752" s="184"/>
      <c r="K752" s="184"/>
      <c r="L752" s="184"/>
      <c r="M752" s="184"/>
      <c r="N752" s="98"/>
      <c r="O752" s="164"/>
      <c r="P752" s="184"/>
      <c r="Q752" s="184"/>
      <c r="R752" s="184"/>
      <c r="S752" s="184"/>
      <c r="T752" s="184"/>
      <c r="U752" s="184"/>
      <c r="V752" s="99"/>
      <c r="W752" s="99"/>
      <c r="X752" s="100"/>
      <c r="Y752" s="101"/>
      <c r="Z752" s="38"/>
      <c r="AA752" s="94"/>
      <c r="AB752" s="94"/>
      <c r="AC752" s="94"/>
      <c r="AD752" s="94"/>
      <c r="AE752" s="94"/>
      <c r="AF752" s="94"/>
      <c r="AG752" s="94"/>
      <c r="AH752" s="94"/>
      <c r="AI752" s="94"/>
      <c r="AJ752" s="94"/>
      <c r="AK752" s="94"/>
      <c r="AL752" s="94"/>
    </row>
    <row r="753" spans="1:38" ht="14.25" customHeight="1" x14ac:dyDescent="0.25">
      <c r="A753" s="38"/>
      <c r="B753" s="184"/>
      <c r="C753" s="184"/>
      <c r="D753" s="184"/>
      <c r="E753" s="184"/>
      <c r="F753" s="184"/>
      <c r="G753" s="184"/>
      <c r="H753" s="184"/>
      <c r="I753" s="184"/>
      <c r="J753" s="184"/>
      <c r="K753" s="184"/>
      <c r="L753" s="184"/>
      <c r="M753" s="184"/>
      <c r="N753" s="98"/>
      <c r="O753" s="164"/>
      <c r="P753" s="184"/>
      <c r="Q753" s="184"/>
      <c r="R753" s="184"/>
      <c r="S753" s="184"/>
      <c r="T753" s="184"/>
      <c r="U753" s="184"/>
      <c r="V753" s="99"/>
      <c r="W753" s="99"/>
      <c r="X753" s="100"/>
      <c r="Y753" s="101"/>
      <c r="Z753" s="38"/>
      <c r="AA753" s="94"/>
      <c r="AB753" s="94"/>
      <c r="AC753" s="94"/>
      <c r="AD753" s="94"/>
      <c r="AE753" s="94"/>
      <c r="AF753" s="94"/>
      <c r="AG753" s="94"/>
      <c r="AH753" s="94"/>
      <c r="AI753" s="94"/>
      <c r="AJ753" s="94"/>
      <c r="AK753" s="94"/>
      <c r="AL753" s="94"/>
    </row>
    <row r="754" spans="1:38" ht="14.25" customHeight="1" x14ac:dyDescent="0.25">
      <c r="A754" s="38"/>
      <c r="B754" s="184"/>
      <c r="C754" s="184"/>
      <c r="D754" s="184"/>
      <c r="E754" s="184"/>
      <c r="F754" s="184"/>
      <c r="G754" s="184"/>
      <c r="H754" s="184"/>
      <c r="I754" s="184"/>
      <c r="J754" s="184"/>
      <c r="K754" s="184"/>
      <c r="L754" s="184"/>
      <c r="M754" s="184"/>
      <c r="N754" s="98"/>
      <c r="O754" s="164"/>
      <c r="P754" s="184"/>
      <c r="Q754" s="184"/>
      <c r="R754" s="184"/>
      <c r="S754" s="184"/>
      <c r="T754" s="184"/>
      <c r="U754" s="184"/>
      <c r="V754" s="99"/>
      <c r="W754" s="99"/>
      <c r="X754" s="100"/>
      <c r="Y754" s="101"/>
      <c r="Z754" s="38"/>
      <c r="AA754" s="94"/>
      <c r="AB754" s="94"/>
      <c r="AC754" s="94"/>
      <c r="AD754" s="94"/>
      <c r="AE754" s="94"/>
      <c r="AF754" s="94"/>
      <c r="AG754" s="94"/>
      <c r="AH754" s="94"/>
      <c r="AI754" s="94"/>
      <c r="AJ754" s="94"/>
      <c r="AK754" s="94"/>
      <c r="AL754" s="94"/>
    </row>
    <row r="755" spans="1:38" ht="14.25" customHeight="1" x14ac:dyDescent="0.25">
      <c r="A755" s="38"/>
      <c r="B755" s="184"/>
      <c r="C755" s="184"/>
      <c r="D755" s="184"/>
      <c r="E755" s="184"/>
      <c r="F755" s="184"/>
      <c r="G755" s="184"/>
      <c r="H755" s="184"/>
      <c r="I755" s="184"/>
      <c r="J755" s="184"/>
      <c r="K755" s="184"/>
      <c r="L755" s="184"/>
      <c r="M755" s="184"/>
      <c r="N755" s="98"/>
      <c r="O755" s="164"/>
      <c r="P755" s="184"/>
      <c r="Q755" s="184"/>
      <c r="R755" s="184"/>
      <c r="S755" s="184"/>
      <c r="T755" s="184"/>
      <c r="U755" s="184"/>
      <c r="V755" s="99"/>
      <c r="W755" s="99"/>
      <c r="X755" s="100"/>
      <c r="Y755" s="101"/>
      <c r="Z755" s="38"/>
      <c r="AA755" s="94"/>
      <c r="AB755" s="94"/>
      <c r="AC755" s="94"/>
      <c r="AD755" s="94"/>
      <c r="AE755" s="94"/>
      <c r="AF755" s="94"/>
      <c r="AG755" s="94"/>
      <c r="AH755" s="94"/>
      <c r="AI755" s="94"/>
      <c r="AJ755" s="94"/>
      <c r="AK755" s="94"/>
      <c r="AL755" s="94"/>
    </row>
    <row r="756" spans="1:38" ht="14.25" customHeight="1" x14ac:dyDescent="0.25">
      <c r="A756" s="94"/>
      <c r="B756" s="184"/>
      <c r="C756" s="184"/>
      <c r="D756" s="184"/>
      <c r="E756" s="184"/>
      <c r="F756" s="184"/>
      <c r="G756" s="184"/>
      <c r="H756" s="184"/>
      <c r="I756" s="184"/>
      <c r="J756" s="184"/>
      <c r="K756" s="184"/>
      <c r="L756" s="184"/>
      <c r="M756" s="184"/>
      <c r="N756" s="98"/>
      <c r="O756" s="164"/>
      <c r="P756" s="184"/>
      <c r="Q756" s="184"/>
      <c r="R756" s="184"/>
      <c r="S756" s="184"/>
      <c r="T756" s="184"/>
      <c r="U756" s="184"/>
      <c r="V756" s="99"/>
      <c r="W756" s="99"/>
      <c r="X756" s="100"/>
      <c r="Y756" s="101"/>
      <c r="Z756" s="38"/>
      <c r="AA756" s="94"/>
      <c r="AB756" s="94"/>
      <c r="AC756" s="94"/>
      <c r="AD756" s="94"/>
      <c r="AE756" s="94"/>
      <c r="AF756" s="94"/>
      <c r="AG756" s="94"/>
      <c r="AH756" s="94"/>
      <c r="AI756" s="94"/>
      <c r="AJ756" s="94"/>
      <c r="AK756" s="94"/>
      <c r="AL756" s="94"/>
    </row>
    <row r="757" spans="1:38" ht="14.25" customHeight="1" x14ac:dyDescent="0.25">
      <c r="A757" s="94"/>
      <c r="B757" s="184"/>
      <c r="C757" s="184"/>
      <c r="D757" s="184"/>
      <c r="E757" s="184"/>
      <c r="F757" s="184"/>
      <c r="G757" s="184"/>
      <c r="H757" s="184"/>
      <c r="I757" s="184"/>
      <c r="J757" s="184"/>
      <c r="K757" s="184"/>
      <c r="L757" s="184"/>
      <c r="M757" s="184"/>
      <c r="N757" s="98"/>
      <c r="O757" s="164"/>
      <c r="P757" s="184"/>
      <c r="Q757" s="184"/>
      <c r="R757" s="184"/>
      <c r="S757" s="184"/>
      <c r="T757" s="184"/>
      <c r="U757" s="184"/>
      <c r="V757" s="99"/>
      <c r="W757" s="99"/>
      <c r="X757" s="100"/>
      <c r="Y757" s="101"/>
      <c r="Z757" s="38"/>
      <c r="AA757" s="94"/>
      <c r="AB757" s="94"/>
      <c r="AC757" s="94"/>
      <c r="AD757" s="94"/>
      <c r="AE757" s="94"/>
      <c r="AF757" s="94"/>
      <c r="AG757" s="94"/>
      <c r="AH757" s="94"/>
      <c r="AI757" s="94"/>
      <c r="AJ757" s="94"/>
      <c r="AK757" s="94"/>
      <c r="AL757" s="94"/>
    </row>
    <row r="758" spans="1:38" ht="14.25" customHeight="1" x14ac:dyDescent="0.25">
      <c r="A758" s="94"/>
      <c r="B758" s="94"/>
      <c r="C758" s="94"/>
      <c r="D758" s="94"/>
      <c r="E758" s="94"/>
      <c r="F758" s="94"/>
      <c r="G758" s="94"/>
      <c r="H758" s="94"/>
      <c r="I758" s="94"/>
      <c r="J758" s="94"/>
      <c r="K758" s="94"/>
      <c r="L758" s="94"/>
      <c r="M758" s="94"/>
      <c r="N758" s="94"/>
      <c r="O758" s="94"/>
      <c r="P758" s="94"/>
      <c r="Q758" s="94"/>
      <c r="R758" s="94"/>
      <c r="S758" s="94"/>
      <c r="T758" s="94"/>
      <c r="U758" s="94"/>
      <c r="V758" s="94"/>
      <c r="W758" s="94"/>
      <c r="X758" s="94"/>
      <c r="Y758" s="94"/>
      <c r="Z758" s="94"/>
      <c r="AA758" s="94"/>
      <c r="AB758" s="94"/>
      <c r="AC758" s="94"/>
      <c r="AD758" s="94"/>
      <c r="AE758" s="94"/>
      <c r="AF758" s="94"/>
      <c r="AG758" s="94"/>
      <c r="AH758" s="94"/>
      <c r="AI758" s="94"/>
      <c r="AJ758" s="94"/>
      <c r="AK758" s="94"/>
      <c r="AL758" s="94"/>
    </row>
    <row r="759" spans="1:38" ht="14.25" customHeight="1" x14ac:dyDescent="0.25">
      <c r="A759" s="94"/>
      <c r="B759" s="94"/>
      <c r="C759" s="94"/>
      <c r="D759" s="94"/>
      <c r="E759" s="94"/>
      <c r="F759" s="94"/>
      <c r="G759" s="94"/>
      <c r="H759" s="94"/>
      <c r="I759" s="94"/>
      <c r="J759" s="94"/>
      <c r="K759" s="94"/>
      <c r="L759" s="94"/>
      <c r="M759" s="94"/>
      <c r="N759" s="94"/>
      <c r="O759" s="94"/>
      <c r="P759" s="94"/>
      <c r="Q759" s="94"/>
      <c r="R759" s="94"/>
      <c r="S759" s="94"/>
      <c r="T759" s="94"/>
      <c r="U759" s="94"/>
      <c r="V759" s="94"/>
      <c r="W759" s="94"/>
      <c r="X759" s="94"/>
      <c r="Y759" s="94"/>
      <c r="Z759" s="94"/>
      <c r="AA759" s="94"/>
      <c r="AB759" s="94"/>
      <c r="AC759" s="94"/>
      <c r="AD759" s="94"/>
      <c r="AE759" s="94"/>
      <c r="AF759" s="94"/>
      <c r="AG759" s="94"/>
      <c r="AH759" s="94"/>
      <c r="AI759" s="94"/>
      <c r="AJ759" s="94"/>
      <c r="AK759" s="94"/>
      <c r="AL759" s="94"/>
    </row>
    <row r="760" spans="1:38" ht="14.25" customHeight="1" x14ac:dyDescent="0.25">
      <c r="A760" s="94"/>
      <c r="B760" s="94"/>
      <c r="C760" s="94"/>
      <c r="D760" s="94"/>
      <c r="E760" s="94"/>
      <c r="F760" s="94"/>
      <c r="G760" s="94"/>
      <c r="H760" s="94"/>
      <c r="I760" s="94"/>
      <c r="J760" s="94"/>
      <c r="K760" s="94"/>
      <c r="L760" s="94"/>
      <c r="M760" s="94"/>
      <c r="N760" s="94"/>
      <c r="O760" s="94"/>
      <c r="P760" s="94"/>
      <c r="Q760" s="94"/>
      <c r="R760" s="94"/>
      <c r="S760" s="94"/>
      <c r="T760" s="94"/>
      <c r="U760" s="94"/>
      <c r="V760" s="94"/>
      <c r="W760" s="94"/>
      <c r="X760" s="94"/>
      <c r="Y760" s="94"/>
      <c r="Z760" s="94"/>
      <c r="AA760" s="94"/>
      <c r="AB760" s="94"/>
      <c r="AC760" s="94"/>
      <c r="AD760" s="94"/>
      <c r="AE760" s="94"/>
      <c r="AF760" s="94"/>
      <c r="AG760" s="94"/>
      <c r="AH760" s="94"/>
      <c r="AI760" s="94"/>
      <c r="AJ760" s="94"/>
      <c r="AK760" s="94"/>
      <c r="AL760" s="94"/>
    </row>
    <row r="761" spans="1:38" ht="14.25" customHeight="1" x14ac:dyDescent="0.25">
      <c r="A761" s="94"/>
      <c r="B761" s="94"/>
      <c r="C761" s="94"/>
      <c r="D761" s="94"/>
      <c r="E761" s="94"/>
      <c r="F761" s="94"/>
      <c r="G761" s="94"/>
      <c r="H761" s="94"/>
      <c r="I761" s="94"/>
      <c r="J761" s="94"/>
      <c r="K761" s="94"/>
      <c r="L761" s="94"/>
      <c r="M761" s="94"/>
      <c r="N761" s="94"/>
      <c r="O761" s="94"/>
      <c r="P761" s="94"/>
      <c r="Q761" s="94"/>
      <c r="R761" s="94"/>
      <c r="S761" s="94"/>
      <c r="T761" s="94"/>
      <c r="U761" s="94"/>
      <c r="V761" s="94"/>
      <c r="W761" s="94"/>
      <c r="X761" s="94"/>
      <c r="Y761" s="94"/>
      <c r="Z761" s="94"/>
      <c r="AA761" s="94"/>
      <c r="AB761" s="94"/>
      <c r="AC761" s="94"/>
      <c r="AD761" s="94"/>
      <c r="AE761" s="94"/>
      <c r="AF761" s="94"/>
      <c r="AG761" s="94"/>
      <c r="AH761" s="94"/>
      <c r="AI761" s="94"/>
      <c r="AJ761" s="94"/>
      <c r="AK761" s="94"/>
      <c r="AL761" s="94"/>
    </row>
    <row r="762" spans="1:38" ht="14.25" customHeight="1" x14ac:dyDescent="0.25">
      <c r="A762" s="94"/>
      <c r="B762" s="94"/>
      <c r="C762" s="94"/>
      <c r="D762" s="94"/>
      <c r="E762" s="94"/>
      <c r="F762" s="94"/>
      <c r="G762" s="94"/>
      <c r="H762" s="94"/>
      <c r="I762" s="94"/>
      <c r="J762" s="94"/>
      <c r="K762" s="94"/>
      <c r="L762" s="94"/>
      <c r="M762" s="94"/>
      <c r="N762" s="94"/>
      <c r="O762" s="94"/>
      <c r="P762" s="94"/>
      <c r="Q762" s="94"/>
      <c r="R762" s="94"/>
      <c r="S762" s="94"/>
      <c r="T762" s="94"/>
      <c r="U762" s="94"/>
      <c r="V762" s="94"/>
      <c r="W762" s="94"/>
      <c r="X762" s="94"/>
      <c r="Y762" s="94"/>
      <c r="Z762" s="94"/>
      <c r="AA762" s="94"/>
      <c r="AB762" s="94"/>
      <c r="AC762" s="94"/>
      <c r="AD762" s="94"/>
      <c r="AE762" s="94"/>
      <c r="AF762" s="94"/>
      <c r="AG762" s="94"/>
      <c r="AH762" s="94"/>
      <c r="AI762" s="94"/>
      <c r="AJ762" s="94"/>
      <c r="AK762" s="94"/>
      <c r="AL762" s="94"/>
    </row>
    <row r="763" spans="1:38" ht="14.25" customHeight="1" x14ac:dyDescent="0.25">
      <c r="A763" s="94"/>
      <c r="B763" s="94"/>
      <c r="C763" s="94"/>
      <c r="D763" s="94"/>
      <c r="E763" s="94"/>
      <c r="F763" s="94"/>
      <c r="G763" s="94"/>
      <c r="H763" s="94"/>
      <c r="I763" s="94"/>
      <c r="J763" s="94"/>
      <c r="K763" s="94"/>
      <c r="L763" s="94"/>
      <c r="M763" s="94"/>
      <c r="N763" s="94"/>
      <c r="O763" s="94"/>
      <c r="P763" s="94"/>
      <c r="Q763" s="94"/>
      <c r="R763" s="94"/>
      <c r="S763" s="94"/>
      <c r="T763" s="94"/>
      <c r="U763" s="94"/>
      <c r="V763" s="94"/>
      <c r="W763" s="94"/>
      <c r="X763" s="94"/>
      <c r="Y763" s="94"/>
      <c r="Z763" s="94"/>
      <c r="AA763" s="94"/>
      <c r="AB763" s="94"/>
      <c r="AC763" s="94"/>
      <c r="AD763" s="94"/>
      <c r="AE763" s="94"/>
      <c r="AF763" s="94"/>
      <c r="AG763" s="94"/>
      <c r="AH763" s="94"/>
      <c r="AI763" s="94"/>
      <c r="AJ763" s="94"/>
      <c r="AK763" s="94"/>
      <c r="AL763" s="94"/>
    </row>
    <row r="764" spans="1:38" ht="14.25" customHeight="1" x14ac:dyDescent="0.25">
      <c r="A764" s="94"/>
      <c r="B764" s="94"/>
      <c r="C764" s="94"/>
      <c r="D764" s="94"/>
      <c r="E764" s="94"/>
      <c r="F764" s="94"/>
      <c r="G764" s="94"/>
      <c r="H764" s="94"/>
      <c r="I764" s="94"/>
      <c r="J764" s="94"/>
      <c r="K764" s="94"/>
      <c r="L764" s="94"/>
      <c r="M764" s="94"/>
      <c r="N764" s="94"/>
      <c r="O764" s="94"/>
      <c r="P764" s="94"/>
      <c r="Q764" s="94"/>
      <c r="R764" s="94"/>
      <c r="S764" s="94"/>
      <c r="T764" s="94"/>
      <c r="U764" s="94"/>
      <c r="V764" s="94"/>
      <c r="W764" s="94"/>
      <c r="X764" s="94"/>
      <c r="Y764" s="94"/>
      <c r="Z764" s="94"/>
      <c r="AA764" s="94"/>
      <c r="AB764" s="94"/>
      <c r="AC764" s="94"/>
      <c r="AD764" s="94"/>
      <c r="AE764" s="94"/>
      <c r="AF764" s="94"/>
      <c r="AG764" s="94"/>
      <c r="AH764" s="94"/>
      <c r="AI764" s="94"/>
      <c r="AJ764" s="94"/>
      <c r="AK764" s="94"/>
      <c r="AL764" s="94"/>
    </row>
    <row r="765" spans="1:38" ht="14.25" customHeight="1" x14ac:dyDescent="0.25">
      <c r="A765" s="94"/>
      <c r="B765" s="94"/>
      <c r="C765" s="94"/>
      <c r="D765" s="94"/>
      <c r="E765" s="94"/>
      <c r="F765" s="94"/>
      <c r="G765" s="94"/>
      <c r="H765" s="94"/>
      <c r="I765" s="94"/>
      <c r="J765" s="94"/>
      <c r="K765" s="94"/>
      <c r="L765" s="94"/>
      <c r="M765" s="94"/>
      <c r="N765" s="94"/>
      <c r="O765" s="94"/>
      <c r="P765" s="94"/>
      <c r="Q765" s="94"/>
      <c r="R765" s="94"/>
      <c r="S765" s="94"/>
      <c r="T765" s="94"/>
      <c r="U765" s="94"/>
      <c r="V765" s="94"/>
      <c r="W765" s="94"/>
      <c r="X765" s="94"/>
      <c r="Y765" s="94"/>
      <c r="Z765" s="94"/>
      <c r="AA765" s="94"/>
      <c r="AB765" s="94"/>
      <c r="AC765" s="94"/>
      <c r="AD765" s="94"/>
      <c r="AE765" s="94"/>
      <c r="AF765" s="94"/>
      <c r="AG765" s="94"/>
      <c r="AH765" s="94"/>
      <c r="AI765" s="94"/>
      <c r="AJ765" s="94"/>
      <c r="AK765" s="94"/>
      <c r="AL765" s="94"/>
    </row>
    <row r="766" spans="1:38" ht="14.25" customHeight="1" x14ac:dyDescent="0.25">
      <c r="A766" s="94"/>
      <c r="B766" s="94"/>
      <c r="C766" s="94"/>
      <c r="D766" s="94"/>
      <c r="E766" s="94"/>
      <c r="F766" s="94"/>
      <c r="G766" s="94"/>
      <c r="H766" s="94"/>
      <c r="I766" s="94"/>
      <c r="J766" s="94"/>
      <c r="K766" s="94"/>
      <c r="L766" s="94"/>
      <c r="M766" s="94"/>
      <c r="N766" s="94"/>
      <c r="O766" s="94"/>
      <c r="P766" s="94"/>
      <c r="Q766" s="94"/>
      <c r="R766" s="94"/>
      <c r="S766" s="94"/>
      <c r="T766" s="94"/>
      <c r="U766" s="94"/>
      <c r="V766" s="94"/>
      <c r="W766" s="94"/>
      <c r="X766" s="94"/>
      <c r="Y766" s="94"/>
      <c r="Z766" s="94"/>
      <c r="AA766" s="94"/>
      <c r="AB766" s="94"/>
      <c r="AC766" s="94"/>
      <c r="AD766" s="94"/>
      <c r="AE766" s="94"/>
      <c r="AF766" s="94"/>
      <c r="AG766" s="94"/>
      <c r="AH766" s="94"/>
      <c r="AI766" s="94"/>
      <c r="AJ766" s="94"/>
      <c r="AK766" s="94"/>
      <c r="AL766" s="94"/>
    </row>
    <row r="767" spans="1:38" ht="14.25" customHeight="1" x14ac:dyDescent="0.25">
      <c r="A767" s="94"/>
      <c r="B767" s="94"/>
      <c r="C767" s="94"/>
      <c r="D767" s="94"/>
      <c r="E767" s="94"/>
      <c r="F767" s="94"/>
      <c r="G767" s="94"/>
      <c r="H767" s="94"/>
      <c r="I767" s="94"/>
      <c r="J767" s="94"/>
      <c r="K767" s="94"/>
      <c r="L767" s="94"/>
      <c r="M767" s="94"/>
      <c r="N767" s="94"/>
      <c r="O767" s="94"/>
      <c r="P767" s="94"/>
      <c r="Q767" s="94"/>
      <c r="R767" s="94"/>
      <c r="S767" s="94"/>
      <c r="T767" s="94"/>
      <c r="U767" s="94"/>
      <c r="V767" s="94"/>
      <c r="W767" s="94"/>
      <c r="X767" s="94"/>
      <c r="Y767" s="94"/>
      <c r="Z767" s="94"/>
      <c r="AA767" s="94"/>
      <c r="AB767" s="94"/>
      <c r="AC767" s="94"/>
      <c r="AD767" s="94"/>
      <c r="AE767" s="94"/>
      <c r="AF767" s="94"/>
      <c r="AG767" s="94"/>
      <c r="AH767" s="94"/>
      <c r="AI767" s="94"/>
      <c r="AJ767" s="94"/>
      <c r="AK767" s="94"/>
      <c r="AL767" s="94"/>
    </row>
    <row r="768" spans="1:38" ht="14.25" customHeight="1" x14ac:dyDescent="0.25">
      <c r="A768" s="94"/>
      <c r="B768" s="94"/>
      <c r="C768" s="94"/>
      <c r="D768" s="94"/>
      <c r="E768" s="94"/>
      <c r="F768" s="94"/>
      <c r="G768" s="94"/>
      <c r="H768" s="94"/>
      <c r="I768" s="94"/>
      <c r="J768" s="94"/>
      <c r="K768" s="94"/>
      <c r="L768" s="94"/>
      <c r="M768" s="94"/>
      <c r="N768" s="94"/>
      <c r="O768" s="94"/>
      <c r="P768" s="94"/>
      <c r="Q768" s="94"/>
      <c r="R768" s="94"/>
      <c r="S768" s="94"/>
      <c r="T768" s="94"/>
      <c r="U768" s="94"/>
      <c r="V768" s="94"/>
      <c r="W768" s="94"/>
      <c r="X768" s="94"/>
      <c r="Y768" s="94"/>
      <c r="Z768" s="94"/>
      <c r="AA768" s="94"/>
      <c r="AB768" s="94"/>
      <c r="AC768" s="94"/>
      <c r="AD768" s="94"/>
      <c r="AE768" s="94"/>
      <c r="AF768" s="94"/>
      <c r="AG768" s="94"/>
      <c r="AH768" s="94"/>
      <c r="AI768" s="94"/>
      <c r="AJ768" s="94"/>
      <c r="AK768" s="94"/>
      <c r="AL768" s="94"/>
    </row>
    <row r="769" spans="1:38" ht="14.25" customHeight="1" x14ac:dyDescent="0.25">
      <c r="A769" s="94"/>
      <c r="B769" s="94"/>
      <c r="C769" s="94"/>
      <c r="D769" s="94"/>
      <c r="E769" s="94"/>
      <c r="F769" s="94"/>
      <c r="G769" s="94"/>
      <c r="H769" s="94"/>
      <c r="I769" s="94"/>
      <c r="J769" s="94"/>
      <c r="K769" s="94"/>
      <c r="L769" s="94"/>
      <c r="M769" s="94"/>
      <c r="N769" s="94"/>
      <c r="O769" s="94"/>
      <c r="P769" s="94"/>
      <c r="Q769" s="94"/>
      <c r="R769" s="94"/>
      <c r="S769" s="94"/>
      <c r="T769" s="94"/>
      <c r="U769" s="94"/>
      <c r="V769" s="94"/>
      <c r="W769" s="94"/>
      <c r="X769" s="94"/>
      <c r="Y769" s="94"/>
      <c r="Z769" s="94"/>
      <c r="AA769" s="94"/>
      <c r="AB769" s="94"/>
      <c r="AC769" s="94"/>
      <c r="AD769" s="94"/>
      <c r="AE769" s="94"/>
      <c r="AF769" s="94"/>
      <c r="AG769" s="94"/>
      <c r="AH769" s="94"/>
      <c r="AI769" s="94"/>
      <c r="AJ769" s="94"/>
      <c r="AK769" s="94"/>
      <c r="AL769" s="94"/>
    </row>
    <row r="770" spans="1:38" ht="14.25" customHeight="1" x14ac:dyDescent="0.25">
      <c r="A770" s="94"/>
      <c r="B770" s="94"/>
      <c r="C770" s="94"/>
      <c r="D770" s="94"/>
      <c r="E770" s="94"/>
      <c r="F770" s="94"/>
      <c r="G770" s="94"/>
      <c r="H770" s="94"/>
      <c r="I770" s="94"/>
      <c r="J770" s="94"/>
      <c r="K770" s="94"/>
      <c r="L770" s="94"/>
      <c r="M770" s="94"/>
      <c r="N770" s="94"/>
      <c r="O770" s="94"/>
      <c r="P770" s="94"/>
      <c r="Q770" s="94"/>
      <c r="R770" s="94"/>
      <c r="S770" s="94"/>
      <c r="T770" s="94"/>
      <c r="U770" s="94"/>
      <c r="V770" s="94"/>
      <c r="W770" s="94"/>
      <c r="X770" s="94"/>
      <c r="Y770" s="94"/>
      <c r="Z770" s="94"/>
      <c r="AA770" s="94"/>
      <c r="AB770" s="94"/>
      <c r="AC770" s="94"/>
      <c r="AD770" s="94"/>
      <c r="AE770" s="94"/>
      <c r="AF770" s="94"/>
      <c r="AG770" s="94"/>
      <c r="AH770" s="94"/>
      <c r="AI770" s="94"/>
      <c r="AJ770" s="94"/>
      <c r="AK770" s="94"/>
      <c r="AL770" s="94"/>
    </row>
    <row r="771" spans="1:38" ht="14.25" customHeight="1" x14ac:dyDescent="0.25">
      <c r="A771" s="94"/>
      <c r="B771" s="94"/>
      <c r="C771" s="94"/>
      <c r="D771" s="94"/>
      <c r="E771" s="94"/>
      <c r="F771" s="94"/>
      <c r="G771" s="94"/>
      <c r="H771" s="94"/>
      <c r="I771" s="94"/>
      <c r="J771" s="94"/>
      <c r="K771" s="94"/>
      <c r="L771" s="94"/>
      <c r="M771" s="94"/>
      <c r="N771" s="94"/>
      <c r="O771" s="94"/>
      <c r="P771" s="94"/>
      <c r="Q771" s="94"/>
      <c r="R771" s="94"/>
      <c r="S771" s="94"/>
      <c r="T771" s="94"/>
      <c r="U771" s="94"/>
      <c r="V771" s="94"/>
      <c r="W771" s="94"/>
      <c r="X771" s="94"/>
      <c r="Y771" s="94"/>
      <c r="Z771" s="94"/>
      <c r="AA771" s="94"/>
      <c r="AB771" s="94"/>
      <c r="AC771" s="94"/>
      <c r="AD771" s="94"/>
      <c r="AE771" s="94"/>
      <c r="AF771" s="94"/>
      <c r="AG771" s="94"/>
      <c r="AH771" s="94"/>
      <c r="AI771" s="94"/>
      <c r="AJ771" s="94"/>
      <c r="AK771" s="94"/>
      <c r="AL771" s="94"/>
    </row>
    <row r="772" spans="1:38" ht="14.25" customHeight="1" x14ac:dyDescent="0.25">
      <c r="A772" s="94"/>
      <c r="B772" s="94"/>
      <c r="C772" s="94"/>
      <c r="D772" s="94"/>
      <c r="E772" s="94"/>
      <c r="F772" s="94"/>
      <c r="G772" s="94"/>
      <c r="H772" s="94"/>
      <c r="I772" s="94"/>
      <c r="J772" s="94"/>
      <c r="K772" s="94"/>
      <c r="L772" s="94"/>
      <c r="M772" s="94"/>
      <c r="N772" s="94"/>
      <c r="O772" s="94"/>
      <c r="P772" s="94"/>
      <c r="Q772" s="94"/>
      <c r="R772" s="94"/>
      <c r="S772" s="94"/>
      <c r="T772" s="94"/>
      <c r="U772" s="94"/>
      <c r="V772" s="94"/>
      <c r="W772" s="94"/>
      <c r="X772" s="94"/>
      <c r="Y772" s="94"/>
      <c r="Z772" s="94"/>
      <c r="AA772" s="94"/>
      <c r="AB772" s="94"/>
      <c r="AC772" s="94"/>
      <c r="AD772" s="94"/>
      <c r="AE772" s="94"/>
      <c r="AF772" s="94"/>
      <c r="AG772" s="94"/>
      <c r="AH772" s="94"/>
      <c r="AI772" s="94"/>
      <c r="AJ772" s="94"/>
      <c r="AK772" s="94"/>
      <c r="AL772" s="94"/>
    </row>
    <row r="773" spans="1:38" ht="14.25" customHeight="1" x14ac:dyDescent="0.25">
      <c r="A773" s="94"/>
      <c r="B773" s="94"/>
      <c r="C773" s="94"/>
      <c r="D773" s="94"/>
      <c r="E773" s="94"/>
      <c r="F773" s="94"/>
      <c r="G773" s="94"/>
      <c r="H773" s="94"/>
      <c r="I773" s="94"/>
      <c r="J773" s="94"/>
      <c r="K773" s="94"/>
      <c r="L773" s="94"/>
      <c r="M773" s="94"/>
      <c r="N773" s="94"/>
      <c r="O773" s="94"/>
      <c r="P773" s="94"/>
      <c r="Q773" s="94"/>
      <c r="R773" s="94"/>
      <c r="S773" s="94"/>
      <c r="T773" s="94"/>
      <c r="U773" s="94"/>
      <c r="V773" s="94"/>
      <c r="W773" s="94"/>
      <c r="X773" s="94"/>
      <c r="Y773" s="94"/>
      <c r="Z773" s="94"/>
      <c r="AA773" s="94"/>
      <c r="AB773" s="94"/>
      <c r="AC773" s="94"/>
      <c r="AD773" s="94"/>
      <c r="AE773" s="94"/>
      <c r="AF773" s="94"/>
      <c r="AG773" s="94"/>
      <c r="AH773" s="94"/>
      <c r="AI773" s="94"/>
      <c r="AJ773" s="94"/>
      <c r="AK773" s="94"/>
      <c r="AL773" s="94"/>
    </row>
    <row r="774" spans="1:38" ht="14.25" customHeight="1" x14ac:dyDescent="0.25">
      <c r="A774" s="94"/>
      <c r="B774" s="94"/>
      <c r="C774" s="94"/>
      <c r="D774" s="94"/>
      <c r="E774" s="94"/>
      <c r="F774" s="94"/>
      <c r="G774" s="94"/>
      <c r="H774" s="94"/>
      <c r="I774" s="94"/>
      <c r="J774" s="94"/>
      <c r="K774" s="94"/>
      <c r="L774" s="94"/>
      <c r="M774" s="94"/>
      <c r="N774" s="94"/>
      <c r="O774" s="94"/>
      <c r="P774" s="94"/>
      <c r="Q774" s="94"/>
      <c r="R774" s="94"/>
      <c r="S774" s="94"/>
      <c r="T774" s="94"/>
      <c r="U774" s="94"/>
      <c r="V774" s="94"/>
      <c r="W774" s="94"/>
      <c r="X774" s="94"/>
      <c r="Y774" s="94"/>
      <c r="Z774" s="94"/>
      <c r="AA774" s="94"/>
      <c r="AB774" s="94"/>
      <c r="AC774" s="94"/>
      <c r="AD774" s="94"/>
      <c r="AE774" s="94"/>
      <c r="AF774" s="94"/>
      <c r="AG774" s="94"/>
      <c r="AH774" s="94"/>
      <c r="AI774" s="94"/>
      <c r="AJ774" s="94"/>
      <c r="AK774" s="94"/>
      <c r="AL774" s="94"/>
    </row>
    <row r="775" spans="1:38" ht="14.25" customHeight="1" x14ac:dyDescent="0.25">
      <c r="A775" s="94"/>
      <c r="B775" s="94"/>
      <c r="C775" s="94"/>
      <c r="D775" s="94"/>
      <c r="E775" s="94"/>
      <c r="F775" s="94"/>
      <c r="G775" s="94"/>
      <c r="H775" s="94"/>
      <c r="I775" s="94"/>
      <c r="J775" s="94"/>
      <c r="K775" s="94"/>
      <c r="L775" s="94"/>
      <c r="M775" s="94"/>
      <c r="N775" s="94"/>
      <c r="O775" s="94"/>
      <c r="P775" s="94"/>
      <c r="Q775" s="94"/>
      <c r="R775" s="94"/>
      <c r="S775" s="94"/>
      <c r="T775" s="94"/>
      <c r="U775" s="94"/>
      <c r="V775" s="94"/>
      <c r="W775" s="94"/>
      <c r="X775" s="94"/>
      <c r="Y775" s="94"/>
      <c r="Z775" s="94"/>
      <c r="AA775" s="94"/>
      <c r="AB775" s="94"/>
      <c r="AC775" s="94"/>
      <c r="AD775" s="94"/>
      <c r="AE775" s="94"/>
      <c r="AF775" s="94"/>
      <c r="AG775" s="94"/>
      <c r="AH775" s="94"/>
      <c r="AI775" s="94"/>
      <c r="AJ775" s="94"/>
      <c r="AK775" s="94"/>
      <c r="AL775" s="94"/>
    </row>
    <row r="776" spans="1:38" ht="14.25" customHeight="1" x14ac:dyDescent="0.25">
      <c r="A776" s="94"/>
      <c r="B776" s="94"/>
      <c r="C776" s="94"/>
      <c r="D776" s="94"/>
      <c r="E776" s="94"/>
      <c r="F776" s="94"/>
      <c r="G776" s="94"/>
      <c r="H776" s="94"/>
      <c r="I776" s="94"/>
      <c r="J776" s="94"/>
      <c r="K776" s="94"/>
      <c r="L776" s="94"/>
      <c r="M776" s="94"/>
      <c r="N776" s="94"/>
      <c r="O776" s="94"/>
      <c r="P776" s="94"/>
      <c r="Q776" s="94"/>
      <c r="R776" s="94"/>
      <c r="S776" s="94"/>
      <c r="T776" s="94"/>
      <c r="U776" s="94"/>
      <c r="V776" s="94"/>
      <c r="W776" s="94"/>
      <c r="X776" s="94"/>
      <c r="Y776" s="94"/>
      <c r="Z776" s="94"/>
      <c r="AA776" s="94"/>
      <c r="AB776" s="94"/>
      <c r="AC776" s="94"/>
      <c r="AD776" s="94"/>
      <c r="AE776" s="94"/>
      <c r="AF776" s="94"/>
      <c r="AG776" s="94"/>
      <c r="AH776" s="94"/>
      <c r="AI776" s="94"/>
      <c r="AJ776" s="94"/>
      <c r="AK776" s="94"/>
      <c r="AL776" s="94"/>
    </row>
    <row r="777" spans="1:38" ht="14.25" customHeight="1" x14ac:dyDescent="0.25">
      <c r="A777" s="94"/>
      <c r="B777" s="94"/>
      <c r="C777" s="94"/>
      <c r="D777" s="94"/>
      <c r="E777" s="94"/>
      <c r="F777" s="94"/>
      <c r="G777" s="94"/>
      <c r="H777" s="94"/>
      <c r="I777" s="94"/>
      <c r="J777" s="94"/>
      <c r="K777" s="94"/>
      <c r="L777" s="94"/>
      <c r="M777" s="94"/>
      <c r="N777" s="94"/>
      <c r="O777" s="94"/>
      <c r="P777" s="94"/>
      <c r="Q777" s="94"/>
      <c r="R777" s="94"/>
      <c r="S777" s="94"/>
      <c r="T777" s="94"/>
      <c r="U777" s="94"/>
      <c r="V777" s="94"/>
      <c r="W777" s="94"/>
      <c r="X777" s="94"/>
      <c r="Y777" s="94"/>
      <c r="Z777" s="94"/>
      <c r="AA777" s="94"/>
      <c r="AB777" s="94"/>
      <c r="AC777" s="94"/>
      <c r="AD777" s="94"/>
      <c r="AE777" s="94"/>
      <c r="AF777" s="94"/>
      <c r="AG777" s="94"/>
      <c r="AH777" s="94"/>
      <c r="AI777" s="94"/>
      <c r="AJ777" s="94"/>
      <c r="AK777" s="94"/>
      <c r="AL777" s="94"/>
    </row>
    <row r="778" spans="1:38" ht="14.25" customHeight="1" x14ac:dyDescent="0.25">
      <c r="A778" s="94"/>
      <c r="B778" s="94"/>
      <c r="C778" s="94"/>
      <c r="D778" s="94"/>
      <c r="E778" s="94"/>
      <c r="F778" s="94"/>
      <c r="G778" s="94"/>
      <c r="H778" s="94"/>
      <c r="I778" s="94"/>
      <c r="J778" s="94"/>
      <c r="K778" s="94"/>
      <c r="L778" s="94"/>
      <c r="M778" s="94"/>
      <c r="N778" s="94"/>
      <c r="O778" s="94"/>
      <c r="P778" s="94"/>
      <c r="Q778" s="94"/>
      <c r="R778" s="94"/>
      <c r="S778" s="94"/>
      <c r="T778" s="94"/>
      <c r="U778" s="94"/>
      <c r="V778" s="94"/>
      <c r="W778" s="94"/>
      <c r="X778" s="94"/>
      <c r="Y778" s="94"/>
      <c r="Z778" s="94"/>
      <c r="AA778" s="94"/>
      <c r="AB778" s="94"/>
      <c r="AC778" s="94"/>
      <c r="AD778" s="94"/>
      <c r="AE778" s="94"/>
      <c r="AF778" s="94"/>
      <c r="AG778" s="94"/>
      <c r="AH778" s="94"/>
      <c r="AI778" s="94"/>
      <c r="AJ778" s="94"/>
      <c r="AK778" s="94"/>
      <c r="AL778" s="94"/>
    </row>
    <row r="779" spans="1:38" ht="14.25" customHeight="1" x14ac:dyDescent="0.25">
      <c r="A779" s="94"/>
      <c r="B779" s="94"/>
      <c r="C779" s="94"/>
      <c r="D779" s="94"/>
      <c r="E779" s="94"/>
      <c r="F779" s="94"/>
      <c r="G779" s="94"/>
      <c r="H779" s="94"/>
      <c r="I779" s="94"/>
      <c r="J779" s="94"/>
      <c r="K779" s="94"/>
      <c r="L779" s="94"/>
      <c r="M779" s="94"/>
      <c r="N779" s="94"/>
      <c r="O779" s="94"/>
      <c r="P779" s="94"/>
      <c r="Q779" s="94"/>
      <c r="R779" s="94"/>
      <c r="S779" s="94"/>
      <c r="T779" s="94"/>
      <c r="U779" s="94"/>
      <c r="V779" s="94"/>
      <c r="W779" s="94"/>
      <c r="X779" s="94"/>
      <c r="Y779" s="94"/>
      <c r="Z779" s="94"/>
      <c r="AA779" s="94"/>
      <c r="AB779" s="94"/>
      <c r="AC779" s="94"/>
      <c r="AD779" s="94"/>
      <c r="AE779" s="94"/>
      <c r="AF779" s="94"/>
      <c r="AG779" s="94"/>
      <c r="AH779" s="94"/>
      <c r="AI779" s="94"/>
      <c r="AJ779" s="94"/>
      <c r="AK779" s="94"/>
      <c r="AL779" s="94"/>
    </row>
    <row r="780" spans="1:38" ht="14.25" customHeight="1" x14ac:dyDescent="0.25">
      <c r="A780" s="94"/>
      <c r="B780" s="94"/>
      <c r="C780" s="94"/>
      <c r="D780" s="94"/>
      <c r="E780" s="94"/>
      <c r="F780" s="94"/>
      <c r="G780" s="94"/>
      <c r="H780" s="94"/>
      <c r="I780" s="94"/>
      <c r="J780" s="94"/>
      <c r="K780" s="94"/>
      <c r="L780" s="94"/>
      <c r="M780" s="94"/>
      <c r="N780" s="94"/>
      <c r="O780" s="94"/>
      <c r="P780" s="94"/>
      <c r="Q780" s="94"/>
      <c r="R780" s="94"/>
      <c r="S780" s="94"/>
      <c r="T780" s="94"/>
      <c r="U780" s="94"/>
      <c r="V780" s="94"/>
      <c r="W780" s="94"/>
      <c r="X780" s="94"/>
      <c r="Y780" s="94"/>
      <c r="Z780" s="94"/>
      <c r="AA780" s="94"/>
      <c r="AB780" s="94"/>
      <c r="AC780" s="94"/>
      <c r="AD780" s="94"/>
      <c r="AE780" s="94"/>
      <c r="AF780" s="94"/>
      <c r="AG780" s="94"/>
      <c r="AH780" s="94"/>
      <c r="AI780" s="94"/>
      <c r="AJ780" s="94"/>
      <c r="AK780" s="94"/>
      <c r="AL780" s="94"/>
    </row>
    <row r="781" spans="1:38" ht="14.25" customHeight="1" x14ac:dyDescent="0.25">
      <c r="A781" s="94"/>
      <c r="B781" s="94"/>
      <c r="C781" s="94"/>
      <c r="D781" s="94"/>
      <c r="E781" s="94"/>
      <c r="F781" s="94"/>
      <c r="G781" s="94"/>
      <c r="H781" s="94"/>
      <c r="I781" s="94"/>
      <c r="J781" s="94"/>
      <c r="K781" s="94"/>
      <c r="L781" s="94"/>
      <c r="M781" s="94"/>
      <c r="N781" s="94"/>
      <c r="O781" s="94"/>
      <c r="P781" s="94"/>
      <c r="Q781" s="94"/>
      <c r="R781" s="94"/>
      <c r="S781" s="94"/>
      <c r="T781" s="94"/>
      <c r="U781" s="94"/>
      <c r="V781" s="94"/>
      <c r="W781" s="94"/>
      <c r="X781" s="94"/>
      <c r="Y781" s="94"/>
      <c r="Z781" s="94"/>
      <c r="AA781" s="94"/>
      <c r="AB781" s="94"/>
      <c r="AC781" s="94"/>
      <c r="AD781" s="94"/>
      <c r="AE781" s="94"/>
      <c r="AF781" s="94"/>
      <c r="AG781" s="94"/>
      <c r="AH781" s="94"/>
      <c r="AI781" s="94"/>
      <c r="AJ781" s="94"/>
      <c r="AK781" s="94"/>
      <c r="AL781" s="94"/>
    </row>
    <row r="782" spans="1:38" ht="14.25" customHeight="1" x14ac:dyDescent="0.25">
      <c r="A782" s="94"/>
      <c r="B782" s="94"/>
      <c r="C782" s="94"/>
      <c r="D782" s="94"/>
      <c r="E782" s="94"/>
      <c r="F782" s="94"/>
      <c r="G782" s="94"/>
      <c r="H782" s="94"/>
      <c r="I782" s="94"/>
      <c r="J782" s="94"/>
      <c r="K782" s="94"/>
      <c r="L782" s="94"/>
      <c r="M782" s="94"/>
      <c r="N782" s="94"/>
      <c r="O782" s="94"/>
      <c r="P782" s="94"/>
      <c r="Q782" s="94"/>
      <c r="R782" s="94"/>
      <c r="S782" s="94"/>
      <c r="T782" s="94"/>
      <c r="U782" s="94"/>
      <c r="V782" s="94"/>
      <c r="W782" s="94"/>
      <c r="X782" s="94"/>
      <c r="Y782" s="94"/>
      <c r="Z782" s="94"/>
      <c r="AA782" s="94"/>
      <c r="AB782" s="94"/>
      <c r="AC782" s="94"/>
      <c r="AD782" s="94"/>
      <c r="AE782" s="94"/>
      <c r="AF782" s="94"/>
      <c r="AG782" s="94"/>
      <c r="AH782" s="94"/>
      <c r="AI782" s="94"/>
      <c r="AJ782" s="94"/>
      <c r="AK782" s="94"/>
      <c r="AL782" s="94"/>
    </row>
    <row r="783" spans="1:38" ht="14.25" customHeight="1" x14ac:dyDescent="0.25">
      <c r="A783" s="94"/>
      <c r="B783" s="94"/>
      <c r="C783" s="94"/>
      <c r="D783" s="94"/>
      <c r="E783" s="94"/>
      <c r="F783" s="94"/>
      <c r="G783" s="94"/>
      <c r="H783" s="94"/>
      <c r="I783" s="94"/>
      <c r="J783" s="94"/>
      <c r="K783" s="94"/>
      <c r="L783" s="94"/>
      <c r="M783" s="94"/>
      <c r="N783" s="94"/>
      <c r="O783" s="94"/>
      <c r="P783" s="94"/>
      <c r="Q783" s="94"/>
      <c r="R783" s="94"/>
      <c r="S783" s="94"/>
      <c r="T783" s="94"/>
      <c r="U783" s="94"/>
      <c r="V783" s="94"/>
      <c r="W783" s="94"/>
      <c r="X783" s="94"/>
      <c r="Y783" s="94"/>
      <c r="Z783" s="94"/>
      <c r="AA783" s="94"/>
      <c r="AB783" s="94"/>
      <c r="AC783" s="94"/>
      <c r="AD783" s="94"/>
      <c r="AE783" s="94"/>
      <c r="AF783" s="94"/>
      <c r="AG783" s="94"/>
      <c r="AH783" s="94"/>
      <c r="AI783" s="94"/>
      <c r="AJ783" s="94"/>
      <c r="AK783" s="94"/>
      <c r="AL783" s="94"/>
    </row>
    <row r="784" spans="1:38" ht="14.25" customHeight="1" x14ac:dyDescent="0.25">
      <c r="A784" s="94"/>
      <c r="B784" s="94"/>
      <c r="C784" s="94"/>
      <c r="D784" s="94"/>
      <c r="E784" s="94"/>
      <c r="F784" s="94"/>
      <c r="G784" s="94"/>
      <c r="H784" s="94"/>
      <c r="I784" s="94"/>
      <c r="J784" s="94"/>
      <c r="K784" s="94"/>
      <c r="L784" s="94"/>
      <c r="M784" s="94"/>
      <c r="N784" s="94"/>
      <c r="O784" s="94"/>
      <c r="P784" s="94"/>
      <c r="Q784" s="94"/>
      <c r="R784" s="94"/>
      <c r="S784" s="94"/>
      <c r="T784" s="94"/>
      <c r="U784" s="94"/>
      <c r="V784" s="94"/>
      <c r="W784" s="94"/>
      <c r="X784" s="94"/>
      <c r="Y784" s="94"/>
      <c r="Z784" s="94"/>
      <c r="AA784" s="94"/>
      <c r="AB784" s="94"/>
      <c r="AC784" s="94"/>
      <c r="AD784" s="94"/>
      <c r="AE784" s="94"/>
      <c r="AF784" s="94"/>
      <c r="AG784" s="94"/>
      <c r="AH784" s="94"/>
      <c r="AI784" s="94"/>
      <c r="AJ784" s="94"/>
      <c r="AK784" s="94"/>
      <c r="AL784" s="94"/>
    </row>
    <row r="785" spans="1:38" ht="14.25" customHeight="1" x14ac:dyDescent="0.25">
      <c r="A785" s="94"/>
      <c r="B785" s="94"/>
      <c r="C785" s="94"/>
      <c r="D785" s="94"/>
      <c r="E785" s="94"/>
      <c r="F785" s="94"/>
      <c r="G785" s="94"/>
      <c r="H785" s="94"/>
      <c r="I785" s="94"/>
      <c r="J785" s="94"/>
      <c r="K785" s="94"/>
      <c r="L785" s="94"/>
      <c r="M785" s="94"/>
      <c r="N785" s="94"/>
      <c r="O785" s="94"/>
      <c r="P785" s="94"/>
      <c r="Q785" s="94"/>
      <c r="R785" s="94"/>
      <c r="S785" s="94"/>
      <c r="T785" s="94"/>
      <c r="U785" s="94"/>
      <c r="V785" s="94"/>
      <c r="W785" s="94"/>
      <c r="X785" s="94"/>
      <c r="Y785" s="94"/>
      <c r="Z785" s="94"/>
      <c r="AA785" s="94"/>
      <c r="AB785" s="94"/>
      <c r="AC785" s="94"/>
      <c r="AD785" s="94"/>
      <c r="AE785" s="94"/>
      <c r="AF785" s="94"/>
      <c r="AG785" s="94"/>
      <c r="AH785" s="94"/>
      <c r="AI785" s="94"/>
      <c r="AJ785" s="94"/>
      <c r="AK785" s="94"/>
      <c r="AL785" s="94"/>
    </row>
    <row r="786" spans="1:38" ht="14.25" customHeight="1" x14ac:dyDescent="0.25">
      <c r="A786" s="94"/>
      <c r="B786" s="94"/>
      <c r="C786" s="94"/>
      <c r="D786" s="94"/>
      <c r="E786" s="94"/>
      <c r="F786" s="94"/>
      <c r="G786" s="94"/>
      <c r="H786" s="94"/>
      <c r="I786" s="94"/>
      <c r="J786" s="94"/>
      <c r="K786" s="94"/>
      <c r="L786" s="94"/>
      <c r="M786" s="94"/>
      <c r="N786" s="94"/>
      <c r="O786" s="94"/>
      <c r="P786" s="94"/>
      <c r="Q786" s="94"/>
      <c r="R786" s="94"/>
      <c r="S786" s="94"/>
      <c r="T786" s="94"/>
      <c r="U786" s="94"/>
      <c r="V786" s="94"/>
      <c r="W786" s="94"/>
      <c r="X786" s="94"/>
      <c r="Y786" s="94"/>
      <c r="Z786" s="94"/>
      <c r="AA786" s="94"/>
      <c r="AB786" s="94"/>
      <c r="AC786" s="94"/>
      <c r="AD786" s="94"/>
      <c r="AE786" s="94"/>
      <c r="AF786" s="94"/>
      <c r="AG786" s="94"/>
      <c r="AH786" s="94"/>
      <c r="AI786" s="94"/>
      <c r="AJ786" s="94"/>
      <c r="AK786" s="94"/>
      <c r="AL786" s="94"/>
    </row>
    <row r="787" spans="1:38" ht="14.25" customHeight="1" x14ac:dyDescent="0.25">
      <c r="A787" s="94"/>
      <c r="B787" s="94"/>
      <c r="C787" s="94"/>
      <c r="D787" s="94"/>
      <c r="E787" s="94"/>
      <c r="F787" s="94"/>
      <c r="G787" s="94"/>
      <c r="H787" s="94"/>
      <c r="I787" s="94"/>
      <c r="J787" s="94"/>
      <c r="K787" s="94"/>
      <c r="L787" s="94"/>
      <c r="M787" s="94"/>
      <c r="N787" s="94"/>
      <c r="O787" s="94"/>
      <c r="P787" s="94"/>
      <c r="Q787" s="94"/>
      <c r="R787" s="94"/>
      <c r="S787" s="94"/>
      <c r="T787" s="94"/>
      <c r="U787" s="94"/>
      <c r="V787" s="94"/>
      <c r="W787" s="94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4"/>
    </row>
    <row r="788" spans="1:38" ht="14.25" customHeight="1" x14ac:dyDescent="0.25">
      <c r="A788" s="94"/>
      <c r="B788" s="94"/>
      <c r="C788" s="94"/>
      <c r="D788" s="94"/>
      <c r="E788" s="94"/>
      <c r="F788" s="94"/>
      <c r="G788" s="94"/>
      <c r="H788" s="94"/>
      <c r="I788" s="94"/>
      <c r="J788" s="94"/>
      <c r="K788" s="94"/>
      <c r="L788" s="94"/>
      <c r="M788" s="94"/>
      <c r="N788" s="94"/>
      <c r="O788" s="94"/>
      <c r="P788" s="94"/>
      <c r="Q788" s="94"/>
      <c r="R788" s="94"/>
      <c r="S788" s="94"/>
      <c r="T788" s="94"/>
      <c r="U788" s="94"/>
      <c r="V788" s="94"/>
      <c r="W788" s="94"/>
      <c r="X788" s="94"/>
      <c r="Y788" s="94"/>
      <c r="Z788" s="94"/>
      <c r="AA788" s="94"/>
      <c r="AB788" s="94"/>
      <c r="AC788" s="94"/>
      <c r="AD788" s="94"/>
      <c r="AE788" s="94"/>
      <c r="AF788" s="94"/>
      <c r="AG788" s="94"/>
      <c r="AH788" s="94"/>
      <c r="AI788" s="94"/>
      <c r="AJ788" s="94"/>
      <c r="AK788" s="94"/>
      <c r="AL788" s="94"/>
    </row>
    <row r="789" spans="1:38" ht="14.25" customHeight="1" x14ac:dyDescent="0.25">
      <c r="A789" s="94"/>
      <c r="B789" s="94"/>
      <c r="C789" s="94"/>
      <c r="D789" s="94"/>
      <c r="E789" s="94"/>
      <c r="F789" s="94"/>
      <c r="G789" s="94"/>
      <c r="H789" s="94"/>
      <c r="I789" s="94"/>
      <c r="J789" s="94"/>
      <c r="K789" s="94"/>
      <c r="L789" s="94"/>
      <c r="M789" s="94"/>
      <c r="N789" s="94"/>
      <c r="O789" s="94"/>
      <c r="P789" s="94"/>
      <c r="Q789" s="94"/>
      <c r="R789" s="94"/>
      <c r="S789" s="94"/>
      <c r="T789" s="94"/>
      <c r="U789" s="94"/>
      <c r="V789" s="94"/>
      <c r="W789" s="94"/>
      <c r="X789" s="94"/>
      <c r="Y789" s="94"/>
      <c r="Z789" s="94"/>
      <c r="AA789" s="94"/>
      <c r="AB789" s="94"/>
      <c r="AC789" s="94"/>
      <c r="AD789" s="94"/>
      <c r="AE789" s="94"/>
      <c r="AF789" s="94"/>
      <c r="AG789" s="94"/>
      <c r="AH789" s="94"/>
      <c r="AI789" s="94"/>
      <c r="AJ789" s="94"/>
      <c r="AK789" s="94"/>
      <c r="AL789" s="94"/>
    </row>
    <row r="790" spans="1:38" ht="14.25" customHeight="1" x14ac:dyDescent="0.25">
      <c r="A790" s="94"/>
      <c r="B790" s="94"/>
      <c r="C790" s="94"/>
      <c r="D790" s="94"/>
      <c r="E790" s="94"/>
      <c r="F790" s="94"/>
      <c r="G790" s="94"/>
      <c r="H790" s="94"/>
      <c r="I790" s="94"/>
      <c r="J790" s="94"/>
      <c r="K790" s="94"/>
      <c r="L790" s="94"/>
      <c r="M790" s="94"/>
      <c r="N790" s="94"/>
      <c r="O790" s="94"/>
      <c r="P790" s="94"/>
      <c r="Q790" s="94"/>
      <c r="R790" s="94"/>
      <c r="S790" s="94"/>
      <c r="T790" s="94"/>
      <c r="U790" s="94"/>
      <c r="V790" s="94"/>
      <c r="W790" s="94"/>
      <c r="X790" s="94"/>
      <c r="Y790" s="94"/>
      <c r="Z790" s="94"/>
      <c r="AA790" s="94"/>
      <c r="AB790" s="94"/>
      <c r="AC790" s="94"/>
      <c r="AD790" s="94"/>
      <c r="AE790" s="94"/>
      <c r="AF790" s="94"/>
      <c r="AG790" s="94"/>
      <c r="AH790" s="94"/>
      <c r="AI790" s="94"/>
      <c r="AJ790" s="94"/>
      <c r="AK790" s="94"/>
      <c r="AL790" s="94"/>
    </row>
    <row r="791" spans="1:38" x14ac:dyDescent="0.25">
      <c r="A791" s="94"/>
      <c r="B791" s="94"/>
      <c r="C791" s="94"/>
      <c r="D791" s="94"/>
      <c r="E791" s="94"/>
      <c r="F791" s="94"/>
      <c r="G791" s="94"/>
      <c r="H791" s="94"/>
      <c r="I791" s="94"/>
      <c r="J791" s="94"/>
      <c r="K791" s="94"/>
      <c r="L791" s="94"/>
      <c r="M791" s="94"/>
      <c r="N791" s="94"/>
      <c r="O791" s="94"/>
      <c r="P791" s="94"/>
      <c r="Q791" s="94"/>
      <c r="R791" s="94"/>
      <c r="S791" s="94"/>
      <c r="T791" s="94"/>
      <c r="U791" s="94"/>
      <c r="V791" s="94"/>
      <c r="W791" s="94"/>
      <c r="X791" s="94"/>
      <c r="Y791" s="94"/>
      <c r="Z791" s="94"/>
      <c r="AA791" s="94"/>
      <c r="AB791" s="94"/>
      <c r="AC791" s="94"/>
      <c r="AD791" s="94"/>
      <c r="AE791" s="94"/>
      <c r="AF791" s="94"/>
      <c r="AG791" s="94"/>
      <c r="AH791" s="94"/>
      <c r="AI791" s="94"/>
      <c r="AJ791" s="94"/>
      <c r="AK791" s="94"/>
      <c r="AL791" s="94"/>
    </row>
    <row r="792" spans="1:38" x14ac:dyDescent="0.25">
      <c r="A792" s="94"/>
      <c r="B792" s="94"/>
      <c r="C792" s="94"/>
      <c r="D792" s="94"/>
      <c r="E792" s="94"/>
      <c r="F792" s="94"/>
      <c r="G792" s="94"/>
      <c r="H792" s="94"/>
      <c r="I792" s="94"/>
      <c r="J792" s="94"/>
      <c r="K792" s="94"/>
      <c r="L792" s="94"/>
      <c r="M792" s="94"/>
      <c r="N792" s="94"/>
      <c r="O792" s="94"/>
      <c r="P792" s="94"/>
      <c r="Q792" s="94"/>
      <c r="R792" s="94"/>
      <c r="S792" s="94"/>
      <c r="T792" s="94"/>
      <c r="U792" s="94"/>
      <c r="V792" s="94"/>
      <c r="W792" s="94"/>
      <c r="X792" s="94"/>
      <c r="Y792" s="94"/>
      <c r="Z792" s="94"/>
      <c r="AA792" s="94"/>
      <c r="AB792" s="94"/>
      <c r="AC792" s="94"/>
      <c r="AD792" s="94"/>
      <c r="AE792" s="94"/>
      <c r="AF792" s="94"/>
      <c r="AG792" s="94"/>
      <c r="AH792" s="94"/>
      <c r="AI792" s="94"/>
      <c r="AJ792" s="94"/>
      <c r="AK792" s="94"/>
      <c r="AL792" s="94"/>
    </row>
    <row r="793" spans="1:38" x14ac:dyDescent="0.25">
      <c r="A793" s="94"/>
      <c r="B793" s="94"/>
      <c r="C793" s="94"/>
      <c r="D793" s="94"/>
      <c r="E793" s="94"/>
      <c r="F793" s="94"/>
      <c r="G793" s="94"/>
      <c r="H793" s="94"/>
      <c r="I793" s="94"/>
      <c r="J793" s="94"/>
      <c r="K793" s="94"/>
      <c r="L793" s="94"/>
      <c r="M793" s="94"/>
      <c r="N793" s="94"/>
      <c r="O793" s="94"/>
      <c r="P793" s="94"/>
      <c r="Q793" s="94"/>
      <c r="R793" s="94"/>
      <c r="S793" s="94"/>
      <c r="T793" s="94"/>
      <c r="U793" s="94"/>
      <c r="V793" s="94"/>
      <c r="W793" s="94"/>
      <c r="X793" s="94"/>
      <c r="Y793" s="94"/>
      <c r="Z793" s="94"/>
      <c r="AA793" s="94"/>
      <c r="AB793" s="94"/>
      <c r="AC793" s="94"/>
      <c r="AD793" s="94"/>
      <c r="AE793" s="94"/>
      <c r="AF793" s="94"/>
      <c r="AG793" s="94"/>
      <c r="AH793" s="94"/>
      <c r="AI793" s="94"/>
      <c r="AJ793" s="94"/>
      <c r="AK793" s="94"/>
      <c r="AL793" s="94"/>
    </row>
    <row r="794" spans="1:38" x14ac:dyDescent="0.25">
      <c r="A794" s="94"/>
      <c r="B794" s="94"/>
      <c r="C794" s="94"/>
      <c r="D794" s="94"/>
      <c r="E794" s="94"/>
      <c r="F794" s="94"/>
      <c r="G794" s="94"/>
      <c r="H794" s="94"/>
      <c r="I794" s="94"/>
      <c r="J794" s="94"/>
      <c r="K794" s="94"/>
      <c r="L794" s="94"/>
      <c r="M794" s="94"/>
      <c r="N794" s="94"/>
      <c r="O794" s="94"/>
      <c r="P794" s="94"/>
      <c r="Q794" s="94"/>
      <c r="R794" s="94"/>
      <c r="S794" s="94"/>
      <c r="T794" s="94"/>
      <c r="U794" s="94"/>
      <c r="V794" s="94"/>
      <c r="W794" s="94"/>
      <c r="X794" s="94"/>
      <c r="Y794" s="94"/>
      <c r="Z794" s="94"/>
      <c r="AA794" s="94"/>
      <c r="AB794" s="94"/>
      <c r="AC794" s="94"/>
      <c r="AD794" s="94"/>
      <c r="AE794" s="94"/>
      <c r="AF794" s="94"/>
      <c r="AG794" s="94"/>
      <c r="AH794" s="94"/>
      <c r="AI794" s="94"/>
      <c r="AJ794" s="94"/>
      <c r="AK794" s="94"/>
      <c r="AL794" s="94"/>
    </row>
    <row r="795" spans="1:38" x14ac:dyDescent="0.25">
      <c r="A795" s="94"/>
      <c r="B795" s="94"/>
      <c r="C795" s="94"/>
      <c r="D795" s="94"/>
      <c r="E795" s="94"/>
      <c r="F795" s="94"/>
      <c r="G795" s="94"/>
      <c r="H795" s="94"/>
      <c r="I795" s="94"/>
      <c r="J795" s="94"/>
      <c r="K795" s="94"/>
      <c r="L795" s="94"/>
      <c r="M795" s="94"/>
      <c r="N795" s="94"/>
      <c r="O795" s="94"/>
      <c r="P795" s="94"/>
      <c r="Q795" s="94"/>
      <c r="R795" s="94"/>
      <c r="S795" s="94"/>
      <c r="T795" s="94"/>
      <c r="U795" s="94"/>
      <c r="V795" s="94"/>
      <c r="W795" s="94"/>
      <c r="X795" s="94"/>
      <c r="Y795" s="94"/>
      <c r="Z795" s="94"/>
      <c r="AA795" s="94"/>
      <c r="AB795" s="94"/>
      <c r="AC795" s="94"/>
      <c r="AD795" s="94"/>
      <c r="AE795" s="94"/>
      <c r="AF795" s="94"/>
      <c r="AG795" s="94"/>
      <c r="AH795" s="94"/>
      <c r="AI795" s="94"/>
      <c r="AJ795" s="94"/>
      <c r="AK795" s="94"/>
      <c r="AL795" s="94"/>
    </row>
    <row r="796" spans="1:38" x14ac:dyDescent="0.25">
      <c r="A796" s="94"/>
      <c r="B796" s="94"/>
      <c r="C796" s="94"/>
      <c r="D796" s="94"/>
      <c r="E796" s="94"/>
      <c r="F796" s="94"/>
      <c r="G796" s="94"/>
      <c r="H796" s="94"/>
      <c r="I796" s="94"/>
      <c r="J796" s="94"/>
      <c r="K796" s="94"/>
      <c r="L796" s="94"/>
      <c r="M796" s="94"/>
      <c r="N796" s="94"/>
      <c r="O796" s="94"/>
      <c r="P796" s="94"/>
      <c r="Q796" s="94"/>
      <c r="R796" s="94"/>
      <c r="S796" s="94"/>
      <c r="T796" s="94"/>
      <c r="U796" s="94"/>
      <c r="V796" s="94"/>
      <c r="W796" s="94"/>
      <c r="X796" s="94"/>
      <c r="Y796" s="94"/>
      <c r="Z796" s="94"/>
      <c r="AA796" s="94"/>
      <c r="AB796" s="94"/>
      <c r="AC796" s="94"/>
      <c r="AD796" s="94"/>
      <c r="AE796" s="94"/>
      <c r="AF796" s="94"/>
      <c r="AG796" s="94"/>
      <c r="AH796" s="94"/>
      <c r="AI796" s="94"/>
      <c r="AJ796" s="94"/>
      <c r="AK796" s="94"/>
      <c r="AL796" s="94"/>
    </row>
    <row r="797" spans="1:38" x14ac:dyDescent="0.25">
      <c r="A797" s="94"/>
      <c r="B797" s="94"/>
      <c r="C797" s="94"/>
      <c r="D797" s="94"/>
      <c r="E797" s="94"/>
      <c r="F797" s="94"/>
      <c r="G797" s="94"/>
      <c r="H797" s="94"/>
      <c r="I797" s="94"/>
      <c r="J797" s="94"/>
      <c r="K797" s="94"/>
      <c r="L797" s="94"/>
      <c r="M797" s="94"/>
      <c r="N797" s="94"/>
      <c r="O797" s="94"/>
      <c r="P797" s="94"/>
      <c r="Q797" s="94"/>
      <c r="R797" s="94"/>
      <c r="S797" s="94"/>
      <c r="T797" s="94"/>
      <c r="U797" s="94"/>
      <c r="V797" s="94"/>
      <c r="W797" s="94"/>
      <c r="X797" s="94"/>
      <c r="Y797" s="94"/>
      <c r="Z797" s="94"/>
      <c r="AA797" s="94"/>
      <c r="AB797" s="94"/>
      <c r="AC797" s="94"/>
      <c r="AD797" s="94"/>
      <c r="AE797" s="94"/>
      <c r="AF797" s="94"/>
      <c r="AG797" s="94"/>
      <c r="AH797" s="94"/>
      <c r="AI797" s="94"/>
      <c r="AJ797" s="94"/>
      <c r="AK797" s="94"/>
      <c r="AL797" s="94"/>
    </row>
    <row r="798" spans="1:38" x14ac:dyDescent="0.25">
      <c r="A798" s="94"/>
      <c r="B798" s="94"/>
      <c r="C798" s="94"/>
      <c r="D798" s="94"/>
      <c r="E798" s="94"/>
      <c r="F798" s="94"/>
      <c r="G798" s="94"/>
      <c r="H798" s="94"/>
      <c r="I798" s="94"/>
      <c r="J798" s="94"/>
      <c r="K798" s="94"/>
      <c r="L798" s="94"/>
      <c r="M798" s="94"/>
      <c r="N798" s="94"/>
      <c r="O798" s="94"/>
      <c r="P798" s="94"/>
      <c r="Q798" s="94"/>
      <c r="R798" s="94"/>
      <c r="S798" s="94"/>
      <c r="T798" s="94"/>
      <c r="U798" s="94"/>
      <c r="V798" s="94"/>
      <c r="W798" s="94"/>
      <c r="X798" s="94"/>
      <c r="Y798" s="94"/>
      <c r="Z798" s="94"/>
      <c r="AA798" s="94"/>
      <c r="AB798" s="94"/>
      <c r="AC798" s="94"/>
      <c r="AD798" s="94"/>
      <c r="AE798" s="94"/>
      <c r="AF798" s="94"/>
      <c r="AG798" s="94"/>
      <c r="AH798" s="94"/>
      <c r="AI798" s="94"/>
      <c r="AJ798" s="94"/>
      <c r="AK798" s="94"/>
      <c r="AL798" s="94"/>
    </row>
    <row r="799" spans="1:38" x14ac:dyDescent="0.25">
      <c r="A799" s="94"/>
      <c r="B799" s="94"/>
      <c r="C799" s="94"/>
      <c r="D799" s="94"/>
      <c r="E799" s="94"/>
      <c r="F799" s="94"/>
      <c r="G799" s="94"/>
      <c r="H799" s="94"/>
      <c r="I799" s="94"/>
      <c r="J799" s="94"/>
      <c r="K799" s="94"/>
      <c r="L799" s="94"/>
      <c r="M799" s="94"/>
      <c r="N799" s="94"/>
      <c r="O799" s="94"/>
      <c r="P799" s="94"/>
      <c r="Q799" s="94"/>
      <c r="R799" s="94"/>
      <c r="S799" s="94"/>
      <c r="T799" s="94"/>
      <c r="U799" s="94"/>
      <c r="V799" s="94"/>
      <c r="W799" s="94"/>
      <c r="X799" s="94"/>
      <c r="Y799" s="94"/>
      <c r="Z799" s="94"/>
      <c r="AA799" s="94"/>
      <c r="AB799" s="94"/>
      <c r="AC799" s="94"/>
      <c r="AD799" s="94"/>
      <c r="AE799" s="94"/>
      <c r="AF799" s="94"/>
      <c r="AG799" s="94"/>
      <c r="AH799" s="94"/>
      <c r="AI799" s="94"/>
      <c r="AJ799" s="94"/>
      <c r="AK799" s="94"/>
      <c r="AL799" s="94"/>
    </row>
    <row r="800" spans="1:38" x14ac:dyDescent="0.25">
      <c r="A800" s="94"/>
      <c r="B800" s="94"/>
      <c r="C800" s="94"/>
      <c r="D800" s="94"/>
      <c r="E800" s="94"/>
      <c r="F800" s="94"/>
      <c r="G800" s="94"/>
      <c r="H800" s="94"/>
      <c r="I800" s="94"/>
      <c r="J800" s="94"/>
      <c r="K800" s="94"/>
      <c r="L800" s="94"/>
      <c r="M800" s="94"/>
      <c r="N800" s="94"/>
      <c r="O800" s="94"/>
      <c r="P800" s="94"/>
      <c r="Q800" s="94"/>
      <c r="R800" s="94"/>
      <c r="S800" s="94"/>
      <c r="T800" s="94"/>
      <c r="U800" s="94"/>
      <c r="V800" s="94"/>
      <c r="W800" s="94"/>
      <c r="X800" s="94"/>
      <c r="Y800" s="94"/>
      <c r="Z800" s="94"/>
      <c r="AA800" s="94"/>
      <c r="AB800" s="94"/>
      <c r="AC800" s="94"/>
      <c r="AD800" s="94"/>
      <c r="AE800" s="94"/>
      <c r="AF800" s="94"/>
      <c r="AG800" s="94"/>
      <c r="AH800" s="94"/>
      <c r="AI800" s="94"/>
      <c r="AJ800" s="94"/>
      <c r="AK800" s="94"/>
      <c r="AL800" s="94"/>
    </row>
    <row r="801" spans="1:38" x14ac:dyDescent="0.25">
      <c r="A801" s="94"/>
      <c r="B801" s="94"/>
      <c r="C801" s="94"/>
      <c r="D801" s="94"/>
      <c r="E801" s="94"/>
      <c r="F801" s="94"/>
      <c r="G801" s="94"/>
      <c r="H801" s="94"/>
      <c r="I801" s="94"/>
      <c r="J801" s="94"/>
      <c r="K801" s="94"/>
      <c r="L801" s="94"/>
      <c r="M801" s="94"/>
      <c r="N801" s="94"/>
      <c r="O801" s="94"/>
      <c r="P801" s="94"/>
      <c r="Q801" s="94"/>
      <c r="R801" s="94"/>
      <c r="S801" s="94"/>
      <c r="T801" s="94"/>
      <c r="U801" s="94"/>
      <c r="V801" s="94"/>
      <c r="W801" s="94"/>
      <c r="X801" s="94"/>
      <c r="Y801" s="94"/>
      <c r="Z801" s="94"/>
      <c r="AA801" s="94"/>
      <c r="AB801" s="94"/>
      <c r="AC801" s="94"/>
      <c r="AD801" s="94"/>
      <c r="AE801" s="94"/>
      <c r="AF801" s="94"/>
      <c r="AG801" s="94"/>
      <c r="AH801" s="94"/>
      <c r="AI801" s="94"/>
      <c r="AJ801" s="94"/>
      <c r="AK801" s="94"/>
      <c r="AL801" s="94"/>
    </row>
    <row r="802" spans="1:38" x14ac:dyDescent="0.25">
      <c r="A802" s="94"/>
      <c r="B802" s="94"/>
      <c r="C802" s="94"/>
      <c r="D802" s="94"/>
      <c r="E802" s="94"/>
      <c r="F802" s="94"/>
      <c r="G802" s="94"/>
      <c r="H802" s="94"/>
      <c r="I802" s="94"/>
      <c r="J802" s="94"/>
      <c r="K802" s="94"/>
      <c r="L802" s="94"/>
      <c r="M802" s="94"/>
      <c r="N802" s="94"/>
      <c r="O802" s="94"/>
      <c r="P802" s="94"/>
      <c r="Q802" s="94"/>
      <c r="R802" s="94"/>
      <c r="S802" s="94"/>
      <c r="T802" s="94"/>
      <c r="U802" s="94"/>
      <c r="V802" s="94"/>
      <c r="W802" s="94"/>
      <c r="X802" s="94"/>
      <c r="Y802" s="94"/>
      <c r="Z802" s="94"/>
      <c r="AA802" s="94"/>
      <c r="AB802" s="94"/>
      <c r="AC802" s="94"/>
      <c r="AD802" s="94"/>
      <c r="AE802" s="94"/>
      <c r="AF802" s="94"/>
      <c r="AG802" s="94"/>
      <c r="AH802" s="94"/>
      <c r="AI802" s="94"/>
      <c r="AJ802" s="94"/>
      <c r="AK802" s="94"/>
      <c r="AL802" s="94"/>
    </row>
    <row r="803" spans="1:38" x14ac:dyDescent="0.25">
      <c r="A803" s="94"/>
      <c r="B803" s="94"/>
      <c r="C803" s="94"/>
      <c r="D803" s="94"/>
      <c r="E803" s="94"/>
      <c r="F803" s="94"/>
      <c r="G803" s="94"/>
      <c r="H803" s="94"/>
      <c r="I803" s="94"/>
      <c r="J803" s="94"/>
      <c r="K803" s="94"/>
      <c r="L803" s="94"/>
      <c r="M803" s="94"/>
      <c r="N803" s="94"/>
      <c r="O803" s="94"/>
      <c r="P803" s="94"/>
      <c r="Q803" s="94"/>
      <c r="R803" s="94"/>
      <c r="S803" s="94"/>
      <c r="T803" s="94"/>
      <c r="U803" s="94"/>
      <c r="V803" s="94"/>
      <c r="W803" s="94"/>
      <c r="X803" s="94"/>
      <c r="Y803" s="94"/>
      <c r="Z803" s="94"/>
      <c r="AA803" s="94"/>
      <c r="AB803" s="94"/>
      <c r="AC803" s="94"/>
      <c r="AD803" s="94"/>
      <c r="AE803" s="94"/>
      <c r="AF803" s="94"/>
      <c r="AG803" s="94"/>
      <c r="AH803" s="94"/>
      <c r="AI803" s="94"/>
      <c r="AJ803" s="94"/>
      <c r="AK803" s="94"/>
      <c r="AL803" s="94"/>
    </row>
    <row r="804" spans="1:38" x14ac:dyDescent="0.25">
      <c r="A804" s="94"/>
      <c r="B804" s="94"/>
      <c r="C804" s="94"/>
      <c r="D804" s="94"/>
      <c r="E804" s="94"/>
      <c r="F804" s="94"/>
      <c r="G804" s="94"/>
      <c r="H804" s="94"/>
      <c r="I804" s="94"/>
      <c r="J804" s="94"/>
      <c r="K804" s="94"/>
      <c r="L804" s="94"/>
      <c r="M804" s="94"/>
      <c r="N804" s="94"/>
      <c r="O804" s="94"/>
      <c r="P804" s="94"/>
      <c r="Q804" s="94"/>
      <c r="R804" s="94"/>
      <c r="S804" s="94"/>
      <c r="T804" s="94"/>
      <c r="U804" s="94"/>
      <c r="V804" s="94"/>
      <c r="W804" s="94"/>
      <c r="X804" s="94"/>
      <c r="Y804" s="94"/>
      <c r="Z804" s="94"/>
      <c r="AA804" s="94"/>
      <c r="AB804" s="94"/>
      <c r="AC804" s="94"/>
      <c r="AD804" s="94"/>
      <c r="AE804" s="94"/>
      <c r="AF804" s="94"/>
      <c r="AG804" s="94"/>
      <c r="AH804" s="94"/>
      <c r="AI804" s="94"/>
      <c r="AJ804" s="94"/>
      <c r="AK804" s="94"/>
      <c r="AL804" s="94"/>
    </row>
    <row r="805" spans="1:38" x14ac:dyDescent="0.25">
      <c r="A805" s="94"/>
      <c r="B805" s="94"/>
      <c r="C805" s="94"/>
      <c r="D805" s="94"/>
      <c r="E805" s="94"/>
      <c r="F805" s="94"/>
      <c r="G805" s="94"/>
      <c r="H805" s="94"/>
      <c r="I805" s="94"/>
      <c r="J805" s="94"/>
      <c r="K805" s="94"/>
      <c r="L805" s="94"/>
      <c r="M805" s="94"/>
      <c r="N805" s="94"/>
      <c r="O805" s="94"/>
      <c r="P805" s="94"/>
      <c r="Q805" s="94"/>
      <c r="R805" s="94"/>
      <c r="S805" s="94"/>
      <c r="T805" s="94"/>
      <c r="U805" s="94"/>
      <c r="V805" s="94"/>
      <c r="W805" s="94"/>
      <c r="X805" s="94"/>
      <c r="Y805" s="94"/>
      <c r="Z805" s="94"/>
      <c r="AA805" s="94"/>
      <c r="AB805" s="94"/>
      <c r="AC805" s="94"/>
      <c r="AD805" s="94"/>
      <c r="AE805" s="94"/>
      <c r="AF805" s="94"/>
      <c r="AG805" s="94"/>
      <c r="AH805" s="94"/>
      <c r="AI805" s="94"/>
      <c r="AJ805" s="94"/>
      <c r="AK805" s="94"/>
      <c r="AL805" s="94"/>
    </row>
    <row r="806" spans="1:38" x14ac:dyDescent="0.25">
      <c r="A806" s="94"/>
      <c r="B806" s="94"/>
      <c r="C806" s="94"/>
      <c r="D806" s="94"/>
      <c r="E806" s="94"/>
      <c r="F806" s="94"/>
      <c r="G806" s="94"/>
      <c r="H806" s="94"/>
      <c r="I806" s="94"/>
      <c r="J806" s="94"/>
      <c r="K806" s="94"/>
      <c r="L806" s="94"/>
      <c r="M806" s="94"/>
      <c r="N806" s="94"/>
      <c r="O806" s="94"/>
      <c r="P806" s="94"/>
      <c r="Q806" s="94"/>
      <c r="R806" s="94"/>
      <c r="S806" s="94"/>
      <c r="T806" s="94"/>
      <c r="U806" s="94"/>
      <c r="V806" s="94"/>
      <c r="W806" s="94"/>
      <c r="X806" s="94"/>
      <c r="Y806" s="94"/>
      <c r="Z806" s="94"/>
      <c r="AA806" s="94"/>
      <c r="AB806" s="94"/>
      <c r="AC806" s="94"/>
      <c r="AD806" s="94"/>
      <c r="AE806" s="94"/>
      <c r="AF806" s="94"/>
      <c r="AG806" s="94"/>
      <c r="AH806" s="94"/>
      <c r="AI806" s="94"/>
      <c r="AJ806" s="94"/>
      <c r="AK806" s="94"/>
      <c r="AL806" s="94"/>
    </row>
    <row r="807" spans="1:38" x14ac:dyDescent="0.25">
      <c r="A807" s="94"/>
      <c r="B807" s="94"/>
      <c r="C807" s="94"/>
      <c r="D807" s="94"/>
      <c r="E807" s="94"/>
      <c r="F807" s="94"/>
      <c r="G807" s="94"/>
      <c r="H807" s="94"/>
      <c r="I807" s="94"/>
      <c r="J807" s="94"/>
      <c r="K807" s="94"/>
      <c r="L807" s="94"/>
      <c r="M807" s="94"/>
      <c r="N807" s="94"/>
      <c r="O807" s="94"/>
      <c r="P807" s="94"/>
      <c r="Q807" s="94"/>
      <c r="R807" s="94"/>
      <c r="S807" s="94"/>
      <c r="T807" s="94"/>
      <c r="U807" s="94"/>
      <c r="V807" s="94"/>
      <c r="W807" s="94"/>
      <c r="X807" s="94"/>
      <c r="Y807" s="94"/>
      <c r="Z807" s="94"/>
      <c r="AA807" s="94"/>
      <c r="AB807" s="94"/>
      <c r="AC807" s="94"/>
      <c r="AD807" s="94"/>
      <c r="AE807" s="94"/>
      <c r="AF807" s="94"/>
      <c r="AG807" s="94"/>
      <c r="AH807" s="94"/>
      <c r="AI807" s="94"/>
      <c r="AJ807" s="94"/>
      <c r="AK807" s="94"/>
      <c r="AL807" s="94"/>
    </row>
    <row r="808" spans="1:38" x14ac:dyDescent="0.25">
      <c r="A808" s="94"/>
      <c r="B808" s="94"/>
      <c r="C808" s="94"/>
      <c r="D808" s="94"/>
      <c r="E808" s="94"/>
      <c r="F808" s="94"/>
      <c r="G808" s="94"/>
      <c r="H808" s="94"/>
      <c r="I808" s="94"/>
      <c r="J808" s="94"/>
      <c r="K808" s="94"/>
      <c r="L808" s="94"/>
      <c r="M808" s="94"/>
      <c r="N808" s="94"/>
      <c r="O808" s="94"/>
      <c r="P808" s="94"/>
      <c r="Q808" s="94"/>
      <c r="R808" s="94"/>
      <c r="S808" s="94"/>
      <c r="T808" s="94"/>
      <c r="U808" s="94"/>
      <c r="V808" s="94"/>
      <c r="W808" s="94"/>
      <c r="X808" s="94"/>
      <c r="Y808" s="94"/>
      <c r="Z808" s="94"/>
      <c r="AA808" s="94"/>
      <c r="AB808" s="94"/>
      <c r="AC808" s="94"/>
      <c r="AD808" s="94"/>
      <c r="AE808" s="94"/>
      <c r="AF808" s="94"/>
      <c r="AG808" s="94"/>
      <c r="AH808" s="94"/>
      <c r="AI808" s="94"/>
      <c r="AJ808" s="94"/>
      <c r="AK808" s="94"/>
      <c r="AL808" s="94"/>
    </row>
    <row r="809" spans="1:38" x14ac:dyDescent="0.25">
      <c r="A809" s="94"/>
      <c r="B809" s="94"/>
      <c r="C809" s="94"/>
      <c r="D809" s="94"/>
      <c r="E809" s="94"/>
      <c r="F809" s="94"/>
      <c r="G809" s="94"/>
      <c r="H809" s="94"/>
      <c r="I809" s="94"/>
      <c r="J809" s="94"/>
      <c r="K809" s="94"/>
      <c r="L809" s="94"/>
      <c r="M809" s="94"/>
      <c r="N809" s="94"/>
      <c r="O809" s="94"/>
      <c r="P809" s="94"/>
      <c r="Q809" s="94"/>
      <c r="R809" s="94"/>
      <c r="S809" s="94"/>
      <c r="T809" s="94"/>
      <c r="U809" s="94"/>
      <c r="V809" s="94"/>
      <c r="W809" s="94"/>
      <c r="X809" s="94"/>
      <c r="Y809" s="94"/>
      <c r="Z809" s="94"/>
      <c r="AA809" s="94"/>
      <c r="AB809" s="94"/>
      <c r="AC809" s="94"/>
      <c r="AD809" s="94"/>
      <c r="AE809" s="94"/>
      <c r="AF809" s="94"/>
      <c r="AG809" s="94"/>
      <c r="AH809" s="94"/>
      <c r="AI809" s="94"/>
      <c r="AJ809" s="94"/>
      <c r="AK809" s="94"/>
      <c r="AL809" s="94"/>
    </row>
    <row r="810" spans="1:38" x14ac:dyDescent="0.25">
      <c r="A810" s="94"/>
      <c r="B810" s="94"/>
      <c r="C810" s="94"/>
      <c r="D810" s="94"/>
      <c r="E810" s="94"/>
      <c r="F810" s="94"/>
      <c r="G810" s="94"/>
      <c r="H810" s="94"/>
      <c r="I810" s="94"/>
      <c r="J810" s="94"/>
      <c r="K810" s="94"/>
      <c r="L810" s="94"/>
      <c r="M810" s="94"/>
      <c r="N810" s="94"/>
      <c r="O810" s="94"/>
      <c r="P810" s="94"/>
      <c r="Q810" s="94"/>
      <c r="R810" s="94"/>
      <c r="S810" s="94"/>
      <c r="T810" s="94"/>
      <c r="U810" s="94"/>
      <c r="V810" s="94"/>
      <c r="W810" s="94"/>
      <c r="X810" s="94"/>
      <c r="Y810" s="94"/>
      <c r="Z810" s="94"/>
      <c r="AA810" s="94"/>
      <c r="AB810" s="94"/>
      <c r="AC810" s="94"/>
      <c r="AD810" s="94"/>
      <c r="AE810" s="94"/>
      <c r="AF810" s="94"/>
      <c r="AG810" s="94"/>
      <c r="AH810" s="94"/>
      <c r="AI810" s="94"/>
      <c r="AJ810" s="94"/>
      <c r="AK810" s="94"/>
      <c r="AL810" s="94"/>
    </row>
    <row r="811" spans="1:38" x14ac:dyDescent="0.25">
      <c r="A811" s="94"/>
      <c r="B811" s="94"/>
      <c r="C811" s="94"/>
      <c r="D811" s="94"/>
      <c r="E811" s="94"/>
      <c r="F811" s="94"/>
      <c r="G811" s="94"/>
      <c r="H811" s="94"/>
      <c r="I811" s="94"/>
      <c r="J811" s="94"/>
      <c r="K811" s="94"/>
      <c r="L811" s="94"/>
      <c r="M811" s="94"/>
      <c r="N811" s="94"/>
      <c r="O811" s="94"/>
      <c r="P811" s="94"/>
      <c r="Q811" s="94"/>
      <c r="R811" s="94"/>
      <c r="S811" s="94"/>
      <c r="T811" s="94"/>
      <c r="U811" s="94"/>
      <c r="V811" s="94"/>
      <c r="W811" s="94"/>
      <c r="X811" s="94"/>
      <c r="Y811" s="94"/>
      <c r="Z811" s="94"/>
      <c r="AA811" s="94"/>
      <c r="AB811" s="94"/>
      <c r="AC811" s="94"/>
      <c r="AD811" s="94"/>
      <c r="AE811" s="94"/>
      <c r="AF811" s="94"/>
      <c r="AG811" s="94"/>
      <c r="AH811" s="94"/>
      <c r="AI811" s="94"/>
      <c r="AJ811" s="94"/>
      <c r="AK811" s="94"/>
      <c r="AL811" s="94"/>
    </row>
    <row r="812" spans="1:38" x14ac:dyDescent="0.25">
      <c r="A812" s="94"/>
      <c r="B812" s="94"/>
      <c r="C812" s="94"/>
      <c r="D812" s="94"/>
      <c r="E812" s="94"/>
      <c r="F812" s="94"/>
      <c r="G812" s="94"/>
      <c r="H812" s="94"/>
      <c r="I812" s="94"/>
      <c r="J812" s="94"/>
      <c r="K812" s="94"/>
      <c r="L812" s="94"/>
      <c r="M812" s="94"/>
      <c r="N812" s="94"/>
      <c r="O812" s="94"/>
      <c r="P812" s="94"/>
      <c r="Q812" s="94"/>
      <c r="R812" s="94"/>
      <c r="S812" s="94"/>
      <c r="T812" s="94"/>
      <c r="U812" s="94"/>
      <c r="V812" s="94"/>
      <c r="W812" s="94"/>
      <c r="X812" s="94"/>
      <c r="Y812" s="94"/>
      <c r="Z812" s="94"/>
      <c r="AA812" s="94"/>
      <c r="AB812" s="94"/>
      <c r="AC812" s="94"/>
      <c r="AD812" s="94"/>
      <c r="AE812" s="94"/>
      <c r="AF812" s="94"/>
      <c r="AG812" s="94"/>
      <c r="AH812" s="94"/>
      <c r="AI812" s="94"/>
      <c r="AJ812" s="94"/>
      <c r="AK812" s="94"/>
      <c r="AL812" s="94"/>
    </row>
    <row r="813" spans="1:38" x14ac:dyDescent="0.25">
      <c r="A813" s="94"/>
      <c r="B813" s="94"/>
      <c r="C813" s="94"/>
      <c r="D813" s="94"/>
      <c r="E813" s="94"/>
      <c r="F813" s="94"/>
      <c r="G813" s="94"/>
      <c r="H813" s="94"/>
      <c r="I813" s="94"/>
      <c r="J813" s="94"/>
      <c r="K813" s="94"/>
      <c r="L813" s="94"/>
      <c r="M813" s="94"/>
      <c r="N813" s="94"/>
      <c r="O813" s="94"/>
      <c r="P813" s="94"/>
      <c r="Q813" s="94"/>
      <c r="R813" s="94"/>
      <c r="S813" s="94"/>
      <c r="T813" s="94"/>
      <c r="U813" s="94"/>
      <c r="V813" s="94"/>
      <c r="W813" s="94"/>
      <c r="X813" s="94"/>
      <c r="Y813" s="94"/>
      <c r="Z813" s="94"/>
      <c r="AA813" s="94"/>
      <c r="AB813" s="94"/>
      <c r="AC813" s="94"/>
      <c r="AD813" s="94"/>
      <c r="AE813" s="94"/>
      <c r="AF813" s="94"/>
      <c r="AG813" s="94"/>
      <c r="AH813" s="94"/>
      <c r="AI813" s="94"/>
      <c r="AJ813" s="94"/>
      <c r="AK813" s="94"/>
      <c r="AL813" s="94"/>
    </row>
    <row r="814" spans="1:38" x14ac:dyDescent="0.25">
      <c r="A814" s="94"/>
      <c r="B814" s="94"/>
      <c r="C814" s="94"/>
      <c r="D814" s="94"/>
      <c r="E814" s="94"/>
      <c r="F814" s="94"/>
      <c r="G814" s="94"/>
      <c r="H814" s="94"/>
      <c r="I814" s="94"/>
      <c r="J814" s="94"/>
      <c r="K814" s="94"/>
      <c r="L814" s="94"/>
      <c r="M814" s="94"/>
      <c r="N814" s="94"/>
      <c r="O814" s="94"/>
      <c r="P814" s="94"/>
      <c r="Q814" s="94"/>
      <c r="R814" s="94"/>
      <c r="S814" s="94"/>
      <c r="T814" s="94"/>
      <c r="U814" s="94"/>
      <c r="V814" s="94"/>
      <c r="W814" s="94"/>
      <c r="X814" s="94"/>
      <c r="Y814" s="94"/>
      <c r="Z814" s="94"/>
      <c r="AA814" s="94"/>
      <c r="AB814" s="94"/>
      <c r="AC814" s="94"/>
      <c r="AD814" s="94"/>
      <c r="AE814" s="94"/>
      <c r="AF814" s="94"/>
      <c r="AG814" s="94"/>
      <c r="AH814" s="94"/>
      <c r="AI814" s="94"/>
      <c r="AJ814" s="94"/>
      <c r="AK814" s="94"/>
      <c r="AL814" s="94"/>
    </row>
    <row r="815" spans="1:38" x14ac:dyDescent="0.25">
      <c r="A815" s="94"/>
      <c r="B815" s="94"/>
      <c r="C815" s="94"/>
      <c r="D815" s="94"/>
      <c r="E815" s="94"/>
      <c r="F815" s="94"/>
      <c r="G815" s="94"/>
      <c r="H815" s="94"/>
      <c r="I815" s="94"/>
      <c r="J815" s="94"/>
      <c r="K815" s="94"/>
      <c r="L815" s="94"/>
      <c r="M815" s="94"/>
      <c r="N815" s="94"/>
      <c r="O815" s="94"/>
      <c r="P815" s="94"/>
      <c r="Q815" s="94"/>
      <c r="R815" s="94"/>
      <c r="S815" s="94"/>
      <c r="T815" s="94"/>
      <c r="U815" s="94"/>
      <c r="V815" s="94"/>
      <c r="W815" s="94"/>
      <c r="X815" s="94"/>
      <c r="Y815" s="94"/>
      <c r="Z815" s="94"/>
      <c r="AA815" s="94"/>
      <c r="AB815" s="94"/>
      <c r="AC815" s="94"/>
      <c r="AD815" s="94"/>
      <c r="AE815" s="94"/>
      <c r="AF815" s="94"/>
      <c r="AG815" s="94"/>
      <c r="AH815" s="94"/>
      <c r="AI815" s="94"/>
      <c r="AJ815" s="94"/>
      <c r="AK815" s="94"/>
      <c r="AL815" s="94"/>
    </row>
  </sheetData>
  <sheetProtection password="B58F" sheet="1" objects="1" scenarios="1"/>
  <mergeCells count="2226">
    <mergeCell ref="D2:Q2"/>
    <mergeCell ref="A7:M7"/>
    <mergeCell ref="B14:D14"/>
    <mergeCell ref="H14:K14"/>
    <mergeCell ref="M14:P14"/>
    <mergeCell ref="Q14:W14"/>
    <mergeCell ref="AB16:AC16"/>
    <mergeCell ref="B17:D17"/>
    <mergeCell ref="H17:K17"/>
    <mergeCell ref="M17:P17"/>
    <mergeCell ref="Q17:W17"/>
    <mergeCell ref="X17:Y17"/>
    <mergeCell ref="Z17:AA17"/>
    <mergeCell ref="AB17:AC17"/>
    <mergeCell ref="B16:D16"/>
    <mergeCell ref="H16:K16"/>
    <mergeCell ref="M16:P16"/>
    <mergeCell ref="Q16:W16"/>
    <mergeCell ref="X16:Y16"/>
    <mergeCell ref="Z16:AA16"/>
    <mergeCell ref="X14:Y14"/>
    <mergeCell ref="Z14:AA14"/>
    <mergeCell ref="AB14:AC14"/>
    <mergeCell ref="B15:D15"/>
    <mergeCell ref="H15:K15"/>
    <mergeCell ref="M15:P15"/>
    <mergeCell ref="Q15:W15"/>
    <mergeCell ref="X15:Y15"/>
    <mergeCell ref="Z15:AA15"/>
    <mergeCell ref="AB15:AC15"/>
    <mergeCell ref="AB20:AC20"/>
    <mergeCell ref="B21:D21"/>
    <mergeCell ref="H21:K21"/>
    <mergeCell ref="M21:P21"/>
    <mergeCell ref="Q21:W21"/>
    <mergeCell ref="X21:Y21"/>
    <mergeCell ref="Z21:AA21"/>
    <mergeCell ref="AB21:AC21"/>
    <mergeCell ref="B20:D20"/>
    <mergeCell ref="H20:K20"/>
    <mergeCell ref="M20:P20"/>
    <mergeCell ref="Q20:W20"/>
    <mergeCell ref="X20:Y20"/>
    <mergeCell ref="Z20:AA20"/>
    <mergeCell ref="AB18:AC18"/>
    <mergeCell ref="B19:D19"/>
    <mergeCell ref="H19:K19"/>
    <mergeCell ref="M19:P19"/>
    <mergeCell ref="Q19:W19"/>
    <mergeCell ref="X19:Y19"/>
    <mergeCell ref="Z19:AA19"/>
    <mergeCell ref="AB19:AC19"/>
    <mergeCell ref="B18:D18"/>
    <mergeCell ref="H18:K18"/>
    <mergeCell ref="M18:P18"/>
    <mergeCell ref="Q18:W18"/>
    <mergeCell ref="X18:Y18"/>
    <mergeCell ref="Z18:AA18"/>
    <mergeCell ref="AB24:AC24"/>
    <mergeCell ref="B25:D25"/>
    <mergeCell ref="H25:K25"/>
    <mergeCell ref="M25:P25"/>
    <mergeCell ref="Q25:W25"/>
    <mergeCell ref="X25:Y25"/>
    <mergeCell ref="Z25:AA25"/>
    <mergeCell ref="AB25:AC25"/>
    <mergeCell ref="B24:D24"/>
    <mergeCell ref="H24:K24"/>
    <mergeCell ref="M24:P24"/>
    <mergeCell ref="Q24:W24"/>
    <mergeCell ref="X24:Y24"/>
    <mergeCell ref="Z24:AA24"/>
    <mergeCell ref="AB22:AC22"/>
    <mergeCell ref="B23:D23"/>
    <mergeCell ref="H23:K23"/>
    <mergeCell ref="M23:P23"/>
    <mergeCell ref="Q23:W23"/>
    <mergeCell ref="X23:Y23"/>
    <mergeCell ref="Z23:AA23"/>
    <mergeCell ref="AB23:AC23"/>
    <mergeCell ref="B22:D22"/>
    <mergeCell ref="H22:K22"/>
    <mergeCell ref="M22:P22"/>
    <mergeCell ref="Q22:W22"/>
    <mergeCell ref="X22:Y22"/>
    <mergeCell ref="Z22:AA22"/>
    <mergeCell ref="AB28:AC28"/>
    <mergeCell ref="B29:D29"/>
    <mergeCell ref="H29:K29"/>
    <mergeCell ref="M29:P29"/>
    <mergeCell ref="Q29:W29"/>
    <mergeCell ref="X29:Y29"/>
    <mergeCell ref="Z29:AA29"/>
    <mergeCell ref="AB29:AC29"/>
    <mergeCell ref="B28:D28"/>
    <mergeCell ref="H28:K28"/>
    <mergeCell ref="M28:P28"/>
    <mergeCell ref="Q28:W28"/>
    <mergeCell ref="X28:Y28"/>
    <mergeCell ref="Z28:AA28"/>
    <mergeCell ref="AB26:AC26"/>
    <mergeCell ref="B27:D27"/>
    <mergeCell ref="H27:K27"/>
    <mergeCell ref="M27:P27"/>
    <mergeCell ref="Q27:W27"/>
    <mergeCell ref="X27:Y27"/>
    <mergeCell ref="Z27:AA27"/>
    <mergeCell ref="AB27:AC27"/>
    <mergeCell ref="B26:D26"/>
    <mergeCell ref="H26:K26"/>
    <mergeCell ref="M26:P26"/>
    <mergeCell ref="Q26:W26"/>
    <mergeCell ref="X26:Y26"/>
    <mergeCell ref="Z26:AA26"/>
    <mergeCell ref="AB32:AC32"/>
    <mergeCell ref="B33:D33"/>
    <mergeCell ref="H33:K33"/>
    <mergeCell ref="M33:P33"/>
    <mergeCell ref="Q33:W33"/>
    <mergeCell ref="X33:Y33"/>
    <mergeCell ref="Z33:AA33"/>
    <mergeCell ref="AB33:AC33"/>
    <mergeCell ref="B32:D32"/>
    <mergeCell ref="H32:K32"/>
    <mergeCell ref="M32:P32"/>
    <mergeCell ref="Q32:W32"/>
    <mergeCell ref="X32:Y32"/>
    <mergeCell ref="Z32:AA32"/>
    <mergeCell ref="AB30:AC30"/>
    <mergeCell ref="B31:D31"/>
    <mergeCell ref="H31:K31"/>
    <mergeCell ref="M31:P31"/>
    <mergeCell ref="Q31:W31"/>
    <mergeCell ref="X31:Y31"/>
    <mergeCell ref="Z31:AA31"/>
    <mergeCell ref="AB31:AC31"/>
    <mergeCell ref="B30:D30"/>
    <mergeCell ref="H30:K30"/>
    <mergeCell ref="M30:P30"/>
    <mergeCell ref="Q30:W30"/>
    <mergeCell ref="X30:Y30"/>
    <mergeCell ref="Z30:AA30"/>
    <mergeCell ref="B42:D42"/>
    <mergeCell ref="E42:M42"/>
    <mergeCell ref="Q42:V42"/>
    <mergeCell ref="B43:D43"/>
    <mergeCell ref="E43:M43"/>
    <mergeCell ref="Q43:V43"/>
    <mergeCell ref="B40:D40"/>
    <mergeCell ref="E40:M40"/>
    <mergeCell ref="Q40:V40"/>
    <mergeCell ref="B41:D41"/>
    <mergeCell ref="E41:M41"/>
    <mergeCell ref="Q41:V41"/>
    <mergeCell ref="AB34:AC34"/>
    <mergeCell ref="B38:D38"/>
    <mergeCell ref="E38:M38"/>
    <mergeCell ref="Q38:V38"/>
    <mergeCell ref="B39:D39"/>
    <mergeCell ref="E39:M39"/>
    <mergeCell ref="Q39:V39"/>
    <mergeCell ref="B34:D34"/>
    <mergeCell ref="H34:K34"/>
    <mergeCell ref="M34:P34"/>
    <mergeCell ref="Q34:W34"/>
    <mergeCell ref="X34:Y34"/>
    <mergeCell ref="Z34:AA34"/>
    <mergeCell ref="B48:D48"/>
    <mergeCell ref="E48:M48"/>
    <mergeCell ref="Q48:V48"/>
    <mergeCell ref="B49:D49"/>
    <mergeCell ref="E49:M49"/>
    <mergeCell ref="Q49:V49"/>
    <mergeCell ref="B46:D46"/>
    <mergeCell ref="E46:M46"/>
    <mergeCell ref="Q46:V46"/>
    <mergeCell ref="B47:D47"/>
    <mergeCell ref="E47:M47"/>
    <mergeCell ref="Q47:V47"/>
    <mergeCell ref="B44:D44"/>
    <mergeCell ref="E44:M44"/>
    <mergeCell ref="Q44:V44"/>
    <mergeCell ref="B45:D45"/>
    <mergeCell ref="E45:M45"/>
    <mergeCell ref="Q45:V45"/>
    <mergeCell ref="B54:D54"/>
    <mergeCell ref="E54:M54"/>
    <mergeCell ref="Q54:V54"/>
    <mergeCell ref="B55:D55"/>
    <mergeCell ref="E55:M55"/>
    <mergeCell ref="Q55:V55"/>
    <mergeCell ref="B52:D52"/>
    <mergeCell ref="E52:M52"/>
    <mergeCell ref="Q52:V52"/>
    <mergeCell ref="B53:D53"/>
    <mergeCell ref="E53:M53"/>
    <mergeCell ref="Q53:V53"/>
    <mergeCell ref="B50:D50"/>
    <mergeCell ref="E50:M50"/>
    <mergeCell ref="Q50:V50"/>
    <mergeCell ref="B51:D51"/>
    <mergeCell ref="E51:M51"/>
    <mergeCell ref="Q51:V51"/>
    <mergeCell ref="B60:D60"/>
    <mergeCell ref="E60:M60"/>
    <mergeCell ref="Q60:V60"/>
    <mergeCell ref="B61:D61"/>
    <mergeCell ref="E61:M61"/>
    <mergeCell ref="Q61:V61"/>
    <mergeCell ref="B58:D58"/>
    <mergeCell ref="E58:M58"/>
    <mergeCell ref="Q58:V58"/>
    <mergeCell ref="B59:D59"/>
    <mergeCell ref="E59:M59"/>
    <mergeCell ref="Q59:V59"/>
    <mergeCell ref="B56:D56"/>
    <mergeCell ref="E56:M56"/>
    <mergeCell ref="Q56:V56"/>
    <mergeCell ref="B57:D57"/>
    <mergeCell ref="E57:M57"/>
    <mergeCell ref="Q57:V57"/>
    <mergeCell ref="B66:D66"/>
    <mergeCell ref="E66:M66"/>
    <mergeCell ref="Q66:V66"/>
    <mergeCell ref="B67:D67"/>
    <mergeCell ref="E67:M67"/>
    <mergeCell ref="Q67:V67"/>
    <mergeCell ref="B64:D64"/>
    <mergeCell ref="E64:M64"/>
    <mergeCell ref="Q64:V64"/>
    <mergeCell ref="B65:D65"/>
    <mergeCell ref="E65:M65"/>
    <mergeCell ref="Q65:V65"/>
    <mergeCell ref="B62:D62"/>
    <mergeCell ref="E62:M62"/>
    <mergeCell ref="Q62:V62"/>
    <mergeCell ref="B63:D63"/>
    <mergeCell ref="E63:M63"/>
    <mergeCell ref="Q63:V63"/>
    <mergeCell ref="B72:D72"/>
    <mergeCell ref="E72:M72"/>
    <mergeCell ref="Q72:V72"/>
    <mergeCell ref="B73:D73"/>
    <mergeCell ref="E73:M73"/>
    <mergeCell ref="Q73:V73"/>
    <mergeCell ref="B70:D70"/>
    <mergeCell ref="E70:M70"/>
    <mergeCell ref="Q70:V70"/>
    <mergeCell ref="B71:D71"/>
    <mergeCell ref="E71:M71"/>
    <mergeCell ref="Q71:V71"/>
    <mergeCell ref="B68:D68"/>
    <mergeCell ref="E68:M68"/>
    <mergeCell ref="Q68:V68"/>
    <mergeCell ref="B69:D69"/>
    <mergeCell ref="E69:M69"/>
    <mergeCell ref="Q69:V69"/>
    <mergeCell ref="B78:D78"/>
    <mergeCell ref="E78:M78"/>
    <mergeCell ref="Q78:V78"/>
    <mergeCell ref="B79:D79"/>
    <mergeCell ref="E79:M79"/>
    <mergeCell ref="Q79:V79"/>
    <mergeCell ref="B76:D76"/>
    <mergeCell ref="E76:M76"/>
    <mergeCell ref="Q76:V76"/>
    <mergeCell ref="B77:D77"/>
    <mergeCell ref="E77:M77"/>
    <mergeCell ref="Q77:V77"/>
    <mergeCell ref="B74:D74"/>
    <mergeCell ref="E74:M74"/>
    <mergeCell ref="Q74:V74"/>
    <mergeCell ref="B75:D75"/>
    <mergeCell ref="E75:M75"/>
    <mergeCell ref="Q75:V75"/>
    <mergeCell ref="B84:D84"/>
    <mergeCell ref="E84:M84"/>
    <mergeCell ref="Q84:V84"/>
    <mergeCell ref="B85:D85"/>
    <mergeCell ref="E85:M85"/>
    <mergeCell ref="Q85:V85"/>
    <mergeCell ref="B82:D82"/>
    <mergeCell ref="E82:M82"/>
    <mergeCell ref="Q82:V82"/>
    <mergeCell ref="B83:D83"/>
    <mergeCell ref="E83:M83"/>
    <mergeCell ref="Q83:V83"/>
    <mergeCell ref="B80:D80"/>
    <mergeCell ref="E80:M80"/>
    <mergeCell ref="Q80:V80"/>
    <mergeCell ref="B81:D81"/>
    <mergeCell ref="E81:M81"/>
    <mergeCell ref="Q81:V81"/>
    <mergeCell ref="B90:D90"/>
    <mergeCell ref="E90:M90"/>
    <mergeCell ref="Q90:V90"/>
    <mergeCell ref="B91:D91"/>
    <mergeCell ref="E91:M91"/>
    <mergeCell ref="Q91:V91"/>
    <mergeCell ref="B88:D88"/>
    <mergeCell ref="E88:M88"/>
    <mergeCell ref="Q88:V88"/>
    <mergeCell ref="B89:D89"/>
    <mergeCell ref="E89:M89"/>
    <mergeCell ref="Q89:V89"/>
    <mergeCell ref="B86:D86"/>
    <mergeCell ref="E86:M86"/>
    <mergeCell ref="Q86:V86"/>
    <mergeCell ref="B87:D87"/>
    <mergeCell ref="E87:M87"/>
    <mergeCell ref="Q87:V87"/>
    <mergeCell ref="B96:D96"/>
    <mergeCell ref="E96:M96"/>
    <mergeCell ref="Q96:V96"/>
    <mergeCell ref="B97:D97"/>
    <mergeCell ref="E97:M97"/>
    <mergeCell ref="Q97:V97"/>
    <mergeCell ref="B94:D94"/>
    <mergeCell ref="E94:M94"/>
    <mergeCell ref="Q94:V94"/>
    <mergeCell ref="B95:D95"/>
    <mergeCell ref="E95:M95"/>
    <mergeCell ref="Q95:V95"/>
    <mergeCell ref="B92:D92"/>
    <mergeCell ref="E92:M92"/>
    <mergeCell ref="Q92:V92"/>
    <mergeCell ref="B93:D93"/>
    <mergeCell ref="E93:M93"/>
    <mergeCell ref="Q93:V93"/>
    <mergeCell ref="B102:D102"/>
    <mergeCell ref="E102:M102"/>
    <mergeCell ref="Q102:V102"/>
    <mergeCell ref="B103:D103"/>
    <mergeCell ref="E103:M103"/>
    <mergeCell ref="Q103:V103"/>
    <mergeCell ref="B100:D100"/>
    <mergeCell ref="E100:M100"/>
    <mergeCell ref="Q100:V100"/>
    <mergeCell ref="B101:D101"/>
    <mergeCell ref="E101:M101"/>
    <mergeCell ref="Q101:V101"/>
    <mergeCell ref="B98:D98"/>
    <mergeCell ref="E98:M98"/>
    <mergeCell ref="Q98:V98"/>
    <mergeCell ref="B99:D99"/>
    <mergeCell ref="E99:M99"/>
    <mergeCell ref="Q99:V99"/>
    <mergeCell ref="B108:D108"/>
    <mergeCell ref="E108:M108"/>
    <mergeCell ref="P108:U108"/>
    <mergeCell ref="B109:D109"/>
    <mergeCell ref="E109:M109"/>
    <mergeCell ref="P109:U109"/>
    <mergeCell ref="B106:D106"/>
    <mergeCell ref="E106:M106"/>
    <mergeCell ref="P106:U106"/>
    <mergeCell ref="B107:D107"/>
    <mergeCell ref="E107:M107"/>
    <mergeCell ref="P107:U107"/>
    <mergeCell ref="B104:D104"/>
    <mergeCell ref="E104:M104"/>
    <mergeCell ref="P104:U104"/>
    <mergeCell ref="B105:D105"/>
    <mergeCell ref="E105:M105"/>
    <mergeCell ref="P105:U105"/>
    <mergeCell ref="B114:D114"/>
    <mergeCell ref="E114:M114"/>
    <mergeCell ref="P114:U114"/>
    <mergeCell ref="B115:D115"/>
    <mergeCell ref="E115:M115"/>
    <mergeCell ref="P115:U115"/>
    <mergeCell ref="B112:D112"/>
    <mergeCell ref="E112:M112"/>
    <mergeCell ref="P112:U112"/>
    <mergeCell ref="B113:D113"/>
    <mergeCell ref="E113:M113"/>
    <mergeCell ref="P113:U113"/>
    <mergeCell ref="B110:D110"/>
    <mergeCell ref="E110:M110"/>
    <mergeCell ref="P110:U110"/>
    <mergeCell ref="B111:D111"/>
    <mergeCell ref="E111:M111"/>
    <mergeCell ref="P111:U111"/>
    <mergeCell ref="B120:D120"/>
    <mergeCell ref="E120:M120"/>
    <mergeCell ref="P120:U120"/>
    <mergeCell ref="B121:D121"/>
    <mergeCell ref="E121:M121"/>
    <mergeCell ref="P121:U121"/>
    <mergeCell ref="B118:D118"/>
    <mergeCell ref="E118:M118"/>
    <mergeCell ref="P118:U118"/>
    <mergeCell ref="B119:D119"/>
    <mergeCell ref="E119:M119"/>
    <mergeCell ref="P119:U119"/>
    <mergeCell ref="B116:D116"/>
    <mergeCell ref="E116:M116"/>
    <mergeCell ref="P116:U116"/>
    <mergeCell ref="B117:D117"/>
    <mergeCell ref="E117:M117"/>
    <mergeCell ref="P117:U117"/>
    <mergeCell ref="B126:D126"/>
    <mergeCell ref="E126:M126"/>
    <mergeCell ref="P126:U126"/>
    <mergeCell ref="B127:D127"/>
    <mergeCell ref="E127:M127"/>
    <mergeCell ref="P127:U127"/>
    <mergeCell ref="B124:D124"/>
    <mergeCell ref="E124:M124"/>
    <mergeCell ref="P124:U124"/>
    <mergeCell ref="B125:D125"/>
    <mergeCell ref="E125:M125"/>
    <mergeCell ref="P125:U125"/>
    <mergeCell ref="B122:D122"/>
    <mergeCell ref="E122:M122"/>
    <mergeCell ref="P122:U122"/>
    <mergeCell ref="B123:D123"/>
    <mergeCell ref="E123:M123"/>
    <mergeCell ref="P123:U123"/>
    <mergeCell ref="B136:D136"/>
    <mergeCell ref="H136:K136"/>
    <mergeCell ref="M136:Q136"/>
    <mergeCell ref="B137:D137"/>
    <mergeCell ref="H137:K137"/>
    <mergeCell ref="M137:Q137"/>
    <mergeCell ref="B130:D130"/>
    <mergeCell ref="E130:M130"/>
    <mergeCell ref="P130:U130"/>
    <mergeCell ref="B131:D131"/>
    <mergeCell ref="E131:M131"/>
    <mergeCell ref="P131:U131"/>
    <mergeCell ref="B128:D128"/>
    <mergeCell ref="E128:M128"/>
    <mergeCell ref="P128:U128"/>
    <mergeCell ref="B129:D129"/>
    <mergeCell ref="E129:M129"/>
    <mergeCell ref="P129:U129"/>
    <mergeCell ref="B142:D142"/>
    <mergeCell ref="H142:K142"/>
    <mergeCell ref="M142:Q142"/>
    <mergeCell ref="B143:D143"/>
    <mergeCell ref="H143:K143"/>
    <mergeCell ref="M143:Q143"/>
    <mergeCell ref="B140:D140"/>
    <mergeCell ref="H140:K140"/>
    <mergeCell ref="M140:Q140"/>
    <mergeCell ref="B141:D141"/>
    <mergeCell ref="H141:K141"/>
    <mergeCell ref="M141:Q141"/>
    <mergeCell ref="B138:D138"/>
    <mergeCell ref="H138:K138"/>
    <mergeCell ref="M138:Q138"/>
    <mergeCell ref="B139:D139"/>
    <mergeCell ref="H139:K139"/>
    <mergeCell ref="M139:Q139"/>
    <mergeCell ref="B150:D150"/>
    <mergeCell ref="E150:M150"/>
    <mergeCell ref="P150:U150"/>
    <mergeCell ref="B151:D151"/>
    <mergeCell ref="E151:M151"/>
    <mergeCell ref="P151:U151"/>
    <mergeCell ref="B148:D148"/>
    <mergeCell ref="E148:M148"/>
    <mergeCell ref="P148:U148"/>
    <mergeCell ref="B149:D149"/>
    <mergeCell ref="E149:M149"/>
    <mergeCell ref="P149:U149"/>
    <mergeCell ref="B144:D144"/>
    <mergeCell ref="H144:K144"/>
    <mergeCell ref="M144:Q144"/>
    <mergeCell ref="B145:D145"/>
    <mergeCell ref="H145:K145"/>
    <mergeCell ref="M145:Q145"/>
    <mergeCell ref="B156:D156"/>
    <mergeCell ref="E156:M156"/>
    <mergeCell ref="P156:U156"/>
    <mergeCell ref="B157:D157"/>
    <mergeCell ref="E157:M157"/>
    <mergeCell ref="P157:U157"/>
    <mergeCell ref="B154:D154"/>
    <mergeCell ref="E154:M154"/>
    <mergeCell ref="P154:U154"/>
    <mergeCell ref="B155:D155"/>
    <mergeCell ref="E155:M155"/>
    <mergeCell ref="P155:U155"/>
    <mergeCell ref="B152:D152"/>
    <mergeCell ref="E152:M152"/>
    <mergeCell ref="P152:U152"/>
    <mergeCell ref="B153:D153"/>
    <mergeCell ref="E153:M153"/>
    <mergeCell ref="P153:U153"/>
    <mergeCell ref="B162:D162"/>
    <mergeCell ref="E162:M162"/>
    <mergeCell ref="P162:U162"/>
    <mergeCell ref="B163:D163"/>
    <mergeCell ref="E163:M163"/>
    <mergeCell ref="P163:U163"/>
    <mergeCell ref="B160:D160"/>
    <mergeCell ref="E160:M160"/>
    <mergeCell ref="P160:U160"/>
    <mergeCell ref="B161:D161"/>
    <mergeCell ref="E161:M161"/>
    <mergeCell ref="P161:U161"/>
    <mergeCell ref="B158:D158"/>
    <mergeCell ref="E158:M158"/>
    <mergeCell ref="P158:U158"/>
    <mergeCell ref="B159:D159"/>
    <mergeCell ref="E159:M159"/>
    <mergeCell ref="P159:U159"/>
    <mergeCell ref="B168:D168"/>
    <mergeCell ref="E168:M168"/>
    <mergeCell ref="P168:U168"/>
    <mergeCell ref="B169:D169"/>
    <mergeCell ref="E169:M169"/>
    <mergeCell ref="P169:U169"/>
    <mergeCell ref="B166:D166"/>
    <mergeCell ref="E166:M166"/>
    <mergeCell ref="P166:U166"/>
    <mergeCell ref="B167:D167"/>
    <mergeCell ref="E167:M167"/>
    <mergeCell ref="P167:U167"/>
    <mergeCell ref="B164:D164"/>
    <mergeCell ref="E164:M164"/>
    <mergeCell ref="P164:U164"/>
    <mergeCell ref="B165:D165"/>
    <mergeCell ref="E165:M165"/>
    <mergeCell ref="P165:U165"/>
    <mergeCell ref="B174:D174"/>
    <mergeCell ref="E174:M174"/>
    <mergeCell ref="P174:U174"/>
    <mergeCell ref="B175:D175"/>
    <mergeCell ref="E175:M175"/>
    <mergeCell ref="P175:U175"/>
    <mergeCell ref="B172:D172"/>
    <mergeCell ref="E172:M172"/>
    <mergeCell ref="P172:U172"/>
    <mergeCell ref="B173:D173"/>
    <mergeCell ref="E173:M173"/>
    <mergeCell ref="P173:U173"/>
    <mergeCell ref="B170:D170"/>
    <mergeCell ref="E170:M170"/>
    <mergeCell ref="P170:U170"/>
    <mergeCell ref="B171:D171"/>
    <mergeCell ref="E171:M171"/>
    <mergeCell ref="P171:U171"/>
    <mergeCell ref="B180:D180"/>
    <mergeCell ref="E180:M180"/>
    <mergeCell ref="P180:U180"/>
    <mergeCell ref="B181:D181"/>
    <mergeCell ref="E181:M181"/>
    <mergeCell ref="P181:U181"/>
    <mergeCell ref="B178:D178"/>
    <mergeCell ref="E178:M178"/>
    <mergeCell ref="P178:U178"/>
    <mergeCell ref="B179:D179"/>
    <mergeCell ref="E179:M179"/>
    <mergeCell ref="P179:U179"/>
    <mergeCell ref="B176:D176"/>
    <mergeCell ref="E176:M176"/>
    <mergeCell ref="P176:U176"/>
    <mergeCell ref="B177:D177"/>
    <mergeCell ref="E177:M177"/>
    <mergeCell ref="P177:U177"/>
    <mergeCell ref="B186:D186"/>
    <mergeCell ref="E186:M186"/>
    <mergeCell ref="P186:U186"/>
    <mergeCell ref="B187:D187"/>
    <mergeCell ref="E187:M187"/>
    <mergeCell ref="P187:U187"/>
    <mergeCell ref="B184:D184"/>
    <mergeCell ref="E184:M184"/>
    <mergeCell ref="P184:U184"/>
    <mergeCell ref="B185:D185"/>
    <mergeCell ref="E185:M185"/>
    <mergeCell ref="P185:U185"/>
    <mergeCell ref="B182:D182"/>
    <mergeCell ref="E182:M182"/>
    <mergeCell ref="P182:U182"/>
    <mergeCell ref="B183:D183"/>
    <mergeCell ref="E183:M183"/>
    <mergeCell ref="P183:U183"/>
    <mergeCell ref="B196:D196"/>
    <mergeCell ref="H196:K196"/>
    <mergeCell ref="L196:P196"/>
    <mergeCell ref="Q196:U196"/>
    <mergeCell ref="B197:D197"/>
    <mergeCell ref="H197:K197"/>
    <mergeCell ref="L197:P197"/>
    <mergeCell ref="Q197:U197"/>
    <mergeCell ref="B194:D194"/>
    <mergeCell ref="H194:K194"/>
    <mergeCell ref="L194:P194"/>
    <mergeCell ref="Q194:U194"/>
    <mergeCell ref="B195:D195"/>
    <mergeCell ref="H195:K195"/>
    <mergeCell ref="L195:P195"/>
    <mergeCell ref="Q195:U195"/>
    <mergeCell ref="B188:D188"/>
    <mergeCell ref="E188:M188"/>
    <mergeCell ref="P188:U188"/>
    <mergeCell ref="B193:D193"/>
    <mergeCell ref="H193:K193"/>
    <mergeCell ref="L193:P193"/>
    <mergeCell ref="Q193:U193"/>
    <mergeCell ref="B204:D204"/>
    <mergeCell ref="E204:M204"/>
    <mergeCell ref="Q204:T204"/>
    <mergeCell ref="B205:D205"/>
    <mergeCell ref="E205:M205"/>
    <mergeCell ref="Q205:T205"/>
    <mergeCell ref="B202:D202"/>
    <mergeCell ref="E202:M202"/>
    <mergeCell ref="Q202:T202"/>
    <mergeCell ref="B203:D203"/>
    <mergeCell ref="E203:M203"/>
    <mergeCell ref="Q203:T203"/>
    <mergeCell ref="B198:D198"/>
    <mergeCell ref="H198:K198"/>
    <mergeCell ref="L198:P198"/>
    <mergeCell ref="Q198:U198"/>
    <mergeCell ref="B201:D201"/>
    <mergeCell ref="E201:M201"/>
    <mergeCell ref="Q201:T201"/>
    <mergeCell ref="B210:D210"/>
    <mergeCell ref="E210:M210"/>
    <mergeCell ref="Q210:T210"/>
    <mergeCell ref="B211:D211"/>
    <mergeCell ref="E211:M211"/>
    <mergeCell ref="Q211:T211"/>
    <mergeCell ref="B208:D208"/>
    <mergeCell ref="E208:M208"/>
    <mergeCell ref="Q208:T208"/>
    <mergeCell ref="B209:D209"/>
    <mergeCell ref="E209:M209"/>
    <mergeCell ref="Q209:T209"/>
    <mergeCell ref="B206:D206"/>
    <mergeCell ref="E206:M206"/>
    <mergeCell ref="Q206:T206"/>
    <mergeCell ref="B207:D207"/>
    <mergeCell ref="E207:M207"/>
    <mergeCell ref="Q207:T207"/>
    <mergeCell ref="B216:D216"/>
    <mergeCell ref="E216:M216"/>
    <mergeCell ref="Q216:T216"/>
    <mergeCell ref="B217:D217"/>
    <mergeCell ref="E217:M217"/>
    <mergeCell ref="Q217:T217"/>
    <mergeCell ref="B214:D214"/>
    <mergeCell ref="E214:M214"/>
    <mergeCell ref="Q214:T214"/>
    <mergeCell ref="B215:D215"/>
    <mergeCell ref="E215:M215"/>
    <mergeCell ref="Q215:T215"/>
    <mergeCell ref="B212:D212"/>
    <mergeCell ref="E212:M212"/>
    <mergeCell ref="Q212:T212"/>
    <mergeCell ref="B213:D213"/>
    <mergeCell ref="E213:M213"/>
    <mergeCell ref="Q213:T213"/>
    <mergeCell ref="B222:D222"/>
    <mergeCell ref="E222:M222"/>
    <mergeCell ref="Q222:T222"/>
    <mergeCell ref="B223:D223"/>
    <mergeCell ref="E223:M223"/>
    <mergeCell ref="Q223:T223"/>
    <mergeCell ref="B220:D220"/>
    <mergeCell ref="E220:M220"/>
    <mergeCell ref="Q220:T220"/>
    <mergeCell ref="B221:D221"/>
    <mergeCell ref="E221:M221"/>
    <mergeCell ref="Q221:T221"/>
    <mergeCell ref="B218:D218"/>
    <mergeCell ref="E218:M218"/>
    <mergeCell ref="Q218:T218"/>
    <mergeCell ref="B219:D219"/>
    <mergeCell ref="E219:M219"/>
    <mergeCell ref="Q219:T219"/>
    <mergeCell ref="B228:D228"/>
    <mergeCell ref="E228:M228"/>
    <mergeCell ref="Q228:T228"/>
    <mergeCell ref="B229:D229"/>
    <mergeCell ref="E229:M229"/>
    <mergeCell ref="Q229:T229"/>
    <mergeCell ref="B226:D226"/>
    <mergeCell ref="E226:M226"/>
    <mergeCell ref="Q226:T226"/>
    <mergeCell ref="B227:D227"/>
    <mergeCell ref="E227:M227"/>
    <mergeCell ref="Q227:T227"/>
    <mergeCell ref="B224:D224"/>
    <mergeCell ref="E224:M224"/>
    <mergeCell ref="Q224:T224"/>
    <mergeCell ref="B225:D225"/>
    <mergeCell ref="E225:M225"/>
    <mergeCell ref="Q225:T225"/>
    <mergeCell ref="B234:D234"/>
    <mergeCell ref="E234:M234"/>
    <mergeCell ref="Q234:T234"/>
    <mergeCell ref="B235:D235"/>
    <mergeCell ref="E235:M235"/>
    <mergeCell ref="Q235:T235"/>
    <mergeCell ref="B232:D232"/>
    <mergeCell ref="E232:M232"/>
    <mergeCell ref="Q232:T232"/>
    <mergeCell ref="B233:D233"/>
    <mergeCell ref="E233:M233"/>
    <mergeCell ref="Q233:T233"/>
    <mergeCell ref="B230:D230"/>
    <mergeCell ref="E230:M230"/>
    <mergeCell ref="Q230:T230"/>
    <mergeCell ref="B231:D231"/>
    <mergeCell ref="E231:M231"/>
    <mergeCell ref="Q231:T231"/>
    <mergeCell ref="B240:D240"/>
    <mergeCell ref="E240:M240"/>
    <mergeCell ref="Q240:T240"/>
    <mergeCell ref="B241:D241"/>
    <mergeCell ref="E241:M241"/>
    <mergeCell ref="Q241:T241"/>
    <mergeCell ref="B238:D238"/>
    <mergeCell ref="E238:M238"/>
    <mergeCell ref="Q238:T238"/>
    <mergeCell ref="B239:D239"/>
    <mergeCell ref="E239:M239"/>
    <mergeCell ref="Q239:T239"/>
    <mergeCell ref="B236:D236"/>
    <mergeCell ref="E236:M236"/>
    <mergeCell ref="Q236:T236"/>
    <mergeCell ref="B237:D237"/>
    <mergeCell ref="E237:M237"/>
    <mergeCell ref="Q237:T237"/>
    <mergeCell ref="B250:D250"/>
    <mergeCell ref="H250:K250"/>
    <mergeCell ref="L250:P250"/>
    <mergeCell ref="B251:D251"/>
    <mergeCell ref="H251:K251"/>
    <mergeCell ref="L251:P251"/>
    <mergeCell ref="B248:D248"/>
    <mergeCell ref="H248:K248"/>
    <mergeCell ref="L248:P248"/>
    <mergeCell ref="B249:D249"/>
    <mergeCell ref="H249:K249"/>
    <mergeCell ref="L249:P249"/>
    <mergeCell ref="B246:D246"/>
    <mergeCell ref="H246:K246"/>
    <mergeCell ref="L246:P246"/>
    <mergeCell ref="B247:D247"/>
    <mergeCell ref="H247:K247"/>
    <mergeCell ref="L247:P247"/>
    <mergeCell ref="B258:D258"/>
    <mergeCell ref="E258:M258"/>
    <mergeCell ref="P258:U258"/>
    <mergeCell ref="B259:D259"/>
    <mergeCell ref="E259:M259"/>
    <mergeCell ref="P259:U259"/>
    <mergeCell ref="B256:D256"/>
    <mergeCell ref="E256:M256"/>
    <mergeCell ref="P256:U256"/>
    <mergeCell ref="B257:D257"/>
    <mergeCell ref="E257:M257"/>
    <mergeCell ref="P257:U257"/>
    <mergeCell ref="B252:D252"/>
    <mergeCell ref="H252:K252"/>
    <mergeCell ref="L252:P252"/>
    <mergeCell ref="B253:D253"/>
    <mergeCell ref="H253:K253"/>
    <mergeCell ref="L253:P253"/>
    <mergeCell ref="B264:D264"/>
    <mergeCell ref="E264:M264"/>
    <mergeCell ref="P264:U264"/>
    <mergeCell ref="B265:D265"/>
    <mergeCell ref="E265:M265"/>
    <mergeCell ref="P265:U265"/>
    <mergeCell ref="B262:D262"/>
    <mergeCell ref="E262:M262"/>
    <mergeCell ref="P262:U262"/>
    <mergeCell ref="B263:D263"/>
    <mergeCell ref="E263:M263"/>
    <mergeCell ref="P263:U263"/>
    <mergeCell ref="B260:D260"/>
    <mergeCell ref="E260:M260"/>
    <mergeCell ref="P260:U260"/>
    <mergeCell ref="B261:D261"/>
    <mergeCell ref="E261:M261"/>
    <mergeCell ref="P261:U261"/>
    <mergeCell ref="B270:D270"/>
    <mergeCell ref="E270:M270"/>
    <mergeCell ref="P270:U270"/>
    <mergeCell ref="B271:D271"/>
    <mergeCell ref="E271:M271"/>
    <mergeCell ref="P271:U271"/>
    <mergeCell ref="B268:D268"/>
    <mergeCell ref="E268:M268"/>
    <mergeCell ref="P268:U268"/>
    <mergeCell ref="B269:D269"/>
    <mergeCell ref="E269:M269"/>
    <mergeCell ref="P269:U269"/>
    <mergeCell ref="B266:D266"/>
    <mergeCell ref="E266:M266"/>
    <mergeCell ref="P266:U266"/>
    <mergeCell ref="B267:D267"/>
    <mergeCell ref="E267:M267"/>
    <mergeCell ref="P267:U267"/>
    <mergeCell ref="B276:D276"/>
    <mergeCell ref="E276:M276"/>
    <mergeCell ref="P276:U276"/>
    <mergeCell ref="B277:D277"/>
    <mergeCell ref="E277:M277"/>
    <mergeCell ref="P277:U277"/>
    <mergeCell ref="B274:D274"/>
    <mergeCell ref="E274:M274"/>
    <mergeCell ref="P274:U274"/>
    <mergeCell ref="B275:D275"/>
    <mergeCell ref="E275:M275"/>
    <mergeCell ref="P275:U275"/>
    <mergeCell ref="B272:D272"/>
    <mergeCell ref="E272:M272"/>
    <mergeCell ref="P272:U272"/>
    <mergeCell ref="B273:D273"/>
    <mergeCell ref="E273:M273"/>
    <mergeCell ref="P273:U273"/>
    <mergeCell ref="B282:D282"/>
    <mergeCell ref="E282:M282"/>
    <mergeCell ref="P282:U282"/>
    <mergeCell ref="B283:D283"/>
    <mergeCell ref="E283:M283"/>
    <mergeCell ref="P283:U283"/>
    <mergeCell ref="B280:D280"/>
    <mergeCell ref="E280:M280"/>
    <mergeCell ref="P280:U280"/>
    <mergeCell ref="B281:D281"/>
    <mergeCell ref="E281:M281"/>
    <mergeCell ref="P281:U281"/>
    <mergeCell ref="B278:D278"/>
    <mergeCell ref="E278:M278"/>
    <mergeCell ref="P278:U278"/>
    <mergeCell ref="B279:D279"/>
    <mergeCell ref="E279:M279"/>
    <mergeCell ref="P279:U279"/>
    <mergeCell ref="B288:D288"/>
    <mergeCell ref="E288:M288"/>
    <mergeCell ref="P288:U288"/>
    <mergeCell ref="B289:D289"/>
    <mergeCell ref="E289:M289"/>
    <mergeCell ref="P289:U289"/>
    <mergeCell ref="B286:D286"/>
    <mergeCell ref="E286:M286"/>
    <mergeCell ref="P286:U286"/>
    <mergeCell ref="B287:D287"/>
    <mergeCell ref="E287:M287"/>
    <mergeCell ref="P287:U287"/>
    <mergeCell ref="B284:D284"/>
    <mergeCell ref="E284:M284"/>
    <mergeCell ref="P284:U284"/>
    <mergeCell ref="B285:D285"/>
    <mergeCell ref="E285:M285"/>
    <mergeCell ref="P285:U285"/>
    <mergeCell ref="B294:D294"/>
    <mergeCell ref="E294:M294"/>
    <mergeCell ref="P294:U294"/>
    <mergeCell ref="B295:D295"/>
    <mergeCell ref="E295:M295"/>
    <mergeCell ref="P295:U295"/>
    <mergeCell ref="B292:D292"/>
    <mergeCell ref="E292:M292"/>
    <mergeCell ref="P292:U292"/>
    <mergeCell ref="B293:D293"/>
    <mergeCell ref="E293:M293"/>
    <mergeCell ref="P293:U293"/>
    <mergeCell ref="B290:D290"/>
    <mergeCell ref="E290:M290"/>
    <mergeCell ref="P290:U290"/>
    <mergeCell ref="B291:D291"/>
    <mergeCell ref="E291:M291"/>
    <mergeCell ref="P291:U291"/>
    <mergeCell ref="B300:D300"/>
    <mergeCell ref="E300:M300"/>
    <mergeCell ref="P300:U300"/>
    <mergeCell ref="B301:D301"/>
    <mergeCell ref="E301:M301"/>
    <mergeCell ref="P301:U301"/>
    <mergeCell ref="B298:D298"/>
    <mergeCell ref="E298:M298"/>
    <mergeCell ref="P298:U298"/>
    <mergeCell ref="B299:D299"/>
    <mergeCell ref="E299:M299"/>
    <mergeCell ref="P299:U299"/>
    <mergeCell ref="B296:D296"/>
    <mergeCell ref="E296:M296"/>
    <mergeCell ref="P296:U296"/>
    <mergeCell ref="B297:D297"/>
    <mergeCell ref="E297:M297"/>
    <mergeCell ref="P297:U297"/>
    <mergeCell ref="B306:D306"/>
    <mergeCell ref="E306:M306"/>
    <mergeCell ref="P306:U306"/>
    <mergeCell ref="B311:D311"/>
    <mergeCell ref="H311:K311"/>
    <mergeCell ref="M311:Q311"/>
    <mergeCell ref="B304:D304"/>
    <mergeCell ref="E304:M304"/>
    <mergeCell ref="P304:U304"/>
    <mergeCell ref="B305:D305"/>
    <mergeCell ref="E305:M305"/>
    <mergeCell ref="P305:U305"/>
    <mergeCell ref="B302:D302"/>
    <mergeCell ref="E302:M302"/>
    <mergeCell ref="P302:U302"/>
    <mergeCell ref="B303:D303"/>
    <mergeCell ref="E303:M303"/>
    <mergeCell ref="P303:U303"/>
    <mergeCell ref="B316:D316"/>
    <mergeCell ref="H316:K316"/>
    <mergeCell ref="M316:Q316"/>
    <mergeCell ref="B317:D317"/>
    <mergeCell ref="H317:K317"/>
    <mergeCell ref="M317:Q317"/>
    <mergeCell ref="B314:D314"/>
    <mergeCell ref="H314:K314"/>
    <mergeCell ref="M314:Q314"/>
    <mergeCell ref="B315:D315"/>
    <mergeCell ref="H315:K315"/>
    <mergeCell ref="M315:Q315"/>
    <mergeCell ref="B312:D312"/>
    <mergeCell ref="H312:K312"/>
    <mergeCell ref="M312:Q312"/>
    <mergeCell ref="B313:D313"/>
    <mergeCell ref="H313:K313"/>
    <mergeCell ref="M313:Q313"/>
    <mergeCell ref="B324:D324"/>
    <mergeCell ref="E324:M324"/>
    <mergeCell ref="P324:U324"/>
    <mergeCell ref="B325:D325"/>
    <mergeCell ref="E325:M325"/>
    <mergeCell ref="P325:U325"/>
    <mergeCell ref="B322:D322"/>
    <mergeCell ref="E322:M322"/>
    <mergeCell ref="P322:U322"/>
    <mergeCell ref="B323:D323"/>
    <mergeCell ref="E323:M323"/>
    <mergeCell ref="P323:U323"/>
    <mergeCell ref="B320:D320"/>
    <mergeCell ref="E320:M320"/>
    <mergeCell ref="P320:U320"/>
    <mergeCell ref="B321:D321"/>
    <mergeCell ref="E321:M321"/>
    <mergeCell ref="P321:U321"/>
    <mergeCell ref="B330:D330"/>
    <mergeCell ref="E330:M330"/>
    <mergeCell ref="P330:U330"/>
    <mergeCell ref="B331:D331"/>
    <mergeCell ref="E331:M331"/>
    <mergeCell ref="P331:U331"/>
    <mergeCell ref="B328:D328"/>
    <mergeCell ref="E328:M328"/>
    <mergeCell ref="P328:U328"/>
    <mergeCell ref="B329:D329"/>
    <mergeCell ref="E329:M329"/>
    <mergeCell ref="P329:U329"/>
    <mergeCell ref="B326:D326"/>
    <mergeCell ref="E326:M326"/>
    <mergeCell ref="P326:U326"/>
    <mergeCell ref="B327:D327"/>
    <mergeCell ref="E327:M327"/>
    <mergeCell ref="P327:U327"/>
    <mergeCell ref="B336:D336"/>
    <mergeCell ref="E336:M336"/>
    <mergeCell ref="P336:U336"/>
    <mergeCell ref="B337:D337"/>
    <mergeCell ref="E337:M337"/>
    <mergeCell ref="P337:U337"/>
    <mergeCell ref="B334:D334"/>
    <mergeCell ref="E334:M334"/>
    <mergeCell ref="P334:U334"/>
    <mergeCell ref="B335:D335"/>
    <mergeCell ref="E335:M335"/>
    <mergeCell ref="P335:U335"/>
    <mergeCell ref="B332:D332"/>
    <mergeCell ref="E332:M332"/>
    <mergeCell ref="P332:U332"/>
    <mergeCell ref="B333:D333"/>
    <mergeCell ref="E333:M333"/>
    <mergeCell ref="P333:U333"/>
    <mergeCell ref="B342:D342"/>
    <mergeCell ref="E342:M342"/>
    <mergeCell ref="P342:U342"/>
    <mergeCell ref="B343:D343"/>
    <mergeCell ref="E343:M343"/>
    <mergeCell ref="P343:U343"/>
    <mergeCell ref="B340:D340"/>
    <mergeCell ref="E340:M340"/>
    <mergeCell ref="P340:U340"/>
    <mergeCell ref="B341:D341"/>
    <mergeCell ref="E341:M341"/>
    <mergeCell ref="P341:U341"/>
    <mergeCell ref="B338:D338"/>
    <mergeCell ref="E338:M338"/>
    <mergeCell ref="P338:U338"/>
    <mergeCell ref="B339:D339"/>
    <mergeCell ref="E339:M339"/>
    <mergeCell ref="P339:U339"/>
    <mergeCell ref="B348:D348"/>
    <mergeCell ref="E348:M348"/>
    <mergeCell ref="P348:U348"/>
    <mergeCell ref="B349:D349"/>
    <mergeCell ref="E349:M349"/>
    <mergeCell ref="P349:U349"/>
    <mergeCell ref="B346:D346"/>
    <mergeCell ref="E346:M346"/>
    <mergeCell ref="P346:U346"/>
    <mergeCell ref="B347:D347"/>
    <mergeCell ref="E347:M347"/>
    <mergeCell ref="P347:U347"/>
    <mergeCell ref="B344:D344"/>
    <mergeCell ref="E344:M344"/>
    <mergeCell ref="P344:U344"/>
    <mergeCell ref="B345:D345"/>
    <mergeCell ref="E345:M345"/>
    <mergeCell ref="P345:U345"/>
    <mergeCell ref="B354:D354"/>
    <mergeCell ref="E354:M354"/>
    <mergeCell ref="P354:U354"/>
    <mergeCell ref="B355:D355"/>
    <mergeCell ref="E355:M355"/>
    <mergeCell ref="P355:U355"/>
    <mergeCell ref="B352:D352"/>
    <mergeCell ref="E352:M352"/>
    <mergeCell ref="P352:U352"/>
    <mergeCell ref="B353:D353"/>
    <mergeCell ref="E353:M353"/>
    <mergeCell ref="P353:U353"/>
    <mergeCell ref="B350:D350"/>
    <mergeCell ref="E350:M350"/>
    <mergeCell ref="P350:U350"/>
    <mergeCell ref="B351:D351"/>
    <mergeCell ref="E351:M351"/>
    <mergeCell ref="P351:U351"/>
    <mergeCell ref="B360:D360"/>
    <mergeCell ref="E360:M360"/>
    <mergeCell ref="P360:U360"/>
    <mergeCell ref="B361:D361"/>
    <mergeCell ref="E361:M361"/>
    <mergeCell ref="P361:U361"/>
    <mergeCell ref="B358:D358"/>
    <mergeCell ref="E358:M358"/>
    <mergeCell ref="P358:U358"/>
    <mergeCell ref="B359:D359"/>
    <mergeCell ref="E359:M359"/>
    <mergeCell ref="P359:U359"/>
    <mergeCell ref="B356:D356"/>
    <mergeCell ref="E356:M356"/>
    <mergeCell ref="P356:U356"/>
    <mergeCell ref="B357:D357"/>
    <mergeCell ref="E357:M357"/>
    <mergeCell ref="P357:U357"/>
    <mergeCell ref="B366:D366"/>
    <mergeCell ref="E366:M366"/>
    <mergeCell ref="P366:U366"/>
    <mergeCell ref="B367:D367"/>
    <mergeCell ref="E367:M367"/>
    <mergeCell ref="P367:U367"/>
    <mergeCell ref="B364:D364"/>
    <mergeCell ref="E364:M364"/>
    <mergeCell ref="P364:U364"/>
    <mergeCell ref="B365:D365"/>
    <mergeCell ref="E365:M365"/>
    <mergeCell ref="P365:U365"/>
    <mergeCell ref="B362:D362"/>
    <mergeCell ref="E362:M362"/>
    <mergeCell ref="P362:U362"/>
    <mergeCell ref="B363:D363"/>
    <mergeCell ref="E363:M363"/>
    <mergeCell ref="P363:U363"/>
    <mergeCell ref="B376:D376"/>
    <mergeCell ref="H376:K376"/>
    <mergeCell ref="L376:P376"/>
    <mergeCell ref="Q376:U376"/>
    <mergeCell ref="B377:D377"/>
    <mergeCell ref="H377:K377"/>
    <mergeCell ref="L377:P377"/>
    <mergeCell ref="Q377:U377"/>
    <mergeCell ref="B370:D370"/>
    <mergeCell ref="E370:M370"/>
    <mergeCell ref="P370:U370"/>
    <mergeCell ref="B375:D375"/>
    <mergeCell ref="H375:K375"/>
    <mergeCell ref="L375:P375"/>
    <mergeCell ref="Q375:U375"/>
    <mergeCell ref="B368:D368"/>
    <mergeCell ref="E368:M368"/>
    <mergeCell ref="P368:U368"/>
    <mergeCell ref="B369:D369"/>
    <mergeCell ref="E369:M369"/>
    <mergeCell ref="P369:U369"/>
    <mergeCell ref="B382:D382"/>
    <mergeCell ref="H382:K382"/>
    <mergeCell ref="L382:P382"/>
    <mergeCell ref="Q382:U382"/>
    <mergeCell ref="B383:D383"/>
    <mergeCell ref="H383:K383"/>
    <mergeCell ref="L383:P383"/>
    <mergeCell ref="Q383:U383"/>
    <mergeCell ref="B380:D380"/>
    <mergeCell ref="H380:K380"/>
    <mergeCell ref="L380:P380"/>
    <mergeCell ref="Q380:U380"/>
    <mergeCell ref="B381:D381"/>
    <mergeCell ref="H381:K381"/>
    <mergeCell ref="L381:P381"/>
    <mergeCell ref="Q381:U381"/>
    <mergeCell ref="B378:D378"/>
    <mergeCell ref="H378:K378"/>
    <mergeCell ref="L378:P378"/>
    <mergeCell ref="Q378:U378"/>
    <mergeCell ref="B379:D379"/>
    <mergeCell ref="H379:K379"/>
    <mergeCell ref="L379:P379"/>
    <mergeCell ref="Q379:U379"/>
    <mergeCell ref="B388:D388"/>
    <mergeCell ref="H388:K388"/>
    <mergeCell ref="L388:P388"/>
    <mergeCell ref="Q388:U388"/>
    <mergeCell ref="B389:D389"/>
    <mergeCell ref="H389:K389"/>
    <mergeCell ref="L389:P389"/>
    <mergeCell ref="Q389:U389"/>
    <mergeCell ref="B386:D386"/>
    <mergeCell ref="H386:K386"/>
    <mergeCell ref="L386:P386"/>
    <mergeCell ref="Q386:U386"/>
    <mergeCell ref="B387:D387"/>
    <mergeCell ref="H387:K387"/>
    <mergeCell ref="L387:P387"/>
    <mergeCell ref="Q387:U387"/>
    <mergeCell ref="B384:D384"/>
    <mergeCell ref="H384:K384"/>
    <mergeCell ref="L384:P384"/>
    <mergeCell ref="Q384:U384"/>
    <mergeCell ref="B385:D385"/>
    <mergeCell ref="H385:K385"/>
    <mergeCell ref="L385:P385"/>
    <mergeCell ref="Q385:U385"/>
    <mergeCell ref="B396:D396"/>
    <mergeCell ref="E396:M396"/>
    <mergeCell ref="Q396:V396"/>
    <mergeCell ref="B397:D397"/>
    <mergeCell ref="E397:M397"/>
    <mergeCell ref="Q397:V397"/>
    <mergeCell ref="B392:D392"/>
    <mergeCell ref="H392:K392"/>
    <mergeCell ref="L392:P392"/>
    <mergeCell ref="Q392:U392"/>
    <mergeCell ref="B393:D393"/>
    <mergeCell ref="H393:K393"/>
    <mergeCell ref="L393:P393"/>
    <mergeCell ref="Q393:U393"/>
    <mergeCell ref="B390:D390"/>
    <mergeCell ref="H390:K390"/>
    <mergeCell ref="L390:P390"/>
    <mergeCell ref="Q390:U390"/>
    <mergeCell ref="B391:D391"/>
    <mergeCell ref="H391:K391"/>
    <mergeCell ref="L391:P391"/>
    <mergeCell ref="Q391:U391"/>
    <mergeCell ref="B402:D402"/>
    <mergeCell ref="E402:M402"/>
    <mergeCell ref="Q402:V402"/>
    <mergeCell ref="B403:D403"/>
    <mergeCell ref="E403:M403"/>
    <mergeCell ref="Q403:V403"/>
    <mergeCell ref="B400:D400"/>
    <mergeCell ref="E400:M400"/>
    <mergeCell ref="Q400:V400"/>
    <mergeCell ref="B401:D401"/>
    <mergeCell ref="E401:M401"/>
    <mergeCell ref="Q401:V401"/>
    <mergeCell ref="B398:D398"/>
    <mergeCell ref="E398:M398"/>
    <mergeCell ref="Q398:V398"/>
    <mergeCell ref="B399:D399"/>
    <mergeCell ref="E399:M399"/>
    <mergeCell ref="Q399:V399"/>
    <mergeCell ref="B408:D408"/>
    <mergeCell ref="E408:M408"/>
    <mergeCell ref="Q408:V408"/>
    <mergeCell ref="B409:D409"/>
    <mergeCell ref="E409:M409"/>
    <mergeCell ref="Q409:V409"/>
    <mergeCell ref="B406:D406"/>
    <mergeCell ref="E406:M406"/>
    <mergeCell ref="Q406:V406"/>
    <mergeCell ref="B407:D407"/>
    <mergeCell ref="E407:M407"/>
    <mergeCell ref="Q407:V407"/>
    <mergeCell ref="B404:D404"/>
    <mergeCell ref="E404:M404"/>
    <mergeCell ref="Q404:V404"/>
    <mergeCell ref="B405:D405"/>
    <mergeCell ref="E405:M405"/>
    <mergeCell ref="Q405:V405"/>
    <mergeCell ref="B414:D414"/>
    <mergeCell ref="E414:M414"/>
    <mergeCell ref="Q414:V414"/>
    <mergeCell ref="B415:D415"/>
    <mergeCell ref="E415:M415"/>
    <mergeCell ref="Q415:V415"/>
    <mergeCell ref="B412:D412"/>
    <mergeCell ref="E412:M412"/>
    <mergeCell ref="Q412:V412"/>
    <mergeCell ref="B413:D413"/>
    <mergeCell ref="E413:M413"/>
    <mergeCell ref="Q413:V413"/>
    <mergeCell ref="B410:D410"/>
    <mergeCell ref="E410:M410"/>
    <mergeCell ref="Q410:V410"/>
    <mergeCell ref="B411:D411"/>
    <mergeCell ref="E411:M411"/>
    <mergeCell ref="Q411:V411"/>
    <mergeCell ref="B420:D420"/>
    <mergeCell ref="E420:M420"/>
    <mergeCell ref="Q420:V420"/>
    <mergeCell ref="B421:D421"/>
    <mergeCell ref="E421:M421"/>
    <mergeCell ref="Q421:V421"/>
    <mergeCell ref="B418:D418"/>
    <mergeCell ref="E418:M418"/>
    <mergeCell ref="Q418:V418"/>
    <mergeCell ref="B419:D419"/>
    <mergeCell ref="E419:M419"/>
    <mergeCell ref="Q419:V419"/>
    <mergeCell ref="B416:D416"/>
    <mergeCell ref="E416:M416"/>
    <mergeCell ref="Q416:V416"/>
    <mergeCell ref="B417:D417"/>
    <mergeCell ref="E417:M417"/>
    <mergeCell ref="Q417:V417"/>
    <mergeCell ref="B426:D426"/>
    <mergeCell ref="E426:M426"/>
    <mergeCell ref="Q426:V426"/>
    <mergeCell ref="B427:D427"/>
    <mergeCell ref="E427:M427"/>
    <mergeCell ref="Q427:V427"/>
    <mergeCell ref="B424:D424"/>
    <mergeCell ref="E424:M424"/>
    <mergeCell ref="Q424:V424"/>
    <mergeCell ref="B425:D425"/>
    <mergeCell ref="E425:M425"/>
    <mergeCell ref="Q425:V425"/>
    <mergeCell ref="B422:D422"/>
    <mergeCell ref="E422:M422"/>
    <mergeCell ref="Q422:V422"/>
    <mergeCell ref="B423:D423"/>
    <mergeCell ref="E423:M423"/>
    <mergeCell ref="Q423:V423"/>
    <mergeCell ref="B432:D432"/>
    <mergeCell ref="E432:M432"/>
    <mergeCell ref="Q432:V432"/>
    <mergeCell ref="B433:D433"/>
    <mergeCell ref="E433:M433"/>
    <mergeCell ref="Q433:V433"/>
    <mergeCell ref="B430:D430"/>
    <mergeCell ref="E430:M430"/>
    <mergeCell ref="Q430:V430"/>
    <mergeCell ref="B431:D431"/>
    <mergeCell ref="E431:M431"/>
    <mergeCell ref="Q431:V431"/>
    <mergeCell ref="B428:D428"/>
    <mergeCell ref="E428:M428"/>
    <mergeCell ref="Q428:V428"/>
    <mergeCell ref="B429:D429"/>
    <mergeCell ref="E429:M429"/>
    <mergeCell ref="Q429:V429"/>
    <mergeCell ref="B438:D438"/>
    <mergeCell ref="E438:M438"/>
    <mergeCell ref="Q438:V438"/>
    <mergeCell ref="B439:D439"/>
    <mergeCell ref="E439:M439"/>
    <mergeCell ref="Q439:V439"/>
    <mergeCell ref="B436:D436"/>
    <mergeCell ref="E436:M436"/>
    <mergeCell ref="Q436:V436"/>
    <mergeCell ref="B437:D437"/>
    <mergeCell ref="E437:M437"/>
    <mergeCell ref="Q437:V437"/>
    <mergeCell ref="B434:D434"/>
    <mergeCell ref="E434:M434"/>
    <mergeCell ref="Q434:V434"/>
    <mergeCell ref="B435:D435"/>
    <mergeCell ref="E435:M435"/>
    <mergeCell ref="Q435:V435"/>
    <mergeCell ref="B444:D444"/>
    <mergeCell ref="E444:M444"/>
    <mergeCell ref="Q444:V444"/>
    <mergeCell ref="B445:D445"/>
    <mergeCell ref="E445:M445"/>
    <mergeCell ref="Q445:V445"/>
    <mergeCell ref="B442:D442"/>
    <mergeCell ref="E442:M442"/>
    <mergeCell ref="Q442:V442"/>
    <mergeCell ref="B443:D443"/>
    <mergeCell ref="E443:M443"/>
    <mergeCell ref="Q443:V443"/>
    <mergeCell ref="B440:D440"/>
    <mergeCell ref="E440:M440"/>
    <mergeCell ref="Q440:V440"/>
    <mergeCell ref="B441:D441"/>
    <mergeCell ref="E441:M441"/>
    <mergeCell ref="Q441:V441"/>
    <mergeCell ref="B450:D450"/>
    <mergeCell ref="E450:M450"/>
    <mergeCell ref="Q450:V450"/>
    <mergeCell ref="B451:D451"/>
    <mergeCell ref="E451:M451"/>
    <mergeCell ref="Q451:V451"/>
    <mergeCell ref="B448:D448"/>
    <mergeCell ref="E448:M448"/>
    <mergeCell ref="Q448:V448"/>
    <mergeCell ref="B449:D449"/>
    <mergeCell ref="E449:M449"/>
    <mergeCell ref="Q449:V449"/>
    <mergeCell ref="B446:D446"/>
    <mergeCell ref="E446:M446"/>
    <mergeCell ref="Q446:V446"/>
    <mergeCell ref="B447:D447"/>
    <mergeCell ref="E447:M447"/>
    <mergeCell ref="Q447:V447"/>
    <mergeCell ref="B456:D456"/>
    <mergeCell ref="E456:M456"/>
    <mergeCell ref="Q456:V456"/>
    <mergeCell ref="B457:D457"/>
    <mergeCell ref="E457:M457"/>
    <mergeCell ref="Q457:V457"/>
    <mergeCell ref="B454:D454"/>
    <mergeCell ref="E454:M454"/>
    <mergeCell ref="Q454:V454"/>
    <mergeCell ref="B455:D455"/>
    <mergeCell ref="E455:M455"/>
    <mergeCell ref="Q455:V455"/>
    <mergeCell ref="B452:D452"/>
    <mergeCell ref="E452:M452"/>
    <mergeCell ref="Q452:V452"/>
    <mergeCell ref="B453:D453"/>
    <mergeCell ref="E453:M453"/>
    <mergeCell ref="Q453:V453"/>
    <mergeCell ref="B462:D462"/>
    <mergeCell ref="E462:M462"/>
    <mergeCell ref="Q462:V462"/>
    <mergeCell ref="B463:D463"/>
    <mergeCell ref="E463:M463"/>
    <mergeCell ref="Q463:V463"/>
    <mergeCell ref="B460:D460"/>
    <mergeCell ref="E460:M460"/>
    <mergeCell ref="Q460:V460"/>
    <mergeCell ref="B461:D461"/>
    <mergeCell ref="E461:M461"/>
    <mergeCell ref="Q461:V461"/>
    <mergeCell ref="B458:D458"/>
    <mergeCell ref="E458:M458"/>
    <mergeCell ref="Q458:V458"/>
    <mergeCell ref="B459:D459"/>
    <mergeCell ref="E459:M459"/>
    <mergeCell ref="Q459:V459"/>
    <mergeCell ref="B468:D468"/>
    <mergeCell ref="E468:M468"/>
    <mergeCell ref="Q468:V468"/>
    <mergeCell ref="B469:D469"/>
    <mergeCell ref="E469:M469"/>
    <mergeCell ref="Q469:V469"/>
    <mergeCell ref="B466:D466"/>
    <mergeCell ref="E466:M466"/>
    <mergeCell ref="Q466:V466"/>
    <mergeCell ref="B467:D467"/>
    <mergeCell ref="E467:M467"/>
    <mergeCell ref="Q467:V467"/>
    <mergeCell ref="B464:D464"/>
    <mergeCell ref="E464:M464"/>
    <mergeCell ref="Q464:V464"/>
    <mergeCell ref="B465:D465"/>
    <mergeCell ref="E465:M465"/>
    <mergeCell ref="Q465:V465"/>
    <mergeCell ref="B474:D474"/>
    <mergeCell ref="E474:M474"/>
    <mergeCell ref="Q474:V474"/>
    <mergeCell ref="B475:D475"/>
    <mergeCell ref="E475:M475"/>
    <mergeCell ref="Q475:V475"/>
    <mergeCell ref="B472:D472"/>
    <mergeCell ref="E472:M472"/>
    <mergeCell ref="Q472:V472"/>
    <mergeCell ref="B473:D473"/>
    <mergeCell ref="E473:M473"/>
    <mergeCell ref="Q473:V473"/>
    <mergeCell ref="B470:D470"/>
    <mergeCell ref="E470:M470"/>
    <mergeCell ref="Q470:V470"/>
    <mergeCell ref="B471:D471"/>
    <mergeCell ref="E471:M471"/>
    <mergeCell ref="Q471:V471"/>
    <mergeCell ref="B480:D480"/>
    <mergeCell ref="E480:M480"/>
    <mergeCell ref="Q480:V480"/>
    <mergeCell ref="B481:D481"/>
    <mergeCell ref="E481:M481"/>
    <mergeCell ref="Q481:V481"/>
    <mergeCell ref="B478:D478"/>
    <mergeCell ref="E478:M478"/>
    <mergeCell ref="Q478:V478"/>
    <mergeCell ref="B479:D479"/>
    <mergeCell ref="E479:M479"/>
    <mergeCell ref="Q479:V479"/>
    <mergeCell ref="B476:D476"/>
    <mergeCell ref="E476:M476"/>
    <mergeCell ref="Q476:V476"/>
    <mergeCell ref="B477:D477"/>
    <mergeCell ref="E477:M477"/>
    <mergeCell ref="Q477:V477"/>
    <mergeCell ref="B486:D486"/>
    <mergeCell ref="E486:M486"/>
    <mergeCell ref="Q486:V486"/>
    <mergeCell ref="B487:D487"/>
    <mergeCell ref="E487:M487"/>
    <mergeCell ref="Q487:V487"/>
    <mergeCell ref="B484:D484"/>
    <mergeCell ref="E484:M484"/>
    <mergeCell ref="Q484:V484"/>
    <mergeCell ref="B485:D485"/>
    <mergeCell ref="E485:M485"/>
    <mergeCell ref="Q485:V485"/>
    <mergeCell ref="B482:D482"/>
    <mergeCell ref="E482:M482"/>
    <mergeCell ref="Q482:V482"/>
    <mergeCell ref="B483:D483"/>
    <mergeCell ref="E483:M483"/>
    <mergeCell ref="Q483:V483"/>
    <mergeCell ref="B492:D492"/>
    <mergeCell ref="E492:M492"/>
    <mergeCell ref="Q492:V492"/>
    <mergeCell ref="B493:D493"/>
    <mergeCell ref="E493:M493"/>
    <mergeCell ref="Q493:V493"/>
    <mergeCell ref="B490:D490"/>
    <mergeCell ref="E490:M490"/>
    <mergeCell ref="Q490:V490"/>
    <mergeCell ref="B491:D491"/>
    <mergeCell ref="E491:M491"/>
    <mergeCell ref="Q491:V491"/>
    <mergeCell ref="B488:D488"/>
    <mergeCell ref="E488:M488"/>
    <mergeCell ref="Q488:V488"/>
    <mergeCell ref="B489:D489"/>
    <mergeCell ref="E489:M489"/>
    <mergeCell ref="Q489:V489"/>
    <mergeCell ref="B498:D498"/>
    <mergeCell ref="E498:M498"/>
    <mergeCell ref="Q498:V498"/>
    <mergeCell ref="B499:D499"/>
    <mergeCell ref="E499:M499"/>
    <mergeCell ref="Q499:V499"/>
    <mergeCell ref="B496:D496"/>
    <mergeCell ref="E496:M496"/>
    <mergeCell ref="Q496:V496"/>
    <mergeCell ref="B497:D497"/>
    <mergeCell ref="E497:M497"/>
    <mergeCell ref="Q497:V497"/>
    <mergeCell ref="B494:D494"/>
    <mergeCell ref="E494:M494"/>
    <mergeCell ref="Q494:V494"/>
    <mergeCell ref="B495:D495"/>
    <mergeCell ref="E495:M495"/>
    <mergeCell ref="Q495:V495"/>
    <mergeCell ref="B504:D504"/>
    <mergeCell ref="E504:M504"/>
    <mergeCell ref="Q504:V504"/>
    <mergeCell ref="B505:D505"/>
    <mergeCell ref="E505:M505"/>
    <mergeCell ref="Q505:V505"/>
    <mergeCell ref="B502:D502"/>
    <mergeCell ref="E502:M502"/>
    <mergeCell ref="Q502:V502"/>
    <mergeCell ref="B503:D503"/>
    <mergeCell ref="E503:M503"/>
    <mergeCell ref="Q503:V503"/>
    <mergeCell ref="B500:D500"/>
    <mergeCell ref="E500:M500"/>
    <mergeCell ref="Q500:V500"/>
    <mergeCell ref="B501:D501"/>
    <mergeCell ref="E501:M501"/>
    <mergeCell ref="Q501:V501"/>
    <mergeCell ref="B510:D510"/>
    <mergeCell ref="E510:M510"/>
    <mergeCell ref="Q510:V510"/>
    <mergeCell ref="B511:D511"/>
    <mergeCell ref="E511:M511"/>
    <mergeCell ref="Q511:V511"/>
    <mergeCell ref="B508:D508"/>
    <mergeCell ref="E508:M508"/>
    <mergeCell ref="Q508:V508"/>
    <mergeCell ref="B509:D509"/>
    <mergeCell ref="E509:M509"/>
    <mergeCell ref="Q509:V509"/>
    <mergeCell ref="B506:D506"/>
    <mergeCell ref="E506:M506"/>
    <mergeCell ref="Q506:V506"/>
    <mergeCell ref="B507:D507"/>
    <mergeCell ref="E507:M507"/>
    <mergeCell ref="Q507:V507"/>
    <mergeCell ref="B516:D516"/>
    <mergeCell ref="E516:M516"/>
    <mergeCell ref="Q516:V516"/>
    <mergeCell ref="B517:D517"/>
    <mergeCell ref="E517:M517"/>
    <mergeCell ref="Q517:V517"/>
    <mergeCell ref="B514:D514"/>
    <mergeCell ref="E514:M514"/>
    <mergeCell ref="Q514:V514"/>
    <mergeCell ref="B515:D515"/>
    <mergeCell ref="E515:M515"/>
    <mergeCell ref="Q515:V515"/>
    <mergeCell ref="B512:D512"/>
    <mergeCell ref="E512:M512"/>
    <mergeCell ref="Q512:V512"/>
    <mergeCell ref="B513:D513"/>
    <mergeCell ref="E513:M513"/>
    <mergeCell ref="Q513:V513"/>
    <mergeCell ref="B522:D522"/>
    <mergeCell ref="E522:M522"/>
    <mergeCell ref="Q522:V522"/>
    <mergeCell ref="B523:D523"/>
    <mergeCell ref="E523:M523"/>
    <mergeCell ref="Q523:V523"/>
    <mergeCell ref="B520:D520"/>
    <mergeCell ref="E520:M520"/>
    <mergeCell ref="Q520:V520"/>
    <mergeCell ref="B521:D521"/>
    <mergeCell ref="E521:M521"/>
    <mergeCell ref="Q521:V521"/>
    <mergeCell ref="B518:D518"/>
    <mergeCell ref="E518:M518"/>
    <mergeCell ref="Q518:V518"/>
    <mergeCell ref="B519:D519"/>
    <mergeCell ref="E519:M519"/>
    <mergeCell ref="Q519:V519"/>
    <mergeCell ref="B528:D528"/>
    <mergeCell ref="E528:M528"/>
    <mergeCell ref="Q528:V528"/>
    <mergeCell ref="B529:D529"/>
    <mergeCell ref="E529:M529"/>
    <mergeCell ref="Q529:V529"/>
    <mergeCell ref="B526:D526"/>
    <mergeCell ref="E526:M526"/>
    <mergeCell ref="Q526:V526"/>
    <mergeCell ref="B527:D527"/>
    <mergeCell ref="E527:M527"/>
    <mergeCell ref="Q527:V527"/>
    <mergeCell ref="B524:D524"/>
    <mergeCell ref="E524:M524"/>
    <mergeCell ref="Q524:V524"/>
    <mergeCell ref="B525:D525"/>
    <mergeCell ref="E525:M525"/>
    <mergeCell ref="Q525:V525"/>
    <mergeCell ref="B534:D534"/>
    <mergeCell ref="E534:M534"/>
    <mergeCell ref="Q534:V534"/>
    <mergeCell ref="B535:D535"/>
    <mergeCell ref="E535:M535"/>
    <mergeCell ref="Q535:V535"/>
    <mergeCell ref="B532:D532"/>
    <mergeCell ref="E532:M532"/>
    <mergeCell ref="Q532:V532"/>
    <mergeCell ref="B533:D533"/>
    <mergeCell ref="E533:M533"/>
    <mergeCell ref="Q533:V533"/>
    <mergeCell ref="B530:D530"/>
    <mergeCell ref="E530:M530"/>
    <mergeCell ref="Q530:V530"/>
    <mergeCell ref="B531:D531"/>
    <mergeCell ref="E531:M531"/>
    <mergeCell ref="Q531:V531"/>
    <mergeCell ref="B540:D540"/>
    <mergeCell ref="E540:M540"/>
    <mergeCell ref="Q540:V540"/>
    <mergeCell ref="B541:D541"/>
    <mergeCell ref="E541:M541"/>
    <mergeCell ref="Q541:V541"/>
    <mergeCell ref="B538:D538"/>
    <mergeCell ref="E538:M538"/>
    <mergeCell ref="Q538:V538"/>
    <mergeCell ref="B539:D539"/>
    <mergeCell ref="E539:M539"/>
    <mergeCell ref="Q539:V539"/>
    <mergeCell ref="B536:D536"/>
    <mergeCell ref="E536:M536"/>
    <mergeCell ref="Q536:V536"/>
    <mergeCell ref="B537:D537"/>
    <mergeCell ref="E537:M537"/>
    <mergeCell ref="Q537:V537"/>
    <mergeCell ref="B546:D546"/>
    <mergeCell ref="E546:M546"/>
    <mergeCell ref="Q546:V546"/>
    <mergeCell ref="B547:D547"/>
    <mergeCell ref="E547:M547"/>
    <mergeCell ref="Q547:V547"/>
    <mergeCell ref="B544:D544"/>
    <mergeCell ref="E544:M544"/>
    <mergeCell ref="Q544:V544"/>
    <mergeCell ref="B545:D545"/>
    <mergeCell ref="E545:M545"/>
    <mergeCell ref="Q545:V545"/>
    <mergeCell ref="B542:D542"/>
    <mergeCell ref="E542:M542"/>
    <mergeCell ref="Q542:V542"/>
    <mergeCell ref="B543:D543"/>
    <mergeCell ref="E543:M543"/>
    <mergeCell ref="Q543:V543"/>
    <mergeCell ref="B552:D552"/>
    <mergeCell ref="E552:M552"/>
    <mergeCell ref="Q552:V552"/>
    <mergeCell ref="B553:D553"/>
    <mergeCell ref="E553:M553"/>
    <mergeCell ref="Q553:V553"/>
    <mergeCell ref="B550:D550"/>
    <mergeCell ref="E550:M550"/>
    <mergeCell ref="Q550:V550"/>
    <mergeCell ref="B551:D551"/>
    <mergeCell ref="E551:M551"/>
    <mergeCell ref="Q551:V551"/>
    <mergeCell ref="B548:D548"/>
    <mergeCell ref="E548:M548"/>
    <mergeCell ref="Q548:V548"/>
    <mergeCell ref="B549:D549"/>
    <mergeCell ref="E549:M549"/>
    <mergeCell ref="Q549:V549"/>
    <mergeCell ref="B558:D558"/>
    <mergeCell ref="E558:M558"/>
    <mergeCell ref="Q558:V558"/>
    <mergeCell ref="B559:D559"/>
    <mergeCell ref="E559:M559"/>
    <mergeCell ref="Q559:V559"/>
    <mergeCell ref="B556:D556"/>
    <mergeCell ref="E556:M556"/>
    <mergeCell ref="Q556:V556"/>
    <mergeCell ref="B557:D557"/>
    <mergeCell ref="E557:M557"/>
    <mergeCell ref="Q557:V557"/>
    <mergeCell ref="B554:D554"/>
    <mergeCell ref="E554:M554"/>
    <mergeCell ref="Q554:V554"/>
    <mergeCell ref="B555:D555"/>
    <mergeCell ref="E555:M555"/>
    <mergeCell ref="Q555:V555"/>
    <mergeCell ref="B568:D568"/>
    <mergeCell ref="H568:K568"/>
    <mergeCell ref="L568:P568"/>
    <mergeCell ref="B569:D569"/>
    <mergeCell ref="H569:K569"/>
    <mergeCell ref="L569:P569"/>
    <mergeCell ref="B562:D562"/>
    <mergeCell ref="E562:M562"/>
    <mergeCell ref="Q562:V562"/>
    <mergeCell ref="B563:D563"/>
    <mergeCell ref="E563:M563"/>
    <mergeCell ref="Q563:V563"/>
    <mergeCell ref="B560:D560"/>
    <mergeCell ref="E560:M560"/>
    <mergeCell ref="Q560:V560"/>
    <mergeCell ref="B561:D561"/>
    <mergeCell ref="E561:M561"/>
    <mergeCell ref="Q561:V561"/>
    <mergeCell ref="B574:D574"/>
    <mergeCell ref="H574:K574"/>
    <mergeCell ref="L574:P574"/>
    <mergeCell ref="B575:D575"/>
    <mergeCell ref="H575:K575"/>
    <mergeCell ref="L575:P575"/>
    <mergeCell ref="B572:D572"/>
    <mergeCell ref="H572:K572"/>
    <mergeCell ref="L572:P572"/>
    <mergeCell ref="B573:D573"/>
    <mergeCell ref="H573:K573"/>
    <mergeCell ref="L573:P573"/>
    <mergeCell ref="B570:D570"/>
    <mergeCell ref="H570:K570"/>
    <mergeCell ref="L570:P570"/>
    <mergeCell ref="B571:D571"/>
    <mergeCell ref="H571:K571"/>
    <mergeCell ref="L571:P571"/>
    <mergeCell ref="B580:D580"/>
    <mergeCell ref="H580:K580"/>
    <mergeCell ref="L580:P580"/>
    <mergeCell ref="B581:D581"/>
    <mergeCell ref="H581:K581"/>
    <mergeCell ref="L581:P581"/>
    <mergeCell ref="B578:D578"/>
    <mergeCell ref="H578:K578"/>
    <mergeCell ref="L578:P578"/>
    <mergeCell ref="B579:D579"/>
    <mergeCell ref="H579:K579"/>
    <mergeCell ref="L579:P579"/>
    <mergeCell ref="B576:D576"/>
    <mergeCell ref="H576:K576"/>
    <mergeCell ref="L576:P576"/>
    <mergeCell ref="B577:D577"/>
    <mergeCell ref="H577:K577"/>
    <mergeCell ref="L577:P577"/>
    <mergeCell ref="B586:D586"/>
    <mergeCell ref="H586:K586"/>
    <mergeCell ref="L586:P586"/>
    <mergeCell ref="B587:D587"/>
    <mergeCell ref="H587:K587"/>
    <mergeCell ref="L587:P587"/>
    <mergeCell ref="B584:D584"/>
    <mergeCell ref="H584:K584"/>
    <mergeCell ref="L584:P584"/>
    <mergeCell ref="B585:D585"/>
    <mergeCell ref="H585:K585"/>
    <mergeCell ref="L585:P585"/>
    <mergeCell ref="B582:D582"/>
    <mergeCell ref="H582:K582"/>
    <mergeCell ref="L582:P582"/>
    <mergeCell ref="B583:D583"/>
    <mergeCell ref="H583:K583"/>
    <mergeCell ref="L583:P583"/>
    <mergeCell ref="B594:D594"/>
    <mergeCell ref="E594:M594"/>
    <mergeCell ref="P594:U594"/>
    <mergeCell ref="B595:D595"/>
    <mergeCell ref="E595:M595"/>
    <mergeCell ref="P595:U595"/>
    <mergeCell ref="B592:D592"/>
    <mergeCell ref="E592:M592"/>
    <mergeCell ref="P592:U592"/>
    <mergeCell ref="B593:D593"/>
    <mergeCell ref="E593:M593"/>
    <mergeCell ref="P593:U593"/>
    <mergeCell ref="B590:D590"/>
    <mergeCell ref="E590:M590"/>
    <mergeCell ref="P590:U590"/>
    <mergeCell ref="B591:D591"/>
    <mergeCell ref="E591:M591"/>
    <mergeCell ref="P591:U591"/>
    <mergeCell ref="B600:D600"/>
    <mergeCell ref="E600:M600"/>
    <mergeCell ref="P600:U600"/>
    <mergeCell ref="B601:D601"/>
    <mergeCell ref="E601:M601"/>
    <mergeCell ref="P601:U601"/>
    <mergeCell ref="B598:D598"/>
    <mergeCell ref="E598:M598"/>
    <mergeCell ref="P598:U598"/>
    <mergeCell ref="B599:D599"/>
    <mergeCell ref="E599:M599"/>
    <mergeCell ref="P599:U599"/>
    <mergeCell ref="B596:D596"/>
    <mergeCell ref="E596:M596"/>
    <mergeCell ref="P596:U596"/>
    <mergeCell ref="B597:D597"/>
    <mergeCell ref="E597:M597"/>
    <mergeCell ref="P597:U597"/>
    <mergeCell ref="B606:D606"/>
    <mergeCell ref="E606:M606"/>
    <mergeCell ref="P606:U606"/>
    <mergeCell ref="B607:D607"/>
    <mergeCell ref="E607:M607"/>
    <mergeCell ref="P607:U607"/>
    <mergeCell ref="B604:D604"/>
    <mergeCell ref="E604:M604"/>
    <mergeCell ref="P604:U604"/>
    <mergeCell ref="B605:D605"/>
    <mergeCell ref="E605:M605"/>
    <mergeCell ref="P605:U605"/>
    <mergeCell ref="B602:D602"/>
    <mergeCell ref="E602:M602"/>
    <mergeCell ref="P602:U602"/>
    <mergeCell ref="B603:D603"/>
    <mergeCell ref="E603:M603"/>
    <mergeCell ref="P603:U603"/>
    <mergeCell ref="B612:D612"/>
    <mergeCell ref="E612:M612"/>
    <mergeCell ref="P612:U612"/>
    <mergeCell ref="B613:D613"/>
    <mergeCell ref="E613:M613"/>
    <mergeCell ref="P613:U613"/>
    <mergeCell ref="B610:D610"/>
    <mergeCell ref="E610:M610"/>
    <mergeCell ref="P610:U610"/>
    <mergeCell ref="B611:D611"/>
    <mergeCell ref="E611:M611"/>
    <mergeCell ref="P611:U611"/>
    <mergeCell ref="B608:D608"/>
    <mergeCell ref="E608:M608"/>
    <mergeCell ref="P608:U608"/>
    <mergeCell ref="B609:D609"/>
    <mergeCell ref="E609:M609"/>
    <mergeCell ref="P609:U609"/>
    <mergeCell ref="B618:D618"/>
    <mergeCell ref="E618:M618"/>
    <mergeCell ref="P618:U618"/>
    <mergeCell ref="B619:D619"/>
    <mergeCell ref="E619:M619"/>
    <mergeCell ref="P619:U619"/>
    <mergeCell ref="B616:D616"/>
    <mergeCell ref="E616:M616"/>
    <mergeCell ref="P616:U616"/>
    <mergeCell ref="B617:D617"/>
    <mergeCell ref="E617:M617"/>
    <mergeCell ref="P617:U617"/>
    <mergeCell ref="B614:D614"/>
    <mergeCell ref="E614:M614"/>
    <mergeCell ref="P614:U614"/>
    <mergeCell ref="B615:D615"/>
    <mergeCell ref="E615:M615"/>
    <mergeCell ref="P615:U615"/>
    <mergeCell ref="B624:D624"/>
    <mergeCell ref="E624:M624"/>
    <mergeCell ref="P624:U624"/>
    <mergeCell ref="B625:D625"/>
    <mergeCell ref="E625:M625"/>
    <mergeCell ref="P625:U625"/>
    <mergeCell ref="B622:D622"/>
    <mergeCell ref="E622:M622"/>
    <mergeCell ref="P622:U622"/>
    <mergeCell ref="B623:D623"/>
    <mergeCell ref="E623:M623"/>
    <mergeCell ref="P623:U623"/>
    <mergeCell ref="B620:D620"/>
    <mergeCell ref="E620:M620"/>
    <mergeCell ref="P620:U620"/>
    <mergeCell ref="B621:D621"/>
    <mergeCell ref="E621:M621"/>
    <mergeCell ref="P621:U621"/>
    <mergeCell ref="B630:D630"/>
    <mergeCell ref="E630:M630"/>
    <mergeCell ref="P630:U630"/>
    <mergeCell ref="B631:D631"/>
    <mergeCell ref="E631:M631"/>
    <mergeCell ref="P631:U631"/>
    <mergeCell ref="B628:D628"/>
    <mergeCell ref="E628:M628"/>
    <mergeCell ref="P628:U628"/>
    <mergeCell ref="B629:D629"/>
    <mergeCell ref="E629:M629"/>
    <mergeCell ref="P629:U629"/>
    <mergeCell ref="B626:D626"/>
    <mergeCell ref="E626:M626"/>
    <mergeCell ref="P626:U626"/>
    <mergeCell ref="B627:D627"/>
    <mergeCell ref="E627:M627"/>
    <mergeCell ref="P627:U627"/>
    <mergeCell ref="B636:D636"/>
    <mergeCell ref="E636:M636"/>
    <mergeCell ref="P636:U636"/>
    <mergeCell ref="B637:D637"/>
    <mergeCell ref="E637:M637"/>
    <mergeCell ref="P637:U637"/>
    <mergeCell ref="B634:D634"/>
    <mergeCell ref="E634:M634"/>
    <mergeCell ref="P634:U634"/>
    <mergeCell ref="B635:D635"/>
    <mergeCell ref="E635:M635"/>
    <mergeCell ref="P635:U635"/>
    <mergeCell ref="B632:D632"/>
    <mergeCell ref="E632:M632"/>
    <mergeCell ref="P632:U632"/>
    <mergeCell ref="B633:D633"/>
    <mergeCell ref="E633:M633"/>
    <mergeCell ref="P633:U633"/>
    <mergeCell ref="B642:D642"/>
    <mergeCell ref="E642:M642"/>
    <mergeCell ref="P642:U642"/>
    <mergeCell ref="B643:D643"/>
    <mergeCell ref="E643:M643"/>
    <mergeCell ref="P643:U643"/>
    <mergeCell ref="B640:D640"/>
    <mergeCell ref="E640:M640"/>
    <mergeCell ref="P640:U640"/>
    <mergeCell ref="B641:D641"/>
    <mergeCell ref="E641:M641"/>
    <mergeCell ref="P641:U641"/>
    <mergeCell ref="B638:D638"/>
    <mergeCell ref="E638:M638"/>
    <mergeCell ref="P638:U638"/>
    <mergeCell ref="B639:D639"/>
    <mergeCell ref="E639:M639"/>
    <mergeCell ref="P639:U639"/>
    <mergeCell ref="B648:D648"/>
    <mergeCell ref="E648:M648"/>
    <mergeCell ref="P648:U648"/>
    <mergeCell ref="B649:D649"/>
    <mergeCell ref="E649:M649"/>
    <mergeCell ref="P649:U649"/>
    <mergeCell ref="B646:D646"/>
    <mergeCell ref="E646:M646"/>
    <mergeCell ref="P646:U646"/>
    <mergeCell ref="B647:D647"/>
    <mergeCell ref="E647:M647"/>
    <mergeCell ref="P647:U647"/>
    <mergeCell ref="B644:D644"/>
    <mergeCell ref="E644:M644"/>
    <mergeCell ref="P644:U644"/>
    <mergeCell ref="B645:D645"/>
    <mergeCell ref="E645:M645"/>
    <mergeCell ref="P645:U645"/>
    <mergeCell ref="B654:D654"/>
    <mergeCell ref="E654:M654"/>
    <mergeCell ref="P654:U654"/>
    <mergeCell ref="B655:D655"/>
    <mergeCell ref="E655:M655"/>
    <mergeCell ref="P655:U655"/>
    <mergeCell ref="B652:D652"/>
    <mergeCell ref="E652:M652"/>
    <mergeCell ref="P652:U652"/>
    <mergeCell ref="B653:D653"/>
    <mergeCell ref="E653:M653"/>
    <mergeCell ref="P653:U653"/>
    <mergeCell ref="B650:D650"/>
    <mergeCell ref="E650:M650"/>
    <mergeCell ref="P650:U650"/>
    <mergeCell ref="B651:D651"/>
    <mergeCell ref="E651:M651"/>
    <mergeCell ref="P651:U651"/>
    <mergeCell ref="B660:D660"/>
    <mergeCell ref="E660:M660"/>
    <mergeCell ref="P660:U660"/>
    <mergeCell ref="B661:D661"/>
    <mergeCell ref="E661:M661"/>
    <mergeCell ref="P661:U661"/>
    <mergeCell ref="B658:D658"/>
    <mergeCell ref="E658:M658"/>
    <mergeCell ref="P658:U658"/>
    <mergeCell ref="B659:D659"/>
    <mergeCell ref="E659:M659"/>
    <mergeCell ref="P659:U659"/>
    <mergeCell ref="B656:D656"/>
    <mergeCell ref="E656:M656"/>
    <mergeCell ref="P656:U656"/>
    <mergeCell ref="B657:D657"/>
    <mergeCell ref="E657:M657"/>
    <mergeCell ref="P657:U657"/>
    <mergeCell ref="B666:D666"/>
    <mergeCell ref="E666:M666"/>
    <mergeCell ref="P666:U666"/>
    <mergeCell ref="B667:D667"/>
    <mergeCell ref="E667:M667"/>
    <mergeCell ref="P667:U667"/>
    <mergeCell ref="B664:D664"/>
    <mergeCell ref="E664:M664"/>
    <mergeCell ref="P664:U664"/>
    <mergeCell ref="B665:D665"/>
    <mergeCell ref="E665:M665"/>
    <mergeCell ref="P665:U665"/>
    <mergeCell ref="B662:D662"/>
    <mergeCell ref="E662:M662"/>
    <mergeCell ref="P662:U662"/>
    <mergeCell ref="B663:D663"/>
    <mergeCell ref="E663:M663"/>
    <mergeCell ref="P663:U663"/>
    <mergeCell ref="B672:D672"/>
    <mergeCell ref="E672:M672"/>
    <mergeCell ref="P672:U672"/>
    <mergeCell ref="B673:D673"/>
    <mergeCell ref="E673:M673"/>
    <mergeCell ref="P673:U673"/>
    <mergeCell ref="B670:D670"/>
    <mergeCell ref="E670:M670"/>
    <mergeCell ref="P670:U670"/>
    <mergeCell ref="B671:D671"/>
    <mergeCell ref="E671:M671"/>
    <mergeCell ref="P671:U671"/>
    <mergeCell ref="B668:D668"/>
    <mergeCell ref="E668:M668"/>
    <mergeCell ref="P668:U668"/>
    <mergeCell ref="B669:D669"/>
    <mergeCell ref="E669:M669"/>
    <mergeCell ref="P669:U669"/>
    <mergeCell ref="B678:D678"/>
    <mergeCell ref="E678:M678"/>
    <mergeCell ref="P678:U678"/>
    <mergeCell ref="B679:D679"/>
    <mergeCell ref="E679:M679"/>
    <mergeCell ref="P679:U679"/>
    <mergeCell ref="B676:D676"/>
    <mergeCell ref="E676:M676"/>
    <mergeCell ref="P676:U676"/>
    <mergeCell ref="B677:D677"/>
    <mergeCell ref="E677:M677"/>
    <mergeCell ref="P677:U677"/>
    <mergeCell ref="B674:D674"/>
    <mergeCell ref="E674:M674"/>
    <mergeCell ref="P674:U674"/>
    <mergeCell ref="B675:D675"/>
    <mergeCell ref="E675:M675"/>
    <mergeCell ref="P675:U675"/>
    <mergeCell ref="B684:D684"/>
    <mergeCell ref="E684:M684"/>
    <mergeCell ref="P684:U684"/>
    <mergeCell ref="B685:D685"/>
    <mergeCell ref="E685:M685"/>
    <mergeCell ref="P685:U685"/>
    <mergeCell ref="B682:D682"/>
    <mergeCell ref="E682:M682"/>
    <mergeCell ref="P682:U682"/>
    <mergeCell ref="B683:D683"/>
    <mergeCell ref="E683:M683"/>
    <mergeCell ref="P683:U683"/>
    <mergeCell ref="B680:D680"/>
    <mergeCell ref="E680:M680"/>
    <mergeCell ref="P680:U680"/>
    <mergeCell ref="B681:D681"/>
    <mergeCell ref="E681:M681"/>
    <mergeCell ref="P681:U681"/>
    <mergeCell ref="B690:D690"/>
    <mergeCell ref="E690:M690"/>
    <mergeCell ref="P690:U690"/>
    <mergeCell ref="B691:D691"/>
    <mergeCell ref="E691:M691"/>
    <mergeCell ref="P691:U691"/>
    <mergeCell ref="B688:D688"/>
    <mergeCell ref="E688:M688"/>
    <mergeCell ref="P688:U688"/>
    <mergeCell ref="B689:D689"/>
    <mergeCell ref="E689:M689"/>
    <mergeCell ref="P689:U689"/>
    <mergeCell ref="B686:D686"/>
    <mergeCell ref="E686:M686"/>
    <mergeCell ref="P686:U686"/>
    <mergeCell ref="B687:D687"/>
    <mergeCell ref="E687:M687"/>
    <mergeCell ref="P687:U687"/>
    <mergeCell ref="B696:D696"/>
    <mergeCell ref="E696:M696"/>
    <mergeCell ref="P696:U696"/>
    <mergeCell ref="B697:D697"/>
    <mergeCell ref="E697:M697"/>
    <mergeCell ref="P697:U697"/>
    <mergeCell ref="B694:D694"/>
    <mergeCell ref="E694:M694"/>
    <mergeCell ref="P694:U694"/>
    <mergeCell ref="B695:D695"/>
    <mergeCell ref="E695:M695"/>
    <mergeCell ref="P695:U695"/>
    <mergeCell ref="B692:D692"/>
    <mergeCell ref="E692:M692"/>
    <mergeCell ref="P692:U692"/>
    <mergeCell ref="B693:D693"/>
    <mergeCell ref="E693:M693"/>
    <mergeCell ref="P693:U693"/>
    <mergeCell ref="B702:D702"/>
    <mergeCell ref="E702:M702"/>
    <mergeCell ref="P702:U702"/>
    <mergeCell ref="B703:D703"/>
    <mergeCell ref="E703:M703"/>
    <mergeCell ref="P703:U703"/>
    <mergeCell ref="B700:D700"/>
    <mergeCell ref="E700:M700"/>
    <mergeCell ref="P700:U700"/>
    <mergeCell ref="B701:D701"/>
    <mergeCell ref="E701:M701"/>
    <mergeCell ref="P701:U701"/>
    <mergeCell ref="B698:D698"/>
    <mergeCell ref="E698:M698"/>
    <mergeCell ref="P698:U698"/>
    <mergeCell ref="B699:D699"/>
    <mergeCell ref="E699:M699"/>
    <mergeCell ref="P699:U699"/>
    <mergeCell ref="B708:D708"/>
    <mergeCell ref="E708:M708"/>
    <mergeCell ref="P708:U708"/>
    <mergeCell ref="B709:D709"/>
    <mergeCell ref="E709:M709"/>
    <mergeCell ref="P709:U709"/>
    <mergeCell ref="B706:D706"/>
    <mergeCell ref="E706:M706"/>
    <mergeCell ref="P706:U706"/>
    <mergeCell ref="B707:D707"/>
    <mergeCell ref="E707:M707"/>
    <mergeCell ref="P707:U707"/>
    <mergeCell ref="B704:D704"/>
    <mergeCell ref="E704:M704"/>
    <mergeCell ref="P704:U704"/>
    <mergeCell ref="B705:D705"/>
    <mergeCell ref="E705:M705"/>
    <mergeCell ref="P705:U705"/>
    <mergeCell ref="B714:D714"/>
    <mergeCell ref="E714:M714"/>
    <mergeCell ref="P714:U714"/>
    <mergeCell ref="B715:D715"/>
    <mergeCell ref="E715:M715"/>
    <mergeCell ref="P715:U715"/>
    <mergeCell ref="B712:D712"/>
    <mergeCell ref="E712:M712"/>
    <mergeCell ref="P712:U712"/>
    <mergeCell ref="B713:D713"/>
    <mergeCell ref="E713:M713"/>
    <mergeCell ref="P713:U713"/>
    <mergeCell ref="B710:D710"/>
    <mergeCell ref="E710:M710"/>
    <mergeCell ref="P710:U710"/>
    <mergeCell ref="B711:D711"/>
    <mergeCell ref="E711:M711"/>
    <mergeCell ref="P711:U711"/>
    <mergeCell ref="B720:D720"/>
    <mergeCell ref="E720:M720"/>
    <mergeCell ref="P720:U720"/>
    <mergeCell ref="B721:D721"/>
    <mergeCell ref="E721:M721"/>
    <mergeCell ref="P721:U721"/>
    <mergeCell ref="B718:D718"/>
    <mergeCell ref="E718:M718"/>
    <mergeCell ref="P718:U718"/>
    <mergeCell ref="B719:D719"/>
    <mergeCell ref="E719:M719"/>
    <mergeCell ref="P719:U719"/>
    <mergeCell ref="B716:D716"/>
    <mergeCell ref="E716:M716"/>
    <mergeCell ref="P716:U716"/>
    <mergeCell ref="B717:D717"/>
    <mergeCell ref="E717:M717"/>
    <mergeCell ref="P717:U717"/>
    <mergeCell ref="B726:D726"/>
    <mergeCell ref="E726:M726"/>
    <mergeCell ref="P726:U726"/>
    <mergeCell ref="B727:D727"/>
    <mergeCell ref="E727:M727"/>
    <mergeCell ref="P727:U727"/>
    <mergeCell ref="B724:D724"/>
    <mergeCell ref="E724:M724"/>
    <mergeCell ref="P724:U724"/>
    <mergeCell ref="B725:D725"/>
    <mergeCell ref="E725:M725"/>
    <mergeCell ref="P725:U725"/>
    <mergeCell ref="B722:D722"/>
    <mergeCell ref="E722:M722"/>
    <mergeCell ref="P722:U722"/>
    <mergeCell ref="B723:D723"/>
    <mergeCell ref="E723:M723"/>
    <mergeCell ref="P723:U723"/>
    <mergeCell ref="B732:D732"/>
    <mergeCell ref="E732:M732"/>
    <mergeCell ref="P732:U732"/>
    <mergeCell ref="B733:D733"/>
    <mergeCell ref="E733:M733"/>
    <mergeCell ref="P733:U733"/>
    <mergeCell ref="B730:D730"/>
    <mergeCell ref="E730:M730"/>
    <mergeCell ref="P730:U730"/>
    <mergeCell ref="B731:D731"/>
    <mergeCell ref="E731:M731"/>
    <mergeCell ref="P731:U731"/>
    <mergeCell ref="B728:D728"/>
    <mergeCell ref="E728:M728"/>
    <mergeCell ref="P728:U728"/>
    <mergeCell ref="B729:D729"/>
    <mergeCell ref="E729:M729"/>
    <mergeCell ref="P729:U729"/>
    <mergeCell ref="B738:D738"/>
    <mergeCell ref="E738:M738"/>
    <mergeCell ref="P738:U738"/>
    <mergeCell ref="B739:D739"/>
    <mergeCell ref="E739:M739"/>
    <mergeCell ref="P739:U739"/>
    <mergeCell ref="B736:D736"/>
    <mergeCell ref="E736:M736"/>
    <mergeCell ref="P736:U736"/>
    <mergeCell ref="B737:D737"/>
    <mergeCell ref="E737:M737"/>
    <mergeCell ref="P737:U737"/>
    <mergeCell ref="B734:D734"/>
    <mergeCell ref="E734:M734"/>
    <mergeCell ref="P734:U734"/>
    <mergeCell ref="B735:D735"/>
    <mergeCell ref="E735:M735"/>
    <mergeCell ref="P735:U735"/>
    <mergeCell ref="B744:D744"/>
    <mergeCell ref="E744:M744"/>
    <mergeCell ref="P744:U744"/>
    <mergeCell ref="B745:D745"/>
    <mergeCell ref="E745:M745"/>
    <mergeCell ref="P745:U745"/>
    <mergeCell ref="B742:D742"/>
    <mergeCell ref="E742:M742"/>
    <mergeCell ref="P742:U742"/>
    <mergeCell ref="B743:D743"/>
    <mergeCell ref="E743:M743"/>
    <mergeCell ref="P743:U743"/>
    <mergeCell ref="B740:D740"/>
    <mergeCell ref="E740:M740"/>
    <mergeCell ref="P740:U740"/>
    <mergeCell ref="B741:D741"/>
    <mergeCell ref="E741:M741"/>
    <mergeCell ref="P741:U741"/>
    <mergeCell ref="B750:D750"/>
    <mergeCell ref="E750:M750"/>
    <mergeCell ref="P750:U750"/>
    <mergeCell ref="B751:D751"/>
    <mergeCell ref="E751:M751"/>
    <mergeCell ref="P751:U751"/>
    <mergeCell ref="B748:D748"/>
    <mergeCell ref="E748:M748"/>
    <mergeCell ref="P748:U748"/>
    <mergeCell ref="B749:D749"/>
    <mergeCell ref="E749:M749"/>
    <mergeCell ref="P749:U749"/>
    <mergeCell ref="B746:D746"/>
    <mergeCell ref="E746:M746"/>
    <mergeCell ref="P746:U746"/>
    <mergeCell ref="B747:D747"/>
    <mergeCell ref="E747:M747"/>
    <mergeCell ref="P747:U747"/>
    <mergeCell ref="B756:D756"/>
    <mergeCell ref="E756:M756"/>
    <mergeCell ref="P756:U756"/>
    <mergeCell ref="B757:D757"/>
    <mergeCell ref="E757:M757"/>
    <mergeCell ref="P757:U757"/>
    <mergeCell ref="B754:D754"/>
    <mergeCell ref="E754:M754"/>
    <mergeCell ref="P754:U754"/>
    <mergeCell ref="B755:D755"/>
    <mergeCell ref="E755:M755"/>
    <mergeCell ref="P755:U755"/>
    <mergeCell ref="B752:D752"/>
    <mergeCell ref="E752:M752"/>
    <mergeCell ref="P752:U752"/>
    <mergeCell ref="B753:D753"/>
    <mergeCell ref="E753:M753"/>
    <mergeCell ref="P753:U753"/>
  </mergeCells>
  <conditionalFormatting sqref="Y254">
    <cfRule type="cellIs" dxfId="39" priority="39" operator="equal">
      <formula>"KO"</formula>
    </cfRule>
    <cfRule type="cellIs" dxfId="38" priority="40" operator="equal">
      <formula>"OK"</formula>
    </cfRule>
  </conditionalFormatting>
  <conditionalFormatting sqref="Z199">
    <cfRule type="cellIs" dxfId="37" priority="37" operator="equal">
      <formula>"KO"</formula>
    </cfRule>
    <cfRule type="cellIs" dxfId="36" priority="38" operator="equal">
      <formula>"OK"</formula>
    </cfRule>
  </conditionalFormatting>
  <conditionalFormatting sqref="Z146">
    <cfRule type="cellIs" dxfId="35" priority="35" operator="equal">
      <formula>"KO"</formula>
    </cfRule>
    <cfRule type="cellIs" dxfId="34" priority="36" operator="equal">
      <formula>"OK"</formula>
    </cfRule>
  </conditionalFormatting>
  <conditionalFormatting sqref="Z318">
    <cfRule type="cellIs" dxfId="33" priority="33" operator="equal">
      <formula>"KO"</formula>
    </cfRule>
    <cfRule type="cellIs" dxfId="32" priority="34" operator="equal">
      <formula>"OK"</formula>
    </cfRule>
  </conditionalFormatting>
  <conditionalFormatting sqref="Z394">
    <cfRule type="cellIs" dxfId="31" priority="31" operator="equal">
      <formula>"KO"</formula>
    </cfRule>
    <cfRule type="cellIs" dxfId="30" priority="32" operator="equal">
      <formula>"OK"</formula>
    </cfRule>
  </conditionalFormatting>
  <conditionalFormatting sqref="AD15:AD34">
    <cfRule type="cellIs" dxfId="29" priority="29" operator="equal">
      <formula>"KO"</formula>
    </cfRule>
    <cfRule type="cellIs" dxfId="28" priority="30" operator="equal">
      <formula>"OK"</formula>
    </cfRule>
  </conditionalFormatting>
  <conditionalFormatting sqref="Q569:Q587">
    <cfRule type="cellIs" dxfId="27" priority="5" operator="equal">
      <formula>"KO"</formula>
    </cfRule>
    <cfRule type="cellIs" dxfId="26" priority="6" operator="equal">
      <formula>"OK"</formula>
    </cfRule>
  </conditionalFormatting>
  <conditionalFormatting sqref="R137:R145">
    <cfRule type="cellIs" dxfId="25" priority="27" operator="equal">
      <formula>"KO"</formula>
    </cfRule>
    <cfRule type="cellIs" dxfId="24" priority="28" operator="equal">
      <formula>"OK"</formula>
    </cfRule>
  </conditionalFormatting>
  <conditionalFormatting sqref="V194:V198">
    <cfRule type="cellIs" dxfId="23" priority="25" operator="equal">
      <formula>"KO"</formula>
    </cfRule>
    <cfRule type="cellIs" dxfId="22" priority="26" operator="equal">
      <formula>"OK"</formula>
    </cfRule>
  </conditionalFormatting>
  <conditionalFormatting sqref="Q247">
    <cfRule type="cellIs" dxfId="21" priority="23" operator="equal">
      <formula>"KO"</formula>
    </cfRule>
    <cfRule type="cellIs" dxfId="20" priority="24" operator="equal">
      <formula>"OK"</formula>
    </cfRule>
  </conditionalFormatting>
  <conditionalFormatting sqref="Q248">
    <cfRule type="cellIs" dxfId="19" priority="21" operator="equal">
      <formula>"KO"</formula>
    </cfRule>
    <cfRule type="cellIs" dxfId="18" priority="22" operator="equal">
      <formula>"OK"</formula>
    </cfRule>
  </conditionalFormatting>
  <conditionalFormatting sqref="Q249">
    <cfRule type="cellIs" dxfId="17" priority="19" operator="equal">
      <formula>"KO"</formula>
    </cfRule>
    <cfRule type="cellIs" dxfId="16" priority="20" operator="equal">
      <formula>"OK"</formula>
    </cfRule>
  </conditionalFormatting>
  <conditionalFormatting sqref="Q250">
    <cfRule type="cellIs" dxfId="15" priority="17" operator="equal">
      <formula>"KO"</formula>
    </cfRule>
    <cfRule type="cellIs" dxfId="14" priority="18" operator="equal">
      <formula>"OK"</formula>
    </cfRule>
  </conditionalFormatting>
  <conditionalFormatting sqref="Q251">
    <cfRule type="cellIs" dxfId="13" priority="15" operator="equal">
      <formula>"KO"</formula>
    </cfRule>
    <cfRule type="cellIs" dxfId="12" priority="16" operator="equal">
      <formula>"OK"</formula>
    </cfRule>
  </conditionalFormatting>
  <conditionalFormatting sqref="Q252">
    <cfRule type="cellIs" dxfId="11" priority="13" operator="equal">
      <formula>"KO"</formula>
    </cfRule>
    <cfRule type="cellIs" dxfId="10" priority="14" operator="equal">
      <formula>"OK"</formula>
    </cfRule>
  </conditionalFormatting>
  <conditionalFormatting sqref="Q253">
    <cfRule type="cellIs" dxfId="9" priority="11" operator="equal">
      <formula>"KO"</formula>
    </cfRule>
    <cfRule type="cellIs" dxfId="8" priority="12" operator="equal">
      <formula>"OK"</formula>
    </cfRule>
  </conditionalFormatting>
  <conditionalFormatting sqref="R312:R317">
    <cfRule type="cellIs" dxfId="7" priority="9" operator="equal">
      <formula>"KO"</formula>
    </cfRule>
    <cfRule type="cellIs" dxfId="6" priority="10" operator="equal">
      <formula>"OK"</formula>
    </cfRule>
  </conditionalFormatting>
  <conditionalFormatting sqref="V376:V393">
    <cfRule type="cellIs" dxfId="5" priority="7" operator="equal">
      <formula>"KO"</formula>
    </cfRule>
    <cfRule type="cellIs" dxfId="4" priority="8" operator="equal">
      <formula>"OK"</formula>
    </cfRule>
  </conditionalFormatting>
  <conditionalFormatting sqref="T146">
    <cfRule type="cellIs" dxfId="3" priority="3" operator="equal">
      <formula>"KO"</formula>
    </cfRule>
    <cfRule type="cellIs" dxfId="2" priority="4" operator="equal">
      <formula>"OK"</formula>
    </cfRule>
  </conditionalFormatting>
  <conditionalFormatting sqref="Z587">
    <cfRule type="cellIs" dxfId="1" priority="1" operator="equal">
      <formula>"KO"</formula>
    </cfRule>
    <cfRule type="cellIs" dxfId="0" priority="2" operator="equal">
      <formula>"OK"</formula>
    </cfRule>
  </conditionalFormatting>
  <dataValidations count="1">
    <dataValidation showDropDown="1" showInputMessage="1" showErrorMessage="1" sqref="B15:D34"/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Valors!$C$2:$C$4</xm:f>
          </x14:formula1>
          <xm:sqref>L15:L34 P39:Y103</xm:sqref>
        </x14:dataValidation>
        <x14:dataValidation type="list" allowBlank="1" showInputMessage="1" showErrorMessage="1">
          <x14:formula1>
            <xm:f>Valors!$C$2:$C$3</xm:f>
          </x14:formula1>
          <xm:sqref>U202:U241 P202:Q241 P149:U188 P104:U131 P257:U306 P321:U370 L137:L145 P591:U757 P397:Q563 L312:L317</xm:sqref>
        </x14:dataValidation>
        <x14:dataValidation type="list" allowBlank="1" showInputMessage="1" showErrorMessage="1">
          <x14:formula1>
            <xm:f>Valors!$A$2:$A$19</xm:f>
          </x14:formula1>
          <xm:sqref>B376:D393 B569:D587 B194:D198 B247:D253 B137:D145 B312:D317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Fulls de càlcul</vt:lpstr>
      </vt:variant>
      <vt:variant>
        <vt:i4>19</vt:i4>
      </vt:variant>
      <vt:variant>
        <vt:lpstr>Intervals amb nom</vt:lpstr>
      </vt:variant>
      <vt:variant>
        <vt:i4>1</vt:i4>
      </vt:variant>
    </vt:vector>
  </HeadingPairs>
  <TitlesOfParts>
    <vt:vector size="20" baseType="lpstr">
      <vt:lpstr>RESUM_EQUIP_TÈCNIC</vt:lpstr>
      <vt:lpstr>EXPERIENCIA_REQUERIDA_PERFIL</vt:lpstr>
      <vt:lpstr>Valors</vt:lpstr>
      <vt:lpstr>1.Coordinador_cap_projecte</vt:lpstr>
      <vt:lpstr>2.Responsable_seguretat</vt:lpstr>
      <vt:lpstr>3.Analista .NET_Arqitecte-a</vt:lpstr>
      <vt:lpstr>4.Analista programador-a .NET</vt:lpstr>
      <vt:lpstr>5.Dissenyador-a</vt:lpstr>
      <vt:lpstr>6.Cap projecte junior</vt:lpstr>
      <vt:lpstr>7.Analista J2EE</vt:lpstr>
      <vt:lpstr>8.Analista programador-a J2EE</vt:lpstr>
      <vt:lpstr>9.Analista GIS</vt:lpstr>
      <vt:lpstr>10.Analista programador-a GIS</vt:lpstr>
      <vt:lpstr>11.A. programador-a Python</vt:lpstr>
      <vt:lpstr>12.Analista Python</vt:lpstr>
      <vt:lpstr>13.Auxiliar suport gestió</vt:lpstr>
      <vt:lpstr>14.Consultor-a</vt:lpstr>
      <vt:lpstr>15.Tecnic-a usabilitat</vt:lpstr>
      <vt:lpstr>16.Atenció a usuaris</vt:lpstr>
      <vt:lpstr>EXPERIENCIA_REQUERIDA_PERFIL!OLE_LINK2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2021-04-08T08:43:27Z</dcterms:created>
  <dcterms:modified xsi:type="dcterms:W3CDTF">2023-01-18T11:10:08Z</dcterms:modified>
</cp:coreProperties>
</file>