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3275" windowHeight="12480" firstSheet="2" activeTab="3"/>
  </bookViews>
  <sheets>
    <sheet name="Instruccions" sheetId="16" r:id="rId1"/>
    <sheet name="Preus unitaris màxims fixats" sheetId="1" r:id="rId2"/>
    <sheet name="CA1. Oferta Preus Unitaris" sheetId="3" r:id="rId3"/>
    <sheet name="CA2. Resultat Oferta Global" sheetId="15" r:id="rId4"/>
  </sheets>
  <definedNames>
    <definedName name="__shared_5_0_0">NA()</definedName>
    <definedName name="__shared_5_0_1">NA()</definedName>
    <definedName name="__shared_5_0_2">NA()</definedName>
    <definedName name="__shared_5_0_3">NA()</definedName>
  </definedNames>
  <calcPr calcId="145621"/>
</workbook>
</file>

<file path=xl/calcChain.xml><?xml version="1.0" encoding="utf-8"?>
<calcChain xmlns="http://schemas.openxmlformats.org/spreadsheetml/2006/main">
  <c r="F7" i="3" l="1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6" i="3"/>
  <c r="F36" i="1" l="1"/>
  <c r="F35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6" i="1"/>
  <c r="F36" i="3" l="1"/>
  <c r="D9" i="15" s="1"/>
  <c r="E9" i="15" l="1"/>
  <c r="F9" i="15" s="1"/>
</calcChain>
</file>

<file path=xl/sharedStrings.xml><?xml version="1.0" encoding="utf-8"?>
<sst xmlns="http://schemas.openxmlformats.org/spreadsheetml/2006/main" count="152" uniqueCount="84">
  <si>
    <t>PREU UNITARI MÀXIM IVA EXCLÒS</t>
  </si>
  <si>
    <t>PREU NET DE LICITACIÓ</t>
  </si>
  <si>
    <t>TIPUS DE LLICÈNCIES</t>
  </si>
  <si>
    <t>Concepte</t>
  </si>
  <si>
    <t>Institut Municipal d’Informàtica</t>
  </si>
  <si>
    <t>PREU TOTAL PER LLICÈNCIA</t>
  </si>
  <si>
    <t>OFERTA GLOBAL</t>
  </si>
  <si>
    <t>Aquest document permet fer les propostes corresponents al criteris de valoració preu</t>
  </si>
  <si>
    <t>Si es superés qualssevol dels preus unitaris establerts la cel·la canviarà a color vermell</t>
  </si>
  <si>
    <t>advertint la possible exclusió del procediment per haver superat l'import de licitació.</t>
  </si>
  <si>
    <t>El resultat del sumatori dels preus unitaris oferts per les previsions de la pestanya CA1</t>
  </si>
  <si>
    <t>es traspassa automàticament a la pestanya CA2. calculant així el resultat oferta global.</t>
  </si>
  <si>
    <t>Les cel·les en blanc són valors fixats per l'IMI i resultat dels càlculs establerts al PCAP.</t>
  </si>
  <si>
    <t>Cal omplir les cel·les de color verd de la pestanya CA1 amb els preus unitaris oferts.</t>
  </si>
  <si>
    <t>A aquest import se li aplica automàticament el 21% d'IVA.</t>
  </si>
  <si>
    <t>Total Oferta Global</t>
  </si>
  <si>
    <t>Import IVA exclòs*</t>
  </si>
  <si>
    <t>Import IVA*</t>
  </si>
  <si>
    <t>Import Total*</t>
  </si>
  <si>
    <t>PREVISIÓ 2023</t>
  </si>
  <si>
    <t>Aquests imports de la pestanya CA2. s'hauran de fer constar a l'Annex 4 del PCAP.</t>
  </si>
  <si>
    <t>M365 E5 Original Sub Per User</t>
  </si>
  <si>
    <t>M365 E5 Original FSA Sub Per User</t>
  </si>
  <si>
    <t>M365 E3 Unified Sub Per User</t>
  </si>
  <si>
    <t>EMS E3 FSA ALng Sub Per User</t>
  </si>
  <si>
    <t>EMS E3 ALng Sub Per User</t>
  </si>
  <si>
    <t>O365 E3 FSA Sub Per User</t>
  </si>
  <si>
    <t>O365 E3 Sub Per User</t>
  </si>
  <si>
    <t>Core CAL ALng LSA DCAL</t>
  </si>
  <si>
    <t>O365 E1 Sub Per User</t>
  </si>
  <si>
    <t>O365 E1 FSA Sub Per User</t>
  </si>
  <si>
    <t>M365 E5 Security Sub Per User</t>
  </si>
  <si>
    <t>Defender Endpoint P2 Sub Per User</t>
  </si>
  <si>
    <t>Exchange Server Standard ALng LSA</t>
  </si>
  <si>
    <t>SQL CAL ALng LSA Device CAL</t>
  </si>
  <si>
    <t>Exchange Server Ent ALng LSA</t>
  </si>
  <si>
    <t>Azure prepayment</t>
  </si>
  <si>
    <t>Visual Studio Pro MSDN ALng LSA</t>
  </si>
  <si>
    <t>Project P3 Sub Per User</t>
  </si>
  <si>
    <t>Power BI Premium P1 Sub</t>
  </si>
  <si>
    <t>SharePoint Server ALng LSA</t>
  </si>
  <si>
    <t>Power BI Pro Sub Per User</t>
  </si>
  <si>
    <t>Exchange Online P1 Sub Per User</t>
  </si>
  <si>
    <t>SharePoint P1 Sub Per User</t>
  </si>
  <si>
    <t>Teams Rooms Pro Sub Per Device</t>
  </si>
  <si>
    <t>CIS Suite Standard Core ALng LSA 2L</t>
  </si>
  <si>
    <t>CIS Suite Standard Core ALng LSA 16L</t>
  </si>
  <si>
    <t>SQL Server Standard Core ALng LSA 2L</t>
  </si>
  <si>
    <t>SQL Server Standard ALng LSA</t>
  </si>
  <si>
    <t>SQL Server Enterprise Core ALng LSA 2L</t>
  </si>
  <si>
    <t>SKU</t>
  </si>
  <si>
    <t>AAA-28605</t>
  </si>
  <si>
    <t>AAA-28664</t>
  </si>
  <si>
    <t>AAD-33204</t>
  </si>
  <si>
    <t>AAA-10760</t>
  </si>
  <si>
    <t>AAA-10732</t>
  </si>
  <si>
    <t>AAA-10758</t>
  </si>
  <si>
    <t>AAA-10842</t>
  </si>
  <si>
    <t>W06-00022</t>
  </si>
  <si>
    <t>T6A-00024</t>
  </si>
  <si>
    <t>7R7-00002</t>
  </si>
  <si>
    <t>PEJ-00002</t>
  </si>
  <si>
    <t>QLS-00003</t>
  </si>
  <si>
    <t>312-02177</t>
  </si>
  <si>
    <t>359-00765</t>
  </si>
  <si>
    <t>395-02412</t>
  </si>
  <si>
    <t>6QK-00001</t>
  </si>
  <si>
    <t>77D-00110</t>
  </si>
  <si>
    <t>7LS-00002</t>
  </si>
  <si>
    <t>GSL-00002</t>
  </si>
  <si>
    <t>H04-00232</t>
  </si>
  <si>
    <t>NK4-00002</t>
  </si>
  <si>
    <t>TRA-00047</t>
  </si>
  <si>
    <t>TVA-00020</t>
  </si>
  <si>
    <t>9GA-00006</t>
  </si>
  <si>
    <t>9GA-00308</t>
  </si>
  <si>
    <t>7NQ-00302</t>
  </si>
  <si>
    <t>228-04437</t>
  </si>
  <si>
    <t>7JQ-00341</t>
  </si>
  <si>
    <t>AAN-20976</t>
  </si>
  <si>
    <t>Win Server Std Core Ext Security 2012 2 Core Y1 (October 2023-2024</t>
  </si>
  <si>
    <r>
      <t>* Import que s'ha</t>
    </r>
    <r>
      <rPr>
        <sz val="11"/>
        <rFont val="Calibri"/>
        <family val="2"/>
        <scheme val="minor"/>
      </rPr>
      <t>urà de fer constar a l'annex 3</t>
    </r>
    <r>
      <rPr>
        <sz val="11"/>
        <color theme="1"/>
        <rFont val="Calibri"/>
        <family val="2"/>
        <scheme val="minor"/>
      </rPr>
      <t xml:space="preserve"> del PCAP </t>
    </r>
  </si>
  <si>
    <t>Oferta Global</t>
  </si>
  <si>
    <t>V9B-00001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</si>
</sst>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#,##0.00\ &quot;€&quot;;[Red]\-#,##0.00\ &quot;€&quot;"/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#,##0.00\ &quot;€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b/>
      <u/>
      <sz val="14"/>
      <name val="Arial"/>
      <family val="2"/>
    </font>
    <font>
      <sz val="11"/>
      <color indexed="8"/>
      <name val="Calibri"/>
      <family val="2"/>
    </font>
    <font>
      <b/>
      <sz val="9"/>
      <color theme="1"/>
      <name val="Verdana"/>
      <family val="2"/>
    </font>
    <font>
      <sz val="11"/>
      <name val="Calibri"/>
      <family val="2"/>
      <scheme val="minor"/>
    </font>
    <font>
      <b/>
      <sz val="11"/>
      <color theme="1"/>
      <name val="Arial"/>
      <family val="2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3">
    <xf numFmtId="0" fontId="0" fillId="0" borderId="0"/>
    <xf numFmtId="0" fontId="3" fillId="0" borderId="0"/>
    <xf numFmtId="9" fontId="3" fillId="0" borderId="0"/>
    <xf numFmtId="166" fontId="3" fillId="0" borderId="0"/>
    <xf numFmtId="164" fontId="3" fillId="0" borderId="0"/>
    <xf numFmtId="167" fontId="3" fillId="0" borderId="0"/>
    <xf numFmtId="165" fontId="3" fillId="0" borderId="0"/>
    <xf numFmtId="0" fontId="3" fillId="0" borderId="0"/>
    <xf numFmtId="0" fontId="4" fillId="0" borderId="0" applyBorder="0"/>
    <xf numFmtId="0" fontId="1" fillId="0" borderId="0"/>
    <xf numFmtId="0" fontId="5" fillId="0" borderId="0"/>
    <xf numFmtId="0" fontId="8" fillId="0" borderId="0">
      <alignment vertical="center"/>
    </xf>
    <xf numFmtId="0" fontId="10" fillId="0" borderId="0"/>
  </cellStyleXfs>
  <cellXfs count="37">
    <xf numFmtId="0" fontId="0" fillId="0" borderId="0" xfId="0"/>
    <xf numFmtId="0" fontId="6" fillId="2" borderId="3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1" fillId="3" borderId="0" xfId="0" applyFont="1" applyFill="1" applyAlignment="1">
      <alignment horizontal="right"/>
    </xf>
    <xf numFmtId="8" fontId="2" fillId="3" borderId="2" xfId="0" applyNumberFormat="1" applyFont="1" applyFill="1" applyBorder="1" applyAlignment="1">
      <alignment horizontal="right" vertical="center" wrapText="1"/>
    </xf>
    <xf numFmtId="8" fontId="2" fillId="3" borderId="3" xfId="0" applyNumberFormat="1" applyFont="1" applyFill="1" applyBorder="1" applyAlignment="1">
      <alignment horizontal="right" vertical="center" wrapText="1"/>
    </xf>
    <xf numFmtId="0" fontId="2" fillId="3" borderId="7" xfId="0" applyFont="1" applyFill="1" applyBorder="1" applyAlignment="1">
      <alignment horizontal="left" vertical="center" wrapText="1"/>
    </xf>
    <xf numFmtId="8" fontId="0" fillId="3" borderId="3" xfId="0" applyNumberFormat="1" applyFill="1" applyBorder="1" applyAlignment="1">
      <alignment horizontal="center" vertical="center"/>
    </xf>
    <xf numFmtId="0" fontId="0" fillId="3" borderId="0" xfId="0" applyFill="1"/>
    <xf numFmtId="168" fontId="2" fillId="3" borderId="1" xfId="0" applyNumberFormat="1" applyFont="1" applyFill="1" applyBorder="1" applyAlignment="1">
      <alignment horizontal="right" vertical="center" wrapText="1"/>
    </xf>
    <xf numFmtId="168" fontId="0" fillId="3" borderId="3" xfId="0" applyNumberFormat="1" applyFill="1" applyBorder="1"/>
    <xf numFmtId="0" fontId="9" fillId="3" borderId="0" xfId="11" applyFont="1" applyFill="1">
      <alignment vertical="center"/>
    </xf>
    <xf numFmtId="0" fontId="0" fillId="3" borderId="4" xfId="0" applyFont="1" applyFill="1" applyBorder="1" applyAlignment="1">
      <alignment horizontal="center" vertical="center" wrapText="1"/>
    </xf>
    <xf numFmtId="168" fontId="0" fillId="3" borderId="9" xfId="0" applyNumberFormat="1" applyFill="1" applyBorder="1" applyAlignment="1">
      <alignment horizontal="center" vertical="center"/>
    </xf>
    <xf numFmtId="168" fontId="0" fillId="3" borderId="10" xfId="0" applyNumberFormat="1" applyFill="1" applyBorder="1" applyAlignment="1">
      <alignment horizontal="center" vertical="center"/>
    </xf>
    <xf numFmtId="0" fontId="11" fillId="3" borderId="0" xfId="0" applyFont="1" applyFill="1" applyAlignment="1">
      <alignment horizontal="center"/>
    </xf>
    <xf numFmtId="0" fontId="13" fillId="3" borderId="0" xfId="0" applyFont="1" applyFill="1"/>
    <xf numFmtId="0" fontId="7" fillId="3" borderId="0" xfId="0" applyFont="1" applyFill="1"/>
    <xf numFmtId="0" fontId="7" fillId="3" borderId="0" xfId="0" applyFont="1" applyFill="1" applyAlignment="1">
      <alignment wrapText="1"/>
    </xf>
    <xf numFmtId="0" fontId="0" fillId="3" borderId="11" xfId="0" applyFill="1" applyBorder="1"/>
    <xf numFmtId="0" fontId="0" fillId="3" borderId="11" xfId="0" applyFill="1" applyBorder="1" applyAlignment="1">
      <alignment horizontal="left"/>
    </xf>
    <xf numFmtId="0" fontId="0" fillId="3" borderId="12" xfId="0" applyFill="1" applyBorder="1" applyAlignment="1">
      <alignment horizontal="left"/>
    </xf>
    <xf numFmtId="0" fontId="0" fillId="3" borderId="13" xfId="0" applyFill="1" applyBorder="1" applyAlignment="1">
      <alignment horizontal="left" vertical="center"/>
    </xf>
    <xf numFmtId="0" fontId="0" fillId="3" borderId="14" xfId="0" applyFill="1" applyBorder="1" applyAlignment="1">
      <alignment wrapText="1"/>
    </xf>
    <xf numFmtId="0" fontId="0" fillId="3" borderId="13" xfId="0" applyFill="1" applyBorder="1"/>
    <xf numFmtId="0" fontId="0" fillId="3" borderId="13" xfId="0" applyFill="1" applyBorder="1" applyAlignment="1">
      <alignment horizontal="left"/>
    </xf>
    <xf numFmtId="0" fontId="6" fillId="2" borderId="3" xfId="0" applyFont="1" applyFill="1" applyBorder="1" applyAlignment="1">
      <alignment horizontal="center" vertical="center" wrapText="1"/>
    </xf>
    <xf numFmtId="168" fontId="0" fillId="3" borderId="0" xfId="0" applyNumberFormat="1" applyFill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8" fontId="14" fillId="0" borderId="5" xfId="0" applyNumberFormat="1" applyFont="1" applyBorder="1" applyAlignment="1">
      <alignment horizontal="center" vertical="center"/>
    </xf>
    <xf numFmtId="8" fontId="14" fillId="0" borderId="6" xfId="0" applyNumberFormat="1" applyFont="1" applyBorder="1" applyAlignment="1">
      <alignment horizontal="center" vertical="center"/>
    </xf>
    <xf numFmtId="0" fontId="15" fillId="0" borderId="3" xfId="0" applyFont="1" applyBorder="1" applyAlignment="1">
      <alignment horizontal="left" vertical="center"/>
    </xf>
    <xf numFmtId="0" fontId="15" fillId="0" borderId="8" xfId="0" applyFont="1" applyBorder="1" applyAlignment="1">
      <alignment horizontal="left" vertical="center"/>
    </xf>
    <xf numFmtId="0" fontId="0" fillId="3" borderId="4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5" xfId="0" applyFill="1" applyBorder="1" applyAlignment="1">
      <alignment horizontal="center"/>
    </xf>
  </cellXfs>
  <cellStyles count="13">
    <cellStyle name="Comma" xfId="5"/>
    <cellStyle name="Comma [0]" xfId="6"/>
    <cellStyle name="Currency" xfId="3"/>
    <cellStyle name="Currency [0]" xfId="4"/>
    <cellStyle name="Normal" xfId="0" builtinId="0"/>
    <cellStyle name="Normal 10" xfId="12"/>
    <cellStyle name="Normal 2" xfId="8"/>
    <cellStyle name="Normal 2 2" xfId="7"/>
    <cellStyle name="Normal 2 3" xfId="11"/>
    <cellStyle name="Normal 3" xfId="9"/>
    <cellStyle name="Normal 4" xfId="1"/>
    <cellStyle name="Normal 5" xfId="10"/>
    <cellStyle name="Percent" xfId="2"/>
  </cellStyles>
  <dxfs count="13"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0</xdr:row>
      <xdr:rowOff>142875</xdr:rowOff>
    </xdr:from>
    <xdr:to>
      <xdr:col>1</xdr:col>
      <xdr:colOff>1285875</xdr:colOff>
      <xdr:row>2</xdr:row>
      <xdr:rowOff>114300</xdr:rowOff>
    </xdr:to>
    <xdr:pic>
      <xdr:nvPicPr>
        <xdr:cNvPr id="3" name="I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628650" y="142875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142875</xdr:rowOff>
    </xdr:from>
    <xdr:to>
      <xdr:col>2</xdr:col>
      <xdr:colOff>1285875</xdr:colOff>
      <xdr:row>2</xdr:row>
      <xdr:rowOff>114300</xdr:rowOff>
    </xdr:to>
    <xdr:pic>
      <xdr:nvPicPr>
        <xdr:cNvPr id="3" name="I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628650" y="142875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590550</xdr:colOff>
      <xdr:row>0</xdr:row>
      <xdr:rowOff>152400</xdr:rowOff>
    </xdr:from>
    <xdr:to>
      <xdr:col>2</xdr:col>
      <xdr:colOff>1171575</xdr:colOff>
      <xdr:row>2</xdr:row>
      <xdr:rowOff>123825</xdr:rowOff>
    </xdr:to>
    <xdr:pic>
      <xdr:nvPicPr>
        <xdr:cNvPr id="2" name="I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590550" y="152400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142875</xdr:rowOff>
    </xdr:from>
    <xdr:to>
      <xdr:col>2</xdr:col>
      <xdr:colOff>704850</xdr:colOff>
      <xdr:row>2</xdr:row>
      <xdr:rowOff>114300</xdr:rowOff>
    </xdr:to>
    <xdr:pic>
      <xdr:nvPicPr>
        <xdr:cNvPr id="4" name="I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619125" y="142875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5"/>
  <sheetViews>
    <sheetView workbookViewId="0">
      <selection activeCell="B21" sqref="B21"/>
    </sheetView>
  </sheetViews>
  <sheetFormatPr defaultColWidth="8.85546875" defaultRowHeight="15" x14ac:dyDescent="0.25"/>
  <cols>
    <col min="1" max="1" width="9.42578125" style="8" customWidth="1"/>
    <col min="2" max="2" width="76.7109375" style="8" customWidth="1"/>
    <col min="3" max="16384" width="8.85546875" style="8"/>
  </cols>
  <sheetData>
    <row r="2" spans="2:2" x14ac:dyDescent="0.25">
      <c r="B2" s="15" t="s">
        <v>4</v>
      </c>
    </row>
    <row r="3" spans="2:2" x14ac:dyDescent="0.25">
      <c r="B3" s="16"/>
    </row>
    <row r="5" spans="2:2" x14ac:dyDescent="0.25">
      <c r="B5" s="17" t="s">
        <v>7</v>
      </c>
    </row>
    <row r="6" spans="2:2" x14ac:dyDescent="0.25">
      <c r="B6" s="17"/>
    </row>
    <row r="7" spans="2:2" x14ac:dyDescent="0.25">
      <c r="B7" s="23" t="s">
        <v>13</v>
      </c>
    </row>
    <row r="8" spans="2:2" x14ac:dyDescent="0.25">
      <c r="B8" s="19" t="s">
        <v>8</v>
      </c>
    </row>
    <row r="9" spans="2:2" x14ac:dyDescent="0.25">
      <c r="B9" s="24" t="s">
        <v>9</v>
      </c>
    </row>
    <row r="10" spans="2:2" ht="15" customHeight="1" x14ac:dyDescent="0.25">
      <c r="B10" s="23" t="s">
        <v>12</v>
      </c>
    </row>
    <row r="11" spans="2:2" x14ac:dyDescent="0.25">
      <c r="B11" s="18"/>
    </row>
    <row r="12" spans="2:2" x14ac:dyDescent="0.25">
      <c r="B12" s="20" t="s">
        <v>10</v>
      </c>
    </row>
    <row r="13" spans="2:2" x14ac:dyDescent="0.25">
      <c r="B13" s="21" t="s">
        <v>11</v>
      </c>
    </row>
    <row r="14" spans="2:2" x14ac:dyDescent="0.25">
      <c r="B14" s="25" t="s">
        <v>14</v>
      </c>
    </row>
    <row r="15" spans="2:2" x14ac:dyDescent="0.25">
      <c r="B15" s="22" t="s">
        <v>20</v>
      </c>
    </row>
  </sheetData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42"/>
  <sheetViews>
    <sheetView workbookViewId="0">
      <selection activeCell="B29" sqref="B29"/>
    </sheetView>
  </sheetViews>
  <sheetFormatPr defaultRowHeight="15" x14ac:dyDescent="0.25"/>
  <cols>
    <col min="1" max="1" width="9.140625" style="2"/>
    <col min="2" max="2" width="10.28515625" style="2" bestFit="1" customWidth="1"/>
    <col min="3" max="3" width="55" style="2" customWidth="1"/>
    <col min="4" max="4" width="15.7109375" style="2" customWidth="1"/>
    <col min="5" max="5" width="9.7109375" style="2" customWidth="1"/>
    <col min="6" max="6" width="15.7109375" style="2" customWidth="1"/>
    <col min="7" max="16384" width="9.140625" style="2"/>
  </cols>
  <sheetData>
    <row r="2" spans="2:6" x14ac:dyDescent="0.15">
      <c r="C2" s="3" t="s">
        <v>4</v>
      </c>
    </row>
    <row r="4" spans="2:6" ht="15.75" thickBot="1" x14ac:dyDescent="0.3"/>
    <row r="5" spans="2:6" ht="53.25" customHeight="1" thickBot="1" x14ac:dyDescent="0.3">
      <c r="B5" s="26" t="s">
        <v>50</v>
      </c>
      <c r="C5" s="26" t="s">
        <v>2</v>
      </c>
      <c r="D5" s="26" t="s">
        <v>0</v>
      </c>
      <c r="E5" s="26" t="s">
        <v>19</v>
      </c>
      <c r="F5" s="26" t="s">
        <v>5</v>
      </c>
    </row>
    <row r="6" spans="2:6" ht="15.75" thickBot="1" x14ac:dyDescent="0.3">
      <c r="B6" s="32" t="s">
        <v>51</v>
      </c>
      <c r="C6" s="6" t="s">
        <v>21</v>
      </c>
      <c r="D6" s="30">
        <v>643.20000000000005</v>
      </c>
      <c r="E6" s="28">
        <v>630</v>
      </c>
      <c r="F6" s="5">
        <f>(D6*E6)</f>
        <v>405216</v>
      </c>
    </row>
    <row r="7" spans="2:6" ht="15.75" thickBot="1" x14ac:dyDescent="0.3">
      <c r="B7" s="33" t="s">
        <v>52</v>
      </c>
      <c r="C7" s="6" t="s">
        <v>22</v>
      </c>
      <c r="D7" s="31">
        <v>583.20000000000005</v>
      </c>
      <c r="E7" s="29">
        <v>250</v>
      </c>
      <c r="F7" s="5">
        <f t="shared" ref="F7:F35" si="0">(D7*E7)</f>
        <v>145800</v>
      </c>
    </row>
    <row r="8" spans="2:6" ht="15.75" thickBot="1" x14ac:dyDescent="0.3">
      <c r="B8" s="33" t="s">
        <v>53</v>
      </c>
      <c r="C8" s="6" t="s">
        <v>23</v>
      </c>
      <c r="D8" s="31">
        <v>410.4</v>
      </c>
      <c r="E8" s="29">
        <v>600</v>
      </c>
      <c r="F8" s="5">
        <f t="shared" si="0"/>
        <v>246240</v>
      </c>
    </row>
    <row r="9" spans="2:6" ht="15.75" thickBot="1" x14ac:dyDescent="0.3">
      <c r="B9" s="33" t="s">
        <v>54</v>
      </c>
      <c r="C9" s="6" t="s">
        <v>24</v>
      </c>
      <c r="D9" s="31">
        <v>84</v>
      </c>
      <c r="E9" s="29">
        <v>6600</v>
      </c>
      <c r="F9" s="5">
        <f t="shared" si="0"/>
        <v>554400</v>
      </c>
    </row>
    <row r="10" spans="2:6" ht="15.75" thickBot="1" x14ac:dyDescent="0.3">
      <c r="B10" s="33" t="s">
        <v>55</v>
      </c>
      <c r="C10" s="6" t="s">
        <v>25</v>
      </c>
      <c r="D10" s="31">
        <v>108</v>
      </c>
      <c r="E10" s="29">
        <v>1</v>
      </c>
      <c r="F10" s="5">
        <f t="shared" si="0"/>
        <v>108</v>
      </c>
    </row>
    <row r="11" spans="2:6" ht="15.75" thickBot="1" x14ac:dyDescent="0.3">
      <c r="B11" s="33" t="s">
        <v>56</v>
      </c>
      <c r="C11" s="6" t="s">
        <v>26</v>
      </c>
      <c r="D11" s="31">
        <v>232.8</v>
      </c>
      <c r="E11" s="29">
        <v>6050</v>
      </c>
      <c r="F11" s="5">
        <f t="shared" si="0"/>
        <v>1408440</v>
      </c>
    </row>
    <row r="12" spans="2:6" ht="15.75" thickBot="1" x14ac:dyDescent="0.3">
      <c r="B12" s="33" t="s">
        <v>57</v>
      </c>
      <c r="C12" s="6" t="s">
        <v>27</v>
      </c>
      <c r="D12" s="31">
        <v>273.60000000000002</v>
      </c>
      <c r="E12" s="29">
        <v>551</v>
      </c>
      <c r="F12" s="5">
        <f t="shared" si="0"/>
        <v>150753.60000000001</v>
      </c>
    </row>
    <row r="13" spans="2:6" ht="15.75" thickBot="1" x14ac:dyDescent="0.3">
      <c r="B13" s="33" t="s">
        <v>58</v>
      </c>
      <c r="C13" s="6" t="s">
        <v>28</v>
      </c>
      <c r="D13" s="31">
        <v>63</v>
      </c>
      <c r="E13" s="29">
        <v>1100</v>
      </c>
      <c r="F13" s="5">
        <f t="shared" si="0"/>
        <v>69300</v>
      </c>
    </row>
    <row r="14" spans="2:6" ht="15.75" thickBot="1" x14ac:dyDescent="0.3">
      <c r="B14" s="33" t="s">
        <v>59</v>
      </c>
      <c r="C14" s="6" t="s">
        <v>29</v>
      </c>
      <c r="D14" s="31">
        <v>92.4</v>
      </c>
      <c r="E14" s="29">
        <v>1520</v>
      </c>
      <c r="F14" s="5">
        <f t="shared" si="0"/>
        <v>140448</v>
      </c>
    </row>
    <row r="15" spans="2:6" ht="15.75" thickBot="1" x14ac:dyDescent="0.3">
      <c r="B15" s="33" t="s">
        <v>60</v>
      </c>
      <c r="C15" s="6" t="s">
        <v>30</v>
      </c>
      <c r="D15" s="31">
        <v>76.8</v>
      </c>
      <c r="E15" s="29">
        <v>50</v>
      </c>
      <c r="F15" s="5">
        <f t="shared" si="0"/>
        <v>3840</v>
      </c>
    </row>
    <row r="16" spans="2:6" ht="15.75" thickBot="1" x14ac:dyDescent="0.3">
      <c r="B16" s="33" t="s">
        <v>61</v>
      </c>
      <c r="C16" s="6" t="s">
        <v>31</v>
      </c>
      <c r="D16" s="31">
        <v>122.4</v>
      </c>
      <c r="E16" s="29">
        <v>6861</v>
      </c>
      <c r="F16" s="5">
        <f t="shared" si="0"/>
        <v>839786.4</v>
      </c>
    </row>
    <row r="17" spans="2:6" ht="15.75" thickBot="1" x14ac:dyDescent="0.3">
      <c r="B17" s="33" t="s">
        <v>62</v>
      </c>
      <c r="C17" s="6" t="s">
        <v>32</v>
      </c>
      <c r="D17" s="31">
        <v>51.6</v>
      </c>
      <c r="E17" s="29">
        <v>5763</v>
      </c>
      <c r="F17" s="5">
        <f t="shared" si="0"/>
        <v>297370.8</v>
      </c>
    </row>
    <row r="18" spans="2:6" ht="15.75" thickBot="1" x14ac:dyDescent="0.3">
      <c r="B18" s="33" t="s">
        <v>63</v>
      </c>
      <c r="C18" s="6" t="s">
        <v>33</v>
      </c>
      <c r="D18" s="31">
        <v>272</v>
      </c>
      <c r="E18" s="29">
        <v>2</v>
      </c>
      <c r="F18" s="5">
        <f t="shared" si="0"/>
        <v>544</v>
      </c>
    </row>
    <row r="19" spans="2:6" ht="15.75" thickBot="1" x14ac:dyDescent="0.3">
      <c r="B19" s="33" t="s">
        <v>64</v>
      </c>
      <c r="C19" s="6" t="s">
        <v>34</v>
      </c>
      <c r="D19" s="31">
        <v>80</v>
      </c>
      <c r="E19" s="29">
        <v>11</v>
      </c>
      <c r="F19" s="5">
        <f t="shared" si="0"/>
        <v>880</v>
      </c>
    </row>
    <row r="20" spans="2:6" ht="15.75" thickBot="1" x14ac:dyDescent="0.3">
      <c r="B20" s="33" t="s">
        <v>65</v>
      </c>
      <c r="C20" s="6" t="s">
        <v>35</v>
      </c>
      <c r="D20" s="31">
        <v>1552</v>
      </c>
      <c r="E20" s="29">
        <v>14</v>
      </c>
      <c r="F20" s="5">
        <f t="shared" si="0"/>
        <v>21728</v>
      </c>
    </row>
    <row r="21" spans="2:6" ht="15.75" thickBot="1" x14ac:dyDescent="0.3">
      <c r="B21" s="33" t="s">
        <v>66</v>
      </c>
      <c r="C21" s="6" t="s">
        <v>36</v>
      </c>
      <c r="D21" s="31">
        <v>1123.32</v>
      </c>
      <c r="E21" s="29">
        <v>100</v>
      </c>
      <c r="F21" s="5">
        <f t="shared" si="0"/>
        <v>112332</v>
      </c>
    </row>
    <row r="22" spans="2:6" ht="15.75" thickBot="1" x14ac:dyDescent="0.3">
      <c r="B22" s="33" t="s">
        <v>67</v>
      </c>
      <c r="C22" s="6" t="s">
        <v>37</v>
      </c>
      <c r="D22" s="31">
        <v>383</v>
      </c>
      <c r="E22" s="29">
        <v>4</v>
      </c>
      <c r="F22" s="5">
        <f t="shared" si="0"/>
        <v>1532</v>
      </c>
    </row>
    <row r="23" spans="2:6" ht="15.75" thickBot="1" x14ac:dyDescent="0.3">
      <c r="B23" s="33" t="s">
        <v>68</v>
      </c>
      <c r="C23" s="6" t="s">
        <v>38</v>
      </c>
      <c r="D23" s="31">
        <v>307.2</v>
      </c>
      <c r="E23" s="29">
        <v>1</v>
      </c>
      <c r="F23" s="5">
        <f t="shared" si="0"/>
        <v>307.2</v>
      </c>
    </row>
    <row r="24" spans="2:6" ht="15.75" thickBot="1" x14ac:dyDescent="0.3">
      <c r="B24" s="33" t="s">
        <v>69</v>
      </c>
      <c r="C24" s="6" t="s">
        <v>39</v>
      </c>
      <c r="D24" s="31">
        <v>51016.800000000003</v>
      </c>
      <c r="E24" s="29">
        <v>1</v>
      </c>
      <c r="F24" s="5">
        <f t="shared" si="0"/>
        <v>51016.800000000003</v>
      </c>
    </row>
    <row r="25" spans="2:6" ht="15.75" thickBot="1" x14ac:dyDescent="0.3">
      <c r="B25" s="33" t="s">
        <v>70</v>
      </c>
      <c r="C25" s="6" t="s">
        <v>40</v>
      </c>
      <c r="D25" s="31">
        <v>2604</v>
      </c>
      <c r="E25" s="29">
        <v>2</v>
      </c>
      <c r="F25" s="5">
        <f t="shared" si="0"/>
        <v>5208</v>
      </c>
    </row>
    <row r="26" spans="2:6" ht="15.75" thickBot="1" x14ac:dyDescent="0.3">
      <c r="B26" s="33" t="s">
        <v>71</v>
      </c>
      <c r="C26" s="6" t="s">
        <v>41</v>
      </c>
      <c r="D26" s="31">
        <v>102</v>
      </c>
      <c r="E26" s="29">
        <v>100</v>
      </c>
      <c r="F26" s="5">
        <f t="shared" si="0"/>
        <v>10200</v>
      </c>
    </row>
    <row r="27" spans="2:6" ht="15.75" thickBot="1" x14ac:dyDescent="0.3">
      <c r="B27" s="33" t="s">
        <v>72</v>
      </c>
      <c r="C27" s="6" t="s">
        <v>42</v>
      </c>
      <c r="D27" s="31">
        <v>42</v>
      </c>
      <c r="E27" s="29">
        <v>8</v>
      </c>
      <c r="F27" s="5">
        <f t="shared" si="0"/>
        <v>336</v>
      </c>
    </row>
    <row r="28" spans="2:6" ht="15.75" thickBot="1" x14ac:dyDescent="0.3">
      <c r="B28" s="33" t="s">
        <v>73</v>
      </c>
      <c r="C28" s="6" t="s">
        <v>43</v>
      </c>
      <c r="D28" s="31">
        <v>51.6</v>
      </c>
      <c r="E28" s="29">
        <v>50</v>
      </c>
      <c r="F28" s="5">
        <f t="shared" si="0"/>
        <v>2580</v>
      </c>
    </row>
    <row r="29" spans="2:6" ht="15.75" thickBot="1" x14ac:dyDescent="0.3">
      <c r="B29" s="33" t="s">
        <v>83</v>
      </c>
      <c r="C29" s="6" t="s">
        <v>44</v>
      </c>
      <c r="D29" s="31">
        <v>408</v>
      </c>
      <c r="E29" s="29">
        <v>8</v>
      </c>
      <c r="F29" s="5">
        <f t="shared" si="0"/>
        <v>3264</v>
      </c>
    </row>
    <row r="30" spans="2:6" ht="15.75" thickBot="1" x14ac:dyDescent="0.3">
      <c r="B30" s="33" t="s">
        <v>74</v>
      </c>
      <c r="C30" s="6" t="s">
        <v>45</v>
      </c>
      <c r="D30" s="31">
        <v>77</v>
      </c>
      <c r="E30" s="29">
        <v>648</v>
      </c>
      <c r="F30" s="5">
        <f t="shared" si="0"/>
        <v>49896</v>
      </c>
    </row>
    <row r="31" spans="2:6" ht="15.75" thickBot="1" x14ac:dyDescent="0.3">
      <c r="B31" s="33" t="s">
        <v>75</v>
      </c>
      <c r="C31" s="6" t="s">
        <v>46</v>
      </c>
      <c r="D31" s="31">
        <v>606</v>
      </c>
      <c r="E31" s="29">
        <v>2</v>
      </c>
      <c r="F31" s="5">
        <f t="shared" si="0"/>
        <v>1212</v>
      </c>
    </row>
    <row r="32" spans="2:6" ht="15.75" thickBot="1" x14ac:dyDescent="0.3">
      <c r="B32" s="33" t="s">
        <v>76</v>
      </c>
      <c r="C32" s="6" t="s">
        <v>47</v>
      </c>
      <c r="D32" s="31">
        <v>1374</v>
      </c>
      <c r="E32" s="29">
        <v>48</v>
      </c>
      <c r="F32" s="5">
        <f t="shared" si="0"/>
        <v>65952</v>
      </c>
    </row>
    <row r="33" spans="2:6" ht="15.75" thickBot="1" x14ac:dyDescent="0.3">
      <c r="B33" s="33" t="s">
        <v>77</v>
      </c>
      <c r="C33" s="6" t="s">
        <v>48</v>
      </c>
      <c r="D33" s="31">
        <v>345</v>
      </c>
      <c r="E33" s="29">
        <v>1</v>
      </c>
      <c r="F33" s="5">
        <f t="shared" si="0"/>
        <v>345</v>
      </c>
    </row>
    <row r="34" spans="2:6" ht="15.75" thickBot="1" x14ac:dyDescent="0.3">
      <c r="B34" s="33" t="s">
        <v>78</v>
      </c>
      <c r="C34" s="6" t="s">
        <v>49</v>
      </c>
      <c r="D34" s="31">
        <v>5267</v>
      </c>
      <c r="E34" s="29">
        <v>32</v>
      </c>
      <c r="F34" s="5">
        <f t="shared" si="0"/>
        <v>168544</v>
      </c>
    </row>
    <row r="35" spans="2:6" ht="26.25" thickBot="1" x14ac:dyDescent="0.3">
      <c r="B35" s="33" t="s">
        <v>79</v>
      </c>
      <c r="C35" s="6" t="s">
        <v>80</v>
      </c>
      <c r="D35" s="31">
        <v>89</v>
      </c>
      <c r="E35" s="29">
        <v>332</v>
      </c>
      <c r="F35" s="5">
        <f t="shared" si="0"/>
        <v>29548</v>
      </c>
    </row>
    <row r="36" spans="2:6" ht="15.75" thickBot="1" x14ac:dyDescent="0.3">
      <c r="B36" s="34" t="s">
        <v>1</v>
      </c>
      <c r="C36" s="35"/>
      <c r="D36" s="35"/>
      <c r="E36" s="36"/>
      <c r="F36" s="7">
        <f>SUM(F6:F35)</f>
        <v>4787127.8</v>
      </c>
    </row>
    <row r="42" spans="2:6" x14ac:dyDescent="0.25">
      <c r="C42" s="27"/>
    </row>
  </sheetData>
  <mergeCells count="1">
    <mergeCell ref="B36:E36"/>
  </mergeCells>
  <conditionalFormatting sqref="F6:F35">
    <cfRule type="cellIs" priority="1" operator="lessThanOrEqual">
      <formula>$D$6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6"/>
  <sheetViews>
    <sheetView topLeftCell="A4" workbookViewId="0">
      <selection activeCell="B29" sqref="B29"/>
    </sheetView>
  </sheetViews>
  <sheetFormatPr defaultRowHeight="15" x14ac:dyDescent="0.25"/>
  <cols>
    <col min="1" max="1" width="9.140625" style="8"/>
    <col min="2" max="2" width="10.28515625" style="8" bestFit="1" customWidth="1"/>
    <col min="3" max="3" width="55.7109375" style="8" customWidth="1"/>
    <col min="4" max="4" width="15.7109375" style="8" customWidth="1"/>
    <col min="5" max="5" width="9.28515625" style="8" customWidth="1"/>
    <col min="6" max="6" width="15.7109375" style="8" customWidth="1"/>
    <col min="7" max="16384" width="9.140625" style="8"/>
  </cols>
  <sheetData>
    <row r="2" spans="2:6" x14ac:dyDescent="0.25">
      <c r="C2" s="3" t="s">
        <v>4</v>
      </c>
    </row>
    <row r="4" spans="2:6" ht="15.75" thickBot="1" x14ac:dyDescent="0.3"/>
    <row r="5" spans="2:6" ht="54" customHeight="1" thickBot="1" x14ac:dyDescent="0.3">
      <c r="B5" s="26" t="s">
        <v>50</v>
      </c>
      <c r="C5" s="26" t="s">
        <v>2</v>
      </c>
      <c r="D5" s="26" t="s">
        <v>0</v>
      </c>
      <c r="E5" s="26" t="s">
        <v>19</v>
      </c>
      <c r="F5" s="26" t="s">
        <v>5</v>
      </c>
    </row>
    <row r="6" spans="2:6" ht="15.75" customHeight="1" thickBot="1" x14ac:dyDescent="0.3">
      <c r="B6" s="32" t="s">
        <v>51</v>
      </c>
      <c r="C6" s="6" t="s">
        <v>21</v>
      </c>
      <c r="D6" s="4">
        <v>0</v>
      </c>
      <c r="E6" s="28">
        <v>630</v>
      </c>
      <c r="F6" s="9">
        <f>(D6*E6)</f>
        <v>0</v>
      </c>
    </row>
    <row r="7" spans="2:6" ht="15.75" customHeight="1" thickBot="1" x14ac:dyDescent="0.3">
      <c r="B7" s="33" t="s">
        <v>52</v>
      </c>
      <c r="C7" s="6" t="s">
        <v>22</v>
      </c>
      <c r="D7" s="4">
        <v>0</v>
      </c>
      <c r="E7" s="29">
        <v>250</v>
      </c>
      <c r="F7" s="9">
        <f t="shared" ref="F7:F35" si="0">(D7*E7)</f>
        <v>0</v>
      </c>
    </row>
    <row r="8" spans="2:6" ht="15.75" customHeight="1" thickBot="1" x14ac:dyDescent="0.3">
      <c r="B8" s="33" t="s">
        <v>53</v>
      </c>
      <c r="C8" s="6" t="s">
        <v>23</v>
      </c>
      <c r="D8" s="4">
        <v>0</v>
      </c>
      <c r="E8" s="29">
        <v>600</v>
      </c>
      <c r="F8" s="9">
        <f t="shared" si="0"/>
        <v>0</v>
      </c>
    </row>
    <row r="9" spans="2:6" ht="15.75" customHeight="1" thickBot="1" x14ac:dyDescent="0.3">
      <c r="B9" s="33" t="s">
        <v>54</v>
      </c>
      <c r="C9" s="6" t="s">
        <v>24</v>
      </c>
      <c r="D9" s="4">
        <v>0</v>
      </c>
      <c r="E9" s="29">
        <v>6600</v>
      </c>
      <c r="F9" s="9">
        <f t="shared" si="0"/>
        <v>0</v>
      </c>
    </row>
    <row r="10" spans="2:6" ht="15.75" customHeight="1" thickBot="1" x14ac:dyDescent="0.3">
      <c r="B10" s="33" t="s">
        <v>55</v>
      </c>
      <c r="C10" s="6" t="s">
        <v>25</v>
      </c>
      <c r="D10" s="4">
        <v>0</v>
      </c>
      <c r="E10" s="29">
        <v>1</v>
      </c>
      <c r="F10" s="9">
        <f t="shared" si="0"/>
        <v>0</v>
      </c>
    </row>
    <row r="11" spans="2:6" ht="15.75" customHeight="1" thickBot="1" x14ac:dyDescent="0.3">
      <c r="B11" s="33" t="s">
        <v>56</v>
      </c>
      <c r="C11" s="6" t="s">
        <v>26</v>
      </c>
      <c r="D11" s="4">
        <v>0</v>
      </c>
      <c r="E11" s="29">
        <v>6050</v>
      </c>
      <c r="F11" s="9">
        <f t="shared" si="0"/>
        <v>0</v>
      </c>
    </row>
    <row r="12" spans="2:6" ht="15.75" customHeight="1" thickBot="1" x14ac:dyDescent="0.3">
      <c r="B12" s="33" t="s">
        <v>57</v>
      </c>
      <c r="C12" s="6" t="s">
        <v>27</v>
      </c>
      <c r="D12" s="4">
        <v>0</v>
      </c>
      <c r="E12" s="29">
        <v>551</v>
      </c>
      <c r="F12" s="9">
        <f t="shared" si="0"/>
        <v>0</v>
      </c>
    </row>
    <row r="13" spans="2:6" ht="15.75" customHeight="1" thickBot="1" x14ac:dyDescent="0.3">
      <c r="B13" s="33" t="s">
        <v>58</v>
      </c>
      <c r="C13" s="6" t="s">
        <v>28</v>
      </c>
      <c r="D13" s="4">
        <v>0</v>
      </c>
      <c r="E13" s="29">
        <v>1100</v>
      </c>
      <c r="F13" s="9">
        <f t="shared" si="0"/>
        <v>0</v>
      </c>
    </row>
    <row r="14" spans="2:6" ht="15.75" customHeight="1" thickBot="1" x14ac:dyDescent="0.3">
      <c r="B14" s="33" t="s">
        <v>59</v>
      </c>
      <c r="C14" s="6" t="s">
        <v>29</v>
      </c>
      <c r="D14" s="4">
        <v>0</v>
      </c>
      <c r="E14" s="29">
        <v>1520</v>
      </c>
      <c r="F14" s="9">
        <f t="shared" si="0"/>
        <v>0</v>
      </c>
    </row>
    <row r="15" spans="2:6" ht="15.75" customHeight="1" thickBot="1" x14ac:dyDescent="0.3">
      <c r="B15" s="33" t="s">
        <v>60</v>
      </c>
      <c r="C15" s="6" t="s">
        <v>30</v>
      </c>
      <c r="D15" s="4">
        <v>0</v>
      </c>
      <c r="E15" s="29">
        <v>50</v>
      </c>
      <c r="F15" s="9">
        <f t="shared" si="0"/>
        <v>0</v>
      </c>
    </row>
    <row r="16" spans="2:6" ht="15.75" customHeight="1" thickBot="1" x14ac:dyDescent="0.3">
      <c r="B16" s="33" t="s">
        <v>61</v>
      </c>
      <c r="C16" s="6" t="s">
        <v>31</v>
      </c>
      <c r="D16" s="4">
        <v>0</v>
      </c>
      <c r="E16" s="29">
        <v>6861</v>
      </c>
      <c r="F16" s="9">
        <f t="shared" si="0"/>
        <v>0</v>
      </c>
    </row>
    <row r="17" spans="2:6" ht="15.75" customHeight="1" thickBot="1" x14ac:dyDescent="0.3">
      <c r="B17" s="33" t="s">
        <v>62</v>
      </c>
      <c r="C17" s="6" t="s">
        <v>32</v>
      </c>
      <c r="D17" s="4">
        <v>0</v>
      </c>
      <c r="E17" s="29">
        <v>5763</v>
      </c>
      <c r="F17" s="9">
        <f t="shared" si="0"/>
        <v>0</v>
      </c>
    </row>
    <row r="18" spans="2:6" ht="15.75" customHeight="1" thickBot="1" x14ac:dyDescent="0.3">
      <c r="B18" s="33" t="s">
        <v>63</v>
      </c>
      <c r="C18" s="6" t="s">
        <v>33</v>
      </c>
      <c r="D18" s="4">
        <v>0</v>
      </c>
      <c r="E18" s="29">
        <v>2</v>
      </c>
      <c r="F18" s="9">
        <f t="shared" si="0"/>
        <v>0</v>
      </c>
    </row>
    <row r="19" spans="2:6" ht="15.75" customHeight="1" thickBot="1" x14ac:dyDescent="0.3">
      <c r="B19" s="33" t="s">
        <v>64</v>
      </c>
      <c r="C19" s="6" t="s">
        <v>34</v>
      </c>
      <c r="D19" s="4">
        <v>0</v>
      </c>
      <c r="E19" s="29">
        <v>11</v>
      </c>
      <c r="F19" s="9">
        <f t="shared" si="0"/>
        <v>0</v>
      </c>
    </row>
    <row r="20" spans="2:6" ht="15.75" customHeight="1" thickBot="1" x14ac:dyDescent="0.3">
      <c r="B20" s="33" t="s">
        <v>65</v>
      </c>
      <c r="C20" s="6" t="s">
        <v>35</v>
      </c>
      <c r="D20" s="4">
        <v>0</v>
      </c>
      <c r="E20" s="29">
        <v>14</v>
      </c>
      <c r="F20" s="9">
        <f t="shared" si="0"/>
        <v>0</v>
      </c>
    </row>
    <row r="21" spans="2:6" ht="15.75" customHeight="1" thickBot="1" x14ac:dyDescent="0.3">
      <c r="B21" s="33" t="s">
        <v>66</v>
      </c>
      <c r="C21" s="6" t="s">
        <v>36</v>
      </c>
      <c r="D21" s="4">
        <v>0</v>
      </c>
      <c r="E21" s="29">
        <v>100</v>
      </c>
      <c r="F21" s="9">
        <f t="shared" si="0"/>
        <v>0</v>
      </c>
    </row>
    <row r="22" spans="2:6" ht="15.75" customHeight="1" thickBot="1" x14ac:dyDescent="0.3">
      <c r="B22" s="33" t="s">
        <v>67</v>
      </c>
      <c r="C22" s="6" t="s">
        <v>37</v>
      </c>
      <c r="D22" s="4">
        <v>0</v>
      </c>
      <c r="E22" s="29">
        <v>4</v>
      </c>
      <c r="F22" s="9">
        <f t="shared" si="0"/>
        <v>0</v>
      </c>
    </row>
    <row r="23" spans="2:6" ht="15.75" customHeight="1" thickBot="1" x14ac:dyDescent="0.3">
      <c r="B23" s="33" t="s">
        <v>68</v>
      </c>
      <c r="C23" s="6" t="s">
        <v>38</v>
      </c>
      <c r="D23" s="4">
        <v>0</v>
      </c>
      <c r="E23" s="29">
        <v>1</v>
      </c>
      <c r="F23" s="9">
        <f t="shared" si="0"/>
        <v>0</v>
      </c>
    </row>
    <row r="24" spans="2:6" ht="15.75" customHeight="1" thickBot="1" x14ac:dyDescent="0.3">
      <c r="B24" s="33" t="s">
        <v>69</v>
      </c>
      <c r="C24" s="6" t="s">
        <v>39</v>
      </c>
      <c r="D24" s="4">
        <v>0</v>
      </c>
      <c r="E24" s="29">
        <v>1</v>
      </c>
      <c r="F24" s="9">
        <f t="shared" si="0"/>
        <v>0</v>
      </c>
    </row>
    <row r="25" spans="2:6" ht="15.75" customHeight="1" thickBot="1" x14ac:dyDescent="0.3">
      <c r="B25" s="33" t="s">
        <v>70</v>
      </c>
      <c r="C25" s="6" t="s">
        <v>40</v>
      </c>
      <c r="D25" s="4">
        <v>0</v>
      </c>
      <c r="E25" s="29">
        <v>2</v>
      </c>
      <c r="F25" s="9">
        <f t="shared" si="0"/>
        <v>0</v>
      </c>
    </row>
    <row r="26" spans="2:6" ht="15.75" customHeight="1" thickBot="1" x14ac:dyDescent="0.3">
      <c r="B26" s="33" t="s">
        <v>71</v>
      </c>
      <c r="C26" s="6" t="s">
        <v>41</v>
      </c>
      <c r="D26" s="4">
        <v>0</v>
      </c>
      <c r="E26" s="29">
        <v>100</v>
      </c>
      <c r="F26" s="9">
        <f t="shared" si="0"/>
        <v>0</v>
      </c>
    </row>
    <row r="27" spans="2:6" ht="15.75" customHeight="1" thickBot="1" x14ac:dyDescent="0.3">
      <c r="B27" s="33" t="s">
        <v>72</v>
      </c>
      <c r="C27" s="6" t="s">
        <v>42</v>
      </c>
      <c r="D27" s="4">
        <v>0</v>
      </c>
      <c r="E27" s="29">
        <v>8</v>
      </c>
      <c r="F27" s="9">
        <f t="shared" si="0"/>
        <v>0</v>
      </c>
    </row>
    <row r="28" spans="2:6" ht="15.75" customHeight="1" thickBot="1" x14ac:dyDescent="0.3">
      <c r="B28" s="33" t="s">
        <v>73</v>
      </c>
      <c r="C28" s="6" t="s">
        <v>43</v>
      </c>
      <c r="D28" s="4">
        <v>0</v>
      </c>
      <c r="E28" s="29">
        <v>50</v>
      </c>
      <c r="F28" s="9">
        <f t="shared" si="0"/>
        <v>0</v>
      </c>
    </row>
    <row r="29" spans="2:6" ht="15.75" customHeight="1" thickBot="1" x14ac:dyDescent="0.3">
      <c r="B29" s="33" t="s">
        <v>83</v>
      </c>
      <c r="C29" s="6" t="s">
        <v>44</v>
      </c>
      <c r="D29" s="4">
        <v>0</v>
      </c>
      <c r="E29" s="29">
        <v>8</v>
      </c>
      <c r="F29" s="9">
        <f t="shared" si="0"/>
        <v>0</v>
      </c>
    </row>
    <row r="30" spans="2:6" ht="15.75" customHeight="1" thickBot="1" x14ac:dyDescent="0.3">
      <c r="B30" s="33" t="s">
        <v>74</v>
      </c>
      <c r="C30" s="6" t="s">
        <v>45</v>
      </c>
      <c r="D30" s="4">
        <v>0</v>
      </c>
      <c r="E30" s="29">
        <v>648</v>
      </c>
      <c r="F30" s="9">
        <f t="shared" si="0"/>
        <v>0</v>
      </c>
    </row>
    <row r="31" spans="2:6" ht="15.75" customHeight="1" thickBot="1" x14ac:dyDescent="0.3">
      <c r="B31" s="33" t="s">
        <v>75</v>
      </c>
      <c r="C31" s="6" t="s">
        <v>46</v>
      </c>
      <c r="D31" s="4">
        <v>0</v>
      </c>
      <c r="E31" s="29">
        <v>2</v>
      </c>
      <c r="F31" s="9">
        <f t="shared" si="0"/>
        <v>0</v>
      </c>
    </row>
    <row r="32" spans="2:6" ht="15.75" customHeight="1" thickBot="1" x14ac:dyDescent="0.3">
      <c r="B32" s="33" t="s">
        <v>76</v>
      </c>
      <c r="C32" s="6" t="s">
        <v>47</v>
      </c>
      <c r="D32" s="4">
        <v>0</v>
      </c>
      <c r="E32" s="29">
        <v>48</v>
      </c>
      <c r="F32" s="9">
        <f t="shared" si="0"/>
        <v>0</v>
      </c>
    </row>
    <row r="33" spans="2:6" ht="15.75" customHeight="1" thickBot="1" x14ac:dyDescent="0.3">
      <c r="B33" s="33" t="s">
        <v>77</v>
      </c>
      <c r="C33" s="6" t="s">
        <v>48</v>
      </c>
      <c r="D33" s="4">
        <v>0</v>
      </c>
      <c r="E33" s="29">
        <v>1</v>
      </c>
      <c r="F33" s="9">
        <f t="shared" si="0"/>
        <v>0</v>
      </c>
    </row>
    <row r="34" spans="2:6" ht="15.75" customHeight="1" thickBot="1" x14ac:dyDescent="0.3">
      <c r="B34" s="33" t="s">
        <v>78</v>
      </c>
      <c r="C34" s="6" t="s">
        <v>49</v>
      </c>
      <c r="D34" s="4">
        <v>0</v>
      </c>
      <c r="E34" s="29">
        <v>32</v>
      </c>
      <c r="F34" s="9">
        <f t="shared" si="0"/>
        <v>0</v>
      </c>
    </row>
    <row r="35" spans="2:6" ht="15.75" customHeight="1" thickBot="1" x14ac:dyDescent="0.3">
      <c r="B35" s="33" t="s">
        <v>79</v>
      </c>
      <c r="C35" s="6" t="s">
        <v>80</v>
      </c>
      <c r="D35" s="4">
        <v>0</v>
      </c>
      <c r="E35" s="29">
        <v>332</v>
      </c>
      <c r="F35" s="9">
        <f t="shared" si="0"/>
        <v>0</v>
      </c>
    </row>
    <row r="36" spans="2:6" ht="15.75" thickBot="1" x14ac:dyDescent="0.3">
      <c r="C36" s="34" t="s">
        <v>6</v>
      </c>
      <c r="D36" s="35"/>
      <c r="E36" s="35"/>
      <c r="F36" s="10">
        <f>SUM(F6:F35)</f>
        <v>0</v>
      </c>
    </row>
  </sheetData>
  <mergeCells count="1">
    <mergeCell ref="C36:E36"/>
  </mergeCells>
  <conditionalFormatting sqref="D6:D35">
    <cfRule type="containsBlanks" dxfId="12" priority="1">
      <formula>LEN(TRIM(D6))=0</formula>
    </cfRule>
  </conditionalFormatting>
  <pageMargins left="0.7" right="0.7" top="0.75" bottom="0.75" header="0.3" footer="0.3"/>
  <pageSetup paperSize="9" orientation="portrait" horizontalDpi="1200" verticalDpi="12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" operator="greaterThan" id="{DFAC18EB-11C9-4042-9ABB-1151B654D7A4}">
            <xm:f>'Preus unitaris màxims fixats'!D6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FF0000"/>
                  </stop>
                </gradientFill>
              </fill>
            </x14:dxf>
          </x14:cfRule>
          <x14:cfRule type="cellIs" priority="3" operator="lessThanOrEqual" id="{082E934C-0525-4F3A-BA32-DE378989C79C}">
            <xm:f>'Preus unitaris màxims fixats'!D6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92D050"/>
                  </stop>
                </gradientFill>
              </fill>
            </x14:dxf>
          </x14:cfRule>
          <xm:sqref>D6:D35</xm:sqref>
        </x14:conditionalFormatting>
        <x14:conditionalFormatting xmlns:xm="http://schemas.microsoft.com/office/excel/2006/main">
          <x14:cfRule type="cellIs" priority="6" operator="greaterThan" id="{DFAC18EB-11C9-4042-9ABB-1151B654D7A4}">
            <xm:f>'Preus unitaris màxims fixats'!D33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FF0000"/>
                  </stop>
                </gradientFill>
              </fill>
            </x14:dxf>
          </x14:cfRule>
          <x14:cfRule type="cellIs" priority="7" operator="lessThanOrEqual" id="{082E934C-0525-4F3A-BA32-DE378989C79C}">
            <xm:f>'Preus unitaris màxims fixats'!D33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92D050"/>
                  </stop>
                </gradientFill>
              </fill>
            </x14:dxf>
          </x14:cfRule>
          <xm:sqref>D32:D33</xm:sqref>
        </x14:conditionalFormatting>
        <x14:conditionalFormatting xmlns:xm="http://schemas.microsoft.com/office/excel/2006/main">
          <x14:cfRule type="cellIs" priority="10" operator="greaterThan" id="{DFAC18EB-11C9-4042-9ABB-1151B654D7A4}">
            <xm:f>'Preus unitaris màxims fixats'!D25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FF0000"/>
                  </stop>
                </gradientFill>
              </fill>
            </x14:dxf>
          </x14:cfRule>
          <x14:cfRule type="cellIs" priority="11" operator="lessThanOrEqual" id="{082E934C-0525-4F3A-BA32-DE378989C79C}">
            <xm:f>'Preus unitaris màxims fixats'!D25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92D050"/>
                  </stop>
                </gradientFill>
              </fill>
            </x14:dxf>
          </x14:cfRule>
          <xm:sqref>D31</xm:sqref>
        </x14:conditionalFormatting>
        <x14:conditionalFormatting xmlns:xm="http://schemas.microsoft.com/office/excel/2006/main">
          <x14:cfRule type="cellIs" priority="16" operator="greaterThan" id="{DFAC18EB-11C9-4042-9ABB-1151B654D7A4}">
            <xm:f>'Preus unitaris màxims fixats'!#REF!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FF0000"/>
                  </stop>
                </gradientFill>
              </fill>
            </x14:dxf>
          </x14:cfRule>
          <x14:cfRule type="cellIs" priority="17" operator="lessThanOrEqual" id="{082E934C-0525-4F3A-BA32-DE378989C79C}">
            <xm:f>'Preus unitaris màxims fixats'!#REF!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92D050"/>
                  </stop>
                </gradientFill>
              </fill>
            </x14:dxf>
          </x14:cfRule>
          <xm:sqref>D34:D35</xm:sqref>
        </x14:conditionalFormatting>
        <x14:conditionalFormatting xmlns:xm="http://schemas.microsoft.com/office/excel/2006/main">
          <x14:cfRule type="cellIs" priority="20" operator="greaterThan" id="{DFAC18EB-11C9-4042-9ABB-1151B654D7A4}">
            <xm:f>'Preus unitaris màxims fixats'!D7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FF0000"/>
                  </stop>
                </gradientFill>
              </fill>
            </x14:dxf>
          </x14:cfRule>
          <x14:cfRule type="cellIs" priority="21" operator="lessThanOrEqual" id="{082E934C-0525-4F3A-BA32-DE378989C79C}">
            <xm:f>'Preus unitaris màxims fixats'!D7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92D050"/>
                  </stop>
                </gradientFill>
              </fill>
            </x14:dxf>
          </x14:cfRule>
          <xm:sqref>D30</xm:sqref>
        </x14:conditionalFormatting>
        <x14:conditionalFormatting xmlns:xm="http://schemas.microsoft.com/office/excel/2006/main">
          <x14:cfRule type="cellIs" priority="24" operator="greaterThan" id="{DFAC18EB-11C9-4042-9ABB-1151B654D7A4}">
            <xm:f>'Preus unitaris màxims fixats'!D9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FF0000"/>
                  </stop>
                </gradientFill>
              </fill>
            </x14:dxf>
          </x14:cfRule>
          <x14:cfRule type="cellIs" priority="25" operator="lessThanOrEqual" id="{082E934C-0525-4F3A-BA32-DE378989C79C}">
            <xm:f>'Preus unitaris màxims fixats'!D9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92D050"/>
                  </stop>
                </gradientFill>
              </fill>
            </x14:dxf>
          </x14:cfRule>
          <xm:sqref>D21:D29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F9"/>
  <sheetViews>
    <sheetView tabSelected="1" workbookViewId="0">
      <selection activeCell="C10" sqref="C10"/>
    </sheetView>
  </sheetViews>
  <sheetFormatPr defaultColWidth="8.85546875" defaultRowHeight="15" x14ac:dyDescent="0.25"/>
  <cols>
    <col min="1" max="2" width="8.85546875" style="8"/>
    <col min="3" max="3" width="27.28515625" style="8" customWidth="1"/>
    <col min="4" max="6" width="18.85546875" style="8" customWidth="1"/>
    <col min="7" max="16384" width="8.85546875" style="8"/>
  </cols>
  <sheetData>
    <row r="2" spans="3:6" x14ac:dyDescent="0.25">
      <c r="D2" s="3" t="s">
        <v>4</v>
      </c>
    </row>
    <row r="5" spans="3:6" ht="18" x14ac:dyDescent="0.25">
      <c r="C5" s="11" t="s">
        <v>15</v>
      </c>
    </row>
    <row r="6" spans="3:6" x14ac:dyDescent="0.25">
      <c r="C6" s="8" t="s">
        <v>81</v>
      </c>
    </row>
    <row r="7" spans="3:6" ht="15.75" thickBot="1" x14ac:dyDescent="0.3"/>
    <row r="8" spans="3:6" ht="29.25" customHeight="1" thickBot="1" x14ac:dyDescent="0.3">
      <c r="C8" s="1" t="s">
        <v>3</v>
      </c>
      <c r="D8" s="1" t="s">
        <v>16</v>
      </c>
      <c r="E8" s="1" t="s">
        <v>17</v>
      </c>
      <c r="F8" s="1" t="s">
        <v>18</v>
      </c>
    </row>
    <row r="9" spans="3:6" ht="34.5" customHeight="1" thickBot="1" x14ac:dyDescent="0.3">
      <c r="C9" s="12" t="s">
        <v>82</v>
      </c>
      <c r="D9" s="13">
        <f>'CA1. Oferta Preus Unitaris'!F36</f>
        <v>0</v>
      </c>
      <c r="E9" s="13">
        <f>D9*21%</f>
        <v>0</v>
      </c>
      <c r="F9" s="14">
        <f>D9+E9</f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4</vt:i4>
      </vt:variant>
    </vt:vector>
  </HeadingPairs>
  <TitlesOfParts>
    <vt:vector size="4" baseType="lpstr">
      <vt:lpstr>Instruccions</vt:lpstr>
      <vt:lpstr>Preus unitaris màxims fixats</vt:lpstr>
      <vt:lpstr>CA1. Oferta Preus Unitaris</vt:lpstr>
      <vt:lpstr>CA2. Resultat Oferta Global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Milan</dc:creator>
  <cp:lastModifiedBy>Victor Milan</cp:lastModifiedBy>
  <dcterms:created xsi:type="dcterms:W3CDTF">2021-03-11T12:36:47Z</dcterms:created>
  <dcterms:modified xsi:type="dcterms:W3CDTF">2023-10-17T10:23:48Z</dcterms:modified>
</cp:coreProperties>
</file>