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AquestLlibreDeTreball"/>
  <mc:AlternateContent xmlns:mc="http://schemas.openxmlformats.org/markup-compatibility/2006">
    <mc:Choice Requires="x15">
      <x15ac:absPath xmlns:x15ac="http://schemas.microsoft.com/office/spreadsheetml/2010/11/ac" url="https://ajbcn.sharepoint.com/sites/NouSOC/Documentos compartidos/Documentació/Documentació final Plec/"/>
    </mc:Choice>
  </mc:AlternateContent>
  <xr:revisionPtr revIDLastSave="89" documentId="8_{C7CCEA1F-4EAF-42F5-BE05-6041AD832ED7}" xr6:coauthVersionLast="47" xr6:coauthVersionMax="47" xr10:uidLastSave="{C69B4AAD-F1B5-41EA-BB13-695FAAD844B7}"/>
  <bookViews>
    <workbookView xWindow="57540" yWindow="-60" windowWidth="28920" windowHeight="15600" activeTab="4" xr2:uid="{00000000-000D-0000-FFFF-FFFF00000000}"/>
  </bookViews>
  <sheets>
    <sheet name="Instruccions" sheetId="6" r:id="rId1"/>
    <sheet name="01_Referència" sheetId="1" r:id="rId2"/>
    <sheet name="02_Oferta" sheetId="2" r:id="rId3"/>
    <sheet name="03_Escenari_1" sheetId="3" r:id="rId4"/>
    <sheet name="04_Escenari_2" sheetId="4" r:id="rId5"/>
    <sheet name="05_Escenari_3" sheetId="5" r:id="rId6"/>
    <sheet name="Resum" sheetId="7" r:id="rId7"/>
  </sheets>
  <definedNames>
    <definedName name="_xlnm._FilterDatabase" localSheetId="1" hidden="1">'01_Referència'!$A$6:$L$63</definedName>
    <definedName name="_xlnm._FilterDatabase" localSheetId="2" hidden="1">'02_Oferta'!$A$6:$M$63</definedName>
    <definedName name="_xlnm._FilterDatabase" localSheetId="3" hidden="1">'03_Escenari_1'!$A$6:$M$63</definedName>
    <definedName name="_xlnm._FilterDatabase" localSheetId="4" hidden="1">'04_Escenari_2'!$A$6:$M$63</definedName>
    <definedName name="_xlnm._FilterDatabase" localSheetId="5" hidden="1">'05_Escenari_3'!$A$6:$M$63</definedName>
  </definedNames>
  <calcPr calcId="191028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3" i="2" l="1"/>
  <c r="M62" i="2"/>
  <c r="M61" i="2"/>
  <c r="M60" i="2"/>
  <c r="M59" i="2"/>
  <c r="M58" i="2"/>
  <c r="M57" i="2"/>
  <c r="M56" i="2"/>
  <c r="M55" i="2"/>
  <c r="M54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9" i="2"/>
  <c r="M8" i="2"/>
  <c r="M7" i="2"/>
  <c r="K63" i="5"/>
  <c r="L63" i="5" s="1"/>
  <c r="I63" i="5"/>
  <c r="J63" i="5" s="1"/>
  <c r="K62" i="5"/>
  <c r="L62" i="5" s="1"/>
  <c r="I62" i="5"/>
  <c r="J62" i="5" s="1"/>
  <c r="K61" i="5"/>
  <c r="L61" i="5" s="1"/>
  <c r="I61" i="5"/>
  <c r="J61" i="5" s="1"/>
  <c r="K60" i="5"/>
  <c r="L60" i="5" s="1"/>
  <c r="I60" i="5"/>
  <c r="J60" i="5" s="1"/>
  <c r="K59" i="5"/>
  <c r="L59" i="5" s="1"/>
  <c r="I59" i="5"/>
  <c r="J59" i="5" s="1"/>
  <c r="K58" i="5"/>
  <c r="L58" i="5" s="1"/>
  <c r="I58" i="5"/>
  <c r="J58" i="5" s="1"/>
  <c r="K57" i="5"/>
  <c r="L57" i="5" s="1"/>
  <c r="I57" i="5"/>
  <c r="J57" i="5" s="1"/>
  <c r="K56" i="5"/>
  <c r="L56" i="5" s="1"/>
  <c r="I56" i="5"/>
  <c r="J56" i="5" s="1"/>
  <c r="K55" i="5"/>
  <c r="L55" i="5" s="1"/>
  <c r="I55" i="5"/>
  <c r="J55" i="5" s="1"/>
  <c r="K54" i="5"/>
  <c r="L54" i="5" s="1"/>
  <c r="I54" i="5"/>
  <c r="J54" i="5" s="1"/>
  <c r="K53" i="5"/>
  <c r="L53" i="5" s="1"/>
  <c r="I53" i="5"/>
  <c r="J53" i="5" s="1"/>
  <c r="K52" i="5"/>
  <c r="L52" i="5" s="1"/>
  <c r="I52" i="5"/>
  <c r="J52" i="5" s="1"/>
  <c r="K51" i="5"/>
  <c r="L51" i="5" s="1"/>
  <c r="I51" i="5"/>
  <c r="J51" i="5" s="1"/>
  <c r="K50" i="5"/>
  <c r="L50" i="5" s="1"/>
  <c r="I50" i="5"/>
  <c r="J50" i="5" s="1"/>
  <c r="K49" i="5"/>
  <c r="L49" i="5" s="1"/>
  <c r="I49" i="5"/>
  <c r="J49" i="5" s="1"/>
  <c r="K48" i="5"/>
  <c r="L48" i="5" s="1"/>
  <c r="I48" i="5"/>
  <c r="J48" i="5" s="1"/>
  <c r="K47" i="5"/>
  <c r="L47" i="5" s="1"/>
  <c r="I47" i="5"/>
  <c r="J47" i="5" s="1"/>
  <c r="K46" i="5"/>
  <c r="L46" i="5" s="1"/>
  <c r="I46" i="5"/>
  <c r="J46" i="5" s="1"/>
  <c r="K45" i="5"/>
  <c r="L45" i="5" s="1"/>
  <c r="I45" i="5"/>
  <c r="J45" i="5" s="1"/>
  <c r="K44" i="5"/>
  <c r="L44" i="5" s="1"/>
  <c r="I44" i="5"/>
  <c r="J44" i="5" s="1"/>
  <c r="K43" i="5"/>
  <c r="L43" i="5" s="1"/>
  <c r="I43" i="5"/>
  <c r="J43" i="5" s="1"/>
  <c r="K42" i="5"/>
  <c r="L42" i="5" s="1"/>
  <c r="I42" i="5"/>
  <c r="J42" i="5" s="1"/>
  <c r="K41" i="5"/>
  <c r="L41" i="5" s="1"/>
  <c r="I41" i="5"/>
  <c r="J41" i="5" s="1"/>
  <c r="K40" i="5"/>
  <c r="L40" i="5" s="1"/>
  <c r="I40" i="5"/>
  <c r="J40" i="5" s="1"/>
  <c r="K39" i="5"/>
  <c r="L39" i="5" s="1"/>
  <c r="I39" i="5"/>
  <c r="J39" i="5" s="1"/>
  <c r="K38" i="5"/>
  <c r="L38" i="5" s="1"/>
  <c r="I38" i="5"/>
  <c r="J38" i="5" s="1"/>
  <c r="K37" i="5"/>
  <c r="L37" i="5" s="1"/>
  <c r="I37" i="5"/>
  <c r="J37" i="5" s="1"/>
  <c r="K36" i="5"/>
  <c r="L36" i="5" s="1"/>
  <c r="I36" i="5"/>
  <c r="J36" i="5" s="1"/>
  <c r="K35" i="5"/>
  <c r="L35" i="5" s="1"/>
  <c r="I35" i="5"/>
  <c r="J35" i="5" s="1"/>
  <c r="K34" i="5"/>
  <c r="L34" i="5" s="1"/>
  <c r="I34" i="5"/>
  <c r="J34" i="5" s="1"/>
  <c r="K33" i="5"/>
  <c r="L33" i="5" s="1"/>
  <c r="I33" i="5"/>
  <c r="J33" i="5" s="1"/>
  <c r="K32" i="5"/>
  <c r="L32" i="5" s="1"/>
  <c r="I32" i="5"/>
  <c r="J32" i="5" s="1"/>
  <c r="K31" i="5"/>
  <c r="L31" i="5" s="1"/>
  <c r="I31" i="5"/>
  <c r="J31" i="5" s="1"/>
  <c r="K30" i="5"/>
  <c r="L30" i="5" s="1"/>
  <c r="I30" i="5"/>
  <c r="J30" i="5" s="1"/>
  <c r="K29" i="5"/>
  <c r="L29" i="5" s="1"/>
  <c r="I29" i="5"/>
  <c r="J29" i="5" s="1"/>
  <c r="K28" i="5"/>
  <c r="L28" i="5" s="1"/>
  <c r="I28" i="5"/>
  <c r="J28" i="5" s="1"/>
  <c r="K27" i="5"/>
  <c r="L27" i="5" s="1"/>
  <c r="I27" i="5"/>
  <c r="J27" i="5" s="1"/>
  <c r="K26" i="5"/>
  <c r="L26" i="5" s="1"/>
  <c r="I26" i="5"/>
  <c r="J26" i="5" s="1"/>
  <c r="K25" i="5"/>
  <c r="L25" i="5" s="1"/>
  <c r="I25" i="5"/>
  <c r="J25" i="5" s="1"/>
  <c r="K24" i="5"/>
  <c r="L24" i="5" s="1"/>
  <c r="I24" i="5"/>
  <c r="J24" i="5" s="1"/>
  <c r="K23" i="5"/>
  <c r="L23" i="5" s="1"/>
  <c r="I23" i="5"/>
  <c r="J23" i="5" s="1"/>
  <c r="K22" i="5"/>
  <c r="L22" i="5" s="1"/>
  <c r="I22" i="5"/>
  <c r="J22" i="5" s="1"/>
  <c r="K21" i="5"/>
  <c r="L21" i="5" s="1"/>
  <c r="I21" i="5"/>
  <c r="J21" i="5" s="1"/>
  <c r="K20" i="5"/>
  <c r="L20" i="5" s="1"/>
  <c r="I20" i="5"/>
  <c r="J20" i="5" s="1"/>
  <c r="K19" i="5"/>
  <c r="L19" i="5" s="1"/>
  <c r="I19" i="5"/>
  <c r="J19" i="5" s="1"/>
  <c r="K18" i="5"/>
  <c r="L18" i="5" s="1"/>
  <c r="I18" i="5"/>
  <c r="J18" i="5" s="1"/>
  <c r="K17" i="5"/>
  <c r="L17" i="5" s="1"/>
  <c r="I17" i="5"/>
  <c r="J17" i="5" s="1"/>
  <c r="K16" i="5"/>
  <c r="L16" i="5" s="1"/>
  <c r="I16" i="5"/>
  <c r="J16" i="5" s="1"/>
  <c r="K15" i="5"/>
  <c r="L15" i="5" s="1"/>
  <c r="I15" i="5"/>
  <c r="J15" i="5" s="1"/>
  <c r="K14" i="5"/>
  <c r="L14" i="5" s="1"/>
  <c r="I14" i="5"/>
  <c r="J14" i="5" s="1"/>
  <c r="K13" i="5"/>
  <c r="L13" i="5" s="1"/>
  <c r="I13" i="5"/>
  <c r="J13" i="5" s="1"/>
  <c r="K12" i="5"/>
  <c r="L12" i="5" s="1"/>
  <c r="I12" i="5"/>
  <c r="J12" i="5" s="1"/>
  <c r="K11" i="5"/>
  <c r="L11" i="5" s="1"/>
  <c r="I11" i="5"/>
  <c r="J11" i="5" s="1"/>
  <c r="K10" i="5"/>
  <c r="L10" i="5" s="1"/>
  <c r="I10" i="5"/>
  <c r="J10" i="5" s="1"/>
  <c r="K9" i="5"/>
  <c r="L9" i="5" s="1"/>
  <c r="I9" i="5"/>
  <c r="J9" i="5" s="1"/>
  <c r="K8" i="5"/>
  <c r="L8" i="5" s="1"/>
  <c r="I8" i="5"/>
  <c r="J8" i="5" s="1"/>
  <c r="K7" i="5"/>
  <c r="L7" i="5" s="1"/>
  <c r="I7" i="5"/>
  <c r="J7" i="5" s="1"/>
  <c r="K63" i="4"/>
  <c r="L63" i="4" s="1"/>
  <c r="I63" i="4"/>
  <c r="J63" i="4" s="1"/>
  <c r="K62" i="4"/>
  <c r="L62" i="4" s="1"/>
  <c r="I62" i="4"/>
  <c r="J62" i="4" s="1"/>
  <c r="K61" i="4"/>
  <c r="L61" i="4" s="1"/>
  <c r="I61" i="4"/>
  <c r="J61" i="4" s="1"/>
  <c r="K60" i="4"/>
  <c r="L60" i="4" s="1"/>
  <c r="I60" i="4"/>
  <c r="J60" i="4" s="1"/>
  <c r="K59" i="4"/>
  <c r="L59" i="4" s="1"/>
  <c r="I59" i="4"/>
  <c r="J59" i="4" s="1"/>
  <c r="K58" i="4"/>
  <c r="L58" i="4" s="1"/>
  <c r="I58" i="4"/>
  <c r="J58" i="4" s="1"/>
  <c r="K57" i="4"/>
  <c r="L57" i="4" s="1"/>
  <c r="I57" i="4"/>
  <c r="J57" i="4" s="1"/>
  <c r="K56" i="4"/>
  <c r="L56" i="4" s="1"/>
  <c r="I56" i="4"/>
  <c r="J56" i="4" s="1"/>
  <c r="K55" i="4"/>
  <c r="L55" i="4" s="1"/>
  <c r="I55" i="4"/>
  <c r="J55" i="4" s="1"/>
  <c r="K54" i="4"/>
  <c r="L54" i="4" s="1"/>
  <c r="I54" i="4"/>
  <c r="J54" i="4" s="1"/>
  <c r="K53" i="4"/>
  <c r="L53" i="4" s="1"/>
  <c r="I53" i="4"/>
  <c r="J53" i="4" s="1"/>
  <c r="K52" i="4"/>
  <c r="L52" i="4" s="1"/>
  <c r="I52" i="4"/>
  <c r="J52" i="4" s="1"/>
  <c r="K51" i="4"/>
  <c r="L51" i="4" s="1"/>
  <c r="I51" i="4"/>
  <c r="J51" i="4" s="1"/>
  <c r="K50" i="4"/>
  <c r="L50" i="4" s="1"/>
  <c r="I50" i="4"/>
  <c r="J50" i="4" s="1"/>
  <c r="K49" i="4"/>
  <c r="L49" i="4" s="1"/>
  <c r="I49" i="4"/>
  <c r="J49" i="4" s="1"/>
  <c r="K48" i="4"/>
  <c r="L48" i="4" s="1"/>
  <c r="I48" i="4"/>
  <c r="J48" i="4" s="1"/>
  <c r="K47" i="4"/>
  <c r="L47" i="4" s="1"/>
  <c r="I47" i="4"/>
  <c r="J47" i="4" s="1"/>
  <c r="K46" i="4"/>
  <c r="L46" i="4" s="1"/>
  <c r="I46" i="4"/>
  <c r="J46" i="4" s="1"/>
  <c r="K45" i="4"/>
  <c r="L45" i="4" s="1"/>
  <c r="I45" i="4"/>
  <c r="J45" i="4" s="1"/>
  <c r="K44" i="4"/>
  <c r="L44" i="4" s="1"/>
  <c r="I44" i="4"/>
  <c r="J44" i="4" s="1"/>
  <c r="K43" i="4"/>
  <c r="L43" i="4" s="1"/>
  <c r="I43" i="4"/>
  <c r="J43" i="4" s="1"/>
  <c r="K42" i="4"/>
  <c r="L42" i="4" s="1"/>
  <c r="I42" i="4"/>
  <c r="J42" i="4" s="1"/>
  <c r="K41" i="4"/>
  <c r="L41" i="4" s="1"/>
  <c r="I41" i="4"/>
  <c r="J41" i="4" s="1"/>
  <c r="K40" i="4"/>
  <c r="L40" i="4" s="1"/>
  <c r="I40" i="4"/>
  <c r="J40" i="4" s="1"/>
  <c r="K39" i="4"/>
  <c r="L39" i="4" s="1"/>
  <c r="I39" i="4"/>
  <c r="J39" i="4" s="1"/>
  <c r="K38" i="4"/>
  <c r="L38" i="4" s="1"/>
  <c r="I38" i="4"/>
  <c r="J38" i="4" s="1"/>
  <c r="K37" i="4"/>
  <c r="L37" i="4" s="1"/>
  <c r="I37" i="4"/>
  <c r="J37" i="4" s="1"/>
  <c r="K36" i="4"/>
  <c r="L36" i="4" s="1"/>
  <c r="I36" i="4"/>
  <c r="J36" i="4" s="1"/>
  <c r="K35" i="4"/>
  <c r="L35" i="4" s="1"/>
  <c r="I35" i="4"/>
  <c r="J35" i="4" s="1"/>
  <c r="K34" i="4"/>
  <c r="L34" i="4" s="1"/>
  <c r="I34" i="4"/>
  <c r="J34" i="4" s="1"/>
  <c r="K33" i="4"/>
  <c r="L33" i="4" s="1"/>
  <c r="I33" i="4"/>
  <c r="J33" i="4" s="1"/>
  <c r="K32" i="4"/>
  <c r="L32" i="4" s="1"/>
  <c r="I32" i="4"/>
  <c r="J32" i="4" s="1"/>
  <c r="K31" i="4"/>
  <c r="L31" i="4" s="1"/>
  <c r="I31" i="4"/>
  <c r="J31" i="4" s="1"/>
  <c r="K30" i="4"/>
  <c r="L30" i="4" s="1"/>
  <c r="I30" i="4"/>
  <c r="J30" i="4" s="1"/>
  <c r="K29" i="4"/>
  <c r="L29" i="4" s="1"/>
  <c r="I29" i="4"/>
  <c r="J29" i="4" s="1"/>
  <c r="K28" i="4"/>
  <c r="L28" i="4" s="1"/>
  <c r="I28" i="4"/>
  <c r="J28" i="4" s="1"/>
  <c r="K27" i="4"/>
  <c r="L27" i="4" s="1"/>
  <c r="I27" i="4"/>
  <c r="J27" i="4" s="1"/>
  <c r="K26" i="4"/>
  <c r="L26" i="4" s="1"/>
  <c r="I26" i="4"/>
  <c r="J26" i="4" s="1"/>
  <c r="K25" i="4"/>
  <c r="L25" i="4" s="1"/>
  <c r="I25" i="4"/>
  <c r="J25" i="4" s="1"/>
  <c r="K24" i="4"/>
  <c r="L24" i="4" s="1"/>
  <c r="I24" i="4"/>
  <c r="J24" i="4" s="1"/>
  <c r="K23" i="4"/>
  <c r="L23" i="4" s="1"/>
  <c r="I23" i="4"/>
  <c r="J23" i="4" s="1"/>
  <c r="K22" i="4"/>
  <c r="L22" i="4" s="1"/>
  <c r="I22" i="4"/>
  <c r="J22" i="4" s="1"/>
  <c r="K21" i="4"/>
  <c r="L21" i="4" s="1"/>
  <c r="I21" i="4"/>
  <c r="J21" i="4" s="1"/>
  <c r="K20" i="4"/>
  <c r="L20" i="4" s="1"/>
  <c r="I20" i="4"/>
  <c r="J20" i="4" s="1"/>
  <c r="K19" i="4"/>
  <c r="L19" i="4" s="1"/>
  <c r="I19" i="4"/>
  <c r="J19" i="4" s="1"/>
  <c r="K18" i="4"/>
  <c r="L18" i="4" s="1"/>
  <c r="I18" i="4"/>
  <c r="J18" i="4" s="1"/>
  <c r="K17" i="4"/>
  <c r="L17" i="4" s="1"/>
  <c r="I17" i="4"/>
  <c r="J17" i="4" s="1"/>
  <c r="K16" i="4"/>
  <c r="L16" i="4" s="1"/>
  <c r="I16" i="4"/>
  <c r="J16" i="4" s="1"/>
  <c r="K15" i="4"/>
  <c r="L15" i="4" s="1"/>
  <c r="I15" i="4"/>
  <c r="J15" i="4" s="1"/>
  <c r="K14" i="4"/>
  <c r="L14" i="4" s="1"/>
  <c r="I14" i="4"/>
  <c r="J14" i="4" s="1"/>
  <c r="K13" i="4"/>
  <c r="L13" i="4" s="1"/>
  <c r="I13" i="4"/>
  <c r="J13" i="4" s="1"/>
  <c r="K12" i="4"/>
  <c r="L12" i="4" s="1"/>
  <c r="I12" i="4"/>
  <c r="J12" i="4" s="1"/>
  <c r="K11" i="4"/>
  <c r="L11" i="4" s="1"/>
  <c r="I11" i="4"/>
  <c r="J11" i="4" s="1"/>
  <c r="K10" i="4"/>
  <c r="L10" i="4" s="1"/>
  <c r="I10" i="4"/>
  <c r="J10" i="4" s="1"/>
  <c r="K9" i="4"/>
  <c r="L9" i="4" s="1"/>
  <c r="I9" i="4"/>
  <c r="J9" i="4" s="1"/>
  <c r="K8" i="4"/>
  <c r="L8" i="4" s="1"/>
  <c r="I8" i="4"/>
  <c r="J8" i="4" s="1"/>
  <c r="K7" i="4"/>
  <c r="L7" i="4" s="1"/>
  <c r="I7" i="4"/>
  <c r="J7" i="4" s="1"/>
  <c r="K63" i="3"/>
  <c r="L63" i="3" s="1"/>
  <c r="I63" i="3"/>
  <c r="J63" i="3" s="1"/>
  <c r="K62" i="3"/>
  <c r="L62" i="3" s="1"/>
  <c r="I62" i="3"/>
  <c r="J62" i="3" s="1"/>
  <c r="K61" i="3"/>
  <c r="L61" i="3" s="1"/>
  <c r="I61" i="3"/>
  <c r="J61" i="3" s="1"/>
  <c r="K60" i="3"/>
  <c r="L60" i="3" s="1"/>
  <c r="I60" i="3"/>
  <c r="J60" i="3" s="1"/>
  <c r="K59" i="3"/>
  <c r="L59" i="3" s="1"/>
  <c r="I59" i="3"/>
  <c r="J59" i="3" s="1"/>
  <c r="K58" i="3"/>
  <c r="L58" i="3" s="1"/>
  <c r="I58" i="3"/>
  <c r="J58" i="3" s="1"/>
  <c r="K57" i="3"/>
  <c r="L57" i="3" s="1"/>
  <c r="I57" i="3"/>
  <c r="J57" i="3" s="1"/>
  <c r="K56" i="3"/>
  <c r="L56" i="3" s="1"/>
  <c r="I56" i="3"/>
  <c r="J56" i="3" s="1"/>
  <c r="K55" i="3"/>
  <c r="L55" i="3" s="1"/>
  <c r="I55" i="3"/>
  <c r="J55" i="3" s="1"/>
  <c r="K54" i="3"/>
  <c r="L54" i="3" s="1"/>
  <c r="I54" i="3"/>
  <c r="J54" i="3" s="1"/>
  <c r="K53" i="3"/>
  <c r="L53" i="3" s="1"/>
  <c r="I53" i="3"/>
  <c r="J53" i="3" s="1"/>
  <c r="K52" i="3"/>
  <c r="L52" i="3" s="1"/>
  <c r="I52" i="3"/>
  <c r="J52" i="3" s="1"/>
  <c r="K51" i="3"/>
  <c r="L51" i="3" s="1"/>
  <c r="I51" i="3"/>
  <c r="J51" i="3" s="1"/>
  <c r="K50" i="3"/>
  <c r="L50" i="3" s="1"/>
  <c r="I50" i="3"/>
  <c r="J50" i="3" s="1"/>
  <c r="K49" i="3"/>
  <c r="L49" i="3" s="1"/>
  <c r="I49" i="3"/>
  <c r="J49" i="3" s="1"/>
  <c r="K48" i="3"/>
  <c r="L48" i="3" s="1"/>
  <c r="I48" i="3"/>
  <c r="J48" i="3" s="1"/>
  <c r="K47" i="3"/>
  <c r="L47" i="3" s="1"/>
  <c r="I47" i="3"/>
  <c r="J47" i="3" s="1"/>
  <c r="K46" i="3"/>
  <c r="L46" i="3" s="1"/>
  <c r="I46" i="3"/>
  <c r="J46" i="3" s="1"/>
  <c r="K45" i="3"/>
  <c r="L45" i="3" s="1"/>
  <c r="I45" i="3"/>
  <c r="J45" i="3" s="1"/>
  <c r="K44" i="3"/>
  <c r="L44" i="3" s="1"/>
  <c r="I44" i="3"/>
  <c r="J44" i="3" s="1"/>
  <c r="K43" i="3"/>
  <c r="L43" i="3" s="1"/>
  <c r="I43" i="3"/>
  <c r="J43" i="3" s="1"/>
  <c r="K42" i="3"/>
  <c r="L42" i="3" s="1"/>
  <c r="I42" i="3"/>
  <c r="J42" i="3" s="1"/>
  <c r="K41" i="3"/>
  <c r="L41" i="3" s="1"/>
  <c r="I41" i="3"/>
  <c r="J41" i="3" s="1"/>
  <c r="K40" i="3"/>
  <c r="L40" i="3" s="1"/>
  <c r="I40" i="3"/>
  <c r="J40" i="3" s="1"/>
  <c r="K39" i="3"/>
  <c r="L39" i="3" s="1"/>
  <c r="I39" i="3"/>
  <c r="J39" i="3" s="1"/>
  <c r="K38" i="3"/>
  <c r="L38" i="3" s="1"/>
  <c r="I38" i="3"/>
  <c r="J38" i="3" s="1"/>
  <c r="K37" i="3"/>
  <c r="L37" i="3" s="1"/>
  <c r="I37" i="3"/>
  <c r="J37" i="3" s="1"/>
  <c r="K36" i="3"/>
  <c r="L36" i="3" s="1"/>
  <c r="I36" i="3"/>
  <c r="J36" i="3" s="1"/>
  <c r="K35" i="3"/>
  <c r="L35" i="3" s="1"/>
  <c r="I35" i="3"/>
  <c r="J35" i="3" s="1"/>
  <c r="K34" i="3"/>
  <c r="L34" i="3" s="1"/>
  <c r="I34" i="3"/>
  <c r="J34" i="3" s="1"/>
  <c r="K33" i="3"/>
  <c r="L33" i="3" s="1"/>
  <c r="I33" i="3"/>
  <c r="J33" i="3" s="1"/>
  <c r="K32" i="3"/>
  <c r="L32" i="3" s="1"/>
  <c r="I32" i="3"/>
  <c r="J32" i="3" s="1"/>
  <c r="K31" i="3"/>
  <c r="L31" i="3" s="1"/>
  <c r="I31" i="3"/>
  <c r="J31" i="3" s="1"/>
  <c r="K30" i="3"/>
  <c r="L30" i="3" s="1"/>
  <c r="I30" i="3"/>
  <c r="J30" i="3" s="1"/>
  <c r="K29" i="3"/>
  <c r="L29" i="3" s="1"/>
  <c r="I29" i="3"/>
  <c r="J29" i="3" s="1"/>
  <c r="K28" i="3"/>
  <c r="L28" i="3" s="1"/>
  <c r="I28" i="3"/>
  <c r="J28" i="3" s="1"/>
  <c r="K27" i="3"/>
  <c r="L27" i="3" s="1"/>
  <c r="I27" i="3"/>
  <c r="J27" i="3" s="1"/>
  <c r="K26" i="3"/>
  <c r="L26" i="3" s="1"/>
  <c r="I26" i="3"/>
  <c r="J26" i="3" s="1"/>
  <c r="K25" i="3"/>
  <c r="L25" i="3" s="1"/>
  <c r="I25" i="3"/>
  <c r="J25" i="3" s="1"/>
  <c r="K24" i="3"/>
  <c r="L24" i="3" s="1"/>
  <c r="I24" i="3"/>
  <c r="J24" i="3" s="1"/>
  <c r="K23" i="3"/>
  <c r="L23" i="3" s="1"/>
  <c r="I23" i="3"/>
  <c r="J23" i="3" s="1"/>
  <c r="K22" i="3"/>
  <c r="L22" i="3" s="1"/>
  <c r="I22" i="3"/>
  <c r="J22" i="3" s="1"/>
  <c r="K21" i="3"/>
  <c r="L21" i="3" s="1"/>
  <c r="I21" i="3"/>
  <c r="J21" i="3" s="1"/>
  <c r="K20" i="3"/>
  <c r="L20" i="3" s="1"/>
  <c r="I20" i="3"/>
  <c r="J20" i="3" s="1"/>
  <c r="K19" i="3"/>
  <c r="L19" i="3" s="1"/>
  <c r="I19" i="3"/>
  <c r="J19" i="3" s="1"/>
  <c r="K18" i="3"/>
  <c r="L18" i="3" s="1"/>
  <c r="I18" i="3"/>
  <c r="J18" i="3" s="1"/>
  <c r="K17" i="3"/>
  <c r="L17" i="3" s="1"/>
  <c r="I17" i="3"/>
  <c r="J17" i="3" s="1"/>
  <c r="K16" i="3"/>
  <c r="L16" i="3" s="1"/>
  <c r="I16" i="3"/>
  <c r="J16" i="3" s="1"/>
  <c r="K15" i="3"/>
  <c r="L15" i="3" s="1"/>
  <c r="I15" i="3"/>
  <c r="J15" i="3" s="1"/>
  <c r="K14" i="3"/>
  <c r="L14" i="3" s="1"/>
  <c r="I14" i="3"/>
  <c r="J14" i="3" s="1"/>
  <c r="K13" i="3"/>
  <c r="L13" i="3" s="1"/>
  <c r="I13" i="3"/>
  <c r="J13" i="3" s="1"/>
  <c r="K12" i="3"/>
  <c r="L12" i="3" s="1"/>
  <c r="I12" i="3"/>
  <c r="J12" i="3" s="1"/>
  <c r="K11" i="3"/>
  <c r="L11" i="3" s="1"/>
  <c r="I11" i="3"/>
  <c r="J11" i="3" s="1"/>
  <c r="K10" i="3"/>
  <c r="L10" i="3" s="1"/>
  <c r="I10" i="3"/>
  <c r="J10" i="3" s="1"/>
  <c r="K9" i="3"/>
  <c r="L9" i="3" s="1"/>
  <c r="I9" i="3"/>
  <c r="J9" i="3" s="1"/>
  <c r="K8" i="3"/>
  <c r="L8" i="3" s="1"/>
  <c r="I8" i="3"/>
  <c r="J8" i="3" s="1"/>
  <c r="K7" i="3"/>
  <c r="L7" i="3" s="1"/>
  <c r="I7" i="3"/>
  <c r="J7" i="3" s="1"/>
  <c r="L63" i="2"/>
  <c r="K63" i="2"/>
  <c r="J63" i="2"/>
  <c r="L62" i="2"/>
  <c r="K62" i="2"/>
  <c r="J62" i="2"/>
  <c r="L61" i="2"/>
  <c r="K61" i="2"/>
  <c r="J61" i="2"/>
  <c r="L60" i="2"/>
  <c r="K60" i="2"/>
  <c r="J60" i="2"/>
  <c r="L59" i="2"/>
  <c r="K59" i="2"/>
  <c r="J59" i="2"/>
  <c r="L58" i="2"/>
  <c r="K58" i="2"/>
  <c r="J58" i="2"/>
  <c r="L57" i="2"/>
  <c r="K57" i="2"/>
  <c r="J57" i="2"/>
  <c r="L56" i="2"/>
  <c r="K56" i="2"/>
  <c r="J56" i="2"/>
  <c r="L55" i="2"/>
  <c r="K55" i="2"/>
  <c r="J55" i="2"/>
  <c r="J54" i="2"/>
  <c r="L51" i="2"/>
  <c r="K51" i="2"/>
  <c r="J51" i="2"/>
  <c r="L50" i="2"/>
  <c r="K50" i="2"/>
  <c r="J50" i="2"/>
  <c r="L49" i="2"/>
  <c r="K49" i="2"/>
  <c r="J49" i="2"/>
  <c r="L48" i="2"/>
  <c r="K48" i="2"/>
  <c r="J48" i="2"/>
  <c r="L47" i="2"/>
  <c r="K47" i="2"/>
  <c r="J47" i="2"/>
  <c r="L46" i="2"/>
  <c r="K46" i="2"/>
  <c r="J46" i="2"/>
  <c r="L45" i="2"/>
  <c r="K45" i="2"/>
  <c r="J45" i="2"/>
  <c r="L44" i="2"/>
  <c r="K44" i="2"/>
  <c r="J44" i="2"/>
  <c r="L43" i="2"/>
  <c r="K43" i="2"/>
  <c r="J43" i="2"/>
  <c r="L42" i="2"/>
  <c r="K42" i="2"/>
  <c r="J42" i="2"/>
  <c r="L41" i="2"/>
  <c r="K41" i="2"/>
  <c r="J41" i="2"/>
  <c r="L40" i="2"/>
  <c r="K40" i="2"/>
  <c r="J40" i="2"/>
  <c r="L39" i="2"/>
  <c r="K39" i="2"/>
  <c r="J39" i="2"/>
  <c r="L38" i="2"/>
  <c r="K38" i="2"/>
  <c r="J38" i="2"/>
  <c r="L37" i="2"/>
  <c r="K37" i="2"/>
  <c r="J37" i="2"/>
  <c r="L36" i="2"/>
  <c r="K36" i="2"/>
  <c r="J36" i="2"/>
  <c r="L35" i="2"/>
  <c r="K35" i="2"/>
  <c r="J35" i="2"/>
  <c r="L34" i="2"/>
  <c r="K34" i="2"/>
  <c r="J34" i="2"/>
  <c r="L33" i="2"/>
  <c r="K33" i="2"/>
  <c r="J33" i="2"/>
  <c r="L32" i="2"/>
  <c r="K32" i="2"/>
  <c r="J32" i="2"/>
  <c r="L31" i="2"/>
  <c r="K31" i="2"/>
  <c r="J31" i="2"/>
  <c r="L30" i="2"/>
  <c r="K30" i="2"/>
  <c r="J30" i="2"/>
  <c r="L29" i="2"/>
  <c r="K29" i="2"/>
  <c r="J29" i="2"/>
  <c r="L28" i="2"/>
  <c r="K28" i="2"/>
  <c r="J28" i="2"/>
  <c r="L27" i="2"/>
  <c r="K27" i="2"/>
  <c r="J27" i="2"/>
  <c r="L26" i="2"/>
  <c r="K26" i="2"/>
  <c r="J26" i="2"/>
  <c r="L25" i="2"/>
  <c r="K25" i="2"/>
  <c r="J25" i="2"/>
  <c r="L24" i="2"/>
  <c r="K24" i="2"/>
  <c r="J24" i="2"/>
  <c r="L23" i="2"/>
  <c r="K23" i="2"/>
  <c r="J23" i="2"/>
  <c r="L22" i="2"/>
  <c r="K22" i="2"/>
  <c r="J22" i="2"/>
  <c r="L21" i="2"/>
  <c r="K21" i="2"/>
  <c r="J21" i="2"/>
  <c r="L20" i="2"/>
  <c r="K20" i="2"/>
  <c r="J20" i="2"/>
  <c r="L19" i="2"/>
  <c r="K19" i="2"/>
  <c r="J19" i="2"/>
  <c r="L18" i="2"/>
  <c r="K18" i="2"/>
  <c r="J18" i="2"/>
  <c r="L17" i="2"/>
  <c r="K17" i="2"/>
  <c r="J17" i="2"/>
  <c r="L16" i="2"/>
  <c r="K16" i="2"/>
  <c r="J16" i="2"/>
  <c r="L15" i="2"/>
  <c r="K15" i="2"/>
  <c r="J15" i="2"/>
  <c r="L14" i="2"/>
  <c r="K14" i="2"/>
  <c r="J14" i="2"/>
  <c r="L13" i="2"/>
  <c r="K13" i="2"/>
  <c r="J13" i="2"/>
  <c r="L12" i="2"/>
  <c r="K12" i="2"/>
  <c r="J12" i="2"/>
  <c r="L9" i="2"/>
  <c r="K9" i="2"/>
  <c r="J9" i="2"/>
  <c r="L8" i="2"/>
  <c r="K8" i="2"/>
  <c r="J8" i="2"/>
  <c r="L7" i="2"/>
  <c r="K7" i="2"/>
  <c r="J7" i="2"/>
  <c r="L63" i="1"/>
  <c r="K63" i="1"/>
  <c r="J63" i="1"/>
  <c r="L62" i="1"/>
  <c r="K62" i="1"/>
  <c r="J62" i="1"/>
  <c r="L61" i="1"/>
  <c r="K61" i="1"/>
  <c r="J61" i="1"/>
  <c r="L60" i="1"/>
  <c r="K60" i="1"/>
  <c r="J60" i="1"/>
  <c r="L59" i="1"/>
  <c r="K59" i="1"/>
  <c r="J59" i="1"/>
  <c r="L58" i="1"/>
  <c r="K58" i="1"/>
  <c r="J58" i="1"/>
  <c r="L57" i="1"/>
  <c r="K57" i="1"/>
  <c r="J57" i="1"/>
  <c r="L56" i="1"/>
  <c r="K56" i="1"/>
  <c r="J56" i="1"/>
  <c r="L55" i="1"/>
  <c r="K55" i="1"/>
  <c r="J55" i="1"/>
  <c r="J54" i="1"/>
  <c r="L51" i="1"/>
  <c r="K51" i="1"/>
  <c r="J51" i="1"/>
  <c r="L50" i="1"/>
  <c r="K50" i="1"/>
  <c r="J50" i="1"/>
  <c r="L49" i="1"/>
  <c r="K49" i="1"/>
  <c r="J49" i="1"/>
  <c r="L48" i="1"/>
  <c r="K48" i="1"/>
  <c r="J48" i="1"/>
  <c r="L47" i="1"/>
  <c r="K47" i="1"/>
  <c r="J47" i="1"/>
  <c r="L46" i="1"/>
  <c r="K46" i="1"/>
  <c r="J46" i="1"/>
  <c r="L45" i="1"/>
  <c r="K45" i="1"/>
  <c r="J45" i="1"/>
  <c r="L44" i="1"/>
  <c r="K44" i="1"/>
  <c r="J44" i="1"/>
  <c r="L43" i="1"/>
  <c r="K43" i="1"/>
  <c r="J43" i="1"/>
  <c r="L42" i="1"/>
  <c r="K42" i="1"/>
  <c r="J42" i="1"/>
  <c r="L41" i="1"/>
  <c r="K41" i="1"/>
  <c r="J41" i="1"/>
  <c r="L40" i="1"/>
  <c r="K40" i="1"/>
  <c r="J40" i="1"/>
  <c r="L39" i="1"/>
  <c r="K39" i="1"/>
  <c r="J39" i="1"/>
  <c r="L38" i="1"/>
  <c r="K38" i="1"/>
  <c r="J38" i="1"/>
  <c r="L37" i="1"/>
  <c r="K37" i="1"/>
  <c r="J37" i="1"/>
  <c r="L36" i="1"/>
  <c r="K36" i="1"/>
  <c r="J36" i="1"/>
  <c r="L35" i="1"/>
  <c r="K35" i="1"/>
  <c r="J35" i="1"/>
  <c r="L34" i="1"/>
  <c r="K34" i="1"/>
  <c r="J34" i="1"/>
  <c r="L33" i="1"/>
  <c r="K33" i="1"/>
  <c r="J33" i="1"/>
  <c r="L32" i="1"/>
  <c r="K32" i="1"/>
  <c r="J32" i="1"/>
  <c r="L31" i="1"/>
  <c r="K31" i="1"/>
  <c r="J31" i="1"/>
  <c r="L30" i="1"/>
  <c r="K30" i="1"/>
  <c r="J30" i="1"/>
  <c r="L29" i="1"/>
  <c r="K29" i="1"/>
  <c r="J29" i="1"/>
  <c r="L28" i="1"/>
  <c r="K28" i="1"/>
  <c r="J28" i="1"/>
  <c r="L27" i="1"/>
  <c r="K27" i="1"/>
  <c r="J27" i="1"/>
  <c r="L26" i="1"/>
  <c r="K26" i="1"/>
  <c r="J26" i="1"/>
  <c r="L25" i="1"/>
  <c r="K25" i="1"/>
  <c r="J25" i="1"/>
  <c r="L24" i="1"/>
  <c r="K24" i="1"/>
  <c r="J24" i="1"/>
  <c r="L23" i="1"/>
  <c r="K23" i="1"/>
  <c r="J23" i="1"/>
  <c r="L22" i="1"/>
  <c r="K22" i="1"/>
  <c r="J22" i="1"/>
  <c r="L21" i="1"/>
  <c r="K21" i="1"/>
  <c r="J21" i="1"/>
  <c r="L20" i="1"/>
  <c r="K20" i="1"/>
  <c r="J20" i="1"/>
  <c r="L19" i="1"/>
  <c r="K19" i="1"/>
  <c r="J19" i="1"/>
  <c r="L18" i="1"/>
  <c r="K18" i="1"/>
  <c r="J18" i="1"/>
  <c r="L17" i="1"/>
  <c r="K17" i="1"/>
  <c r="J17" i="1"/>
  <c r="L16" i="1"/>
  <c r="K16" i="1"/>
  <c r="J16" i="1"/>
  <c r="L15" i="1"/>
  <c r="K15" i="1"/>
  <c r="J15" i="1"/>
  <c r="L14" i="1"/>
  <c r="K14" i="1"/>
  <c r="J14" i="1"/>
  <c r="L13" i="1"/>
  <c r="K13" i="1"/>
  <c r="J13" i="1"/>
  <c r="L12" i="1"/>
  <c r="K12" i="1"/>
  <c r="J12" i="1"/>
  <c r="L9" i="1"/>
  <c r="K9" i="1"/>
  <c r="J9" i="1"/>
  <c r="L8" i="1"/>
  <c r="K8" i="1"/>
  <c r="J8" i="1"/>
  <c r="L7" i="1"/>
  <c r="K7" i="1"/>
  <c r="J7" i="1"/>
  <c r="B5" i="2" l="1"/>
  <c r="M53" i="4"/>
  <c r="M47" i="5"/>
  <c r="M32" i="4"/>
  <c r="M11" i="3"/>
  <c r="M41" i="5"/>
  <c r="M36" i="3"/>
  <c r="M43" i="4"/>
  <c r="M27" i="5"/>
  <c r="M9" i="4"/>
  <c r="M54" i="4"/>
  <c r="M15" i="4"/>
  <c r="M16" i="4"/>
  <c r="M25" i="5"/>
  <c r="M49" i="4"/>
  <c r="M47" i="3"/>
  <c r="M27" i="4"/>
  <c r="M17" i="3"/>
  <c r="M52" i="5"/>
  <c r="M9" i="5"/>
  <c r="M31" i="5"/>
  <c r="M57" i="3"/>
  <c r="M32" i="5"/>
  <c r="M38" i="4"/>
  <c r="M22" i="3"/>
  <c r="M10" i="4"/>
  <c r="M16" i="3"/>
  <c r="M16" i="5"/>
  <c r="M30" i="5"/>
  <c r="M59" i="4"/>
  <c r="M56" i="3"/>
  <c r="M27" i="3"/>
  <c r="M31" i="4"/>
  <c r="M35" i="5"/>
  <c r="M14" i="5"/>
  <c r="M21" i="4"/>
  <c r="M28" i="3"/>
  <c r="M19" i="5"/>
  <c r="M45" i="3"/>
  <c r="M20" i="4"/>
  <c r="M34" i="5"/>
  <c r="M41" i="4"/>
  <c r="M50" i="5"/>
  <c r="M57" i="4"/>
  <c r="M9" i="3"/>
  <c r="M25" i="3"/>
  <c r="M41" i="3"/>
  <c r="M25" i="4"/>
  <c r="M34" i="4"/>
  <c r="D5" i="2"/>
  <c r="M26" i="3"/>
  <c r="M19" i="4"/>
  <c r="M18" i="5"/>
  <c r="M18" i="3"/>
  <c r="M62" i="3"/>
  <c r="M39" i="4"/>
  <c r="M58" i="5"/>
  <c r="M26" i="5"/>
  <c r="M13" i="3"/>
  <c r="M28" i="4"/>
  <c r="M56" i="4"/>
  <c r="M10" i="5"/>
  <c r="M21" i="5"/>
  <c r="M19" i="3"/>
  <c r="M58" i="3"/>
  <c r="M12" i="4"/>
  <c r="M29" i="4"/>
  <c r="M49" i="5"/>
  <c r="M14" i="3"/>
  <c r="M46" i="4"/>
  <c r="M33" i="5"/>
  <c r="M60" i="5"/>
  <c r="M44" i="5"/>
  <c r="M55" i="3"/>
  <c r="M14" i="4"/>
  <c r="M58" i="4"/>
  <c r="M12" i="5"/>
  <c r="M60" i="4"/>
  <c r="M23" i="4"/>
  <c r="M17" i="4"/>
  <c r="M30" i="3"/>
  <c r="M51" i="4"/>
  <c r="M17" i="5"/>
  <c r="M10" i="3"/>
  <c r="M21" i="3"/>
  <c r="M49" i="3"/>
  <c r="M60" i="3"/>
  <c r="M42" i="4"/>
  <c r="M24" i="5"/>
  <c r="M62" i="5"/>
  <c r="M55" i="4"/>
  <c r="M50" i="4"/>
  <c r="M12" i="3"/>
  <c r="M33" i="4"/>
  <c r="M35" i="3"/>
  <c r="M37" i="5"/>
  <c r="M59" i="5"/>
  <c r="M62" i="4"/>
  <c r="M55" i="5"/>
  <c r="M53" i="3"/>
  <c r="M37" i="3"/>
  <c r="M39" i="3"/>
  <c r="M50" i="3"/>
  <c r="M13" i="5"/>
  <c r="M46" i="5"/>
  <c r="M51" i="3"/>
  <c r="M44" i="4"/>
  <c r="M46" i="3"/>
  <c r="M45" i="4"/>
  <c r="M18" i="4"/>
  <c r="M39" i="5"/>
  <c r="M35" i="4"/>
  <c r="M23" i="5"/>
  <c r="M30" i="4"/>
  <c r="M28" i="5"/>
  <c r="M33" i="3"/>
  <c r="M44" i="3"/>
  <c r="M26" i="4"/>
  <c r="M37" i="4"/>
  <c r="M51" i="5"/>
  <c r="M42" i="5"/>
  <c r="M38" i="5"/>
  <c r="M42" i="3"/>
  <c r="M23" i="3"/>
  <c r="M34" i="3"/>
  <c r="M57" i="5"/>
  <c r="M29" i="3"/>
  <c r="M22" i="4"/>
  <c r="M20" i="5"/>
  <c r="M36" i="5"/>
  <c r="M7" i="3"/>
  <c r="B5" i="3"/>
  <c r="M24" i="3"/>
  <c r="M11" i="4"/>
  <c r="M61" i="4"/>
  <c r="M15" i="5"/>
  <c r="M48" i="5"/>
  <c r="M53" i="5"/>
  <c r="M63" i="3"/>
  <c r="M8" i="3"/>
  <c r="D5" i="3"/>
  <c r="M52" i="3"/>
  <c r="M7" i="4"/>
  <c r="B5" i="4"/>
  <c r="M40" i="4"/>
  <c r="M43" i="5"/>
  <c r="M54" i="5"/>
  <c r="M24" i="4"/>
  <c r="M22" i="5"/>
  <c r="M31" i="3"/>
  <c r="M13" i="4"/>
  <c r="M11" i="5"/>
  <c r="M20" i="3"/>
  <c r="M48" i="3"/>
  <c r="M59" i="3"/>
  <c r="M8" i="4"/>
  <c r="D5" i="4"/>
  <c r="M52" i="4"/>
  <c r="M63" i="4"/>
  <c r="M61" i="5"/>
  <c r="M15" i="3"/>
  <c r="M54" i="3"/>
  <c r="M47" i="4"/>
  <c r="M7" i="5"/>
  <c r="B5" i="5"/>
  <c r="M45" i="5"/>
  <c r="M32" i="3"/>
  <c r="M43" i="3"/>
  <c r="M36" i="4"/>
  <c r="M29" i="5"/>
  <c r="M56" i="5"/>
  <c r="M38" i="3"/>
  <c r="M40" i="5"/>
  <c r="M40" i="3"/>
  <c r="M48" i="4"/>
  <c r="M61" i="3"/>
  <c r="M8" i="5"/>
  <c r="D5" i="5"/>
  <c r="M63" i="5"/>
  <c r="B4" i="7" l="1"/>
  <c r="B3" i="7"/>
  <c r="B2" i="7"/>
  <c r="C3" i="7"/>
  <c r="C4" i="7"/>
  <c r="C2" i="7"/>
  <c r="F5" i="3"/>
  <c r="F5" i="4"/>
  <c r="F5" i="5"/>
  <c r="D4" i="7" l="1"/>
  <c r="E4" i="7" s="1"/>
  <c r="D3" i="7"/>
  <c r="E3" i="7" s="1"/>
  <c r="D2" i="7"/>
  <c r="E2" i="7" s="1"/>
</calcChain>
</file>

<file path=xl/sharedStrings.xml><?xml version="1.0" encoding="utf-8"?>
<sst xmlns="http://schemas.openxmlformats.org/spreadsheetml/2006/main" count="2026" uniqueCount="105">
  <si>
    <t>Acord Marc CROC-OSAP — Annex d’oferta econòmica</t>
  </si>
  <si>
    <t>Instruccions d'emplenament</t>
  </si>
  <si>
    <t>Ús del fitxer</t>
  </si>
  <si>
    <t>1. Reviseu la pestanya 01_referència, que conté els preus màxims de sortida del lot.
2. Empleneu únicament les cel·les grogues de la pestanya 02_Oferta.
3. El fitxer no permet introduir preus superiors als preus de referència.
4. Les pestanyes d’Escenaris calculen automàticament l’import aplicable segons la maduresa i les unitats.
5. Els fulls estan protegits amb contrasenya per evitar modificacions accidentals dels preus de referència, la maduresa i les unitats.
6. A la pestanya Resum, les cel·les marcades en groc són les dades que s’han de traslladar al Sobre C.</t>
  </si>
  <si>
    <t>Barcelona Innovació i Tecnologia</t>
  </si>
  <si>
    <t>Lot</t>
  </si>
  <si>
    <t>Paquet</t>
  </si>
  <si>
    <t>Funció</t>
  </si>
  <si>
    <t>Tipologia</t>
  </si>
  <si>
    <t>Capacitat</t>
  </si>
  <si>
    <t>Unitat</t>
  </si>
  <si>
    <t>Preu ref. nivell base (A)</t>
  </si>
  <si>
    <t>Increment ref. A→B</t>
  </si>
  <si>
    <t>Increment ref. B→C</t>
  </si>
  <si>
    <t>Preu ref. A</t>
  </si>
  <si>
    <t>Preu ref. B</t>
  </si>
  <si>
    <t>Preu ref. C</t>
  </si>
  <si>
    <t>L1</t>
  </si>
  <si>
    <t>P1</t>
  </si>
  <si>
    <t>Prevenció</t>
  </si>
  <si>
    <t>Implantació inicial (Capítol 6)</t>
  </si>
  <si>
    <t>Gestió de vulnerabilitats i exposició</t>
  </si>
  <si>
    <t>actius únics</t>
  </si>
  <si>
    <t>Ampliació puntual (Capítol 6)</t>
  </si>
  <si>
    <t>Explotació mensual (Capítol 2)</t>
  </si>
  <si>
    <t>P2</t>
  </si>
  <si>
    <t>Auditories i proves de seguretat</t>
  </si>
  <si>
    <t>n/a</t>
  </si>
  <si>
    <t>P3</t>
  </si>
  <si>
    <t>Serveis d'intel·ligència (Threat Intel + Vigilància Digital)</t>
  </si>
  <si>
    <t>paquets 50 paraules clau</t>
  </si>
  <si>
    <t>P4</t>
  </si>
  <si>
    <t>Inventari i classificació d'actius</t>
  </si>
  <si>
    <t>usuaris interns</t>
  </si>
  <si>
    <t>P16</t>
  </si>
  <si>
    <t>Detecció i Contenció</t>
  </si>
  <si>
    <t>Detecció incidents llocs de treball i dispositius mòbils</t>
  </si>
  <si>
    <t>P17</t>
  </si>
  <si>
    <t>Detecció incidents servidors i càrregues de treball</t>
  </si>
  <si>
    <t>servidors + workloads</t>
  </si>
  <si>
    <t>P18</t>
  </si>
  <si>
    <t>Detecció incidents identitat i accessos</t>
  </si>
  <si>
    <t>P19</t>
  </si>
  <si>
    <t>Detecció incidents informació i dades</t>
  </si>
  <si>
    <t>P20</t>
  </si>
  <si>
    <t>Detecció incidents correu i entorns de col·laboració</t>
  </si>
  <si>
    <t>P21</t>
  </si>
  <si>
    <t>Detecció incidents xarxes i serveis de telecomunicacions</t>
  </si>
  <si>
    <t>P22</t>
  </si>
  <si>
    <t>Detecció incidents aplicacions i APIs</t>
  </si>
  <si>
    <t>aplicacions</t>
  </si>
  <si>
    <t>P23</t>
  </si>
  <si>
    <t>Detecció incidents entorns al núvol</t>
  </si>
  <si>
    <t>workloads</t>
  </si>
  <si>
    <t>P24</t>
  </si>
  <si>
    <t>Detecció incidents tecnologies emergents i especialitzades (OT, IoT, IA, criptografia)</t>
  </si>
  <si>
    <t>paquets 50 actius</t>
  </si>
  <si>
    <t>P25</t>
  </si>
  <si>
    <t>Detecció incidents hipervisors i plataformes virtualització</t>
  </si>
  <si>
    <t>nodes</t>
  </si>
  <si>
    <t>P26</t>
  </si>
  <si>
    <t>Detecció incidents contenidors i orquestradors</t>
  </si>
  <si>
    <t>P27</t>
  </si>
  <si>
    <t>Resposta i recuperació</t>
  </si>
  <si>
    <t>Resposta a incidents</t>
  </si>
  <si>
    <t>P28</t>
  </si>
  <si>
    <t>Recuperació post-incident</t>
  </si>
  <si>
    <t>servei crític</t>
  </si>
  <si>
    <t>P29</t>
  </si>
  <si>
    <t>Transversal</t>
  </si>
  <si>
    <t>Capacitació i conscienciació</t>
  </si>
  <si>
    <t>P30</t>
  </si>
  <si>
    <t>Governança i compliment</t>
  </si>
  <si>
    <t>Full a emplenar pel licitador | Les cel·les grogues són editables i no admeten imports superiors al preu de referència.</t>
  </si>
  <si>
    <t>Pendents:</t>
  </si>
  <si>
    <t>Revisar:</t>
  </si>
  <si>
    <t>Oferta nivell base (A)</t>
  </si>
  <si>
    <t>Oferta Increment A→B</t>
  </si>
  <si>
    <t>Oferta Increment B→C</t>
  </si>
  <si>
    <t>Preu ofert A</t>
  </si>
  <si>
    <t>Preu ofert B</t>
  </si>
  <si>
    <t>Preu ofert C</t>
  </si>
  <si>
    <t>Validació</t>
  </si>
  <si>
    <t>Total oferta:</t>
  </si>
  <si>
    <t>Total referència:</t>
  </si>
  <si>
    <t>Diferència:</t>
  </si>
  <si>
    <t>Maduresa</t>
  </si>
  <si>
    <t>Unitats</t>
  </si>
  <si>
    <t>Preu ofert aplicable</t>
  </si>
  <si>
    <t>Preu referència aplicable</t>
  </si>
  <si>
    <t>diferència vs referència</t>
  </si>
  <si>
    <t>B</t>
  </si>
  <si>
    <t>A</t>
  </si>
  <si>
    <t>C</t>
  </si>
  <si>
    <t>Escenari 1</t>
  </si>
  <si>
    <t>Preu total referència</t>
  </si>
  <si>
    <t>Preu total ofert</t>
  </si>
  <si>
    <t>Diferència</t>
  </si>
  <si>
    <t>% Descompte</t>
  </si>
  <si>
    <t>Escenari 2</t>
  </si>
  <si>
    <t>Escenari 3</t>
  </si>
  <si>
    <t>Lot 1 — Serveis del Centre de Riscos i Operacions de Ciberresiliència (CROC)</t>
  </si>
  <si>
    <t>paquets 40h/mes</t>
  </si>
  <si>
    <t>import total oferta anual</t>
  </si>
  <si>
    <t>import total referència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</si>
</sst>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\€"/>
  </numFmts>
  <fonts count="15" x14ac:knownFonts="1">
    <font>
      <sz val="11"/>
      <color theme="1"/>
      <name val="Calibri"/>
      <family val="2"/>
      <scheme val="minor"/>
    </font>
    <font>
      <b/>
      <sz val="14"/>
      <color rgb="FFFFFFFF"/>
      <name val="Calibri"/>
      <family val="2"/>
    </font>
    <font>
      <b/>
      <sz val="12"/>
      <color rgb="FF1F2937"/>
      <name val="Calibri"/>
      <family val="2"/>
    </font>
    <font>
      <i/>
      <sz val="10"/>
      <color rgb="FF1F2937"/>
      <name val="Calibri"/>
      <family val="2"/>
    </font>
    <font>
      <b/>
      <sz val="10"/>
      <color rgb="FF1F2937"/>
      <name val="Calibri"/>
      <family val="2"/>
    </font>
    <font>
      <sz val="10"/>
      <color rgb="FF1F2937"/>
      <name val="Calibri"/>
      <family val="2"/>
    </font>
    <font>
      <b/>
      <sz val="10"/>
      <color rgb="FFFFFFFF"/>
      <name val="Calibri"/>
      <family val="2"/>
    </font>
    <font>
      <b/>
      <sz val="11"/>
      <color rgb="FF1F2937"/>
      <name val="Calibri"/>
      <family val="2"/>
    </font>
    <font>
      <b/>
      <sz val="11"/>
      <color rgb="FFE30613"/>
      <name val="Calibri"/>
      <family val="2"/>
    </font>
    <font>
      <b/>
      <sz val="11"/>
      <color rgb="FF17365D"/>
      <name val="Calibri"/>
      <family val="2"/>
    </font>
    <font>
      <b/>
      <sz val="11"/>
      <color rgb="FFFFFFFF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D9EAF7"/>
      </patternFill>
    </fill>
    <fill>
      <patternFill patternType="solid">
        <fgColor rgb="FFF3F4F6"/>
      </patternFill>
    </fill>
    <fill>
      <patternFill patternType="solid">
        <fgColor rgb="FFFAFAFA"/>
      </patternFill>
    </fill>
    <fill>
      <patternFill patternType="solid">
        <fgColor rgb="FFFFF2CC"/>
      </patternFill>
    </fill>
  </fills>
  <borders count="2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3">
    <xf numFmtId="0" fontId="0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164" fontId="0" fillId="0" borderId="1" xfId="0" applyNumberFormat="1" applyBorder="1" applyAlignment="1">
      <alignment horizontal="right" vertical="top" wrapText="1"/>
    </xf>
    <xf numFmtId="0" fontId="0" fillId="5" borderId="1" xfId="0" applyFill="1" applyBorder="1" applyAlignment="1">
      <alignment vertical="top" wrapText="1"/>
    </xf>
    <xf numFmtId="164" fontId="0" fillId="5" borderId="1" xfId="0" applyNumberFormat="1" applyFill="1" applyBorder="1" applyAlignment="1">
      <alignment horizontal="right" vertical="top" wrapText="1"/>
    </xf>
    <xf numFmtId="164" fontId="0" fillId="6" borderId="1" xfId="0" applyNumberFormat="1" applyFill="1" applyBorder="1" applyAlignment="1" applyProtection="1">
      <alignment horizontal="right" vertical="top" wrapText="1"/>
      <protection locked="0"/>
    </xf>
    <xf numFmtId="164" fontId="9" fillId="0" borderId="0" xfId="0" applyNumberFormat="1" applyFont="1"/>
    <xf numFmtId="164" fontId="8" fillId="0" borderId="0" xfId="0" applyNumberFormat="1" applyFont="1"/>
    <xf numFmtId="0" fontId="0" fillId="3" borderId="1" xfId="0" applyFill="1" applyBorder="1" applyAlignment="1">
      <alignment horizontal="center" vertical="top"/>
    </xf>
    <xf numFmtId="0" fontId="11" fillId="0" borderId="0" xfId="0" applyFont="1"/>
    <xf numFmtId="0" fontId="0" fillId="0" borderId="0" xfId="0" applyAlignment="1">
      <alignment horizontal="center"/>
    </xf>
    <xf numFmtId="44" fontId="0" fillId="0" borderId="0" xfId="1" applyFont="1" applyProtection="1"/>
    <xf numFmtId="164" fontId="0" fillId="6" borderId="1" xfId="0" applyNumberFormat="1" applyFill="1" applyBorder="1" applyAlignment="1">
      <alignment horizontal="right" vertical="top" wrapText="1"/>
    </xf>
    <xf numFmtId="9" fontId="0" fillId="0" borderId="0" xfId="2" applyFont="1" applyProtection="1"/>
    <xf numFmtId="0" fontId="8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5" borderId="1" xfId="0" applyFill="1" applyBorder="1" applyAlignment="1">
      <alignment horizontal="center" vertical="top"/>
    </xf>
    <xf numFmtId="0" fontId="3" fillId="4" borderId="0" xfId="0" applyFont="1" applyFill="1" applyAlignment="1">
      <alignment horizontal="left" vertical="center" wrapText="1"/>
    </xf>
    <xf numFmtId="0" fontId="0" fillId="0" borderId="0" xfId="0"/>
    <xf numFmtId="0" fontId="2" fillId="3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/>
    </xf>
    <xf numFmtId="0" fontId="14" fillId="0" borderId="0" xfId="0" applyFont="1" applyAlignment="1">
      <alignment horizontal="left" vertical="top" wrapText="1"/>
    </xf>
  </cellXfs>
  <cellStyles count="3">
    <cellStyle name="Moneda" xfId="1" builtinId="4"/>
    <cellStyle name="Normal" xfId="0" builtinId="0"/>
    <cellStyle name="Percentatge" xfId="2" builtinId="5"/>
  </cellStyles>
  <dxfs count="2">
    <dxf>
      <fill>
        <patternFill patternType="solid">
          <fgColor rgb="FFFFC7CE"/>
        </patternFill>
      </fill>
    </dxf>
    <dxf>
      <fill>
        <patternFill patternType="solid">
          <f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66875" cy="3429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66875" cy="3429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66875" cy="3429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66875" cy="3429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66875" cy="3429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66875" cy="3429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ull1"/>
  <dimension ref="A1:N9"/>
  <sheetViews>
    <sheetView workbookViewId="0">
      <selection activeCell="C2" sqref="C2:N2"/>
    </sheetView>
  </sheetViews>
  <sheetFormatPr defaultRowHeight="15" x14ac:dyDescent="0.25"/>
  <cols>
    <col min="1" max="1" width="31" customWidth="1"/>
    <col min="2" max="2" width="10.5703125" customWidth="1"/>
  </cols>
  <sheetData>
    <row r="1" spans="1:14" ht="27.95" customHeight="1" x14ac:dyDescent="0.25">
      <c r="C1" s="25" t="s">
        <v>0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21.95" customHeight="1" x14ac:dyDescent="0.25">
      <c r="C2" s="24" t="s">
        <v>101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36" customHeight="1" x14ac:dyDescent="0.25">
      <c r="A3" s="1"/>
      <c r="B3" s="2"/>
      <c r="C3" s="22" t="s">
        <v>1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6" spans="1:14" x14ac:dyDescent="0.25">
      <c r="A6" s="26" t="s">
        <v>2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</row>
    <row r="7" spans="1:14" ht="120" customHeight="1" x14ac:dyDescent="0.25">
      <c r="A7" s="27" t="s">
        <v>3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</row>
    <row r="9" spans="1:14" x14ac:dyDescent="0.25">
      <c r="A9" s="14"/>
      <c r="B9" s="4"/>
    </row>
  </sheetData>
  <sheetProtection algorithmName="SHA-512" hashValue="bnwnbgG4LhVeya/2SbjGoOfArbUZ0wYZ9TK6LiGzs6MojMj27JXY0icUXB5+mCaU6lwULXi7FdxJPxPNz+JQzQ==" saltValue="uzlq8hyvBN0MD0q526cPzw==" spinCount="100000" sheet="1" objects="1" selectLockedCells="1"/>
  <mergeCells count="5">
    <mergeCell ref="C3:N3"/>
    <mergeCell ref="C2:N2"/>
    <mergeCell ref="C1:N1"/>
    <mergeCell ref="A6:N6"/>
    <mergeCell ref="A7:N7"/>
  </mergeCell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ull2"/>
  <dimension ref="A1:N63"/>
  <sheetViews>
    <sheetView topLeftCell="C1" zoomScaleNormal="100" workbookViewId="0">
      <pane ySplit="6" topLeftCell="A13" activePane="bottomLeft" state="frozen"/>
      <selection pane="bottomLeft" activeCell="G65" sqref="G65"/>
    </sheetView>
  </sheetViews>
  <sheetFormatPr defaultRowHeight="15" x14ac:dyDescent="0.25"/>
  <cols>
    <col min="1" max="1" width="11.7109375" customWidth="1"/>
    <col min="2" max="2" width="16.140625" customWidth="1"/>
    <col min="3" max="3" width="23" customWidth="1"/>
    <col min="4" max="4" width="34" customWidth="1"/>
    <col min="5" max="5" width="48" customWidth="1"/>
    <col min="6" max="6" width="23" customWidth="1"/>
    <col min="7" max="13" width="18" customWidth="1"/>
    <col min="14" max="14" width="34" customWidth="1"/>
  </cols>
  <sheetData>
    <row r="1" spans="1:14" ht="27.95" customHeight="1" x14ac:dyDescent="0.25">
      <c r="C1" s="25" t="s">
        <v>0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21.95" customHeight="1" x14ac:dyDescent="0.25">
      <c r="C2" s="24" t="s">
        <v>101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36" customHeight="1" x14ac:dyDescent="0.25">
      <c r="A3" s="1"/>
      <c r="B3" s="2"/>
      <c r="C3" s="22" t="s">
        <v>4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5" spans="1:14" x14ac:dyDescent="0.25">
      <c r="A5" s="3"/>
      <c r="B5" s="4"/>
    </row>
    <row r="6" spans="1:14" ht="44.1" customHeight="1" x14ac:dyDescent="0.25">
      <c r="A6" s="5" t="s">
        <v>5</v>
      </c>
      <c r="B6" s="5" t="s">
        <v>6</v>
      </c>
      <c r="C6" s="5" t="s">
        <v>7</v>
      </c>
      <c r="D6" s="5" t="s">
        <v>8</v>
      </c>
      <c r="E6" s="5" t="s">
        <v>9</v>
      </c>
      <c r="F6" s="5" t="s">
        <v>10</v>
      </c>
      <c r="G6" s="5" t="s">
        <v>11</v>
      </c>
      <c r="H6" s="5" t="s">
        <v>12</v>
      </c>
      <c r="I6" s="5" t="s">
        <v>13</v>
      </c>
      <c r="J6" s="5" t="s">
        <v>14</v>
      </c>
      <c r="K6" s="5" t="s">
        <v>15</v>
      </c>
      <c r="L6" s="5" t="s">
        <v>16</v>
      </c>
    </row>
    <row r="7" spans="1:14" ht="17.100000000000001" customHeight="1" x14ac:dyDescent="0.25">
      <c r="A7" s="6" t="s">
        <v>17</v>
      </c>
      <c r="B7" s="6" t="s">
        <v>18</v>
      </c>
      <c r="C7" s="6" t="s">
        <v>19</v>
      </c>
      <c r="D7" s="6" t="s">
        <v>20</v>
      </c>
      <c r="E7" s="6" t="s">
        <v>21</v>
      </c>
      <c r="F7" s="6" t="s">
        <v>22</v>
      </c>
      <c r="G7" s="7">
        <v>0.4</v>
      </c>
      <c r="H7" s="7">
        <v>0.25</v>
      </c>
      <c r="I7" s="7">
        <v>0.97</v>
      </c>
      <c r="J7" s="7">
        <f t="shared" ref="J7:J38" si="0">G7</f>
        <v>0.4</v>
      </c>
      <c r="K7" s="7">
        <f t="shared" ref="K7:K38" si="1">G7+H7</f>
        <v>0.65</v>
      </c>
      <c r="L7" s="7">
        <f t="shared" ref="L7:L38" si="2">G7+H7+I7</f>
        <v>1.62</v>
      </c>
    </row>
    <row r="8" spans="1:14" x14ac:dyDescent="0.25">
      <c r="A8" s="8" t="s">
        <v>17</v>
      </c>
      <c r="B8" s="8" t="s">
        <v>18</v>
      </c>
      <c r="C8" s="8" t="s">
        <v>19</v>
      </c>
      <c r="D8" s="8" t="s">
        <v>23</v>
      </c>
      <c r="E8" s="8" t="s">
        <v>21</v>
      </c>
      <c r="F8" s="8" t="s">
        <v>22</v>
      </c>
      <c r="G8" s="9">
        <v>0.3</v>
      </c>
      <c r="H8" s="9">
        <v>0.17</v>
      </c>
      <c r="I8" s="9">
        <v>0.56999999999999995</v>
      </c>
      <c r="J8" s="9">
        <f t="shared" si="0"/>
        <v>0.3</v>
      </c>
      <c r="K8" s="9">
        <f t="shared" si="1"/>
        <v>0.47</v>
      </c>
      <c r="L8" s="9">
        <f t="shared" si="2"/>
        <v>1.04</v>
      </c>
    </row>
    <row r="9" spans="1:14" x14ac:dyDescent="0.25">
      <c r="A9" s="6" t="s">
        <v>17</v>
      </c>
      <c r="B9" s="6" t="s">
        <v>18</v>
      </c>
      <c r="C9" s="6" t="s">
        <v>19</v>
      </c>
      <c r="D9" s="6" t="s">
        <v>24</v>
      </c>
      <c r="E9" s="6" t="s">
        <v>21</v>
      </c>
      <c r="F9" s="6" t="s">
        <v>22</v>
      </c>
      <c r="G9" s="7">
        <v>0.34</v>
      </c>
      <c r="H9" s="7">
        <v>0.16</v>
      </c>
      <c r="I9" s="7">
        <v>0.7</v>
      </c>
      <c r="J9" s="7">
        <f t="shared" si="0"/>
        <v>0.34</v>
      </c>
      <c r="K9" s="7">
        <f t="shared" si="1"/>
        <v>0.5</v>
      </c>
      <c r="L9" s="7">
        <f t="shared" si="2"/>
        <v>1.2</v>
      </c>
    </row>
    <row r="10" spans="1:14" x14ac:dyDescent="0.25">
      <c r="A10" s="8" t="s">
        <v>17</v>
      </c>
      <c r="B10" s="8" t="s">
        <v>25</v>
      </c>
      <c r="C10" s="8" t="s">
        <v>19</v>
      </c>
      <c r="D10" s="8" t="s">
        <v>20</v>
      </c>
      <c r="E10" s="8" t="s">
        <v>26</v>
      </c>
      <c r="F10" s="8" t="s">
        <v>102</v>
      </c>
      <c r="G10" s="9" t="s">
        <v>27</v>
      </c>
      <c r="H10" s="9" t="s">
        <v>27</v>
      </c>
      <c r="I10" s="9" t="s">
        <v>27</v>
      </c>
      <c r="J10" s="9" t="s">
        <v>27</v>
      </c>
      <c r="K10" s="9" t="s">
        <v>27</v>
      </c>
      <c r="L10" s="9" t="s">
        <v>27</v>
      </c>
    </row>
    <row r="11" spans="1:14" x14ac:dyDescent="0.25">
      <c r="A11" s="6" t="s">
        <v>17</v>
      </c>
      <c r="B11" s="6" t="s">
        <v>25</v>
      </c>
      <c r="C11" s="6" t="s">
        <v>19</v>
      </c>
      <c r="D11" s="6" t="s">
        <v>23</v>
      </c>
      <c r="E11" s="6" t="s">
        <v>26</v>
      </c>
      <c r="F11" s="8" t="s">
        <v>102</v>
      </c>
      <c r="G11" s="7" t="s">
        <v>27</v>
      </c>
      <c r="H11" s="7" t="s">
        <v>27</v>
      </c>
      <c r="I11" s="7" t="s">
        <v>27</v>
      </c>
      <c r="J11" s="7" t="s">
        <v>27</v>
      </c>
      <c r="K11" s="7" t="s">
        <v>27</v>
      </c>
      <c r="L11" s="7" t="s">
        <v>27</v>
      </c>
    </row>
    <row r="12" spans="1:14" x14ac:dyDescent="0.25">
      <c r="A12" s="8" t="s">
        <v>17</v>
      </c>
      <c r="B12" s="8" t="s">
        <v>25</v>
      </c>
      <c r="C12" s="8" t="s">
        <v>19</v>
      </c>
      <c r="D12" s="8" t="s">
        <v>24</v>
      </c>
      <c r="E12" s="8" t="s">
        <v>26</v>
      </c>
      <c r="F12" s="8" t="s">
        <v>102</v>
      </c>
      <c r="G12" s="9">
        <v>2890.71</v>
      </c>
      <c r="H12" s="9">
        <v>522.27</v>
      </c>
      <c r="I12" s="9">
        <v>856.68</v>
      </c>
      <c r="J12" s="9">
        <f t="shared" si="0"/>
        <v>2890.71</v>
      </c>
      <c r="K12" s="9">
        <f t="shared" si="1"/>
        <v>3412.98</v>
      </c>
      <c r="L12" s="9">
        <f t="shared" si="2"/>
        <v>4269.66</v>
      </c>
    </row>
    <row r="13" spans="1:14" ht="30" x14ac:dyDescent="0.25">
      <c r="A13" s="6" t="s">
        <v>17</v>
      </c>
      <c r="B13" s="6" t="s">
        <v>28</v>
      </c>
      <c r="C13" s="6" t="s">
        <v>19</v>
      </c>
      <c r="D13" s="6" t="s">
        <v>20</v>
      </c>
      <c r="E13" s="6" t="s">
        <v>29</v>
      </c>
      <c r="F13" s="6" t="s">
        <v>30</v>
      </c>
      <c r="G13" s="7">
        <v>1000</v>
      </c>
      <c r="H13" s="7">
        <v>510.82</v>
      </c>
      <c r="I13" s="7">
        <v>1039.71</v>
      </c>
      <c r="J13" s="7">
        <f t="shared" si="0"/>
        <v>1000</v>
      </c>
      <c r="K13" s="7">
        <f t="shared" si="1"/>
        <v>1510.82</v>
      </c>
      <c r="L13" s="7">
        <f t="shared" si="2"/>
        <v>2550.5299999999997</v>
      </c>
    </row>
    <row r="14" spans="1:14" ht="30" x14ac:dyDescent="0.25">
      <c r="A14" s="8" t="s">
        <v>17</v>
      </c>
      <c r="B14" s="8" t="s">
        <v>28</v>
      </c>
      <c r="C14" s="8" t="s">
        <v>19</v>
      </c>
      <c r="D14" s="8" t="s">
        <v>23</v>
      </c>
      <c r="E14" s="8" t="s">
        <v>29</v>
      </c>
      <c r="F14" s="8" t="s">
        <v>30</v>
      </c>
      <c r="G14" s="9">
        <v>646.37</v>
      </c>
      <c r="H14" s="9">
        <v>158.13</v>
      </c>
      <c r="I14" s="9">
        <v>520</v>
      </c>
      <c r="J14" s="9">
        <f t="shared" si="0"/>
        <v>646.37</v>
      </c>
      <c r="K14" s="9">
        <f t="shared" si="1"/>
        <v>804.5</v>
      </c>
      <c r="L14" s="9">
        <f t="shared" si="2"/>
        <v>1324.5</v>
      </c>
    </row>
    <row r="15" spans="1:14" ht="30" x14ac:dyDescent="0.25">
      <c r="A15" s="6" t="s">
        <v>17</v>
      </c>
      <c r="B15" s="6" t="s">
        <v>28</v>
      </c>
      <c r="C15" s="6" t="s">
        <v>19</v>
      </c>
      <c r="D15" s="6" t="s">
        <v>24</v>
      </c>
      <c r="E15" s="6" t="s">
        <v>29</v>
      </c>
      <c r="F15" s="6" t="s">
        <v>30</v>
      </c>
      <c r="G15" s="7">
        <v>1071.3800000000001</v>
      </c>
      <c r="H15" s="7">
        <v>621.14</v>
      </c>
      <c r="I15" s="7">
        <v>560.47</v>
      </c>
      <c r="J15" s="7">
        <f t="shared" si="0"/>
        <v>1071.3800000000001</v>
      </c>
      <c r="K15" s="7">
        <f t="shared" si="1"/>
        <v>1692.52</v>
      </c>
      <c r="L15" s="7">
        <f t="shared" si="2"/>
        <v>2252.9899999999998</v>
      </c>
    </row>
    <row r="16" spans="1:14" x14ac:dyDescent="0.25">
      <c r="A16" s="8" t="s">
        <v>17</v>
      </c>
      <c r="B16" s="8" t="s">
        <v>31</v>
      </c>
      <c r="C16" s="8" t="s">
        <v>19</v>
      </c>
      <c r="D16" s="8" t="s">
        <v>20</v>
      </c>
      <c r="E16" s="8" t="s">
        <v>32</v>
      </c>
      <c r="F16" s="8" t="s">
        <v>33</v>
      </c>
      <c r="G16" s="9">
        <v>0.64</v>
      </c>
      <c r="H16" s="9">
        <v>0.49</v>
      </c>
      <c r="I16" s="9">
        <v>0.57999999999999996</v>
      </c>
      <c r="J16" s="9">
        <f t="shared" si="0"/>
        <v>0.64</v>
      </c>
      <c r="K16" s="9">
        <f t="shared" si="1"/>
        <v>1.1299999999999999</v>
      </c>
      <c r="L16" s="9">
        <f t="shared" si="2"/>
        <v>1.71</v>
      </c>
    </row>
    <row r="17" spans="1:12" x14ac:dyDescent="0.25">
      <c r="A17" s="6" t="s">
        <v>17</v>
      </c>
      <c r="B17" s="6" t="s">
        <v>31</v>
      </c>
      <c r="C17" s="6" t="s">
        <v>19</v>
      </c>
      <c r="D17" s="6" t="s">
        <v>23</v>
      </c>
      <c r="E17" s="6" t="s">
        <v>32</v>
      </c>
      <c r="F17" s="6" t="s">
        <v>33</v>
      </c>
      <c r="G17" s="7">
        <v>0.26</v>
      </c>
      <c r="H17" s="7">
        <v>0.23</v>
      </c>
      <c r="I17" s="7">
        <v>0.35</v>
      </c>
      <c r="J17" s="7">
        <f t="shared" si="0"/>
        <v>0.26</v>
      </c>
      <c r="K17" s="7">
        <f t="shared" si="1"/>
        <v>0.49</v>
      </c>
      <c r="L17" s="7">
        <f t="shared" si="2"/>
        <v>0.84</v>
      </c>
    </row>
    <row r="18" spans="1:12" x14ac:dyDescent="0.25">
      <c r="A18" s="8" t="s">
        <v>17</v>
      </c>
      <c r="B18" s="8" t="s">
        <v>31</v>
      </c>
      <c r="C18" s="8" t="s">
        <v>19</v>
      </c>
      <c r="D18" s="8" t="s">
        <v>24</v>
      </c>
      <c r="E18" s="8" t="s">
        <v>32</v>
      </c>
      <c r="F18" s="8" t="s">
        <v>33</v>
      </c>
      <c r="G18" s="9">
        <v>0.32</v>
      </c>
      <c r="H18" s="9">
        <v>0.12</v>
      </c>
      <c r="I18" s="9">
        <v>0.19</v>
      </c>
      <c r="J18" s="9">
        <f t="shared" si="0"/>
        <v>0.32</v>
      </c>
      <c r="K18" s="9">
        <f t="shared" si="1"/>
        <v>0.44</v>
      </c>
      <c r="L18" s="9">
        <f t="shared" si="2"/>
        <v>0.63</v>
      </c>
    </row>
    <row r="19" spans="1:12" ht="30" x14ac:dyDescent="0.25">
      <c r="A19" s="6" t="s">
        <v>17</v>
      </c>
      <c r="B19" s="6" t="s">
        <v>34</v>
      </c>
      <c r="C19" s="6" t="s">
        <v>35</v>
      </c>
      <c r="D19" s="6" t="s">
        <v>20</v>
      </c>
      <c r="E19" s="6" t="s">
        <v>36</v>
      </c>
      <c r="F19" s="6" t="s">
        <v>33</v>
      </c>
      <c r="G19" s="7">
        <v>0.84</v>
      </c>
      <c r="H19" s="7">
        <v>0.1</v>
      </c>
      <c r="I19" s="7">
        <v>0.21</v>
      </c>
      <c r="J19" s="7">
        <f t="shared" si="0"/>
        <v>0.84</v>
      </c>
      <c r="K19" s="7">
        <f t="shared" si="1"/>
        <v>0.94</v>
      </c>
      <c r="L19" s="7">
        <f t="shared" si="2"/>
        <v>1.1499999999999999</v>
      </c>
    </row>
    <row r="20" spans="1:12" ht="30" x14ac:dyDescent="0.25">
      <c r="A20" s="8" t="s">
        <v>17</v>
      </c>
      <c r="B20" s="8" t="s">
        <v>34</v>
      </c>
      <c r="C20" s="8" t="s">
        <v>35</v>
      </c>
      <c r="D20" s="8" t="s">
        <v>23</v>
      </c>
      <c r="E20" s="8" t="s">
        <v>36</v>
      </c>
      <c r="F20" s="8" t="s">
        <v>33</v>
      </c>
      <c r="G20" s="9">
        <v>0.33</v>
      </c>
      <c r="H20" s="9">
        <v>0.12</v>
      </c>
      <c r="I20" s="9">
        <v>0.15</v>
      </c>
      <c r="J20" s="9">
        <f t="shared" si="0"/>
        <v>0.33</v>
      </c>
      <c r="K20" s="9">
        <f t="shared" si="1"/>
        <v>0.45</v>
      </c>
      <c r="L20" s="9">
        <f t="shared" si="2"/>
        <v>0.6</v>
      </c>
    </row>
    <row r="21" spans="1:12" ht="30" x14ac:dyDescent="0.25">
      <c r="A21" s="6" t="s">
        <v>17</v>
      </c>
      <c r="B21" s="6" t="s">
        <v>34</v>
      </c>
      <c r="C21" s="6" t="s">
        <v>35</v>
      </c>
      <c r="D21" s="6" t="s">
        <v>24</v>
      </c>
      <c r="E21" s="6" t="s">
        <v>36</v>
      </c>
      <c r="F21" s="6" t="s">
        <v>33</v>
      </c>
      <c r="G21" s="7">
        <v>0.7</v>
      </c>
      <c r="H21" s="7">
        <v>0.16</v>
      </c>
      <c r="I21" s="7">
        <v>0.19</v>
      </c>
      <c r="J21" s="7">
        <f t="shared" si="0"/>
        <v>0.7</v>
      </c>
      <c r="K21" s="7">
        <f t="shared" si="1"/>
        <v>0.86</v>
      </c>
      <c r="L21" s="7">
        <f t="shared" si="2"/>
        <v>1.05</v>
      </c>
    </row>
    <row r="22" spans="1:12" x14ac:dyDescent="0.25">
      <c r="A22" s="8" t="s">
        <v>17</v>
      </c>
      <c r="B22" s="8" t="s">
        <v>37</v>
      </c>
      <c r="C22" s="8" t="s">
        <v>35</v>
      </c>
      <c r="D22" s="8" t="s">
        <v>20</v>
      </c>
      <c r="E22" s="8" t="s">
        <v>38</v>
      </c>
      <c r="F22" s="8" t="s">
        <v>39</v>
      </c>
      <c r="G22" s="9">
        <v>3.94</v>
      </c>
      <c r="H22" s="9">
        <v>1.02</v>
      </c>
      <c r="I22" s="9">
        <v>1.02</v>
      </c>
      <c r="J22" s="9">
        <f t="shared" si="0"/>
        <v>3.94</v>
      </c>
      <c r="K22" s="9">
        <f t="shared" si="1"/>
        <v>4.96</v>
      </c>
      <c r="L22" s="9">
        <f t="shared" si="2"/>
        <v>5.98</v>
      </c>
    </row>
    <row r="23" spans="1:12" x14ac:dyDescent="0.25">
      <c r="A23" s="6" t="s">
        <v>17</v>
      </c>
      <c r="B23" s="6" t="s">
        <v>37</v>
      </c>
      <c r="C23" s="6" t="s">
        <v>35</v>
      </c>
      <c r="D23" s="6" t="s">
        <v>23</v>
      </c>
      <c r="E23" s="6" t="s">
        <v>38</v>
      </c>
      <c r="F23" s="6" t="s">
        <v>39</v>
      </c>
      <c r="G23" s="7">
        <v>1.92</v>
      </c>
      <c r="H23" s="7">
        <v>0.67</v>
      </c>
      <c r="I23" s="7">
        <v>1.03</v>
      </c>
      <c r="J23" s="7">
        <f t="shared" si="0"/>
        <v>1.92</v>
      </c>
      <c r="K23" s="7">
        <f t="shared" si="1"/>
        <v>2.59</v>
      </c>
      <c r="L23" s="7">
        <f t="shared" si="2"/>
        <v>3.62</v>
      </c>
    </row>
    <row r="24" spans="1:12" x14ac:dyDescent="0.25">
      <c r="A24" s="8" t="s">
        <v>17</v>
      </c>
      <c r="B24" s="8" t="s">
        <v>37</v>
      </c>
      <c r="C24" s="8" t="s">
        <v>35</v>
      </c>
      <c r="D24" s="8" t="s">
        <v>24</v>
      </c>
      <c r="E24" s="8" t="s">
        <v>38</v>
      </c>
      <c r="F24" s="8" t="s">
        <v>39</v>
      </c>
      <c r="G24" s="9">
        <v>5.01</v>
      </c>
      <c r="H24" s="9">
        <v>1</v>
      </c>
      <c r="I24" s="9">
        <v>1.1000000000000001</v>
      </c>
      <c r="J24" s="9">
        <f t="shared" si="0"/>
        <v>5.01</v>
      </c>
      <c r="K24" s="9">
        <f t="shared" si="1"/>
        <v>6.01</v>
      </c>
      <c r="L24" s="9">
        <f t="shared" si="2"/>
        <v>7.1099999999999994</v>
      </c>
    </row>
    <row r="25" spans="1:12" x14ac:dyDescent="0.25">
      <c r="A25" s="6" t="s">
        <v>17</v>
      </c>
      <c r="B25" s="6" t="s">
        <v>40</v>
      </c>
      <c r="C25" s="6" t="s">
        <v>35</v>
      </c>
      <c r="D25" s="6" t="s">
        <v>20</v>
      </c>
      <c r="E25" s="6" t="s">
        <v>41</v>
      </c>
      <c r="F25" s="6" t="s">
        <v>33</v>
      </c>
      <c r="G25" s="7">
        <v>0.66</v>
      </c>
      <c r="H25" s="7">
        <v>0.11</v>
      </c>
      <c r="I25" s="7">
        <v>0.16</v>
      </c>
      <c r="J25" s="7">
        <f t="shared" si="0"/>
        <v>0.66</v>
      </c>
      <c r="K25" s="7">
        <f t="shared" si="1"/>
        <v>0.77</v>
      </c>
      <c r="L25" s="7">
        <f t="shared" si="2"/>
        <v>0.93</v>
      </c>
    </row>
    <row r="26" spans="1:12" x14ac:dyDescent="0.25">
      <c r="A26" s="8" t="s">
        <v>17</v>
      </c>
      <c r="B26" s="8" t="s">
        <v>40</v>
      </c>
      <c r="C26" s="8" t="s">
        <v>35</v>
      </c>
      <c r="D26" s="8" t="s">
        <v>23</v>
      </c>
      <c r="E26" s="8" t="s">
        <v>41</v>
      </c>
      <c r="F26" s="8" t="s">
        <v>33</v>
      </c>
      <c r="G26" s="9">
        <v>0.31</v>
      </c>
      <c r="H26" s="9">
        <v>7.0000000000000007E-2</v>
      </c>
      <c r="I26" s="9">
        <v>0.09</v>
      </c>
      <c r="J26" s="9">
        <f t="shared" si="0"/>
        <v>0.31</v>
      </c>
      <c r="K26" s="9">
        <f t="shared" si="1"/>
        <v>0.38</v>
      </c>
      <c r="L26" s="9">
        <f t="shared" si="2"/>
        <v>0.47</v>
      </c>
    </row>
    <row r="27" spans="1:12" x14ac:dyDescent="0.25">
      <c r="A27" s="6" t="s">
        <v>17</v>
      </c>
      <c r="B27" s="6" t="s">
        <v>40</v>
      </c>
      <c r="C27" s="6" t="s">
        <v>35</v>
      </c>
      <c r="D27" s="6" t="s">
        <v>24</v>
      </c>
      <c r="E27" s="6" t="s">
        <v>41</v>
      </c>
      <c r="F27" s="6" t="s">
        <v>33</v>
      </c>
      <c r="G27" s="7">
        <v>0.22</v>
      </c>
      <c r="H27" s="7">
        <v>0.04</v>
      </c>
      <c r="I27" s="7">
        <v>0.05</v>
      </c>
      <c r="J27" s="7">
        <f t="shared" si="0"/>
        <v>0.22</v>
      </c>
      <c r="K27" s="7">
        <f t="shared" si="1"/>
        <v>0.26</v>
      </c>
      <c r="L27" s="7">
        <f t="shared" si="2"/>
        <v>0.31</v>
      </c>
    </row>
    <row r="28" spans="1:12" x14ac:dyDescent="0.25">
      <c r="A28" s="8" t="s">
        <v>17</v>
      </c>
      <c r="B28" s="8" t="s">
        <v>42</v>
      </c>
      <c r="C28" s="8" t="s">
        <v>35</v>
      </c>
      <c r="D28" s="8" t="s">
        <v>20</v>
      </c>
      <c r="E28" s="8" t="s">
        <v>43</v>
      </c>
      <c r="F28" s="8" t="s">
        <v>33</v>
      </c>
      <c r="G28" s="9">
        <v>0.78</v>
      </c>
      <c r="H28" s="9">
        <v>0.28999999999999998</v>
      </c>
      <c r="I28" s="9">
        <v>0.37</v>
      </c>
      <c r="J28" s="9">
        <f t="shared" si="0"/>
        <v>0.78</v>
      </c>
      <c r="K28" s="9">
        <f t="shared" si="1"/>
        <v>1.07</v>
      </c>
      <c r="L28" s="9">
        <f t="shared" si="2"/>
        <v>1.44</v>
      </c>
    </row>
    <row r="29" spans="1:12" x14ac:dyDescent="0.25">
      <c r="A29" s="6" t="s">
        <v>17</v>
      </c>
      <c r="B29" s="6" t="s">
        <v>42</v>
      </c>
      <c r="C29" s="6" t="s">
        <v>35</v>
      </c>
      <c r="D29" s="6" t="s">
        <v>23</v>
      </c>
      <c r="E29" s="6" t="s">
        <v>43</v>
      </c>
      <c r="F29" s="6" t="s">
        <v>33</v>
      </c>
      <c r="G29" s="7">
        <v>0.3</v>
      </c>
      <c r="H29" s="7">
        <v>0.16</v>
      </c>
      <c r="I29" s="7">
        <v>0.25</v>
      </c>
      <c r="J29" s="7">
        <f t="shared" si="0"/>
        <v>0.3</v>
      </c>
      <c r="K29" s="7">
        <f t="shared" si="1"/>
        <v>0.45999999999999996</v>
      </c>
      <c r="L29" s="7">
        <f t="shared" si="2"/>
        <v>0.71</v>
      </c>
    </row>
    <row r="30" spans="1:12" x14ac:dyDescent="0.25">
      <c r="A30" s="8" t="s">
        <v>17</v>
      </c>
      <c r="B30" s="8" t="s">
        <v>42</v>
      </c>
      <c r="C30" s="8" t="s">
        <v>35</v>
      </c>
      <c r="D30" s="8" t="s">
        <v>24</v>
      </c>
      <c r="E30" s="8" t="s">
        <v>43</v>
      </c>
      <c r="F30" s="8" t="s">
        <v>33</v>
      </c>
      <c r="G30" s="9">
        <v>0.3</v>
      </c>
      <c r="H30" s="9">
        <v>0.06</v>
      </c>
      <c r="I30" s="9">
        <v>0.1</v>
      </c>
      <c r="J30" s="9">
        <f t="shared" si="0"/>
        <v>0.3</v>
      </c>
      <c r="K30" s="9">
        <f t="shared" si="1"/>
        <v>0.36</v>
      </c>
      <c r="L30" s="9">
        <f t="shared" si="2"/>
        <v>0.45999999999999996</v>
      </c>
    </row>
    <row r="31" spans="1:12" x14ac:dyDescent="0.25">
      <c r="A31" s="6" t="s">
        <v>17</v>
      </c>
      <c r="B31" s="6" t="s">
        <v>44</v>
      </c>
      <c r="C31" s="6" t="s">
        <v>35</v>
      </c>
      <c r="D31" s="6" t="s">
        <v>20</v>
      </c>
      <c r="E31" s="6" t="s">
        <v>45</v>
      </c>
      <c r="F31" s="6" t="s">
        <v>33</v>
      </c>
      <c r="G31" s="7">
        <v>0.51</v>
      </c>
      <c r="H31" s="7">
        <v>0.1</v>
      </c>
      <c r="I31" s="7">
        <v>0.15</v>
      </c>
      <c r="J31" s="7">
        <f t="shared" si="0"/>
        <v>0.51</v>
      </c>
      <c r="K31" s="7">
        <f t="shared" si="1"/>
        <v>0.61</v>
      </c>
      <c r="L31" s="7">
        <f t="shared" si="2"/>
        <v>0.76</v>
      </c>
    </row>
    <row r="32" spans="1:12" x14ac:dyDescent="0.25">
      <c r="A32" s="8" t="s">
        <v>17</v>
      </c>
      <c r="B32" s="8" t="s">
        <v>44</v>
      </c>
      <c r="C32" s="8" t="s">
        <v>35</v>
      </c>
      <c r="D32" s="8" t="s">
        <v>23</v>
      </c>
      <c r="E32" s="8" t="s">
        <v>45</v>
      </c>
      <c r="F32" s="8" t="s">
        <v>33</v>
      </c>
      <c r="G32" s="9">
        <v>0.32</v>
      </c>
      <c r="H32" s="9">
        <v>0.11</v>
      </c>
      <c r="I32" s="9">
        <v>0.14000000000000001</v>
      </c>
      <c r="J32" s="9">
        <f t="shared" si="0"/>
        <v>0.32</v>
      </c>
      <c r="K32" s="9">
        <f t="shared" si="1"/>
        <v>0.43</v>
      </c>
      <c r="L32" s="9">
        <f t="shared" si="2"/>
        <v>0.57000000000000006</v>
      </c>
    </row>
    <row r="33" spans="1:12" x14ac:dyDescent="0.25">
      <c r="A33" s="6" t="s">
        <v>17</v>
      </c>
      <c r="B33" s="6" t="s">
        <v>44</v>
      </c>
      <c r="C33" s="6" t="s">
        <v>35</v>
      </c>
      <c r="D33" s="6" t="s">
        <v>24</v>
      </c>
      <c r="E33" s="6" t="s">
        <v>45</v>
      </c>
      <c r="F33" s="6" t="s">
        <v>33</v>
      </c>
      <c r="G33" s="7">
        <v>0.51</v>
      </c>
      <c r="H33" s="7">
        <v>0.1</v>
      </c>
      <c r="I33" s="7">
        <v>0.12</v>
      </c>
      <c r="J33" s="7">
        <f t="shared" si="0"/>
        <v>0.51</v>
      </c>
      <c r="K33" s="7">
        <f t="shared" si="1"/>
        <v>0.61</v>
      </c>
      <c r="L33" s="7">
        <f t="shared" si="2"/>
        <v>0.73</v>
      </c>
    </row>
    <row r="34" spans="1:12" ht="30" x14ac:dyDescent="0.25">
      <c r="A34" s="8" t="s">
        <v>17</v>
      </c>
      <c r="B34" s="8" t="s">
        <v>46</v>
      </c>
      <c r="C34" s="8" t="s">
        <v>35</v>
      </c>
      <c r="D34" s="8" t="s">
        <v>20</v>
      </c>
      <c r="E34" s="8" t="s">
        <v>47</v>
      </c>
      <c r="F34" s="8" t="s">
        <v>33</v>
      </c>
      <c r="G34" s="9">
        <v>0.74</v>
      </c>
      <c r="H34" s="9">
        <v>0.12</v>
      </c>
      <c r="I34" s="9">
        <v>0.1</v>
      </c>
      <c r="J34" s="9">
        <f t="shared" si="0"/>
        <v>0.74</v>
      </c>
      <c r="K34" s="9">
        <f t="shared" si="1"/>
        <v>0.86</v>
      </c>
      <c r="L34" s="9">
        <f t="shared" si="2"/>
        <v>0.96</v>
      </c>
    </row>
    <row r="35" spans="1:12" ht="30" x14ac:dyDescent="0.25">
      <c r="A35" s="6" t="s">
        <v>17</v>
      </c>
      <c r="B35" s="6" t="s">
        <v>46</v>
      </c>
      <c r="C35" s="6" t="s">
        <v>35</v>
      </c>
      <c r="D35" s="6" t="s">
        <v>23</v>
      </c>
      <c r="E35" s="6" t="s">
        <v>47</v>
      </c>
      <c r="F35" s="6" t="s">
        <v>33</v>
      </c>
      <c r="G35" s="7">
        <v>0.3</v>
      </c>
      <c r="H35" s="7">
        <v>7.0000000000000007E-2</v>
      </c>
      <c r="I35" s="7">
        <v>0.09</v>
      </c>
      <c r="J35" s="7">
        <f t="shared" si="0"/>
        <v>0.3</v>
      </c>
      <c r="K35" s="7">
        <f t="shared" si="1"/>
        <v>0.37</v>
      </c>
      <c r="L35" s="7">
        <f t="shared" si="2"/>
        <v>0.45999999999999996</v>
      </c>
    </row>
    <row r="36" spans="1:12" ht="30" x14ac:dyDescent="0.25">
      <c r="A36" s="8" t="s">
        <v>17</v>
      </c>
      <c r="B36" s="8" t="s">
        <v>46</v>
      </c>
      <c r="C36" s="8" t="s">
        <v>35</v>
      </c>
      <c r="D36" s="8" t="s">
        <v>24</v>
      </c>
      <c r="E36" s="8" t="s">
        <v>47</v>
      </c>
      <c r="F36" s="8" t="s">
        <v>33</v>
      </c>
      <c r="G36" s="9">
        <v>0.23</v>
      </c>
      <c r="H36" s="9">
        <v>0.06</v>
      </c>
      <c r="I36" s="9">
        <v>0.09</v>
      </c>
      <c r="J36" s="9">
        <f t="shared" si="0"/>
        <v>0.23</v>
      </c>
      <c r="K36" s="9">
        <f t="shared" si="1"/>
        <v>0.29000000000000004</v>
      </c>
      <c r="L36" s="9">
        <f t="shared" si="2"/>
        <v>0.38</v>
      </c>
    </row>
    <row r="37" spans="1:12" x14ac:dyDescent="0.25">
      <c r="A37" s="6" t="s">
        <v>17</v>
      </c>
      <c r="B37" s="6" t="s">
        <v>48</v>
      </c>
      <c r="C37" s="6" t="s">
        <v>35</v>
      </c>
      <c r="D37" s="6" t="s">
        <v>20</v>
      </c>
      <c r="E37" s="6" t="s">
        <v>49</v>
      </c>
      <c r="F37" s="6" t="s">
        <v>50</v>
      </c>
      <c r="G37" s="7">
        <v>25</v>
      </c>
      <c r="H37" s="7">
        <v>4.96</v>
      </c>
      <c r="I37" s="7">
        <v>5</v>
      </c>
      <c r="J37" s="7">
        <f t="shared" si="0"/>
        <v>25</v>
      </c>
      <c r="K37" s="7">
        <f t="shared" si="1"/>
        <v>29.96</v>
      </c>
      <c r="L37" s="7">
        <f t="shared" si="2"/>
        <v>34.96</v>
      </c>
    </row>
    <row r="38" spans="1:12" x14ac:dyDescent="0.25">
      <c r="A38" s="8" t="s">
        <v>17</v>
      </c>
      <c r="B38" s="8" t="s">
        <v>48</v>
      </c>
      <c r="C38" s="8" t="s">
        <v>35</v>
      </c>
      <c r="D38" s="8" t="s">
        <v>23</v>
      </c>
      <c r="E38" s="8" t="s">
        <v>49</v>
      </c>
      <c r="F38" s="8" t="s">
        <v>50</v>
      </c>
      <c r="G38" s="9">
        <v>10</v>
      </c>
      <c r="H38" s="9">
        <v>4.93</v>
      </c>
      <c r="I38" s="9">
        <v>4.96</v>
      </c>
      <c r="J38" s="9">
        <f t="shared" si="0"/>
        <v>10</v>
      </c>
      <c r="K38" s="9">
        <f t="shared" si="1"/>
        <v>14.93</v>
      </c>
      <c r="L38" s="9">
        <f t="shared" si="2"/>
        <v>19.89</v>
      </c>
    </row>
    <row r="39" spans="1:12" x14ac:dyDescent="0.25">
      <c r="A39" s="6" t="s">
        <v>17</v>
      </c>
      <c r="B39" s="6" t="s">
        <v>48</v>
      </c>
      <c r="C39" s="6" t="s">
        <v>35</v>
      </c>
      <c r="D39" s="6" t="s">
        <v>24</v>
      </c>
      <c r="E39" s="6" t="s">
        <v>49</v>
      </c>
      <c r="F39" s="6" t="s">
        <v>50</v>
      </c>
      <c r="G39" s="7">
        <v>15</v>
      </c>
      <c r="H39" s="7">
        <v>3.24</v>
      </c>
      <c r="I39" s="7">
        <v>4.66</v>
      </c>
      <c r="J39" s="7">
        <f t="shared" ref="J39:J63" si="3">G39</f>
        <v>15</v>
      </c>
      <c r="K39" s="7">
        <f t="shared" ref="K39:K63" si="4">G39+H39</f>
        <v>18.240000000000002</v>
      </c>
      <c r="L39" s="7">
        <f t="shared" ref="L39:L63" si="5">G39+H39+I39</f>
        <v>22.900000000000002</v>
      </c>
    </row>
    <row r="40" spans="1:12" x14ac:dyDescent="0.25">
      <c r="A40" s="8" t="s">
        <v>17</v>
      </c>
      <c r="B40" s="8" t="s">
        <v>51</v>
      </c>
      <c r="C40" s="8" t="s">
        <v>35</v>
      </c>
      <c r="D40" s="8" t="s">
        <v>20</v>
      </c>
      <c r="E40" s="8" t="s">
        <v>52</v>
      </c>
      <c r="F40" s="8" t="s">
        <v>53</v>
      </c>
      <c r="G40" s="9">
        <v>10.220000000000001</v>
      </c>
      <c r="H40" s="9">
        <v>4.25</v>
      </c>
      <c r="I40" s="9">
        <v>4.96</v>
      </c>
      <c r="J40" s="9">
        <f t="shared" si="3"/>
        <v>10.220000000000001</v>
      </c>
      <c r="K40" s="9">
        <f t="shared" si="4"/>
        <v>14.47</v>
      </c>
      <c r="L40" s="9">
        <f t="shared" si="5"/>
        <v>19.43</v>
      </c>
    </row>
    <row r="41" spans="1:12" x14ac:dyDescent="0.25">
      <c r="A41" s="6" t="s">
        <v>17</v>
      </c>
      <c r="B41" s="6" t="s">
        <v>51</v>
      </c>
      <c r="C41" s="6" t="s">
        <v>35</v>
      </c>
      <c r="D41" s="6" t="s">
        <v>23</v>
      </c>
      <c r="E41" s="6" t="s">
        <v>52</v>
      </c>
      <c r="F41" s="6" t="s">
        <v>53</v>
      </c>
      <c r="G41" s="7">
        <v>6.24</v>
      </c>
      <c r="H41" s="7">
        <v>4.16</v>
      </c>
      <c r="I41" s="7">
        <v>4.7699999999999996</v>
      </c>
      <c r="J41" s="7">
        <f t="shared" si="3"/>
        <v>6.24</v>
      </c>
      <c r="K41" s="7">
        <f t="shared" si="4"/>
        <v>10.4</v>
      </c>
      <c r="L41" s="7">
        <f t="shared" si="5"/>
        <v>15.17</v>
      </c>
    </row>
    <row r="42" spans="1:12" x14ac:dyDescent="0.25">
      <c r="A42" s="8" t="s">
        <v>17</v>
      </c>
      <c r="B42" s="8" t="s">
        <v>51</v>
      </c>
      <c r="C42" s="8" t="s">
        <v>35</v>
      </c>
      <c r="D42" s="8" t="s">
        <v>24</v>
      </c>
      <c r="E42" s="8" t="s">
        <v>52</v>
      </c>
      <c r="F42" s="8" t="s">
        <v>53</v>
      </c>
      <c r="G42" s="9">
        <v>15.91</v>
      </c>
      <c r="H42" s="9">
        <v>2.6</v>
      </c>
      <c r="I42" s="9">
        <v>3.5</v>
      </c>
      <c r="J42" s="9">
        <f t="shared" si="3"/>
        <v>15.91</v>
      </c>
      <c r="K42" s="9">
        <f t="shared" si="4"/>
        <v>18.510000000000002</v>
      </c>
      <c r="L42" s="9">
        <f t="shared" si="5"/>
        <v>22.01</v>
      </c>
    </row>
    <row r="43" spans="1:12" ht="30" x14ac:dyDescent="0.25">
      <c r="A43" s="6" t="s">
        <v>17</v>
      </c>
      <c r="B43" s="6" t="s">
        <v>54</v>
      </c>
      <c r="C43" s="6" t="s">
        <v>35</v>
      </c>
      <c r="D43" s="6" t="s">
        <v>20</v>
      </c>
      <c r="E43" s="6" t="s">
        <v>55</v>
      </c>
      <c r="F43" s="6" t="s">
        <v>56</v>
      </c>
      <c r="G43" s="7">
        <v>358.75</v>
      </c>
      <c r="H43" s="7">
        <v>2.4500000000000002</v>
      </c>
      <c r="I43" s="7">
        <v>2.87</v>
      </c>
      <c r="J43" s="7">
        <f t="shared" si="3"/>
        <v>358.75</v>
      </c>
      <c r="K43" s="7">
        <f t="shared" si="4"/>
        <v>361.2</v>
      </c>
      <c r="L43" s="7">
        <f t="shared" si="5"/>
        <v>364.07</v>
      </c>
    </row>
    <row r="44" spans="1:12" ht="30" x14ac:dyDescent="0.25">
      <c r="A44" s="8" t="s">
        <v>17</v>
      </c>
      <c r="B44" s="8" t="s">
        <v>54</v>
      </c>
      <c r="C44" s="8" t="s">
        <v>35</v>
      </c>
      <c r="D44" s="8" t="s">
        <v>23</v>
      </c>
      <c r="E44" s="8" t="s">
        <v>55</v>
      </c>
      <c r="F44" s="8" t="s">
        <v>56</v>
      </c>
      <c r="G44" s="9">
        <v>206</v>
      </c>
      <c r="H44" s="9">
        <v>12.93</v>
      </c>
      <c r="I44" s="9">
        <v>13</v>
      </c>
      <c r="J44" s="9">
        <f t="shared" si="3"/>
        <v>206</v>
      </c>
      <c r="K44" s="9">
        <f t="shared" si="4"/>
        <v>218.93</v>
      </c>
      <c r="L44" s="9">
        <f t="shared" si="5"/>
        <v>231.93</v>
      </c>
    </row>
    <row r="45" spans="1:12" ht="30" x14ac:dyDescent="0.25">
      <c r="A45" s="6" t="s">
        <v>17</v>
      </c>
      <c r="B45" s="6" t="s">
        <v>54</v>
      </c>
      <c r="C45" s="6" t="s">
        <v>35</v>
      </c>
      <c r="D45" s="6" t="s">
        <v>24</v>
      </c>
      <c r="E45" s="6" t="s">
        <v>55</v>
      </c>
      <c r="F45" s="6" t="s">
        <v>56</v>
      </c>
      <c r="G45" s="7">
        <v>307.11</v>
      </c>
      <c r="H45" s="7">
        <v>67.5</v>
      </c>
      <c r="I45" s="7">
        <v>159.27000000000001</v>
      </c>
      <c r="J45" s="7">
        <f t="shared" si="3"/>
        <v>307.11</v>
      </c>
      <c r="K45" s="7">
        <f t="shared" si="4"/>
        <v>374.61</v>
      </c>
      <c r="L45" s="7">
        <f t="shared" si="5"/>
        <v>533.88</v>
      </c>
    </row>
    <row r="46" spans="1:12" ht="30" x14ac:dyDescent="0.25">
      <c r="A46" s="8" t="s">
        <v>17</v>
      </c>
      <c r="B46" s="8" t="s">
        <v>57</v>
      </c>
      <c r="C46" s="8" t="s">
        <v>35</v>
      </c>
      <c r="D46" s="8" t="s">
        <v>20</v>
      </c>
      <c r="E46" s="8" t="s">
        <v>58</v>
      </c>
      <c r="F46" s="8" t="s">
        <v>59</v>
      </c>
      <c r="G46" s="9">
        <v>22.75</v>
      </c>
      <c r="H46" s="9">
        <v>5.16</v>
      </c>
      <c r="I46" s="9">
        <v>5.88</v>
      </c>
      <c r="J46" s="9">
        <f t="shared" si="3"/>
        <v>22.75</v>
      </c>
      <c r="K46" s="9">
        <f t="shared" si="4"/>
        <v>27.91</v>
      </c>
      <c r="L46" s="9">
        <f t="shared" si="5"/>
        <v>33.79</v>
      </c>
    </row>
    <row r="47" spans="1:12" ht="30" x14ac:dyDescent="0.25">
      <c r="A47" s="6" t="s">
        <v>17</v>
      </c>
      <c r="B47" s="6" t="s">
        <v>57</v>
      </c>
      <c r="C47" s="6" t="s">
        <v>35</v>
      </c>
      <c r="D47" s="6" t="s">
        <v>23</v>
      </c>
      <c r="E47" s="6" t="s">
        <v>58</v>
      </c>
      <c r="F47" s="6" t="s">
        <v>59</v>
      </c>
      <c r="G47" s="7">
        <v>17.5</v>
      </c>
      <c r="H47" s="7">
        <v>5</v>
      </c>
      <c r="I47" s="7">
        <v>5.96</v>
      </c>
      <c r="J47" s="7">
        <f t="shared" si="3"/>
        <v>17.5</v>
      </c>
      <c r="K47" s="7">
        <f t="shared" si="4"/>
        <v>22.5</v>
      </c>
      <c r="L47" s="7">
        <f t="shared" si="5"/>
        <v>28.46</v>
      </c>
    </row>
    <row r="48" spans="1:12" ht="30" x14ac:dyDescent="0.25">
      <c r="A48" s="8" t="s">
        <v>17</v>
      </c>
      <c r="B48" s="8" t="s">
        <v>57</v>
      </c>
      <c r="C48" s="8" t="s">
        <v>35</v>
      </c>
      <c r="D48" s="8" t="s">
        <v>24</v>
      </c>
      <c r="E48" s="8" t="s">
        <v>58</v>
      </c>
      <c r="F48" s="8" t="s">
        <v>59</v>
      </c>
      <c r="G48" s="9">
        <v>19</v>
      </c>
      <c r="H48" s="9">
        <v>5.33</v>
      </c>
      <c r="I48" s="9">
        <v>5.59</v>
      </c>
      <c r="J48" s="9">
        <f t="shared" si="3"/>
        <v>19</v>
      </c>
      <c r="K48" s="9">
        <f t="shared" si="4"/>
        <v>24.33</v>
      </c>
      <c r="L48" s="9">
        <f t="shared" si="5"/>
        <v>29.919999999999998</v>
      </c>
    </row>
    <row r="49" spans="1:12" x14ac:dyDescent="0.25">
      <c r="A49" s="6" t="s">
        <v>17</v>
      </c>
      <c r="B49" s="6" t="s">
        <v>60</v>
      </c>
      <c r="C49" s="6" t="s">
        <v>35</v>
      </c>
      <c r="D49" s="6" t="s">
        <v>20</v>
      </c>
      <c r="E49" s="6" t="s">
        <v>61</v>
      </c>
      <c r="F49" s="6" t="s">
        <v>59</v>
      </c>
      <c r="G49" s="7">
        <v>21.2</v>
      </c>
      <c r="H49" s="7">
        <v>5.16</v>
      </c>
      <c r="I49" s="7">
        <v>5.88</v>
      </c>
      <c r="J49" s="7">
        <f t="shared" si="3"/>
        <v>21.2</v>
      </c>
      <c r="K49" s="7">
        <f t="shared" si="4"/>
        <v>26.36</v>
      </c>
      <c r="L49" s="7">
        <f t="shared" si="5"/>
        <v>32.24</v>
      </c>
    </row>
    <row r="50" spans="1:12" x14ac:dyDescent="0.25">
      <c r="A50" s="8" t="s">
        <v>17</v>
      </c>
      <c r="B50" s="8" t="s">
        <v>60</v>
      </c>
      <c r="C50" s="8" t="s">
        <v>35</v>
      </c>
      <c r="D50" s="8" t="s">
        <v>23</v>
      </c>
      <c r="E50" s="8" t="s">
        <v>61</v>
      </c>
      <c r="F50" s="8" t="s">
        <v>59</v>
      </c>
      <c r="G50" s="9">
        <v>12.4</v>
      </c>
      <c r="H50" s="9">
        <v>4.84</v>
      </c>
      <c r="I50" s="9">
        <v>5.96</v>
      </c>
      <c r="J50" s="9">
        <f t="shared" si="3"/>
        <v>12.4</v>
      </c>
      <c r="K50" s="9">
        <f t="shared" si="4"/>
        <v>17.240000000000002</v>
      </c>
      <c r="L50" s="9">
        <f t="shared" si="5"/>
        <v>23.200000000000003</v>
      </c>
    </row>
    <row r="51" spans="1:12" x14ac:dyDescent="0.25">
      <c r="A51" s="6" t="s">
        <v>17</v>
      </c>
      <c r="B51" s="6" t="s">
        <v>60</v>
      </c>
      <c r="C51" s="6" t="s">
        <v>35</v>
      </c>
      <c r="D51" s="6" t="s">
        <v>24</v>
      </c>
      <c r="E51" s="6" t="s">
        <v>61</v>
      </c>
      <c r="F51" s="6" t="s">
        <v>59</v>
      </c>
      <c r="G51" s="7">
        <v>16.77</v>
      </c>
      <c r="H51" s="7">
        <v>4.26</v>
      </c>
      <c r="I51" s="7">
        <v>5.5</v>
      </c>
      <c r="J51" s="7">
        <f t="shared" si="3"/>
        <v>16.77</v>
      </c>
      <c r="K51" s="7">
        <f t="shared" si="4"/>
        <v>21.03</v>
      </c>
      <c r="L51" s="7">
        <f t="shared" si="5"/>
        <v>26.53</v>
      </c>
    </row>
    <row r="52" spans="1:12" x14ac:dyDescent="0.25">
      <c r="A52" s="8" t="s">
        <v>17</v>
      </c>
      <c r="B52" s="8" t="s">
        <v>62</v>
      </c>
      <c r="C52" s="8" t="s">
        <v>63</v>
      </c>
      <c r="D52" s="8" t="s">
        <v>20</v>
      </c>
      <c r="E52" s="8" t="s">
        <v>64</v>
      </c>
      <c r="F52" s="8" t="s">
        <v>102</v>
      </c>
      <c r="G52" s="9" t="s">
        <v>27</v>
      </c>
      <c r="H52" s="9" t="s">
        <v>27</v>
      </c>
      <c r="I52" s="9" t="s">
        <v>27</v>
      </c>
      <c r="J52" s="9" t="s">
        <v>27</v>
      </c>
      <c r="K52" s="9" t="s">
        <v>27</v>
      </c>
      <c r="L52" s="9" t="s">
        <v>27</v>
      </c>
    </row>
    <row r="53" spans="1:12" x14ac:dyDescent="0.25">
      <c r="A53" s="6" t="s">
        <v>17</v>
      </c>
      <c r="B53" s="6" t="s">
        <v>62</v>
      </c>
      <c r="C53" s="6" t="s">
        <v>63</v>
      </c>
      <c r="D53" s="6" t="s">
        <v>23</v>
      </c>
      <c r="E53" s="6" t="s">
        <v>64</v>
      </c>
      <c r="F53" s="8" t="s">
        <v>102</v>
      </c>
      <c r="G53" s="7" t="s">
        <v>27</v>
      </c>
      <c r="H53" s="7" t="s">
        <v>27</v>
      </c>
      <c r="I53" s="7" t="s">
        <v>27</v>
      </c>
      <c r="J53" s="7" t="s">
        <v>27</v>
      </c>
      <c r="K53" s="7" t="s">
        <v>27</v>
      </c>
      <c r="L53" s="7" t="s">
        <v>27</v>
      </c>
    </row>
    <row r="54" spans="1:12" x14ac:dyDescent="0.25">
      <c r="A54" s="8" t="s">
        <v>17</v>
      </c>
      <c r="B54" s="8" t="s">
        <v>62</v>
      </c>
      <c r="C54" s="8" t="s">
        <v>63</v>
      </c>
      <c r="D54" s="8" t="s">
        <v>24</v>
      </c>
      <c r="E54" s="8" t="s">
        <v>64</v>
      </c>
      <c r="F54" s="8" t="s">
        <v>102</v>
      </c>
      <c r="G54" s="9">
        <v>2990.79</v>
      </c>
      <c r="H54" s="7" t="s">
        <v>27</v>
      </c>
      <c r="I54" s="7" t="s">
        <v>27</v>
      </c>
      <c r="J54" s="9">
        <f t="shared" si="3"/>
        <v>2990.79</v>
      </c>
      <c r="K54" s="7" t="s">
        <v>27</v>
      </c>
      <c r="L54" s="7" t="s">
        <v>27</v>
      </c>
    </row>
    <row r="55" spans="1:12" x14ac:dyDescent="0.25">
      <c r="A55" s="6" t="s">
        <v>17</v>
      </c>
      <c r="B55" s="6" t="s">
        <v>65</v>
      </c>
      <c r="C55" s="6" t="s">
        <v>63</v>
      </c>
      <c r="D55" s="6" t="s">
        <v>20</v>
      </c>
      <c r="E55" s="6" t="s">
        <v>66</v>
      </c>
      <c r="F55" s="6" t="s">
        <v>67</v>
      </c>
      <c r="G55" s="7">
        <v>4439.78</v>
      </c>
      <c r="H55" s="7">
        <v>914.05</v>
      </c>
      <c r="I55" s="7">
        <v>422.4</v>
      </c>
      <c r="J55" s="7">
        <f t="shared" si="3"/>
        <v>4439.78</v>
      </c>
      <c r="K55" s="7">
        <f t="shared" si="4"/>
        <v>5353.83</v>
      </c>
      <c r="L55" s="7">
        <f t="shared" si="5"/>
        <v>5776.23</v>
      </c>
    </row>
    <row r="56" spans="1:12" x14ac:dyDescent="0.25">
      <c r="A56" s="8" t="s">
        <v>17</v>
      </c>
      <c r="B56" s="8" t="s">
        <v>65</v>
      </c>
      <c r="C56" s="8" t="s">
        <v>63</v>
      </c>
      <c r="D56" s="8" t="s">
        <v>23</v>
      </c>
      <c r="E56" s="8" t="s">
        <v>66</v>
      </c>
      <c r="F56" s="8" t="s">
        <v>67</v>
      </c>
      <c r="G56" s="9">
        <v>2128.61</v>
      </c>
      <c r="H56" s="9">
        <v>633.4</v>
      </c>
      <c r="I56" s="9">
        <v>337.92</v>
      </c>
      <c r="J56" s="9">
        <f t="shared" si="3"/>
        <v>2128.61</v>
      </c>
      <c r="K56" s="9">
        <f t="shared" si="4"/>
        <v>2762.01</v>
      </c>
      <c r="L56" s="9">
        <f t="shared" si="5"/>
        <v>3099.9300000000003</v>
      </c>
    </row>
    <row r="57" spans="1:12" x14ac:dyDescent="0.25">
      <c r="A57" s="6" t="s">
        <v>17</v>
      </c>
      <c r="B57" s="6" t="s">
        <v>65</v>
      </c>
      <c r="C57" s="6" t="s">
        <v>63</v>
      </c>
      <c r="D57" s="6" t="s">
        <v>24</v>
      </c>
      <c r="E57" s="6" t="s">
        <v>66</v>
      </c>
      <c r="F57" s="6" t="s">
        <v>67</v>
      </c>
      <c r="G57" s="7">
        <v>905.84</v>
      </c>
      <c r="H57" s="7">
        <v>210.93</v>
      </c>
      <c r="I57" s="7">
        <v>176</v>
      </c>
      <c r="J57" s="7">
        <f t="shared" si="3"/>
        <v>905.84</v>
      </c>
      <c r="K57" s="7">
        <f t="shared" si="4"/>
        <v>1116.77</v>
      </c>
      <c r="L57" s="7">
        <f t="shared" si="5"/>
        <v>1292.77</v>
      </c>
    </row>
    <row r="58" spans="1:12" x14ac:dyDescent="0.25">
      <c r="A58" s="8" t="s">
        <v>17</v>
      </c>
      <c r="B58" s="8" t="s">
        <v>68</v>
      </c>
      <c r="C58" s="8" t="s">
        <v>69</v>
      </c>
      <c r="D58" s="8" t="s">
        <v>20</v>
      </c>
      <c r="E58" s="8" t="s">
        <v>70</v>
      </c>
      <c r="F58" s="8" t="s">
        <v>33</v>
      </c>
      <c r="G58" s="9">
        <v>1.23</v>
      </c>
      <c r="H58" s="9">
        <v>0.56000000000000005</v>
      </c>
      <c r="I58" s="9">
        <v>0.7</v>
      </c>
      <c r="J58" s="9">
        <f t="shared" si="3"/>
        <v>1.23</v>
      </c>
      <c r="K58" s="9">
        <f t="shared" si="4"/>
        <v>1.79</v>
      </c>
      <c r="L58" s="9">
        <f t="shared" si="5"/>
        <v>2.4900000000000002</v>
      </c>
    </row>
    <row r="59" spans="1:12" x14ac:dyDescent="0.25">
      <c r="A59" s="6" t="s">
        <v>17</v>
      </c>
      <c r="B59" s="6" t="s">
        <v>68</v>
      </c>
      <c r="C59" s="6" t="s">
        <v>69</v>
      </c>
      <c r="D59" s="6" t="s">
        <v>23</v>
      </c>
      <c r="E59" s="6" t="s">
        <v>70</v>
      </c>
      <c r="F59" s="6" t="s">
        <v>33</v>
      </c>
      <c r="G59" s="7">
        <v>1.23</v>
      </c>
      <c r="H59" s="7">
        <v>0.36</v>
      </c>
      <c r="I59" s="7">
        <v>0.51</v>
      </c>
      <c r="J59" s="7">
        <f t="shared" si="3"/>
        <v>1.23</v>
      </c>
      <c r="K59" s="7">
        <f t="shared" si="4"/>
        <v>1.5899999999999999</v>
      </c>
      <c r="L59" s="7">
        <f t="shared" si="5"/>
        <v>2.0999999999999996</v>
      </c>
    </row>
    <row r="60" spans="1:12" x14ac:dyDescent="0.25">
      <c r="A60" s="8" t="s">
        <v>17</v>
      </c>
      <c r="B60" s="8" t="s">
        <v>68</v>
      </c>
      <c r="C60" s="8" t="s">
        <v>69</v>
      </c>
      <c r="D60" s="8" t="s">
        <v>24</v>
      </c>
      <c r="E60" s="8" t="s">
        <v>70</v>
      </c>
      <c r="F60" s="8" t="s">
        <v>33</v>
      </c>
      <c r="G60" s="9">
        <v>0.35</v>
      </c>
      <c r="H60" s="9">
        <v>0.35</v>
      </c>
      <c r="I60" s="9">
        <v>0.35</v>
      </c>
      <c r="J60" s="9">
        <f t="shared" si="3"/>
        <v>0.35</v>
      </c>
      <c r="K60" s="9">
        <f t="shared" si="4"/>
        <v>0.7</v>
      </c>
      <c r="L60" s="9">
        <f t="shared" si="5"/>
        <v>1.0499999999999998</v>
      </c>
    </row>
    <row r="61" spans="1:12" x14ac:dyDescent="0.25">
      <c r="A61" s="6" t="s">
        <v>17</v>
      </c>
      <c r="B61" s="6" t="s">
        <v>71</v>
      </c>
      <c r="C61" s="6" t="s">
        <v>69</v>
      </c>
      <c r="D61" s="6" t="s">
        <v>20</v>
      </c>
      <c r="E61" s="6" t="s">
        <v>72</v>
      </c>
      <c r="F61" s="6" t="s">
        <v>33</v>
      </c>
      <c r="G61" s="7">
        <v>1</v>
      </c>
      <c r="H61" s="7">
        <v>0.61</v>
      </c>
      <c r="I61" s="7">
        <v>0.84</v>
      </c>
      <c r="J61" s="7">
        <f t="shared" si="3"/>
        <v>1</v>
      </c>
      <c r="K61" s="7">
        <f t="shared" si="4"/>
        <v>1.6099999999999999</v>
      </c>
      <c r="L61" s="7">
        <f t="shared" si="5"/>
        <v>2.4499999999999997</v>
      </c>
    </row>
    <row r="62" spans="1:12" x14ac:dyDescent="0.25">
      <c r="A62" s="8" t="s">
        <v>17</v>
      </c>
      <c r="B62" s="8" t="s">
        <v>71</v>
      </c>
      <c r="C62" s="8" t="s">
        <v>69</v>
      </c>
      <c r="D62" s="8" t="s">
        <v>23</v>
      </c>
      <c r="E62" s="8" t="s">
        <v>72</v>
      </c>
      <c r="F62" s="8" t="s">
        <v>33</v>
      </c>
      <c r="G62" s="9">
        <v>0.65</v>
      </c>
      <c r="H62" s="9">
        <v>0.43</v>
      </c>
      <c r="I62" s="9">
        <v>0.54</v>
      </c>
      <c r="J62" s="9">
        <f t="shared" si="3"/>
        <v>0.65</v>
      </c>
      <c r="K62" s="9">
        <f t="shared" si="4"/>
        <v>1.08</v>
      </c>
      <c r="L62" s="9">
        <f t="shared" si="5"/>
        <v>1.62</v>
      </c>
    </row>
    <row r="63" spans="1:12" x14ac:dyDescent="0.25">
      <c r="A63" s="6" t="s">
        <v>17</v>
      </c>
      <c r="B63" s="6" t="s">
        <v>71</v>
      </c>
      <c r="C63" s="6" t="s">
        <v>69</v>
      </c>
      <c r="D63" s="6" t="s">
        <v>24</v>
      </c>
      <c r="E63" s="6" t="s">
        <v>72</v>
      </c>
      <c r="F63" s="6" t="s">
        <v>33</v>
      </c>
      <c r="G63" s="7">
        <v>0.28000000000000003</v>
      </c>
      <c r="H63" s="7">
        <v>0.14000000000000001</v>
      </c>
      <c r="I63" s="7">
        <v>0.32</v>
      </c>
      <c r="J63" s="7">
        <f t="shared" si="3"/>
        <v>0.28000000000000003</v>
      </c>
      <c r="K63" s="7">
        <f t="shared" si="4"/>
        <v>0.42000000000000004</v>
      </c>
      <c r="L63" s="7">
        <f t="shared" si="5"/>
        <v>0.74</v>
      </c>
    </row>
  </sheetData>
  <sheetProtection algorithmName="SHA-512" hashValue="nPVF3IdjTLrDiHLBzyK+csbRnbQtoc4BwJnIsJ1nOijoWjf9Kby3rI247UNua/T/4crErkp4kALZb3PpkONuqg==" saltValue="lRA7kqI9P8OORhUkWVTdYA==" spinCount="100000" sheet="1" objects="1" scenarios="1" selectLockedCells="1" selectUnlockedCells="1"/>
  <mergeCells count="3">
    <mergeCell ref="C3:N3"/>
    <mergeCell ref="C2:N2"/>
    <mergeCell ref="C1:N1"/>
  </mergeCells>
  <pageMargins left="0.75" right="0.75" top="1" bottom="1" header="0.5" footer="0.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ull3"/>
  <dimension ref="A1:N63"/>
  <sheetViews>
    <sheetView topLeftCell="C1" workbookViewId="0">
      <pane ySplit="6" topLeftCell="A7" activePane="bottomLeft" state="frozen"/>
      <selection pane="bottomLeft" activeCell="I9" sqref="I9"/>
    </sheetView>
  </sheetViews>
  <sheetFormatPr defaultRowHeight="15" x14ac:dyDescent="0.25"/>
  <cols>
    <col min="1" max="1" width="16" customWidth="1"/>
    <col min="2" max="2" width="14.28515625" customWidth="1"/>
    <col min="3" max="3" width="23" customWidth="1"/>
    <col min="4" max="4" width="34" customWidth="1"/>
    <col min="5" max="5" width="48" customWidth="1"/>
    <col min="6" max="6" width="23" customWidth="1"/>
    <col min="7" max="13" width="18" customWidth="1"/>
    <col min="14" max="14" width="34" customWidth="1"/>
  </cols>
  <sheetData>
    <row r="1" spans="1:14" ht="27.95" customHeight="1" x14ac:dyDescent="0.25">
      <c r="C1" s="25" t="s">
        <v>0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21.95" customHeight="1" x14ac:dyDescent="0.25">
      <c r="C2" s="24" t="s">
        <v>101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36" customHeight="1" x14ac:dyDescent="0.25">
      <c r="A3" s="1"/>
      <c r="B3" s="2"/>
      <c r="C3" s="22" t="s">
        <v>73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5" spans="1:14" x14ac:dyDescent="0.25">
      <c r="A5" s="3" t="s">
        <v>74</v>
      </c>
      <c r="B5" s="19">
        <f>COUNTIF(M7:M63,"Pendent")</f>
        <v>53</v>
      </c>
      <c r="C5" s="3" t="s">
        <v>75</v>
      </c>
      <c r="D5" s="19">
        <f>COUNTIF(M7:M63,"Revisar")</f>
        <v>0</v>
      </c>
    </row>
    <row r="6" spans="1:14" ht="44.1" customHeight="1" x14ac:dyDescent="0.25">
      <c r="A6" s="5" t="s">
        <v>5</v>
      </c>
      <c r="B6" s="5" t="s">
        <v>6</v>
      </c>
      <c r="C6" s="5" t="s">
        <v>7</v>
      </c>
      <c r="D6" s="5" t="s">
        <v>8</v>
      </c>
      <c r="E6" s="5" t="s">
        <v>9</v>
      </c>
      <c r="F6" s="5" t="s">
        <v>10</v>
      </c>
      <c r="G6" s="5" t="s">
        <v>76</v>
      </c>
      <c r="H6" s="5" t="s">
        <v>77</v>
      </c>
      <c r="I6" s="5" t="s">
        <v>78</v>
      </c>
      <c r="J6" s="5" t="s">
        <v>79</v>
      </c>
      <c r="K6" s="5" t="s">
        <v>80</v>
      </c>
      <c r="L6" s="5" t="s">
        <v>81</v>
      </c>
      <c r="M6" s="5" t="s">
        <v>82</v>
      </c>
    </row>
    <row r="7" spans="1:14" x14ac:dyDescent="0.25">
      <c r="A7" s="6" t="s">
        <v>17</v>
      </c>
      <c r="B7" s="6" t="s">
        <v>18</v>
      </c>
      <c r="C7" s="6" t="s">
        <v>19</v>
      </c>
      <c r="D7" s="6" t="s">
        <v>20</v>
      </c>
      <c r="E7" s="6" t="s">
        <v>21</v>
      </c>
      <c r="F7" s="6" t="s">
        <v>22</v>
      </c>
      <c r="G7" s="10"/>
      <c r="H7" s="10"/>
      <c r="I7" s="10"/>
      <c r="J7" s="7">
        <f t="shared" ref="J7:J38" si="0">G7</f>
        <v>0</v>
      </c>
      <c r="K7" s="7">
        <f t="shared" ref="K7:K38" si="1">G7+H7</f>
        <v>0</v>
      </c>
      <c r="L7" s="7">
        <f t="shared" ref="L7:L38" si="2">G7+H7+I7</f>
        <v>0</v>
      </c>
      <c r="M7" s="20" t="str">
        <f>IF(OR(G7="",H7="",I7=""),"Pendent",IF(AND(G7&lt;='01_Referència'!G7,H7&lt;='01_Referència'!H7,I7&lt;='01_Referència'!I7),"OK","Revisar"))</f>
        <v>Pendent</v>
      </c>
    </row>
    <row r="8" spans="1:14" x14ac:dyDescent="0.25">
      <c r="A8" s="8" t="s">
        <v>17</v>
      </c>
      <c r="B8" s="8" t="s">
        <v>18</v>
      </c>
      <c r="C8" s="8" t="s">
        <v>19</v>
      </c>
      <c r="D8" s="8" t="s">
        <v>23</v>
      </c>
      <c r="E8" s="8" t="s">
        <v>21</v>
      </c>
      <c r="F8" s="8" t="s">
        <v>22</v>
      </c>
      <c r="G8" s="10"/>
      <c r="H8" s="10"/>
      <c r="I8" s="10"/>
      <c r="J8" s="9">
        <f t="shared" si="0"/>
        <v>0</v>
      </c>
      <c r="K8" s="9">
        <f t="shared" si="1"/>
        <v>0</v>
      </c>
      <c r="L8" s="9">
        <f t="shared" si="2"/>
        <v>0</v>
      </c>
      <c r="M8" s="21" t="str">
        <f>IF(OR(G8="",H8="",I8=""),"Pendent",IF(AND(G8&lt;='01_Referència'!G8,H8&lt;='01_Referència'!H8,I8&lt;='01_Referència'!I8),"OK","Revisar"))</f>
        <v>Pendent</v>
      </c>
    </row>
    <row r="9" spans="1:14" x14ac:dyDescent="0.25">
      <c r="A9" s="6" t="s">
        <v>17</v>
      </c>
      <c r="B9" s="6" t="s">
        <v>18</v>
      </c>
      <c r="C9" s="6" t="s">
        <v>19</v>
      </c>
      <c r="D9" s="6" t="s">
        <v>24</v>
      </c>
      <c r="E9" s="6" t="s">
        <v>21</v>
      </c>
      <c r="F9" s="6" t="s">
        <v>22</v>
      </c>
      <c r="G9" s="10"/>
      <c r="H9" s="10"/>
      <c r="I9" s="10"/>
      <c r="J9" s="7">
        <f t="shared" si="0"/>
        <v>0</v>
      </c>
      <c r="K9" s="7">
        <f t="shared" si="1"/>
        <v>0</v>
      </c>
      <c r="L9" s="7">
        <f t="shared" si="2"/>
        <v>0</v>
      </c>
      <c r="M9" s="20" t="str">
        <f>IF(OR(G9="",H9="",I9=""),"Pendent",IF(AND(G9&lt;='01_Referència'!G9,H9&lt;='01_Referència'!H9,I9&lt;='01_Referència'!I9),"OK","Revisar"))</f>
        <v>Pendent</v>
      </c>
    </row>
    <row r="10" spans="1:14" x14ac:dyDescent="0.25">
      <c r="A10" s="8" t="s">
        <v>17</v>
      </c>
      <c r="B10" s="8" t="s">
        <v>25</v>
      </c>
      <c r="C10" s="8" t="s">
        <v>19</v>
      </c>
      <c r="D10" s="8" t="s">
        <v>20</v>
      </c>
      <c r="E10" s="8" t="s">
        <v>26</v>
      </c>
      <c r="F10" s="8" t="s">
        <v>102</v>
      </c>
      <c r="G10" s="17" t="s">
        <v>27</v>
      </c>
      <c r="H10" s="17" t="s">
        <v>27</v>
      </c>
      <c r="I10" s="17" t="s">
        <v>27</v>
      </c>
      <c r="J10" s="9"/>
      <c r="K10" s="9"/>
      <c r="L10" s="9"/>
      <c r="M10" s="21"/>
    </row>
    <row r="11" spans="1:14" x14ac:dyDescent="0.25">
      <c r="A11" s="6" t="s">
        <v>17</v>
      </c>
      <c r="B11" s="6" t="s">
        <v>25</v>
      </c>
      <c r="C11" s="6" t="s">
        <v>19</v>
      </c>
      <c r="D11" s="6" t="s">
        <v>23</v>
      </c>
      <c r="E11" s="6" t="s">
        <v>26</v>
      </c>
      <c r="F11" s="8" t="s">
        <v>102</v>
      </c>
      <c r="G11" s="17" t="s">
        <v>27</v>
      </c>
      <c r="H11" s="17" t="s">
        <v>27</v>
      </c>
      <c r="I11" s="17" t="s">
        <v>27</v>
      </c>
      <c r="J11" s="7"/>
      <c r="K11" s="7"/>
      <c r="L11" s="7"/>
      <c r="M11" s="20"/>
    </row>
    <row r="12" spans="1:14" x14ac:dyDescent="0.25">
      <c r="A12" s="8" t="s">
        <v>17</v>
      </c>
      <c r="B12" s="8" t="s">
        <v>25</v>
      </c>
      <c r="C12" s="8" t="s">
        <v>19</v>
      </c>
      <c r="D12" s="8" t="s">
        <v>24</v>
      </c>
      <c r="E12" s="8" t="s">
        <v>26</v>
      </c>
      <c r="F12" s="8" t="s">
        <v>102</v>
      </c>
      <c r="G12" s="10"/>
      <c r="H12" s="10"/>
      <c r="I12" s="10"/>
      <c r="J12" s="9">
        <f t="shared" si="0"/>
        <v>0</v>
      </c>
      <c r="K12" s="9">
        <f t="shared" si="1"/>
        <v>0</v>
      </c>
      <c r="L12" s="9">
        <f t="shared" si="2"/>
        <v>0</v>
      </c>
      <c r="M12" s="21" t="str">
        <f>IF(OR(G12="",H12="",I12=""),"Pendent",IF(AND(G12&lt;='01_Referència'!G12,H12&lt;='01_Referència'!H12,I12&lt;='01_Referència'!I12),"OK","Revisar"))</f>
        <v>Pendent</v>
      </c>
    </row>
    <row r="13" spans="1:14" ht="30" x14ac:dyDescent="0.25">
      <c r="A13" s="6" t="s">
        <v>17</v>
      </c>
      <c r="B13" s="6" t="s">
        <v>28</v>
      </c>
      <c r="C13" s="6" t="s">
        <v>19</v>
      </c>
      <c r="D13" s="6" t="s">
        <v>20</v>
      </c>
      <c r="E13" s="6" t="s">
        <v>29</v>
      </c>
      <c r="F13" s="6" t="s">
        <v>30</v>
      </c>
      <c r="G13" s="10"/>
      <c r="H13" s="10"/>
      <c r="I13" s="10"/>
      <c r="J13" s="7">
        <f t="shared" si="0"/>
        <v>0</v>
      </c>
      <c r="K13" s="7">
        <f t="shared" si="1"/>
        <v>0</v>
      </c>
      <c r="L13" s="7">
        <f t="shared" si="2"/>
        <v>0</v>
      </c>
      <c r="M13" s="20" t="str">
        <f>IF(OR(G13="",H13="",I13=""),"Pendent",IF(AND(G13&lt;='01_Referència'!G13,H13&lt;='01_Referència'!H13,I13&lt;='01_Referència'!I13),"OK","Revisar"))</f>
        <v>Pendent</v>
      </c>
    </row>
    <row r="14" spans="1:14" ht="30" x14ac:dyDescent="0.25">
      <c r="A14" s="8" t="s">
        <v>17</v>
      </c>
      <c r="B14" s="8" t="s">
        <v>28</v>
      </c>
      <c r="C14" s="8" t="s">
        <v>19</v>
      </c>
      <c r="D14" s="8" t="s">
        <v>23</v>
      </c>
      <c r="E14" s="8" t="s">
        <v>29</v>
      </c>
      <c r="F14" s="8" t="s">
        <v>30</v>
      </c>
      <c r="G14" s="10"/>
      <c r="H14" s="10"/>
      <c r="I14" s="10"/>
      <c r="J14" s="9">
        <f t="shared" si="0"/>
        <v>0</v>
      </c>
      <c r="K14" s="9">
        <f t="shared" si="1"/>
        <v>0</v>
      </c>
      <c r="L14" s="9">
        <f t="shared" si="2"/>
        <v>0</v>
      </c>
      <c r="M14" s="21" t="str">
        <f>IF(OR(G14="",H14="",I14=""),"Pendent",IF(AND(G14&lt;='01_Referència'!G14,H14&lt;='01_Referència'!H14,I14&lt;='01_Referència'!I14),"OK","Revisar"))</f>
        <v>Pendent</v>
      </c>
    </row>
    <row r="15" spans="1:14" ht="30" x14ac:dyDescent="0.25">
      <c r="A15" s="6" t="s">
        <v>17</v>
      </c>
      <c r="B15" s="6" t="s">
        <v>28</v>
      </c>
      <c r="C15" s="6" t="s">
        <v>19</v>
      </c>
      <c r="D15" s="6" t="s">
        <v>24</v>
      </c>
      <c r="E15" s="6" t="s">
        <v>29</v>
      </c>
      <c r="F15" s="6" t="s">
        <v>30</v>
      </c>
      <c r="G15" s="10"/>
      <c r="H15" s="10"/>
      <c r="I15" s="10"/>
      <c r="J15" s="7">
        <f t="shared" si="0"/>
        <v>0</v>
      </c>
      <c r="K15" s="7">
        <f t="shared" si="1"/>
        <v>0</v>
      </c>
      <c r="L15" s="7">
        <f t="shared" si="2"/>
        <v>0</v>
      </c>
      <c r="M15" s="20" t="str">
        <f>IF(OR(G15="",H15="",I15=""),"Pendent",IF(AND(G15&lt;='01_Referència'!G15,H15&lt;='01_Referència'!H15,I15&lt;='01_Referència'!I15),"OK","Revisar"))</f>
        <v>Pendent</v>
      </c>
    </row>
    <row r="16" spans="1:14" x14ac:dyDescent="0.25">
      <c r="A16" s="8" t="s">
        <v>17</v>
      </c>
      <c r="B16" s="8" t="s">
        <v>31</v>
      </c>
      <c r="C16" s="8" t="s">
        <v>19</v>
      </c>
      <c r="D16" s="8" t="s">
        <v>20</v>
      </c>
      <c r="E16" s="8" t="s">
        <v>32</v>
      </c>
      <c r="F16" s="8" t="s">
        <v>33</v>
      </c>
      <c r="G16" s="10"/>
      <c r="H16" s="10"/>
      <c r="I16" s="10"/>
      <c r="J16" s="9">
        <f t="shared" si="0"/>
        <v>0</v>
      </c>
      <c r="K16" s="9">
        <f t="shared" si="1"/>
        <v>0</v>
      </c>
      <c r="L16" s="9">
        <f t="shared" si="2"/>
        <v>0</v>
      </c>
      <c r="M16" s="21" t="str">
        <f>IF(OR(G16="",H16="",I16=""),"Pendent",IF(AND(G16&lt;='01_Referència'!G16,H16&lt;='01_Referència'!H16,I16&lt;='01_Referència'!I16),"OK","Revisar"))</f>
        <v>Pendent</v>
      </c>
    </row>
    <row r="17" spans="1:13" x14ac:dyDescent="0.25">
      <c r="A17" s="6" t="s">
        <v>17</v>
      </c>
      <c r="B17" s="6" t="s">
        <v>31</v>
      </c>
      <c r="C17" s="6" t="s">
        <v>19</v>
      </c>
      <c r="D17" s="6" t="s">
        <v>23</v>
      </c>
      <c r="E17" s="6" t="s">
        <v>32</v>
      </c>
      <c r="F17" s="6" t="s">
        <v>33</v>
      </c>
      <c r="G17" s="10"/>
      <c r="H17" s="10"/>
      <c r="I17" s="10"/>
      <c r="J17" s="7">
        <f t="shared" si="0"/>
        <v>0</v>
      </c>
      <c r="K17" s="7">
        <f t="shared" si="1"/>
        <v>0</v>
      </c>
      <c r="L17" s="7">
        <f t="shared" si="2"/>
        <v>0</v>
      </c>
      <c r="M17" s="20" t="str">
        <f>IF(OR(G17="",H17="",I17=""),"Pendent",IF(AND(G17&lt;='01_Referència'!G17,H17&lt;='01_Referència'!H17,I17&lt;='01_Referència'!I17),"OK","Revisar"))</f>
        <v>Pendent</v>
      </c>
    </row>
    <row r="18" spans="1:13" x14ac:dyDescent="0.25">
      <c r="A18" s="8" t="s">
        <v>17</v>
      </c>
      <c r="B18" s="8" t="s">
        <v>31</v>
      </c>
      <c r="C18" s="8" t="s">
        <v>19</v>
      </c>
      <c r="D18" s="8" t="s">
        <v>24</v>
      </c>
      <c r="E18" s="8" t="s">
        <v>32</v>
      </c>
      <c r="F18" s="8" t="s">
        <v>33</v>
      </c>
      <c r="G18" s="10"/>
      <c r="H18" s="10"/>
      <c r="I18" s="10"/>
      <c r="J18" s="9">
        <f t="shared" si="0"/>
        <v>0</v>
      </c>
      <c r="K18" s="9">
        <f t="shared" si="1"/>
        <v>0</v>
      </c>
      <c r="L18" s="9">
        <f t="shared" si="2"/>
        <v>0</v>
      </c>
      <c r="M18" s="21" t="str">
        <f>IF(OR(G18="",H18="",I18=""),"Pendent",IF(AND(G18&lt;='01_Referència'!G18,H18&lt;='01_Referència'!H18,I18&lt;='01_Referència'!I18),"OK","Revisar"))</f>
        <v>Pendent</v>
      </c>
    </row>
    <row r="19" spans="1:13" ht="30" x14ac:dyDescent="0.25">
      <c r="A19" s="6" t="s">
        <v>17</v>
      </c>
      <c r="B19" s="6" t="s">
        <v>34</v>
      </c>
      <c r="C19" s="6" t="s">
        <v>35</v>
      </c>
      <c r="D19" s="6" t="s">
        <v>20</v>
      </c>
      <c r="E19" s="6" t="s">
        <v>36</v>
      </c>
      <c r="F19" s="6" t="s">
        <v>33</v>
      </c>
      <c r="G19" s="10"/>
      <c r="H19" s="10"/>
      <c r="I19" s="10"/>
      <c r="J19" s="7">
        <f t="shared" si="0"/>
        <v>0</v>
      </c>
      <c r="K19" s="7">
        <f t="shared" si="1"/>
        <v>0</v>
      </c>
      <c r="L19" s="7">
        <f t="shared" si="2"/>
        <v>0</v>
      </c>
      <c r="M19" s="20" t="str">
        <f>IF(OR(G19="",H19="",I19=""),"Pendent",IF(AND(G19&lt;='01_Referència'!G19,H19&lt;='01_Referència'!H19,I19&lt;='01_Referència'!I19),"OK","Revisar"))</f>
        <v>Pendent</v>
      </c>
    </row>
    <row r="20" spans="1:13" ht="30" x14ac:dyDescent="0.25">
      <c r="A20" s="8" t="s">
        <v>17</v>
      </c>
      <c r="B20" s="8" t="s">
        <v>34</v>
      </c>
      <c r="C20" s="8" t="s">
        <v>35</v>
      </c>
      <c r="D20" s="8" t="s">
        <v>23</v>
      </c>
      <c r="E20" s="8" t="s">
        <v>36</v>
      </c>
      <c r="F20" s="8" t="s">
        <v>33</v>
      </c>
      <c r="G20" s="10"/>
      <c r="H20" s="10"/>
      <c r="I20" s="10"/>
      <c r="J20" s="9">
        <f t="shared" si="0"/>
        <v>0</v>
      </c>
      <c r="K20" s="9">
        <f t="shared" si="1"/>
        <v>0</v>
      </c>
      <c r="L20" s="9">
        <f t="shared" si="2"/>
        <v>0</v>
      </c>
      <c r="M20" s="21" t="str">
        <f>IF(OR(G20="",H20="",I20=""),"Pendent",IF(AND(G20&lt;='01_Referència'!G20,H20&lt;='01_Referència'!H20,I20&lt;='01_Referència'!I20),"OK","Revisar"))</f>
        <v>Pendent</v>
      </c>
    </row>
    <row r="21" spans="1:13" ht="30" x14ac:dyDescent="0.25">
      <c r="A21" s="6" t="s">
        <v>17</v>
      </c>
      <c r="B21" s="6" t="s">
        <v>34</v>
      </c>
      <c r="C21" s="6" t="s">
        <v>35</v>
      </c>
      <c r="D21" s="6" t="s">
        <v>24</v>
      </c>
      <c r="E21" s="6" t="s">
        <v>36</v>
      </c>
      <c r="F21" s="6" t="s">
        <v>33</v>
      </c>
      <c r="G21" s="10"/>
      <c r="H21" s="10"/>
      <c r="I21" s="10"/>
      <c r="J21" s="7">
        <f t="shared" si="0"/>
        <v>0</v>
      </c>
      <c r="K21" s="7">
        <f t="shared" si="1"/>
        <v>0</v>
      </c>
      <c r="L21" s="7">
        <f t="shared" si="2"/>
        <v>0</v>
      </c>
      <c r="M21" s="20" t="str">
        <f>IF(OR(G21="",H21="",I21=""),"Pendent",IF(AND(G21&lt;='01_Referència'!G21,H21&lt;='01_Referència'!H21,I21&lt;='01_Referència'!I21),"OK","Revisar"))</f>
        <v>Pendent</v>
      </c>
    </row>
    <row r="22" spans="1:13" x14ac:dyDescent="0.25">
      <c r="A22" s="8" t="s">
        <v>17</v>
      </c>
      <c r="B22" s="8" t="s">
        <v>37</v>
      </c>
      <c r="C22" s="8" t="s">
        <v>35</v>
      </c>
      <c r="D22" s="8" t="s">
        <v>20</v>
      </c>
      <c r="E22" s="8" t="s">
        <v>38</v>
      </c>
      <c r="F22" s="8" t="s">
        <v>39</v>
      </c>
      <c r="G22" s="10"/>
      <c r="H22" s="10"/>
      <c r="I22" s="10"/>
      <c r="J22" s="9">
        <f t="shared" si="0"/>
        <v>0</v>
      </c>
      <c r="K22" s="9">
        <f t="shared" si="1"/>
        <v>0</v>
      </c>
      <c r="L22" s="9">
        <f t="shared" si="2"/>
        <v>0</v>
      </c>
      <c r="M22" s="21" t="str">
        <f>IF(OR(G22="",H22="",I22=""),"Pendent",IF(AND(G22&lt;='01_Referència'!G22,H22&lt;='01_Referència'!H22,I22&lt;='01_Referència'!I22),"OK","Revisar"))</f>
        <v>Pendent</v>
      </c>
    </row>
    <row r="23" spans="1:13" x14ac:dyDescent="0.25">
      <c r="A23" s="6" t="s">
        <v>17</v>
      </c>
      <c r="B23" s="6" t="s">
        <v>37</v>
      </c>
      <c r="C23" s="6" t="s">
        <v>35</v>
      </c>
      <c r="D23" s="6" t="s">
        <v>23</v>
      </c>
      <c r="E23" s="6" t="s">
        <v>38</v>
      </c>
      <c r="F23" s="6" t="s">
        <v>39</v>
      </c>
      <c r="G23" s="10"/>
      <c r="H23" s="10"/>
      <c r="I23" s="10"/>
      <c r="J23" s="7">
        <f t="shared" si="0"/>
        <v>0</v>
      </c>
      <c r="K23" s="7">
        <f t="shared" si="1"/>
        <v>0</v>
      </c>
      <c r="L23" s="7">
        <f t="shared" si="2"/>
        <v>0</v>
      </c>
      <c r="M23" s="20" t="str">
        <f>IF(OR(G23="",H23="",I23=""),"Pendent",IF(AND(G23&lt;='01_Referència'!G23,H23&lt;='01_Referència'!H23,I23&lt;='01_Referència'!I23),"OK","Revisar"))</f>
        <v>Pendent</v>
      </c>
    </row>
    <row r="24" spans="1:13" x14ac:dyDescent="0.25">
      <c r="A24" s="8" t="s">
        <v>17</v>
      </c>
      <c r="B24" s="8" t="s">
        <v>37</v>
      </c>
      <c r="C24" s="8" t="s">
        <v>35</v>
      </c>
      <c r="D24" s="8" t="s">
        <v>24</v>
      </c>
      <c r="E24" s="8" t="s">
        <v>38</v>
      </c>
      <c r="F24" s="8" t="s">
        <v>39</v>
      </c>
      <c r="G24" s="10"/>
      <c r="H24" s="10"/>
      <c r="I24" s="10"/>
      <c r="J24" s="9">
        <f t="shared" si="0"/>
        <v>0</v>
      </c>
      <c r="K24" s="9">
        <f t="shared" si="1"/>
        <v>0</v>
      </c>
      <c r="L24" s="9">
        <f t="shared" si="2"/>
        <v>0</v>
      </c>
      <c r="M24" s="21" t="str">
        <f>IF(OR(G24="",H24="",I24=""),"Pendent",IF(AND(G24&lt;='01_Referència'!G24,H24&lt;='01_Referència'!H24,I24&lt;='01_Referència'!I24),"OK","Revisar"))</f>
        <v>Pendent</v>
      </c>
    </row>
    <row r="25" spans="1:13" x14ac:dyDescent="0.25">
      <c r="A25" s="6" t="s">
        <v>17</v>
      </c>
      <c r="B25" s="6" t="s">
        <v>40</v>
      </c>
      <c r="C25" s="6" t="s">
        <v>35</v>
      </c>
      <c r="D25" s="6" t="s">
        <v>20</v>
      </c>
      <c r="E25" s="6" t="s">
        <v>41</v>
      </c>
      <c r="F25" s="6" t="s">
        <v>33</v>
      </c>
      <c r="G25" s="10"/>
      <c r="H25" s="10"/>
      <c r="I25" s="10"/>
      <c r="J25" s="7">
        <f t="shared" si="0"/>
        <v>0</v>
      </c>
      <c r="K25" s="7">
        <f t="shared" si="1"/>
        <v>0</v>
      </c>
      <c r="L25" s="7">
        <f t="shared" si="2"/>
        <v>0</v>
      </c>
      <c r="M25" s="20" t="str">
        <f>IF(OR(G25="",H25="",I25=""),"Pendent",IF(AND(G25&lt;='01_Referència'!G25,H25&lt;='01_Referència'!H25,I25&lt;='01_Referència'!I25),"OK","Revisar"))</f>
        <v>Pendent</v>
      </c>
    </row>
    <row r="26" spans="1:13" x14ac:dyDescent="0.25">
      <c r="A26" s="8" t="s">
        <v>17</v>
      </c>
      <c r="B26" s="8" t="s">
        <v>40</v>
      </c>
      <c r="C26" s="8" t="s">
        <v>35</v>
      </c>
      <c r="D26" s="8" t="s">
        <v>23</v>
      </c>
      <c r="E26" s="8" t="s">
        <v>41</v>
      </c>
      <c r="F26" s="8" t="s">
        <v>33</v>
      </c>
      <c r="G26" s="10"/>
      <c r="H26" s="10"/>
      <c r="I26" s="10"/>
      <c r="J26" s="9">
        <f t="shared" si="0"/>
        <v>0</v>
      </c>
      <c r="K26" s="9">
        <f t="shared" si="1"/>
        <v>0</v>
      </c>
      <c r="L26" s="9">
        <f t="shared" si="2"/>
        <v>0</v>
      </c>
      <c r="M26" s="21" t="str">
        <f>IF(OR(G26="",H26="",I26=""),"Pendent",IF(AND(G26&lt;='01_Referència'!G26,H26&lt;='01_Referència'!H26,I26&lt;='01_Referència'!I26),"OK","Revisar"))</f>
        <v>Pendent</v>
      </c>
    </row>
    <row r="27" spans="1:13" x14ac:dyDescent="0.25">
      <c r="A27" s="6" t="s">
        <v>17</v>
      </c>
      <c r="B27" s="6" t="s">
        <v>40</v>
      </c>
      <c r="C27" s="6" t="s">
        <v>35</v>
      </c>
      <c r="D27" s="6" t="s">
        <v>24</v>
      </c>
      <c r="E27" s="6" t="s">
        <v>41</v>
      </c>
      <c r="F27" s="6" t="s">
        <v>33</v>
      </c>
      <c r="G27" s="10"/>
      <c r="H27" s="10"/>
      <c r="I27" s="10"/>
      <c r="J27" s="7">
        <f t="shared" si="0"/>
        <v>0</v>
      </c>
      <c r="K27" s="7">
        <f t="shared" si="1"/>
        <v>0</v>
      </c>
      <c r="L27" s="7">
        <f t="shared" si="2"/>
        <v>0</v>
      </c>
      <c r="M27" s="20" t="str">
        <f>IF(OR(G27="",H27="",I27=""),"Pendent",IF(AND(G27&lt;='01_Referència'!G27,H27&lt;='01_Referència'!H27,I27&lt;='01_Referència'!I27),"OK","Revisar"))</f>
        <v>Pendent</v>
      </c>
    </row>
    <row r="28" spans="1:13" x14ac:dyDescent="0.25">
      <c r="A28" s="8" t="s">
        <v>17</v>
      </c>
      <c r="B28" s="8" t="s">
        <v>42</v>
      </c>
      <c r="C28" s="8" t="s">
        <v>35</v>
      </c>
      <c r="D28" s="8" t="s">
        <v>20</v>
      </c>
      <c r="E28" s="8" t="s">
        <v>43</v>
      </c>
      <c r="F28" s="8" t="s">
        <v>33</v>
      </c>
      <c r="G28" s="10"/>
      <c r="H28" s="10"/>
      <c r="I28" s="10"/>
      <c r="J28" s="9">
        <f t="shared" si="0"/>
        <v>0</v>
      </c>
      <c r="K28" s="9">
        <f t="shared" si="1"/>
        <v>0</v>
      </c>
      <c r="L28" s="9">
        <f t="shared" si="2"/>
        <v>0</v>
      </c>
      <c r="M28" s="21" t="str">
        <f>IF(OR(G28="",H28="",I28=""),"Pendent",IF(AND(G28&lt;='01_Referència'!G28,H28&lt;='01_Referència'!H28,I28&lt;='01_Referència'!I28),"OK","Revisar"))</f>
        <v>Pendent</v>
      </c>
    </row>
    <row r="29" spans="1:13" x14ac:dyDescent="0.25">
      <c r="A29" s="6" t="s">
        <v>17</v>
      </c>
      <c r="B29" s="6" t="s">
        <v>42</v>
      </c>
      <c r="C29" s="6" t="s">
        <v>35</v>
      </c>
      <c r="D29" s="6" t="s">
        <v>23</v>
      </c>
      <c r="E29" s="6" t="s">
        <v>43</v>
      </c>
      <c r="F29" s="6" t="s">
        <v>33</v>
      </c>
      <c r="G29" s="10"/>
      <c r="H29" s="10"/>
      <c r="I29" s="10"/>
      <c r="J29" s="7">
        <f t="shared" si="0"/>
        <v>0</v>
      </c>
      <c r="K29" s="7">
        <f t="shared" si="1"/>
        <v>0</v>
      </c>
      <c r="L29" s="7">
        <f t="shared" si="2"/>
        <v>0</v>
      </c>
      <c r="M29" s="20" t="str">
        <f>IF(OR(G29="",H29="",I29=""),"Pendent",IF(AND(G29&lt;='01_Referència'!G29,H29&lt;='01_Referència'!H29,I29&lt;='01_Referència'!I29),"OK","Revisar"))</f>
        <v>Pendent</v>
      </c>
    </row>
    <row r="30" spans="1:13" x14ac:dyDescent="0.25">
      <c r="A30" s="8" t="s">
        <v>17</v>
      </c>
      <c r="B30" s="8" t="s">
        <v>42</v>
      </c>
      <c r="C30" s="8" t="s">
        <v>35</v>
      </c>
      <c r="D30" s="8" t="s">
        <v>24</v>
      </c>
      <c r="E30" s="8" t="s">
        <v>43</v>
      </c>
      <c r="F30" s="8" t="s">
        <v>33</v>
      </c>
      <c r="G30" s="10"/>
      <c r="H30" s="10"/>
      <c r="I30" s="10"/>
      <c r="J30" s="9">
        <f t="shared" si="0"/>
        <v>0</v>
      </c>
      <c r="K30" s="9">
        <f t="shared" si="1"/>
        <v>0</v>
      </c>
      <c r="L30" s="9">
        <f t="shared" si="2"/>
        <v>0</v>
      </c>
      <c r="M30" s="21" t="str">
        <f>IF(OR(G30="",H30="",I30=""),"Pendent",IF(AND(G30&lt;='01_Referència'!G30,H30&lt;='01_Referència'!H30,I30&lt;='01_Referència'!I30),"OK","Revisar"))</f>
        <v>Pendent</v>
      </c>
    </row>
    <row r="31" spans="1:13" x14ac:dyDescent="0.25">
      <c r="A31" s="6" t="s">
        <v>17</v>
      </c>
      <c r="B31" s="6" t="s">
        <v>44</v>
      </c>
      <c r="C31" s="6" t="s">
        <v>35</v>
      </c>
      <c r="D31" s="6" t="s">
        <v>20</v>
      </c>
      <c r="E31" s="6" t="s">
        <v>45</v>
      </c>
      <c r="F31" s="6" t="s">
        <v>33</v>
      </c>
      <c r="G31" s="10"/>
      <c r="H31" s="10"/>
      <c r="I31" s="10"/>
      <c r="J31" s="7">
        <f t="shared" si="0"/>
        <v>0</v>
      </c>
      <c r="K31" s="7">
        <f t="shared" si="1"/>
        <v>0</v>
      </c>
      <c r="L31" s="7">
        <f t="shared" si="2"/>
        <v>0</v>
      </c>
      <c r="M31" s="20" t="str">
        <f>IF(OR(G31="",H31="",I31=""),"Pendent",IF(AND(G31&lt;='01_Referència'!G31,H31&lt;='01_Referència'!H31,I31&lt;='01_Referència'!I31),"OK","Revisar"))</f>
        <v>Pendent</v>
      </c>
    </row>
    <row r="32" spans="1:13" x14ac:dyDescent="0.25">
      <c r="A32" s="8" t="s">
        <v>17</v>
      </c>
      <c r="B32" s="8" t="s">
        <v>44</v>
      </c>
      <c r="C32" s="8" t="s">
        <v>35</v>
      </c>
      <c r="D32" s="8" t="s">
        <v>23</v>
      </c>
      <c r="E32" s="8" t="s">
        <v>45</v>
      </c>
      <c r="F32" s="8" t="s">
        <v>33</v>
      </c>
      <c r="G32" s="10"/>
      <c r="H32" s="10"/>
      <c r="I32" s="10"/>
      <c r="J32" s="9">
        <f t="shared" si="0"/>
        <v>0</v>
      </c>
      <c r="K32" s="9">
        <f t="shared" si="1"/>
        <v>0</v>
      </c>
      <c r="L32" s="9">
        <f t="shared" si="2"/>
        <v>0</v>
      </c>
      <c r="M32" s="21" t="str">
        <f>IF(OR(G32="",H32="",I32=""),"Pendent",IF(AND(G32&lt;='01_Referència'!G32,H32&lt;='01_Referència'!H32,I32&lt;='01_Referència'!I32),"OK","Revisar"))</f>
        <v>Pendent</v>
      </c>
    </row>
    <row r="33" spans="1:13" x14ac:dyDescent="0.25">
      <c r="A33" s="6" t="s">
        <v>17</v>
      </c>
      <c r="B33" s="6" t="s">
        <v>44</v>
      </c>
      <c r="C33" s="6" t="s">
        <v>35</v>
      </c>
      <c r="D33" s="6" t="s">
        <v>24</v>
      </c>
      <c r="E33" s="6" t="s">
        <v>45</v>
      </c>
      <c r="F33" s="6" t="s">
        <v>33</v>
      </c>
      <c r="G33" s="10"/>
      <c r="H33" s="10"/>
      <c r="I33" s="10"/>
      <c r="J33" s="7">
        <f t="shared" si="0"/>
        <v>0</v>
      </c>
      <c r="K33" s="7">
        <f t="shared" si="1"/>
        <v>0</v>
      </c>
      <c r="L33" s="7">
        <f t="shared" si="2"/>
        <v>0</v>
      </c>
      <c r="M33" s="20" t="str">
        <f>IF(OR(G33="",H33="",I33=""),"Pendent",IF(AND(G33&lt;='01_Referència'!G33,H33&lt;='01_Referència'!H33,I33&lt;='01_Referència'!I33),"OK","Revisar"))</f>
        <v>Pendent</v>
      </c>
    </row>
    <row r="34" spans="1:13" ht="30" x14ac:dyDescent="0.25">
      <c r="A34" s="8" t="s">
        <v>17</v>
      </c>
      <c r="B34" s="8" t="s">
        <v>46</v>
      </c>
      <c r="C34" s="8" t="s">
        <v>35</v>
      </c>
      <c r="D34" s="8" t="s">
        <v>20</v>
      </c>
      <c r="E34" s="8" t="s">
        <v>47</v>
      </c>
      <c r="F34" s="8" t="s">
        <v>33</v>
      </c>
      <c r="G34" s="10"/>
      <c r="H34" s="10"/>
      <c r="I34" s="10"/>
      <c r="J34" s="9">
        <f t="shared" si="0"/>
        <v>0</v>
      </c>
      <c r="K34" s="9">
        <f t="shared" si="1"/>
        <v>0</v>
      </c>
      <c r="L34" s="9">
        <f t="shared" si="2"/>
        <v>0</v>
      </c>
      <c r="M34" s="21" t="str">
        <f>IF(OR(G34="",H34="",I34=""),"Pendent",IF(AND(G34&lt;='01_Referència'!G34,H34&lt;='01_Referència'!H34,I34&lt;='01_Referència'!I34),"OK","Revisar"))</f>
        <v>Pendent</v>
      </c>
    </row>
    <row r="35" spans="1:13" ht="30" x14ac:dyDescent="0.25">
      <c r="A35" s="6" t="s">
        <v>17</v>
      </c>
      <c r="B35" s="6" t="s">
        <v>46</v>
      </c>
      <c r="C35" s="6" t="s">
        <v>35</v>
      </c>
      <c r="D35" s="6" t="s">
        <v>23</v>
      </c>
      <c r="E35" s="6" t="s">
        <v>47</v>
      </c>
      <c r="F35" s="6" t="s">
        <v>33</v>
      </c>
      <c r="G35" s="10"/>
      <c r="H35" s="10"/>
      <c r="I35" s="10"/>
      <c r="J35" s="7">
        <f t="shared" si="0"/>
        <v>0</v>
      </c>
      <c r="K35" s="7">
        <f t="shared" si="1"/>
        <v>0</v>
      </c>
      <c r="L35" s="7">
        <f t="shared" si="2"/>
        <v>0</v>
      </c>
      <c r="M35" s="20" t="str">
        <f>IF(OR(G35="",H35="",I35=""),"Pendent",IF(AND(G35&lt;='01_Referència'!G35,H35&lt;='01_Referència'!H35,I35&lt;='01_Referència'!I35),"OK","Revisar"))</f>
        <v>Pendent</v>
      </c>
    </row>
    <row r="36" spans="1:13" ht="30" x14ac:dyDescent="0.25">
      <c r="A36" s="8" t="s">
        <v>17</v>
      </c>
      <c r="B36" s="8" t="s">
        <v>46</v>
      </c>
      <c r="C36" s="8" t="s">
        <v>35</v>
      </c>
      <c r="D36" s="8" t="s">
        <v>24</v>
      </c>
      <c r="E36" s="8" t="s">
        <v>47</v>
      </c>
      <c r="F36" s="8" t="s">
        <v>33</v>
      </c>
      <c r="G36" s="10"/>
      <c r="H36" s="10"/>
      <c r="I36" s="10"/>
      <c r="J36" s="9">
        <f t="shared" si="0"/>
        <v>0</v>
      </c>
      <c r="K36" s="9">
        <f t="shared" si="1"/>
        <v>0</v>
      </c>
      <c r="L36" s="9">
        <f t="shared" si="2"/>
        <v>0</v>
      </c>
      <c r="M36" s="21" t="str">
        <f>IF(OR(G36="",H36="",I36=""),"Pendent",IF(AND(G36&lt;='01_Referència'!G36,H36&lt;='01_Referència'!H36,I36&lt;='01_Referència'!I36),"OK","Revisar"))</f>
        <v>Pendent</v>
      </c>
    </row>
    <row r="37" spans="1:13" x14ac:dyDescent="0.25">
      <c r="A37" s="6" t="s">
        <v>17</v>
      </c>
      <c r="B37" s="6" t="s">
        <v>48</v>
      </c>
      <c r="C37" s="6" t="s">
        <v>35</v>
      </c>
      <c r="D37" s="6" t="s">
        <v>20</v>
      </c>
      <c r="E37" s="6" t="s">
        <v>49</v>
      </c>
      <c r="F37" s="6" t="s">
        <v>50</v>
      </c>
      <c r="G37" s="10"/>
      <c r="H37" s="10"/>
      <c r="I37" s="10"/>
      <c r="J37" s="7">
        <f t="shared" si="0"/>
        <v>0</v>
      </c>
      <c r="K37" s="7">
        <f t="shared" si="1"/>
        <v>0</v>
      </c>
      <c r="L37" s="7">
        <f t="shared" si="2"/>
        <v>0</v>
      </c>
      <c r="M37" s="20" t="str">
        <f>IF(OR(G37="",H37="",I37=""),"Pendent",IF(AND(G37&lt;='01_Referència'!G37,H37&lt;='01_Referència'!H37,I37&lt;='01_Referència'!I37),"OK","Revisar"))</f>
        <v>Pendent</v>
      </c>
    </row>
    <row r="38" spans="1:13" x14ac:dyDescent="0.25">
      <c r="A38" s="8" t="s">
        <v>17</v>
      </c>
      <c r="B38" s="8" t="s">
        <v>48</v>
      </c>
      <c r="C38" s="8" t="s">
        <v>35</v>
      </c>
      <c r="D38" s="8" t="s">
        <v>23</v>
      </c>
      <c r="E38" s="8" t="s">
        <v>49</v>
      </c>
      <c r="F38" s="8" t="s">
        <v>50</v>
      </c>
      <c r="G38" s="10"/>
      <c r="H38" s="10"/>
      <c r="I38" s="10"/>
      <c r="J38" s="9">
        <f t="shared" si="0"/>
        <v>0</v>
      </c>
      <c r="K38" s="9">
        <f t="shared" si="1"/>
        <v>0</v>
      </c>
      <c r="L38" s="9">
        <f t="shared" si="2"/>
        <v>0</v>
      </c>
      <c r="M38" s="21" t="str">
        <f>IF(OR(G38="",H38="",I38=""),"Pendent",IF(AND(G38&lt;='01_Referència'!G38,H38&lt;='01_Referència'!H38,I38&lt;='01_Referència'!I38),"OK","Revisar"))</f>
        <v>Pendent</v>
      </c>
    </row>
    <row r="39" spans="1:13" x14ac:dyDescent="0.25">
      <c r="A39" s="6" t="s">
        <v>17</v>
      </c>
      <c r="B39" s="6" t="s">
        <v>48</v>
      </c>
      <c r="C39" s="6" t="s">
        <v>35</v>
      </c>
      <c r="D39" s="6" t="s">
        <v>24</v>
      </c>
      <c r="E39" s="6" t="s">
        <v>49</v>
      </c>
      <c r="F39" s="6" t="s">
        <v>50</v>
      </c>
      <c r="G39" s="10"/>
      <c r="H39" s="10"/>
      <c r="I39" s="10"/>
      <c r="J39" s="7">
        <f t="shared" ref="J39:J63" si="3">G39</f>
        <v>0</v>
      </c>
      <c r="K39" s="7">
        <f t="shared" ref="K39:K63" si="4">G39+H39</f>
        <v>0</v>
      </c>
      <c r="L39" s="7">
        <f t="shared" ref="L39:L63" si="5">G39+H39+I39</f>
        <v>0</v>
      </c>
      <c r="M39" s="20" t="str">
        <f>IF(OR(G39="",H39="",I39=""),"Pendent",IF(AND(G39&lt;='01_Referència'!G39,H39&lt;='01_Referència'!H39,I39&lt;='01_Referència'!I39),"OK","Revisar"))</f>
        <v>Pendent</v>
      </c>
    </row>
    <row r="40" spans="1:13" x14ac:dyDescent="0.25">
      <c r="A40" s="8" t="s">
        <v>17</v>
      </c>
      <c r="B40" s="8" t="s">
        <v>51</v>
      </c>
      <c r="C40" s="8" t="s">
        <v>35</v>
      </c>
      <c r="D40" s="8" t="s">
        <v>20</v>
      </c>
      <c r="E40" s="8" t="s">
        <v>52</v>
      </c>
      <c r="F40" s="8" t="s">
        <v>53</v>
      </c>
      <c r="G40" s="10"/>
      <c r="H40" s="10"/>
      <c r="I40" s="10"/>
      <c r="J40" s="9">
        <f t="shared" si="3"/>
        <v>0</v>
      </c>
      <c r="K40" s="9">
        <f t="shared" si="4"/>
        <v>0</v>
      </c>
      <c r="L40" s="9">
        <f t="shared" si="5"/>
        <v>0</v>
      </c>
      <c r="M40" s="21" t="str">
        <f>IF(OR(G40="",H40="",I40=""),"Pendent",IF(AND(G40&lt;='01_Referència'!G40,H40&lt;='01_Referència'!H40,I40&lt;='01_Referència'!I40),"OK","Revisar"))</f>
        <v>Pendent</v>
      </c>
    </row>
    <row r="41" spans="1:13" x14ac:dyDescent="0.25">
      <c r="A41" s="6" t="s">
        <v>17</v>
      </c>
      <c r="B41" s="6" t="s">
        <v>51</v>
      </c>
      <c r="C41" s="6" t="s">
        <v>35</v>
      </c>
      <c r="D41" s="6" t="s">
        <v>23</v>
      </c>
      <c r="E41" s="6" t="s">
        <v>52</v>
      </c>
      <c r="F41" s="6" t="s">
        <v>53</v>
      </c>
      <c r="G41" s="10"/>
      <c r="H41" s="10"/>
      <c r="I41" s="10"/>
      <c r="J41" s="7">
        <f t="shared" si="3"/>
        <v>0</v>
      </c>
      <c r="K41" s="7">
        <f t="shared" si="4"/>
        <v>0</v>
      </c>
      <c r="L41" s="7">
        <f t="shared" si="5"/>
        <v>0</v>
      </c>
      <c r="M41" s="20" t="str">
        <f>IF(OR(G41="",H41="",I41=""),"Pendent",IF(AND(G41&lt;='01_Referència'!G41,H41&lt;='01_Referència'!H41,I41&lt;='01_Referència'!I41),"OK","Revisar"))</f>
        <v>Pendent</v>
      </c>
    </row>
    <row r="42" spans="1:13" x14ac:dyDescent="0.25">
      <c r="A42" s="8" t="s">
        <v>17</v>
      </c>
      <c r="B42" s="8" t="s">
        <v>51</v>
      </c>
      <c r="C42" s="8" t="s">
        <v>35</v>
      </c>
      <c r="D42" s="8" t="s">
        <v>24</v>
      </c>
      <c r="E42" s="8" t="s">
        <v>52</v>
      </c>
      <c r="F42" s="8" t="s">
        <v>53</v>
      </c>
      <c r="G42" s="10"/>
      <c r="H42" s="10"/>
      <c r="I42" s="10"/>
      <c r="J42" s="9">
        <f t="shared" si="3"/>
        <v>0</v>
      </c>
      <c r="K42" s="9">
        <f t="shared" si="4"/>
        <v>0</v>
      </c>
      <c r="L42" s="9">
        <f t="shared" si="5"/>
        <v>0</v>
      </c>
      <c r="M42" s="21" t="str">
        <f>IF(OR(G42="",H42="",I42=""),"Pendent",IF(AND(G42&lt;='01_Referència'!G42,H42&lt;='01_Referència'!H42,I42&lt;='01_Referència'!I42),"OK","Revisar"))</f>
        <v>Pendent</v>
      </c>
    </row>
    <row r="43" spans="1:13" ht="30" x14ac:dyDescent="0.25">
      <c r="A43" s="6" t="s">
        <v>17</v>
      </c>
      <c r="B43" s="6" t="s">
        <v>54</v>
      </c>
      <c r="C43" s="6" t="s">
        <v>35</v>
      </c>
      <c r="D43" s="6" t="s">
        <v>20</v>
      </c>
      <c r="E43" s="6" t="s">
        <v>55</v>
      </c>
      <c r="F43" s="6" t="s">
        <v>56</v>
      </c>
      <c r="G43" s="10"/>
      <c r="H43" s="10"/>
      <c r="I43" s="10"/>
      <c r="J43" s="7">
        <f t="shared" si="3"/>
        <v>0</v>
      </c>
      <c r="K43" s="7">
        <f t="shared" si="4"/>
        <v>0</v>
      </c>
      <c r="L43" s="7">
        <f t="shared" si="5"/>
        <v>0</v>
      </c>
      <c r="M43" s="20" t="str">
        <f>IF(OR(G43="",H43="",I43=""),"Pendent",IF(AND(G43&lt;='01_Referència'!G43,H43&lt;='01_Referència'!H43,I43&lt;='01_Referència'!I43),"OK","Revisar"))</f>
        <v>Pendent</v>
      </c>
    </row>
    <row r="44" spans="1:13" ht="30" x14ac:dyDescent="0.25">
      <c r="A44" s="8" t="s">
        <v>17</v>
      </c>
      <c r="B44" s="8" t="s">
        <v>54</v>
      </c>
      <c r="C44" s="8" t="s">
        <v>35</v>
      </c>
      <c r="D44" s="8" t="s">
        <v>23</v>
      </c>
      <c r="E44" s="8" t="s">
        <v>55</v>
      </c>
      <c r="F44" s="8" t="s">
        <v>56</v>
      </c>
      <c r="G44" s="10"/>
      <c r="H44" s="10"/>
      <c r="I44" s="10"/>
      <c r="J44" s="9">
        <f t="shared" si="3"/>
        <v>0</v>
      </c>
      <c r="K44" s="9">
        <f t="shared" si="4"/>
        <v>0</v>
      </c>
      <c r="L44" s="9">
        <f t="shared" si="5"/>
        <v>0</v>
      </c>
      <c r="M44" s="21" t="str">
        <f>IF(OR(G44="",H44="",I44=""),"Pendent",IF(AND(G44&lt;='01_Referència'!G44,H44&lt;='01_Referència'!H44,I44&lt;='01_Referència'!I44),"OK","Revisar"))</f>
        <v>Pendent</v>
      </c>
    </row>
    <row r="45" spans="1:13" ht="30" x14ac:dyDescent="0.25">
      <c r="A45" s="6" t="s">
        <v>17</v>
      </c>
      <c r="B45" s="6" t="s">
        <v>54</v>
      </c>
      <c r="C45" s="6" t="s">
        <v>35</v>
      </c>
      <c r="D45" s="6" t="s">
        <v>24</v>
      </c>
      <c r="E45" s="6" t="s">
        <v>55</v>
      </c>
      <c r="F45" s="6" t="s">
        <v>56</v>
      </c>
      <c r="G45" s="10"/>
      <c r="H45" s="10"/>
      <c r="I45" s="10"/>
      <c r="J45" s="7">
        <f t="shared" si="3"/>
        <v>0</v>
      </c>
      <c r="K45" s="7">
        <f t="shared" si="4"/>
        <v>0</v>
      </c>
      <c r="L45" s="7">
        <f t="shared" si="5"/>
        <v>0</v>
      </c>
      <c r="M45" s="20" t="str">
        <f>IF(OR(G45="",H45="",I45=""),"Pendent",IF(AND(G45&lt;='01_Referència'!G45,H45&lt;='01_Referència'!H45,I45&lt;='01_Referència'!I45),"OK","Revisar"))</f>
        <v>Pendent</v>
      </c>
    </row>
    <row r="46" spans="1:13" ht="30" x14ac:dyDescent="0.25">
      <c r="A46" s="8" t="s">
        <v>17</v>
      </c>
      <c r="B46" s="8" t="s">
        <v>57</v>
      </c>
      <c r="C46" s="8" t="s">
        <v>35</v>
      </c>
      <c r="D46" s="8" t="s">
        <v>20</v>
      </c>
      <c r="E46" s="8" t="s">
        <v>58</v>
      </c>
      <c r="F46" s="8" t="s">
        <v>59</v>
      </c>
      <c r="G46" s="10"/>
      <c r="H46" s="10"/>
      <c r="I46" s="10"/>
      <c r="J46" s="9">
        <f t="shared" si="3"/>
        <v>0</v>
      </c>
      <c r="K46" s="9">
        <f t="shared" si="4"/>
        <v>0</v>
      </c>
      <c r="L46" s="9">
        <f t="shared" si="5"/>
        <v>0</v>
      </c>
      <c r="M46" s="21" t="str">
        <f>IF(OR(G46="",H46="",I46=""),"Pendent",IF(AND(G46&lt;='01_Referència'!G46,H46&lt;='01_Referència'!H46,I46&lt;='01_Referència'!I46),"OK","Revisar"))</f>
        <v>Pendent</v>
      </c>
    </row>
    <row r="47" spans="1:13" ht="30" x14ac:dyDescent="0.25">
      <c r="A47" s="6" t="s">
        <v>17</v>
      </c>
      <c r="B47" s="6" t="s">
        <v>57</v>
      </c>
      <c r="C47" s="6" t="s">
        <v>35</v>
      </c>
      <c r="D47" s="6" t="s">
        <v>23</v>
      </c>
      <c r="E47" s="6" t="s">
        <v>58</v>
      </c>
      <c r="F47" s="6" t="s">
        <v>59</v>
      </c>
      <c r="G47" s="10"/>
      <c r="H47" s="10"/>
      <c r="I47" s="10"/>
      <c r="J47" s="7">
        <f t="shared" si="3"/>
        <v>0</v>
      </c>
      <c r="K47" s="7">
        <f t="shared" si="4"/>
        <v>0</v>
      </c>
      <c r="L47" s="7">
        <f t="shared" si="5"/>
        <v>0</v>
      </c>
      <c r="M47" s="20" t="str">
        <f>IF(OR(G47="",H47="",I47=""),"Pendent",IF(AND(G47&lt;='01_Referència'!G47,H47&lt;='01_Referència'!H47,I47&lt;='01_Referència'!I47),"OK","Revisar"))</f>
        <v>Pendent</v>
      </c>
    </row>
    <row r="48" spans="1:13" ht="30" x14ac:dyDescent="0.25">
      <c r="A48" s="8" t="s">
        <v>17</v>
      </c>
      <c r="B48" s="8" t="s">
        <v>57</v>
      </c>
      <c r="C48" s="8" t="s">
        <v>35</v>
      </c>
      <c r="D48" s="8" t="s">
        <v>24</v>
      </c>
      <c r="E48" s="8" t="s">
        <v>58</v>
      </c>
      <c r="F48" s="8" t="s">
        <v>59</v>
      </c>
      <c r="G48" s="10"/>
      <c r="H48" s="10"/>
      <c r="I48" s="10"/>
      <c r="J48" s="9">
        <f t="shared" si="3"/>
        <v>0</v>
      </c>
      <c r="K48" s="9">
        <f t="shared" si="4"/>
        <v>0</v>
      </c>
      <c r="L48" s="9">
        <f t="shared" si="5"/>
        <v>0</v>
      </c>
      <c r="M48" s="21" t="str">
        <f>IF(OR(G48="",H48="",I48=""),"Pendent",IF(AND(G48&lt;='01_Referència'!G48,H48&lt;='01_Referència'!H48,I48&lt;='01_Referència'!I48),"OK","Revisar"))</f>
        <v>Pendent</v>
      </c>
    </row>
    <row r="49" spans="1:13" x14ac:dyDescent="0.25">
      <c r="A49" s="6" t="s">
        <v>17</v>
      </c>
      <c r="B49" s="6" t="s">
        <v>60</v>
      </c>
      <c r="C49" s="6" t="s">
        <v>35</v>
      </c>
      <c r="D49" s="6" t="s">
        <v>20</v>
      </c>
      <c r="E49" s="6" t="s">
        <v>61</v>
      </c>
      <c r="F49" s="6" t="s">
        <v>59</v>
      </c>
      <c r="G49" s="10"/>
      <c r="H49" s="10"/>
      <c r="I49" s="10"/>
      <c r="J49" s="7">
        <f t="shared" si="3"/>
        <v>0</v>
      </c>
      <c r="K49" s="7">
        <f t="shared" si="4"/>
        <v>0</v>
      </c>
      <c r="L49" s="7">
        <f t="shared" si="5"/>
        <v>0</v>
      </c>
      <c r="M49" s="20" t="str">
        <f>IF(OR(G49="",H49="",I49=""),"Pendent",IF(AND(G49&lt;='01_Referència'!G49,H49&lt;='01_Referència'!H49,I49&lt;='01_Referència'!I49),"OK","Revisar"))</f>
        <v>Pendent</v>
      </c>
    </row>
    <row r="50" spans="1:13" x14ac:dyDescent="0.25">
      <c r="A50" s="8" t="s">
        <v>17</v>
      </c>
      <c r="B50" s="8" t="s">
        <v>60</v>
      </c>
      <c r="C50" s="8" t="s">
        <v>35</v>
      </c>
      <c r="D50" s="8" t="s">
        <v>23</v>
      </c>
      <c r="E50" s="8" t="s">
        <v>61</v>
      </c>
      <c r="F50" s="8" t="s">
        <v>59</v>
      </c>
      <c r="G50" s="10"/>
      <c r="H50" s="10"/>
      <c r="I50" s="10"/>
      <c r="J50" s="9">
        <f t="shared" si="3"/>
        <v>0</v>
      </c>
      <c r="K50" s="9">
        <f t="shared" si="4"/>
        <v>0</v>
      </c>
      <c r="L50" s="9">
        <f t="shared" si="5"/>
        <v>0</v>
      </c>
      <c r="M50" s="21" t="str">
        <f>IF(OR(G50="",H50="",I50=""),"Pendent",IF(AND(G50&lt;='01_Referència'!G50,H50&lt;='01_Referència'!H50,I50&lt;='01_Referència'!I50),"OK","Revisar"))</f>
        <v>Pendent</v>
      </c>
    </row>
    <row r="51" spans="1:13" x14ac:dyDescent="0.25">
      <c r="A51" s="6" t="s">
        <v>17</v>
      </c>
      <c r="B51" s="6" t="s">
        <v>60</v>
      </c>
      <c r="C51" s="6" t="s">
        <v>35</v>
      </c>
      <c r="D51" s="6" t="s">
        <v>24</v>
      </c>
      <c r="E51" s="6" t="s">
        <v>61</v>
      </c>
      <c r="F51" s="6" t="s">
        <v>59</v>
      </c>
      <c r="G51" s="10"/>
      <c r="H51" s="10"/>
      <c r="I51" s="10"/>
      <c r="J51" s="7">
        <f t="shared" si="3"/>
        <v>0</v>
      </c>
      <c r="K51" s="7">
        <f t="shared" si="4"/>
        <v>0</v>
      </c>
      <c r="L51" s="7">
        <f t="shared" si="5"/>
        <v>0</v>
      </c>
      <c r="M51" s="20" t="str">
        <f>IF(OR(G51="",H51="",I51=""),"Pendent",IF(AND(G51&lt;='01_Referència'!G51,H51&lt;='01_Referència'!H51,I51&lt;='01_Referència'!I51),"OK","Revisar"))</f>
        <v>Pendent</v>
      </c>
    </row>
    <row r="52" spans="1:13" x14ac:dyDescent="0.25">
      <c r="A52" s="8" t="s">
        <v>17</v>
      </c>
      <c r="B52" s="8" t="s">
        <v>62</v>
      </c>
      <c r="C52" s="8" t="s">
        <v>63</v>
      </c>
      <c r="D52" s="8" t="s">
        <v>20</v>
      </c>
      <c r="E52" s="8" t="s">
        <v>64</v>
      </c>
      <c r="F52" s="8" t="s">
        <v>102</v>
      </c>
      <c r="G52" s="17" t="s">
        <v>27</v>
      </c>
      <c r="H52" s="17" t="s">
        <v>27</v>
      </c>
      <c r="I52" s="17" t="s">
        <v>27</v>
      </c>
      <c r="J52" s="9"/>
      <c r="K52" s="9"/>
      <c r="L52" s="9"/>
      <c r="M52" s="21"/>
    </row>
    <row r="53" spans="1:13" x14ac:dyDescent="0.25">
      <c r="A53" s="6" t="s">
        <v>17</v>
      </c>
      <c r="B53" s="6" t="s">
        <v>62</v>
      </c>
      <c r="C53" s="6" t="s">
        <v>63</v>
      </c>
      <c r="D53" s="6" t="s">
        <v>23</v>
      </c>
      <c r="E53" s="6" t="s">
        <v>64</v>
      </c>
      <c r="F53" s="8" t="s">
        <v>102</v>
      </c>
      <c r="G53" s="17" t="s">
        <v>27</v>
      </c>
      <c r="H53" s="17" t="s">
        <v>27</v>
      </c>
      <c r="I53" s="17" t="s">
        <v>27</v>
      </c>
      <c r="J53" s="7"/>
      <c r="K53" s="7"/>
      <c r="L53" s="7"/>
      <c r="M53" s="20"/>
    </row>
    <row r="54" spans="1:13" x14ac:dyDescent="0.25">
      <c r="A54" s="8" t="s">
        <v>17</v>
      </c>
      <c r="B54" s="8" t="s">
        <v>62</v>
      </c>
      <c r="C54" s="8" t="s">
        <v>63</v>
      </c>
      <c r="D54" s="8" t="s">
        <v>24</v>
      </c>
      <c r="E54" s="8" t="s">
        <v>64</v>
      </c>
      <c r="F54" s="8" t="s">
        <v>102</v>
      </c>
      <c r="G54" s="10"/>
      <c r="H54" s="17" t="s">
        <v>27</v>
      </c>
      <c r="I54" s="17" t="s">
        <v>27</v>
      </c>
      <c r="J54" s="9">
        <f t="shared" si="3"/>
        <v>0</v>
      </c>
      <c r="K54" s="9"/>
      <c r="L54" s="9"/>
      <c r="M54" s="21" t="str">
        <f>IF(OR(G54="",H54="",I54=""),"Pendent",IF(AND(G54&lt;='01_Referència'!G54,H54&lt;='01_Referència'!H54,I54&lt;='01_Referència'!I54),"OK","Revisar"))</f>
        <v>Pendent</v>
      </c>
    </row>
    <row r="55" spans="1:13" x14ac:dyDescent="0.25">
      <c r="A55" s="6" t="s">
        <v>17</v>
      </c>
      <c r="B55" s="6" t="s">
        <v>65</v>
      </c>
      <c r="C55" s="6" t="s">
        <v>63</v>
      </c>
      <c r="D55" s="6" t="s">
        <v>20</v>
      </c>
      <c r="E55" s="6" t="s">
        <v>66</v>
      </c>
      <c r="F55" s="6" t="s">
        <v>67</v>
      </c>
      <c r="G55" s="10"/>
      <c r="H55" s="10"/>
      <c r="I55" s="10"/>
      <c r="J55" s="7">
        <f t="shared" si="3"/>
        <v>0</v>
      </c>
      <c r="K55" s="7">
        <f t="shared" si="4"/>
        <v>0</v>
      </c>
      <c r="L55" s="7">
        <f t="shared" si="5"/>
        <v>0</v>
      </c>
      <c r="M55" s="20" t="str">
        <f>IF(OR(G55="",H55="",I55=""),"Pendent",IF(AND(G55&lt;='01_Referència'!G55,H55&lt;='01_Referència'!H55,I55&lt;='01_Referència'!I55),"OK","Revisar"))</f>
        <v>Pendent</v>
      </c>
    </row>
    <row r="56" spans="1:13" x14ac:dyDescent="0.25">
      <c r="A56" s="8" t="s">
        <v>17</v>
      </c>
      <c r="B56" s="8" t="s">
        <v>65</v>
      </c>
      <c r="C56" s="8" t="s">
        <v>63</v>
      </c>
      <c r="D56" s="8" t="s">
        <v>23</v>
      </c>
      <c r="E56" s="8" t="s">
        <v>66</v>
      </c>
      <c r="F56" s="8" t="s">
        <v>67</v>
      </c>
      <c r="G56" s="10"/>
      <c r="H56" s="10"/>
      <c r="I56" s="10"/>
      <c r="J56" s="9">
        <f t="shared" si="3"/>
        <v>0</v>
      </c>
      <c r="K56" s="9">
        <f t="shared" si="4"/>
        <v>0</v>
      </c>
      <c r="L56" s="9">
        <f t="shared" si="5"/>
        <v>0</v>
      </c>
      <c r="M56" s="21" t="str">
        <f>IF(OR(G56="",H56="",I56=""),"Pendent",IF(AND(G56&lt;='01_Referència'!G56,H56&lt;='01_Referència'!H56,I56&lt;='01_Referència'!I56),"OK","Revisar"))</f>
        <v>Pendent</v>
      </c>
    </row>
    <row r="57" spans="1:13" x14ac:dyDescent="0.25">
      <c r="A57" s="6" t="s">
        <v>17</v>
      </c>
      <c r="B57" s="6" t="s">
        <v>65</v>
      </c>
      <c r="C57" s="6" t="s">
        <v>63</v>
      </c>
      <c r="D57" s="6" t="s">
        <v>24</v>
      </c>
      <c r="E57" s="6" t="s">
        <v>66</v>
      </c>
      <c r="F57" s="6" t="s">
        <v>67</v>
      </c>
      <c r="G57" s="10"/>
      <c r="H57" s="10"/>
      <c r="I57" s="10"/>
      <c r="J57" s="7">
        <f t="shared" si="3"/>
        <v>0</v>
      </c>
      <c r="K57" s="7">
        <f t="shared" si="4"/>
        <v>0</v>
      </c>
      <c r="L57" s="7">
        <f t="shared" si="5"/>
        <v>0</v>
      </c>
      <c r="M57" s="20" t="str">
        <f>IF(OR(G57="",H57="",I57=""),"Pendent",IF(AND(G57&lt;='01_Referència'!G57,H57&lt;='01_Referència'!H57,I57&lt;='01_Referència'!I57),"OK","Revisar"))</f>
        <v>Pendent</v>
      </c>
    </row>
    <row r="58" spans="1:13" x14ac:dyDescent="0.25">
      <c r="A58" s="8" t="s">
        <v>17</v>
      </c>
      <c r="B58" s="8" t="s">
        <v>68</v>
      </c>
      <c r="C58" s="8" t="s">
        <v>69</v>
      </c>
      <c r="D58" s="8" t="s">
        <v>20</v>
      </c>
      <c r="E58" s="8" t="s">
        <v>70</v>
      </c>
      <c r="F58" s="8" t="s">
        <v>33</v>
      </c>
      <c r="G58" s="10"/>
      <c r="H58" s="10"/>
      <c r="I58" s="10"/>
      <c r="J58" s="9">
        <f t="shared" si="3"/>
        <v>0</v>
      </c>
      <c r="K58" s="9">
        <f t="shared" si="4"/>
        <v>0</v>
      </c>
      <c r="L58" s="9">
        <f t="shared" si="5"/>
        <v>0</v>
      </c>
      <c r="M58" s="21" t="str">
        <f>IF(OR(G58="",H58="",I58=""),"Pendent",IF(AND(G58&lt;='01_Referència'!G58,H58&lt;='01_Referència'!H58,I58&lt;='01_Referència'!I58),"OK","Revisar"))</f>
        <v>Pendent</v>
      </c>
    </row>
    <row r="59" spans="1:13" x14ac:dyDescent="0.25">
      <c r="A59" s="6" t="s">
        <v>17</v>
      </c>
      <c r="B59" s="6" t="s">
        <v>68</v>
      </c>
      <c r="C59" s="6" t="s">
        <v>69</v>
      </c>
      <c r="D59" s="6" t="s">
        <v>23</v>
      </c>
      <c r="E59" s="6" t="s">
        <v>70</v>
      </c>
      <c r="F59" s="6" t="s">
        <v>33</v>
      </c>
      <c r="G59" s="10"/>
      <c r="H59" s="10"/>
      <c r="I59" s="10"/>
      <c r="J59" s="7">
        <f t="shared" si="3"/>
        <v>0</v>
      </c>
      <c r="K59" s="7">
        <f t="shared" si="4"/>
        <v>0</v>
      </c>
      <c r="L59" s="7">
        <f t="shared" si="5"/>
        <v>0</v>
      </c>
      <c r="M59" s="20" t="str">
        <f>IF(OR(G59="",H59="",I59=""),"Pendent",IF(AND(G59&lt;='01_Referència'!G59,H59&lt;='01_Referència'!H59,I59&lt;='01_Referència'!I59),"OK","Revisar"))</f>
        <v>Pendent</v>
      </c>
    </row>
    <row r="60" spans="1:13" x14ac:dyDescent="0.25">
      <c r="A60" s="8" t="s">
        <v>17</v>
      </c>
      <c r="B60" s="8" t="s">
        <v>68</v>
      </c>
      <c r="C60" s="8" t="s">
        <v>69</v>
      </c>
      <c r="D60" s="8" t="s">
        <v>24</v>
      </c>
      <c r="E60" s="8" t="s">
        <v>70</v>
      </c>
      <c r="F60" s="8" t="s">
        <v>33</v>
      </c>
      <c r="G60" s="10"/>
      <c r="H60" s="10"/>
      <c r="I60" s="10"/>
      <c r="J60" s="9">
        <f t="shared" si="3"/>
        <v>0</v>
      </c>
      <c r="K60" s="9">
        <f t="shared" si="4"/>
        <v>0</v>
      </c>
      <c r="L60" s="9">
        <f t="shared" si="5"/>
        <v>0</v>
      </c>
      <c r="M60" s="21" t="str">
        <f>IF(OR(G60="",H60="",I60=""),"Pendent",IF(AND(G60&lt;='01_Referència'!G60,H60&lt;='01_Referència'!H60,I60&lt;='01_Referència'!I60),"OK","Revisar"))</f>
        <v>Pendent</v>
      </c>
    </row>
    <row r="61" spans="1:13" x14ac:dyDescent="0.25">
      <c r="A61" s="6" t="s">
        <v>17</v>
      </c>
      <c r="B61" s="6" t="s">
        <v>71</v>
      </c>
      <c r="C61" s="6" t="s">
        <v>69</v>
      </c>
      <c r="D61" s="6" t="s">
        <v>20</v>
      </c>
      <c r="E61" s="6" t="s">
        <v>72</v>
      </c>
      <c r="F61" s="6" t="s">
        <v>33</v>
      </c>
      <c r="G61" s="10"/>
      <c r="H61" s="10"/>
      <c r="I61" s="10"/>
      <c r="J61" s="7">
        <f t="shared" si="3"/>
        <v>0</v>
      </c>
      <c r="K61" s="7">
        <f t="shared" si="4"/>
        <v>0</v>
      </c>
      <c r="L61" s="7">
        <f t="shared" si="5"/>
        <v>0</v>
      </c>
      <c r="M61" s="20" t="str">
        <f>IF(OR(G61="",H61="",I61=""),"Pendent",IF(AND(G61&lt;='01_Referència'!G61,H61&lt;='01_Referència'!H61,I61&lt;='01_Referència'!I61),"OK","Revisar"))</f>
        <v>Pendent</v>
      </c>
    </row>
    <row r="62" spans="1:13" x14ac:dyDescent="0.25">
      <c r="A62" s="8" t="s">
        <v>17</v>
      </c>
      <c r="B62" s="8" t="s">
        <v>71</v>
      </c>
      <c r="C62" s="8" t="s">
        <v>69</v>
      </c>
      <c r="D62" s="8" t="s">
        <v>23</v>
      </c>
      <c r="E62" s="8" t="s">
        <v>72</v>
      </c>
      <c r="F62" s="8" t="s">
        <v>33</v>
      </c>
      <c r="G62" s="10"/>
      <c r="H62" s="10"/>
      <c r="I62" s="10"/>
      <c r="J62" s="9">
        <f t="shared" si="3"/>
        <v>0</v>
      </c>
      <c r="K62" s="9">
        <f t="shared" si="4"/>
        <v>0</v>
      </c>
      <c r="L62" s="9">
        <f t="shared" si="5"/>
        <v>0</v>
      </c>
      <c r="M62" s="21" t="str">
        <f>IF(OR(G62="",H62="",I62=""),"Pendent",IF(AND(G62&lt;='01_Referència'!G62,H62&lt;='01_Referència'!H62,I62&lt;='01_Referència'!I62),"OK","Revisar"))</f>
        <v>Pendent</v>
      </c>
    </row>
    <row r="63" spans="1:13" x14ac:dyDescent="0.25">
      <c r="A63" s="6" t="s">
        <v>17</v>
      </c>
      <c r="B63" s="6" t="s">
        <v>71</v>
      </c>
      <c r="C63" s="6" t="s">
        <v>69</v>
      </c>
      <c r="D63" s="6" t="s">
        <v>24</v>
      </c>
      <c r="E63" s="6" t="s">
        <v>72</v>
      </c>
      <c r="F63" s="6" t="s">
        <v>33</v>
      </c>
      <c r="G63" s="10"/>
      <c r="H63" s="10"/>
      <c r="I63" s="10"/>
      <c r="J63" s="7">
        <f t="shared" si="3"/>
        <v>0</v>
      </c>
      <c r="K63" s="7">
        <f t="shared" si="4"/>
        <v>0</v>
      </c>
      <c r="L63" s="7">
        <f t="shared" si="5"/>
        <v>0</v>
      </c>
      <c r="M63" s="20" t="str">
        <f>IF(OR(G63="",H63="",I63=""),"Pendent",IF(AND(G63&lt;='01_Referència'!G63,H63&lt;='01_Referència'!H63,I63&lt;='01_Referència'!I63),"OK","Revisar"))</f>
        <v>Pendent</v>
      </c>
    </row>
  </sheetData>
  <sheetProtection algorithmName="SHA-512" hashValue="B27ByOIEyclnw22SjS0qEs/I+qhJjgp+13o/rPF4xnv6io/x8ziAtLANn0SIot7cV6sJ6JkgpSkumYGUKXujsQ==" saltValue="/E44H8Y1gqV2spEZnnT+Ig==" spinCount="100000" sheet="1" objects="1" scenarios="1" selectLockedCells="1"/>
  <mergeCells count="3">
    <mergeCell ref="C3:N3"/>
    <mergeCell ref="C2:N2"/>
    <mergeCell ref="C1:N1"/>
  </mergeCells>
  <pageMargins left="0.75" right="0.75" top="1" bottom="1" header="0.5" footer="0.5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0000000-000E-0000-0100-000001000000}">
            <xm:f>AND(G7&lt;&gt;"",G7&gt;'01_Referència'!G7)</xm:f>
            <x14:dxf>
              <fill>
                <patternFill patternType="solid">
                  <fgColor rgb="FFFFC7CE"/>
                </patternFill>
              </fill>
            </x14:dxf>
          </x14:cfRule>
          <xm:sqref>G7:I63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custom" allowBlank="1" showInputMessage="1" showErrorMessage="1" errorTitle="Preu no permès" error="L’import ofert ha de ser superior o igual a 0 i no pot superar el preu de referència de la mateixa fila." promptTitle="Preu Ofert" prompt="Introduïu un import igual o inferior al preu de referència." xr:uid="{00000000-0002-0000-0100-000000000000}">
          <x14:formula1>
            <xm:f>OR(G7="",AND(ISNUMBER(G7),G7&gt;=0,G7&lt;='01_Referència'!G7))</xm:f>
          </x14:formula1>
          <xm:sqref>G7:I9 G12:I51 G54:G63 H55:I63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ull4"/>
  <dimension ref="A1:N63"/>
  <sheetViews>
    <sheetView zoomScale="80" zoomScaleNormal="80" workbookViewId="0">
      <pane ySplit="6" topLeftCell="A7" activePane="bottomLeft" state="frozen"/>
      <selection pane="bottomLeft" activeCell="L7" sqref="L7"/>
    </sheetView>
  </sheetViews>
  <sheetFormatPr defaultRowHeight="15" x14ac:dyDescent="0.25"/>
  <cols>
    <col min="1" max="1" width="13.42578125" customWidth="1"/>
    <col min="2" max="2" width="15.42578125" customWidth="1"/>
    <col min="3" max="3" width="23" customWidth="1"/>
    <col min="4" max="4" width="34" customWidth="1"/>
    <col min="5" max="5" width="48" customWidth="1"/>
    <col min="6" max="6" width="23" customWidth="1"/>
    <col min="7" max="13" width="18" customWidth="1"/>
    <col min="14" max="14" width="34" customWidth="1"/>
  </cols>
  <sheetData>
    <row r="1" spans="1:14" ht="27.95" customHeight="1" x14ac:dyDescent="0.25">
      <c r="C1" s="25" t="s">
        <v>0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21.95" customHeight="1" x14ac:dyDescent="0.25">
      <c r="C2" s="24" t="s">
        <v>101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36" customHeight="1" x14ac:dyDescent="0.25">
      <c r="A3" s="1"/>
      <c r="B3" s="2"/>
      <c r="C3" s="22" t="s">
        <v>4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5" spans="1:14" x14ac:dyDescent="0.25">
      <c r="A5" s="3" t="s">
        <v>83</v>
      </c>
      <c r="B5" s="11">
        <f>SUM(J7:J63)</f>
        <v>0</v>
      </c>
      <c r="C5" s="3" t="s">
        <v>84</v>
      </c>
      <c r="D5" s="11">
        <f>SUM(L7:L63)</f>
        <v>1493619.12</v>
      </c>
      <c r="E5" s="3" t="s">
        <v>85</v>
      </c>
      <c r="F5" s="12">
        <f>D5-B5</f>
        <v>1493619.12</v>
      </c>
    </row>
    <row r="6" spans="1:14" ht="44.1" customHeight="1" x14ac:dyDescent="0.25">
      <c r="A6" s="5" t="s">
        <v>5</v>
      </c>
      <c r="B6" s="5" t="s">
        <v>6</v>
      </c>
      <c r="C6" s="5" t="s">
        <v>7</v>
      </c>
      <c r="D6" s="5" t="s">
        <v>8</v>
      </c>
      <c r="E6" s="5" t="s">
        <v>9</v>
      </c>
      <c r="F6" s="5" t="s">
        <v>10</v>
      </c>
      <c r="G6" s="5" t="s">
        <v>86</v>
      </c>
      <c r="H6" s="5" t="s">
        <v>87</v>
      </c>
      <c r="I6" s="5" t="s">
        <v>88</v>
      </c>
      <c r="J6" s="5" t="s">
        <v>103</v>
      </c>
      <c r="K6" s="5" t="s">
        <v>89</v>
      </c>
      <c r="L6" s="5" t="s">
        <v>104</v>
      </c>
      <c r="M6" s="5" t="s">
        <v>90</v>
      </c>
    </row>
    <row r="7" spans="1:14" x14ac:dyDescent="0.25">
      <c r="A7" s="6" t="s">
        <v>17</v>
      </c>
      <c r="B7" s="6" t="s">
        <v>18</v>
      </c>
      <c r="C7" s="6" t="s">
        <v>19</v>
      </c>
      <c r="D7" s="6" t="s">
        <v>20</v>
      </c>
      <c r="E7" s="6" t="s">
        <v>21</v>
      </c>
      <c r="F7" s="6" t="s">
        <v>22</v>
      </c>
      <c r="G7" s="13" t="s">
        <v>91</v>
      </c>
      <c r="H7" s="13">
        <v>20000</v>
      </c>
      <c r="I7" s="7">
        <f>IF(G7="A",'02_Oferta'!G7,IF(G7="B",'02_Oferta'!G7+'02_Oferta'!H7,IF(G7="C",'02_Oferta'!G7+'02_Oferta'!H7+'02_Oferta'!I7,0)))</f>
        <v>0</v>
      </c>
      <c r="J7" s="7">
        <f t="shared" ref="J7:J38" si="0">IF($D7="Explotació mensual (Capítol 2)",I7*H7*12,I7*H7)</f>
        <v>0</v>
      </c>
      <c r="K7" s="7">
        <f>IF(G7="A",'01_Referència'!G7,IF(G7="B",'01_Referència'!G7+'01_Referència'!H7,IF(G7="C",'01_Referència'!G7+'01_Referència'!H7+'01_Referència'!I7,0)))</f>
        <v>0.65</v>
      </c>
      <c r="L7" s="7">
        <f t="shared" ref="L7:L38" si="1">IF($D7="Explotació mensual (Capítol 2)",K7*H7*12,K7*H7)</f>
        <v>13000</v>
      </c>
      <c r="M7" s="7">
        <f t="shared" ref="M7:M38" si="2">L7-J7</f>
        <v>13000</v>
      </c>
    </row>
    <row r="8" spans="1:14" x14ac:dyDescent="0.25">
      <c r="A8" s="8" t="s">
        <v>17</v>
      </c>
      <c r="B8" s="8" t="s">
        <v>18</v>
      </c>
      <c r="C8" s="8" t="s">
        <v>19</v>
      </c>
      <c r="D8" s="8" t="s">
        <v>23</v>
      </c>
      <c r="E8" s="8" t="s">
        <v>21</v>
      </c>
      <c r="F8" s="8" t="s">
        <v>22</v>
      </c>
      <c r="G8" s="13" t="s">
        <v>91</v>
      </c>
      <c r="H8" s="13">
        <v>0</v>
      </c>
      <c r="I8" s="9">
        <f>IF(G8="A",'02_Oferta'!G8,IF(G8="B",'02_Oferta'!G8+'02_Oferta'!H8,IF(G8="C",'02_Oferta'!G8+'02_Oferta'!H8+'02_Oferta'!I8,0)))</f>
        <v>0</v>
      </c>
      <c r="J8" s="9">
        <f t="shared" si="0"/>
        <v>0</v>
      </c>
      <c r="K8" s="9">
        <f>IF(G8="A",'01_Referència'!G8,IF(G8="B",'01_Referència'!G8+'01_Referència'!H8,IF(G8="C",'01_Referència'!G8+'01_Referència'!H8+'01_Referència'!I8,0)))</f>
        <v>0.47</v>
      </c>
      <c r="L8" s="9">
        <f t="shared" si="1"/>
        <v>0</v>
      </c>
      <c r="M8" s="9">
        <f t="shared" si="2"/>
        <v>0</v>
      </c>
    </row>
    <row r="9" spans="1:14" x14ac:dyDescent="0.25">
      <c r="A9" s="6" t="s">
        <v>17</v>
      </c>
      <c r="B9" s="6" t="s">
        <v>18</v>
      </c>
      <c r="C9" s="6" t="s">
        <v>19</v>
      </c>
      <c r="D9" s="6" t="s">
        <v>24</v>
      </c>
      <c r="E9" s="6" t="s">
        <v>21</v>
      </c>
      <c r="F9" s="6" t="s">
        <v>22</v>
      </c>
      <c r="G9" s="13" t="s">
        <v>91</v>
      </c>
      <c r="H9" s="13">
        <v>20000</v>
      </c>
      <c r="I9" s="7">
        <f>IF(G9="A",'02_Oferta'!G9,IF(G9="B",'02_Oferta'!G9+'02_Oferta'!H9,IF(G9="C",'02_Oferta'!G9+'02_Oferta'!H9+'02_Oferta'!I9,0)))</f>
        <v>0</v>
      </c>
      <c r="J9" s="7">
        <f t="shared" si="0"/>
        <v>0</v>
      </c>
      <c r="K9" s="7">
        <f>IF(G9="A",'01_Referència'!G9,IF(G9="B",'01_Referència'!G9+'01_Referència'!H9,IF(G9="C",'01_Referència'!G9+'01_Referència'!H9+'01_Referència'!I9,0)))</f>
        <v>0.5</v>
      </c>
      <c r="L9" s="7">
        <f t="shared" si="1"/>
        <v>120000</v>
      </c>
      <c r="M9" s="7">
        <f t="shared" si="2"/>
        <v>120000</v>
      </c>
    </row>
    <row r="10" spans="1:14" x14ac:dyDescent="0.25">
      <c r="A10" s="8" t="s">
        <v>17</v>
      </c>
      <c r="B10" s="8" t="s">
        <v>25</v>
      </c>
      <c r="C10" s="8" t="s">
        <v>19</v>
      </c>
      <c r="D10" s="8" t="s">
        <v>20</v>
      </c>
      <c r="E10" s="8" t="s">
        <v>26</v>
      </c>
      <c r="F10" s="8" t="s">
        <v>102</v>
      </c>
      <c r="G10" s="13" t="s">
        <v>27</v>
      </c>
      <c r="H10" s="13">
        <v>0</v>
      </c>
      <c r="I10" s="9">
        <f>IF(G10="A",'02_Oferta'!G10,IF(G10="B",'02_Oferta'!G10+'02_Oferta'!H10,IF(G10="C",'02_Oferta'!G10+'02_Oferta'!H10+'02_Oferta'!I10,0)))</f>
        <v>0</v>
      </c>
      <c r="J10" s="9">
        <f t="shared" si="0"/>
        <v>0</v>
      </c>
      <c r="K10" s="9">
        <f>IF(G10="A",'01_Referència'!G10,IF(G10="B",'01_Referència'!G10+'01_Referència'!H10,IF(G10="C",'01_Referència'!G10+'01_Referència'!H10+'01_Referència'!I10,0)))</f>
        <v>0</v>
      </c>
      <c r="L10" s="9">
        <f t="shared" si="1"/>
        <v>0</v>
      </c>
      <c r="M10" s="9">
        <f t="shared" si="2"/>
        <v>0</v>
      </c>
    </row>
    <row r="11" spans="1:14" x14ac:dyDescent="0.25">
      <c r="A11" s="6" t="s">
        <v>17</v>
      </c>
      <c r="B11" s="6" t="s">
        <v>25</v>
      </c>
      <c r="C11" s="6" t="s">
        <v>19</v>
      </c>
      <c r="D11" s="6" t="s">
        <v>23</v>
      </c>
      <c r="E11" s="6" t="s">
        <v>26</v>
      </c>
      <c r="F11" s="8" t="s">
        <v>102</v>
      </c>
      <c r="G11" s="13" t="s">
        <v>27</v>
      </c>
      <c r="H11" s="13">
        <v>0</v>
      </c>
      <c r="I11" s="7">
        <f>IF(G11="A",'02_Oferta'!G11,IF(G11="B",'02_Oferta'!G11+'02_Oferta'!H11,IF(G11="C",'02_Oferta'!G11+'02_Oferta'!H11+'02_Oferta'!I11,0)))</f>
        <v>0</v>
      </c>
      <c r="J11" s="7">
        <f t="shared" si="0"/>
        <v>0</v>
      </c>
      <c r="K11" s="7">
        <f>IF(G11="A",'01_Referència'!G11,IF(G11="B",'01_Referència'!G11+'01_Referència'!H11,IF(G11="C",'01_Referència'!G11+'01_Referència'!H11+'01_Referència'!I11,0)))</f>
        <v>0</v>
      </c>
      <c r="L11" s="7">
        <f t="shared" si="1"/>
        <v>0</v>
      </c>
      <c r="M11" s="7">
        <f t="shared" si="2"/>
        <v>0</v>
      </c>
    </row>
    <row r="12" spans="1:14" x14ac:dyDescent="0.25">
      <c r="A12" s="8" t="s">
        <v>17</v>
      </c>
      <c r="B12" s="8" t="s">
        <v>25</v>
      </c>
      <c r="C12" s="8" t="s">
        <v>19</v>
      </c>
      <c r="D12" s="8" t="s">
        <v>24</v>
      </c>
      <c r="E12" s="8" t="s">
        <v>26</v>
      </c>
      <c r="F12" s="8" t="s">
        <v>102</v>
      </c>
      <c r="G12" s="13" t="s">
        <v>91</v>
      </c>
      <c r="H12" s="13">
        <v>1</v>
      </c>
      <c r="I12" s="9">
        <f>IF(G12="A",'02_Oferta'!G12,IF(G12="B",'02_Oferta'!G12+'02_Oferta'!H12,IF(G12="C",'02_Oferta'!G12+'02_Oferta'!H12+'02_Oferta'!I12,0)))</f>
        <v>0</v>
      </c>
      <c r="J12" s="9">
        <f t="shared" si="0"/>
        <v>0</v>
      </c>
      <c r="K12" s="9">
        <f>IF(G12="A",'01_Referència'!G12,IF(G12="B",'01_Referència'!G12+'01_Referència'!H12,IF(G12="C",'01_Referència'!G12+'01_Referència'!H12+'01_Referència'!I12,0)))</f>
        <v>3412.98</v>
      </c>
      <c r="L12" s="9">
        <f t="shared" si="1"/>
        <v>40955.760000000002</v>
      </c>
      <c r="M12" s="9">
        <f t="shared" si="2"/>
        <v>40955.760000000002</v>
      </c>
    </row>
    <row r="13" spans="1:14" ht="30" x14ac:dyDescent="0.25">
      <c r="A13" s="6" t="s">
        <v>17</v>
      </c>
      <c r="B13" s="6" t="s">
        <v>28</v>
      </c>
      <c r="C13" s="6" t="s">
        <v>19</v>
      </c>
      <c r="D13" s="6" t="s">
        <v>20</v>
      </c>
      <c r="E13" s="6" t="s">
        <v>29</v>
      </c>
      <c r="F13" s="6" t="s">
        <v>30</v>
      </c>
      <c r="G13" s="13" t="s">
        <v>91</v>
      </c>
      <c r="H13" s="13">
        <v>5</v>
      </c>
      <c r="I13" s="7">
        <f>IF(G13="A",'02_Oferta'!G13,IF(G13="B",'02_Oferta'!G13+'02_Oferta'!H13,IF(G13="C",'02_Oferta'!G13+'02_Oferta'!H13+'02_Oferta'!I13,0)))</f>
        <v>0</v>
      </c>
      <c r="J13" s="7">
        <f t="shared" si="0"/>
        <v>0</v>
      </c>
      <c r="K13" s="7">
        <f>IF(G13="A",'01_Referència'!G13,IF(G13="B",'01_Referència'!G13+'01_Referència'!H13,IF(G13="C",'01_Referència'!G13+'01_Referència'!H13+'01_Referència'!I13,0)))</f>
        <v>1510.82</v>
      </c>
      <c r="L13" s="7">
        <f t="shared" si="1"/>
        <v>7554.0999999999995</v>
      </c>
      <c r="M13" s="7">
        <f t="shared" si="2"/>
        <v>7554.0999999999995</v>
      </c>
    </row>
    <row r="14" spans="1:14" ht="30" x14ac:dyDescent="0.25">
      <c r="A14" s="8" t="s">
        <v>17</v>
      </c>
      <c r="B14" s="8" t="s">
        <v>28</v>
      </c>
      <c r="C14" s="8" t="s">
        <v>19</v>
      </c>
      <c r="D14" s="8" t="s">
        <v>23</v>
      </c>
      <c r="E14" s="8" t="s">
        <v>29</v>
      </c>
      <c r="F14" s="8" t="s">
        <v>30</v>
      </c>
      <c r="G14" s="13" t="s">
        <v>91</v>
      </c>
      <c r="H14" s="13">
        <v>0</v>
      </c>
      <c r="I14" s="9">
        <f>IF(G14="A",'02_Oferta'!G14,IF(G14="B",'02_Oferta'!G14+'02_Oferta'!H14,IF(G14="C",'02_Oferta'!G14+'02_Oferta'!H14+'02_Oferta'!I14,0)))</f>
        <v>0</v>
      </c>
      <c r="J14" s="9">
        <f t="shared" si="0"/>
        <v>0</v>
      </c>
      <c r="K14" s="9">
        <f>IF(G14="A",'01_Referència'!G14,IF(G14="B",'01_Referència'!G14+'01_Referència'!H14,IF(G14="C",'01_Referència'!G14+'01_Referència'!H14+'01_Referència'!I14,0)))</f>
        <v>804.5</v>
      </c>
      <c r="L14" s="9">
        <f t="shared" si="1"/>
        <v>0</v>
      </c>
      <c r="M14" s="9">
        <f t="shared" si="2"/>
        <v>0</v>
      </c>
    </row>
    <row r="15" spans="1:14" ht="30" x14ac:dyDescent="0.25">
      <c r="A15" s="6" t="s">
        <v>17</v>
      </c>
      <c r="B15" s="6" t="s">
        <v>28</v>
      </c>
      <c r="C15" s="6" t="s">
        <v>19</v>
      </c>
      <c r="D15" s="6" t="s">
        <v>24</v>
      </c>
      <c r="E15" s="6" t="s">
        <v>29</v>
      </c>
      <c r="F15" s="6" t="s">
        <v>30</v>
      </c>
      <c r="G15" s="13" t="s">
        <v>91</v>
      </c>
      <c r="H15" s="13">
        <v>5</v>
      </c>
      <c r="I15" s="7">
        <f>IF(G15="A",'02_Oferta'!G15,IF(G15="B",'02_Oferta'!G15+'02_Oferta'!H15,IF(G15="C",'02_Oferta'!G15+'02_Oferta'!H15+'02_Oferta'!I15,0)))</f>
        <v>0</v>
      </c>
      <c r="J15" s="7">
        <f t="shared" si="0"/>
        <v>0</v>
      </c>
      <c r="K15" s="7">
        <f>IF(G15="A",'01_Referència'!G15,IF(G15="B",'01_Referència'!G15+'01_Referència'!H15,IF(G15="C",'01_Referència'!G15+'01_Referència'!H15+'01_Referència'!I15,0)))</f>
        <v>1692.52</v>
      </c>
      <c r="L15" s="7">
        <f t="shared" si="1"/>
        <v>101551.20000000001</v>
      </c>
      <c r="M15" s="7">
        <f t="shared" si="2"/>
        <v>101551.20000000001</v>
      </c>
    </row>
    <row r="16" spans="1:14" x14ac:dyDescent="0.25">
      <c r="A16" s="8" t="s">
        <v>17</v>
      </c>
      <c r="B16" s="8" t="s">
        <v>31</v>
      </c>
      <c r="C16" s="8" t="s">
        <v>19</v>
      </c>
      <c r="D16" s="8" t="s">
        <v>20</v>
      </c>
      <c r="E16" s="8" t="s">
        <v>32</v>
      </c>
      <c r="F16" s="8" t="s">
        <v>33</v>
      </c>
      <c r="G16" s="13" t="s">
        <v>92</v>
      </c>
      <c r="H16" s="13">
        <v>0</v>
      </c>
      <c r="I16" s="9">
        <f>IF(G16="A",'02_Oferta'!G16,IF(G16="B",'02_Oferta'!G16+'02_Oferta'!H16,IF(G16="C",'02_Oferta'!G16+'02_Oferta'!H16+'02_Oferta'!I16,0)))</f>
        <v>0</v>
      </c>
      <c r="J16" s="9">
        <f t="shared" si="0"/>
        <v>0</v>
      </c>
      <c r="K16" s="9">
        <f>IF(G16="A",'01_Referència'!G16,IF(G16="B",'01_Referència'!G16+'01_Referència'!H16,IF(G16="C",'01_Referència'!G16+'01_Referència'!H16+'01_Referència'!I16,0)))</f>
        <v>0.64</v>
      </c>
      <c r="L16" s="9">
        <f t="shared" si="1"/>
        <v>0</v>
      </c>
      <c r="M16" s="9">
        <f t="shared" si="2"/>
        <v>0</v>
      </c>
    </row>
    <row r="17" spans="1:13" x14ac:dyDescent="0.25">
      <c r="A17" s="6" t="s">
        <v>17</v>
      </c>
      <c r="B17" s="6" t="s">
        <v>31</v>
      </c>
      <c r="C17" s="6" t="s">
        <v>19</v>
      </c>
      <c r="D17" s="6" t="s">
        <v>23</v>
      </c>
      <c r="E17" s="6" t="s">
        <v>32</v>
      </c>
      <c r="F17" s="6" t="s">
        <v>33</v>
      </c>
      <c r="G17" s="13" t="s">
        <v>92</v>
      </c>
      <c r="H17" s="13">
        <v>0</v>
      </c>
      <c r="I17" s="7">
        <f>IF(G17="A",'02_Oferta'!G17,IF(G17="B",'02_Oferta'!G17+'02_Oferta'!H17,IF(G17="C",'02_Oferta'!G17+'02_Oferta'!H17+'02_Oferta'!I17,0)))</f>
        <v>0</v>
      </c>
      <c r="J17" s="7">
        <f t="shared" si="0"/>
        <v>0</v>
      </c>
      <c r="K17" s="7">
        <f>IF(G17="A",'01_Referència'!G17,IF(G17="B",'01_Referència'!G17+'01_Referència'!H17,IF(G17="C",'01_Referència'!G17+'01_Referència'!H17+'01_Referència'!I17,0)))</f>
        <v>0.26</v>
      </c>
      <c r="L17" s="7">
        <f t="shared" si="1"/>
        <v>0</v>
      </c>
      <c r="M17" s="7">
        <f t="shared" si="2"/>
        <v>0</v>
      </c>
    </row>
    <row r="18" spans="1:13" x14ac:dyDescent="0.25">
      <c r="A18" s="8" t="s">
        <v>17</v>
      </c>
      <c r="B18" s="8" t="s">
        <v>31</v>
      </c>
      <c r="C18" s="8" t="s">
        <v>19</v>
      </c>
      <c r="D18" s="8" t="s">
        <v>24</v>
      </c>
      <c r="E18" s="8" t="s">
        <v>32</v>
      </c>
      <c r="F18" s="8" t="s">
        <v>33</v>
      </c>
      <c r="G18" s="13" t="s">
        <v>92</v>
      </c>
      <c r="H18" s="13">
        <v>0</v>
      </c>
      <c r="I18" s="9">
        <f>IF(G18="A",'02_Oferta'!G18,IF(G18="B",'02_Oferta'!G18+'02_Oferta'!H18,IF(G18="C",'02_Oferta'!G18+'02_Oferta'!H18+'02_Oferta'!I18,0)))</f>
        <v>0</v>
      </c>
      <c r="J18" s="9">
        <f t="shared" si="0"/>
        <v>0</v>
      </c>
      <c r="K18" s="9">
        <f>IF(G18="A",'01_Referència'!G18,IF(G18="B",'01_Referència'!G18+'01_Referència'!H18,IF(G18="C",'01_Referència'!G18+'01_Referència'!H18+'01_Referència'!I18,0)))</f>
        <v>0.32</v>
      </c>
      <c r="L18" s="9">
        <f t="shared" si="1"/>
        <v>0</v>
      </c>
      <c r="M18" s="9">
        <f t="shared" si="2"/>
        <v>0</v>
      </c>
    </row>
    <row r="19" spans="1:13" ht="30" x14ac:dyDescent="0.25">
      <c r="A19" s="6" t="s">
        <v>17</v>
      </c>
      <c r="B19" s="6" t="s">
        <v>34</v>
      </c>
      <c r="C19" s="6" t="s">
        <v>35</v>
      </c>
      <c r="D19" s="6" t="s">
        <v>20</v>
      </c>
      <c r="E19" s="6" t="s">
        <v>36</v>
      </c>
      <c r="F19" s="6" t="s">
        <v>33</v>
      </c>
      <c r="G19" s="13" t="s">
        <v>93</v>
      </c>
      <c r="H19" s="13">
        <v>16000</v>
      </c>
      <c r="I19" s="7">
        <f>IF(G19="A",'02_Oferta'!G19,IF(G19="B",'02_Oferta'!G19+'02_Oferta'!H19,IF(G19="C",'02_Oferta'!G19+'02_Oferta'!H19+'02_Oferta'!I19,0)))</f>
        <v>0</v>
      </c>
      <c r="J19" s="7">
        <f t="shared" si="0"/>
        <v>0</v>
      </c>
      <c r="K19" s="7">
        <f>IF(G19="A",'01_Referència'!G19,IF(G19="B",'01_Referència'!G19+'01_Referència'!H19,IF(G19="C",'01_Referència'!G19+'01_Referència'!H19+'01_Referència'!I19,0)))</f>
        <v>1.1499999999999999</v>
      </c>
      <c r="L19" s="7">
        <f t="shared" si="1"/>
        <v>18400</v>
      </c>
      <c r="M19" s="7">
        <f t="shared" si="2"/>
        <v>18400</v>
      </c>
    </row>
    <row r="20" spans="1:13" ht="30" x14ac:dyDescent="0.25">
      <c r="A20" s="8" t="s">
        <v>17</v>
      </c>
      <c r="B20" s="8" t="s">
        <v>34</v>
      </c>
      <c r="C20" s="8" t="s">
        <v>35</v>
      </c>
      <c r="D20" s="8" t="s">
        <v>23</v>
      </c>
      <c r="E20" s="8" t="s">
        <v>36</v>
      </c>
      <c r="F20" s="8" t="s">
        <v>33</v>
      </c>
      <c r="G20" s="13" t="s">
        <v>93</v>
      </c>
      <c r="H20" s="13">
        <v>0</v>
      </c>
      <c r="I20" s="9">
        <f>IF(G20="A",'02_Oferta'!G20,IF(G20="B",'02_Oferta'!G20+'02_Oferta'!H20,IF(G20="C",'02_Oferta'!G20+'02_Oferta'!H20+'02_Oferta'!I20,0)))</f>
        <v>0</v>
      </c>
      <c r="J20" s="9">
        <f t="shared" si="0"/>
        <v>0</v>
      </c>
      <c r="K20" s="9">
        <f>IF(G20="A",'01_Referència'!G20,IF(G20="B",'01_Referència'!G20+'01_Referència'!H20,IF(G20="C",'01_Referència'!G20+'01_Referència'!H20+'01_Referència'!I20,0)))</f>
        <v>0.6</v>
      </c>
      <c r="L20" s="9">
        <f t="shared" si="1"/>
        <v>0</v>
      </c>
      <c r="M20" s="9">
        <f t="shared" si="2"/>
        <v>0</v>
      </c>
    </row>
    <row r="21" spans="1:13" ht="30" x14ac:dyDescent="0.25">
      <c r="A21" s="6" t="s">
        <v>17</v>
      </c>
      <c r="B21" s="6" t="s">
        <v>34</v>
      </c>
      <c r="C21" s="6" t="s">
        <v>35</v>
      </c>
      <c r="D21" s="6" t="s">
        <v>24</v>
      </c>
      <c r="E21" s="6" t="s">
        <v>36</v>
      </c>
      <c r="F21" s="6" t="s">
        <v>33</v>
      </c>
      <c r="G21" s="13" t="s">
        <v>93</v>
      </c>
      <c r="H21" s="13">
        <v>16000</v>
      </c>
      <c r="I21" s="7">
        <f>IF(G21="A",'02_Oferta'!G21,IF(G21="B",'02_Oferta'!G21+'02_Oferta'!H21,IF(G21="C",'02_Oferta'!G21+'02_Oferta'!H21+'02_Oferta'!I21,0)))</f>
        <v>0</v>
      </c>
      <c r="J21" s="7">
        <f t="shared" si="0"/>
        <v>0</v>
      </c>
      <c r="K21" s="7">
        <f>IF(G21="A",'01_Referència'!G21,IF(G21="B",'01_Referència'!G21+'01_Referència'!H21,IF(G21="C",'01_Referència'!G21+'01_Referència'!H21+'01_Referència'!I21,0)))</f>
        <v>1.05</v>
      </c>
      <c r="L21" s="7">
        <f t="shared" si="1"/>
        <v>201600</v>
      </c>
      <c r="M21" s="7">
        <f t="shared" si="2"/>
        <v>201600</v>
      </c>
    </row>
    <row r="22" spans="1:13" x14ac:dyDescent="0.25">
      <c r="A22" s="8" t="s">
        <v>17</v>
      </c>
      <c r="B22" s="8" t="s">
        <v>37</v>
      </c>
      <c r="C22" s="8" t="s">
        <v>35</v>
      </c>
      <c r="D22" s="8" t="s">
        <v>20</v>
      </c>
      <c r="E22" s="8" t="s">
        <v>38</v>
      </c>
      <c r="F22" s="8" t="s">
        <v>39</v>
      </c>
      <c r="G22" s="13" t="s">
        <v>93</v>
      </c>
      <c r="H22" s="13">
        <v>1200</v>
      </c>
      <c r="I22" s="9">
        <f>IF(G22="A",'02_Oferta'!G22,IF(G22="B",'02_Oferta'!G22+'02_Oferta'!H22,IF(G22="C",'02_Oferta'!G22+'02_Oferta'!H22+'02_Oferta'!I22,0)))</f>
        <v>0</v>
      </c>
      <c r="J22" s="9">
        <f t="shared" si="0"/>
        <v>0</v>
      </c>
      <c r="K22" s="9">
        <f>IF(G22="A",'01_Referència'!G22,IF(G22="B",'01_Referència'!G22+'01_Referència'!H22,IF(G22="C",'01_Referència'!G22+'01_Referència'!H22+'01_Referència'!I22,0)))</f>
        <v>5.98</v>
      </c>
      <c r="L22" s="9">
        <f t="shared" si="1"/>
        <v>7176.0000000000009</v>
      </c>
      <c r="M22" s="9">
        <f t="shared" si="2"/>
        <v>7176.0000000000009</v>
      </c>
    </row>
    <row r="23" spans="1:13" x14ac:dyDescent="0.25">
      <c r="A23" s="6" t="s">
        <v>17</v>
      </c>
      <c r="B23" s="6" t="s">
        <v>37</v>
      </c>
      <c r="C23" s="6" t="s">
        <v>35</v>
      </c>
      <c r="D23" s="6" t="s">
        <v>23</v>
      </c>
      <c r="E23" s="6" t="s">
        <v>38</v>
      </c>
      <c r="F23" s="6" t="s">
        <v>39</v>
      </c>
      <c r="G23" s="13" t="s">
        <v>93</v>
      </c>
      <c r="H23" s="13">
        <v>0</v>
      </c>
      <c r="I23" s="7">
        <f>IF(G23="A",'02_Oferta'!G23,IF(G23="B",'02_Oferta'!G23+'02_Oferta'!H23,IF(G23="C",'02_Oferta'!G23+'02_Oferta'!H23+'02_Oferta'!I23,0)))</f>
        <v>0</v>
      </c>
      <c r="J23" s="7">
        <f t="shared" si="0"/>
        <v>0</v>
      </c>
      <c r="K23" s="7">
        <f>IF(G23="A",'01_Referència'!G23,IF(G23="B",'01_Referència'!G23+'01_Referència'!H23,IF(G23="C",'01_Referència'!G23+'01_Referència'!H23+'01_Referència'!I23,0)))</f>
        <v>3.62</v>
      </c>
      <c r="L23" s="7">
        <f t="shared" si="1"/>
        <v>0</v>
      </c>
      <c r="M23" s="7">
        <f t="shared" si="2"/>
        <v>0</v>
      </c>
    </row>
    <row r="24" spans="1:13" x14ac:dyDescent="0.25">
      <c r="A24" s="8" t="s">
        <v>17</v>
      </c>
      <c r="B24" s="8" t="s">
        <v>37</v>
      </c>
      <c r="C24" s="8" t="s">
        <v>35</v>
      </c>
      <c r="D24" s="8" t="s">
        <v>24</v>
      </c>
      <c r="E24" s="8" t="s">
        <v>38</v>
      </c>
      <c r="F24" s="8" t="s">
        <v>39</v>
      </c>
      <c r="G24" s="13" t="s">
        <v>93</v>
      </c>
      <c r="H24" s="13">
        <v>1200</v>
      </c>
      <c r="I24" s="9">
        <f>IF(G24="A",'02_Oferta'!G24,IF(G24="B",'02_Oferta'!G24+'02_Oferta'!H24,IF(G24="C",'02_Oferta'!G24+'02_Oferta'!H24+'02_Oferta'!I24,0)))</f>
        <v>0</v>
      </c>
      <c r="J24" s="9">
        <f t="shared" si="0"/>
        <v>0</v>
      </c>
      <c r="K24" s="9">
        <f>IF(G24="A",'01_Referència'!G24,IF(G24="B",'01_Referència'!G24+'01_Referència'!H24,IF(G24="C",'01_Referència'!G24+'01_Referència'!H24+'01_Referència'!I24,0)))</f>
        <v>7.1099999999999994</v>
      </c>
      <c r="L24" s="9">
        <f t="shared" si="1"/>
        <v>102384</v>
      </c>
      <c r="M24" s="9">
        <f t="shared" si="2"/>
        <v>102384</v>
      </c>
    </row>
    <row r="25" spans="1:13" x14ac:dyDescent="0.25">
      <c r="A25" s="6" t="s">
        <v>17</v>
      </c>
      <c r="B25" s="6" t="s">
        <v>40</v>
      </c>
      <c r="C25" s="6" t="s">
        <v>35</v>
      </c>
      <c r="D25" s="6" t="s">
        <v>20</v>
      </c>
      <c r="E25" s="6" t="s">
        <v>41</v>
      </c>
      <c r="F25" s="6" t="s">
        <v>33</v>
      </c>
      <c r="G25" s="13" t="s">
        <v>93</v>
      </c>
      <c r="H25" s="13">
        <v>16000</v>
      </c>
      <c r="I25" s="7">
        <f>IF(G25="A",'02_Oferta'!G25,IF(G25="B",'02_Oferta'!G25+'02_Oferta'!H25,IF(G25="C",'02_Oferta'!G25+'02_Oferta'!H25+'02_Oferta'!I25,0)))</f>
        <v>0</v>
      </c>
      <c r="J25" s="7">
        <f t="shared" si="0"/>
        <v>0</v>
      </c>
      <c r="K25" s="7">
        <f>IF(G25="A",'01_Referència'!G25,IF(G25="B",'01_Referència'!G25+'01_Referència'!H25,IF(G25="C",'01_Referència'!G25+'01_Referència'!H25+'01_Referència'!I25,0)))</f>
        <v>0.93</v>
      </c>
      <c r="L25" s="7">
        <f t="shared" si="1"/>
        <v>14880</v>
      </c>
      <c r="M25" s="7">
        <f t="shared" si="2"/>
        <v>14880</v>
      </c>
    </row>
    <row r="26" spans="1:13" x14ac:dyDescent="0.25">
      <c r="A26" s="8" t="s">
        <v>17</v>
      </c>
      <c r="B26" s="8" t="s">
        <v>40</v>
      </c>
      <c r="C26" s="8" t="s">
        <v>35</v>
      </c>
      <c r="D26" s="8" t="s">
        <v>23</v>
      </c>
      <c r="E26" s="8" t="s">
        <v>41</v>
      </c>
      <c r="F26" s="8" t="s">
        <v>33</v>
      </c>
      <c r="G26" s="13" t="s">
        <v>93</v>
      </c>
      <c r="H26" s="13">
        <v>32000</v>
      </c>
      <c r="I26" s="9">
        <f>IF(G26="A",'02_Oferta'!G26,IF(G26="B",'02_Oferta'!G26+'02_Oferta'!H26,IF(G26="C",'02_Oferta'!G26+'02_Oferta'!H26+'02_Oferta'!I26,0)))</f>
        <v>0</v>
      </c>
      <c r="J26" s="9">
        <f t="shared" si="0"/>
        <v>0</v>
      </c>
      <c r="K26" s="9">
        <f>IF(G26="A",'01_Referència'!G26,IF(G26="B",'01_Referència'!G26+'01_Referència'!H26,IF(G26="C",'01_Referència'!G26+'01_Referència'!H26+'01_Referència'!I26,0)))</f>
        <v>0.47</v>
      </c>
      <c r="L26" s="9">
        <f t="shared" si="1"/>
        <v>15040</v>
      </c>
      <c r="M26" s="9">
        <f t="shared" si="2"/>
        <v>15040</v>
      </c>
    </row>
    <row r="27" spans="1:13" x14ac:dyDescent="0.25">
      <c r="A27" s="6" t="s">
        <v>17</v>
      </c>
      <c r="B27" s="6" t="s">
        <v>40</v>
      </c>
      <c r="C27" s="6" t="s">
        <v>35</v>
      </c>
      <c r="D27" s="6" t="s">
        <v>24</v>
      </c>
      <c r="E27" s="6" t="s">
        <v>41</v>
      </c>
      <c r="F27" s="6" t="s">
        <v>33</v>
      </c>
      <c r="G27" s="13" t="s">
        <v>93</v>
      </c>
      <c r="H27" s="13">
        <v>48000</v>
      </c>
      <c r="I27" s="7">
        <f>IF(G27="A",'02_Oferta'!G27,IF(G27="B",'02_Oferta'!G27+'02_Oferta'!H27,IF(G27="C",'02_Oferta'!G27+'02_Oferta'!H27+'02_Oferta'!I27,0)))</f>
        <v>0</v>
      </c>
      <c r="J27" s="7">
        <f t="shared" si="0"/>
        <v>0</v>
      </c>
      <c r="K27" s="7">
        <f>IF(G27="A",'01_Referència'!G27,IF(G27="B",'01_Referència'!G27+'01_Referència'!H27,IF(G27="C",'01_Referència'!G27+'01_Referència'!H27+'01_Referència'!I27,0)))</f>
        <v>0.31</v>
      </c>
      <c r="L27" s="7">
        <f t="shared" si="1"/>
        <v>178560</v>
      </c>
      <c r="M27" s="7">
        <f t="shared" si="2"/>
        <v>178560</v>
      </c>
    </row>
    <row r="28" spans="1:13" x14ac:dyDescent="0.25">
      <c r="A28" s="8" t="s">
        <v>17</v>
      </c>
      <c r="B28" s="8" t="s">
        <v>42</v>
      </c>
      <c r="C28" s="8" t="s">
        <v>35</v>
      </c>
      <c r="D28" s="8" t="s">
        <v>20</v>
      </c>
      <c r="E28" s="8" t="s">
        <v>43</v>
      </c>
      <c r="F28" s="8" t="s">
        <v>33</v>
      </c>
      <c r="G28" s="13" t="s">
        <v>91</v>
      </c>
      <c r="H28" s="13">
        <v>0</v>
      </c>
      <c r="I28" s="9">
        <f>IF(G28="A",'02_Oferta'!G28,IF(G28="B",'02_Oferta'!G28+'02_Oferta'!H28,IF(G28="C",'02_Oferta'!G28+'02_Oferta'!H28+'02_Oferta'!I28,0)))</f>
        <v>0</v>
      </c>
      <c r="J28" s="9">
        <f t="shared" si="0"/>
        <v>0</v>
      </c>
      <c r="K28" s="9">
        <f>IF(G28="A",'01_Referència'!G28,IF(G28="B",'01_Referència'!G28+'01_Referència'!H28,IF(G28="C",'01_Referència'!G28+'01_Referència'!H28+'01_Referència'!I28,0)))</f>
        <v>1.07</v>
      </c>
      <c r="L28" s="9">
        <f t="shared" si="1"/>
        <v>0</v>
      </c>
      <c r="M28" s="9">
        <f t="shared" si="2"/>
        <v>0</v>
      </c>
    </row>
    <row r="29" spans="1:13" x14ac:dyDescent="0.25">
      <c r="A29" s="6" t="s">
        <v>17</v>
      </c>
      <c r="B29" s="6" t="s">
        <v>42</v>
      </c>
      <c r="C29" s="6" t="s">
        <v>35</v>
      </c>
      <c r="D29" s="6" t="s">
        <v>23</v>
      </c>
      <c r="E29" s="6" t="s">
        <v>43</v>
      </c>
      <c r="F29" s="6" t="s">
        <v>33</v>
      </c>
      <c r="G29" s="13" t="s">
        <v>91</v>
      </c>
      <c r="H29" s="13">
        <v>0</v>
      </c>
      <c r="I29" s="7">
        <f>IF(G29="A",'02_Oferta'!G29,IF(G29="B",'02_Oferta'!G29+'02_Oferta'!H29,IF(G29="C",'02_Oferta'!G29+'02_Oferta'!H29+'02_Oferta'!I29,0)))</f>
        <v>0</v>
      </c>
      <c r="J29" s="7">
        <f t="shared" si="0"/>
        <v>0</v>
      </c>
      <c r="K29" s="7">
        <f>IF(G29="A",'01_Referència'!G29,IF(G29="B",'01_Referència'!G29+'01_Referència'!H29,IF(G29="C",'01_Referència'!G29+'01_Referència'!H29+'01_Referència'!I29,0)))</f>
        <v>0.45999999999999996</v>
      </c>
      <c r="L29" s="7">
        <f t="shared" si="1"/>
        <v>0</v>
      </c>
      <c r="M29" s="7">
        <f t="shared" si="2"/>
        <v>0</v>
      </c>
    </row>
    <row r="30" spans="1:13" x14ac:dyDescent="0.25">
      <c r="A30" s="8" t="s">
        <v>17</v>
      </c>
      <c r="B30" s="8" t="s">
        <v>42</v>
      </c>
      <c r="C30" s="8" t="s">
        <v>35</v>
      </c>
      <c r="D30" s="8" t="s">
        <v>24</v>
      </c>
      <c r="E30" s="8" t="s">
        <v>43</v>
      </c>
      <c r="F30" s="8" t="s">
        <v>33</v>
      </c>
      <c r="G30" s="13" t="s">
        <v>91</v>
      </c>
      <c r="H30" s="13">
        <v>0</v>
      </c>
      <c r="I30" s="9">
        <f>IF(G30="A",'02_Oferta'!G30,IF(G30="B",'02_Oferta'!G30+'02_Oferta'!H30,IF(G30="C",'02_Oferta'!G30+'02_Oferta'!H30+'02_Oferta'!I30,0)))</f>
        <v>0</v>
      </c>
      <c r="J30" s="9">
        <f t="shared" si="0"/>
        <v>0</v>
      </c>
      <c r="K30" s="9">
        <f>IF(G30="A",'01_Referència'!G30,IF(G30="B",'01_Referència'!G30+'01_Referència'!H30,IF(G30="C",'01_Referència'!G30+'01_Referència'!H30+'01_Referència'!I30,0)))</f>
        <v>0.36</v>
      </c>
      <c r="L30" s="9">
        <f t="shared" si="1"/>
        <v>0</v>
      </c>
      <c r="M30" s="9">
        <f t="shared" si="2"/>
        <v>0</v>
      </c>
    </row>
    <row r="31" spans="1:13" x14ac:dyDescent="0.25">
      <c r="A31" s="6" t="s">
        <v>17</v>
      </c>
      <c r="B31" s="6" t="s">
        <v>44</v>
      </c>
      <c r="C31" s="6" t="s">
        <v>35</v>
      </c>
      <c r="D31" s="6" t="s">
        <v>20</v>
      </c>
      <c r="E31" s="6" t="s">
        <v>45</v>
      </c>
      <c r="F31" s="6" t="s">
        <v>33</v>
      </c>
      <c r="G31" s="13" t="s">
        <v>91</v>
      </c>
      <c r="H31" s="13">
        <v>16000</v>
      </c>
      <c r="I31" s="7">
        <f>IF(G31="A",'02_Oferta'!G31,IF(G31="B",'02_Oferta'!G31+'02_Oferta'!H31,IF(G31="C",'02_Oferta'!G31+'02_Oferta'!H31+'02_Oferta'!I31,0)))</f>
        <v>0</v>
      </c>
      <c r="J31" s="7">
        <f t="shared" si="0"/>
        <v>0</v>
      </c>
      <c r="K31" s="7">
        <f>IF(G31="A",'01_Referència'!G31,IF(G31="B",'01_Referència'!G31+'01_Referència'!H31,IF(G31="C",'01_Referència'!G31+'01_Referència'!H31+'01_Referència'!I31,0)))</f>
        <v>0.61</v>
      </c>
      <c r="L31" s="7">
        <f t="shared" si="1"/>
        <v>9760</v>
      </c>
      <c r="M31" s="7">
        <f t="shared" si="2"/>
        <v>9760</v>
      </c>
    </row>
    <row r="32" spans="1:13" x14ac:dyDescent="0.25">
      <c r="A32" s="8" t="s">
        <v>17</v>
      </c>
      <c r="B32" s="8" t="s">
        <v>44</v>
      </c>
      <c r="C32" s="8" t="s">
        <v>35</v>
      </c>
      <c r="D32" s="8" t="s">
        <v>23</v>
      </c>
      <c r="E32" s="8" t="s">
        <v>45</v>
      </c>
      <c r="F32" s="8" t="s">
        <v>33</v>
      </c>
      <c r="G32" s="13" t="s">
        <v>91</v>
      </c>
      <c r="H32" s="13">
        <v>0</v>
      </c>
      <c r="I32" s="9">
        <f>IF(G32="A",'02_Oferta'!G32,IF(G32="B",'02_Oferta'!G32+'02_Oferta'!H32,IF(G32="C",'02_Oferta'!G32+'02_Oferta'!H32+'02_Oferta'!I32,0)))</f>
        <v>0</v>
      </c>
      <c r="J32" s="9">
        <f t="shared" si="0"/>
        <v>0</v>
      </c>
      <c r="K32" s="9">
        <f>IF(G32="A",'01_Referència'!G32,IF(G32="B",'01_Referència'!G32+'01_Referència'!H32,IF(G32="C",'01_Referència'!G32+'01_Referència'!H32+'01_Referència'!I32,0)))</f>
        <v>0.43</v>
      </c>
      <c r="L32" s="9">
        <f t="shared" si="1"/>
        <v>0</v>
      </c>
      <c r="M32" s="9">
        <f t="shared" si="2"/>
        <v>0</v>
      </c>
    </row>
    <row r="33" spans="1:13" x14ac:dyDescent="0.25">
      <c r="A33" s="6" t="s">
        <v>17</v>
      </c>
      <c r="B33" s="6" t="s">
        <v>44</v>
      </c>
      <c r="C33" s="6" t="s">
        <v>35</v>
      </c>
      <c r="D33" s="6" t="s">
        <v>24</v>
      </c>
      <c r="E33" s="6" t="s">
        <v>45</v>
      </c>
      <c r="F33" s="6" t="s">
        <v>33</v>
      </c>
      <c r="G33" s="13" t="s">
        <v>91</v>
      </c>
      <c r="H33" s="13">
        <v>16000</v>
      </c>
      <c r="I33" s="7">
        <f>IF(G33="A",'02_Oferta'!G33,IF(G33="B",'02_Oferta'!G33+'02_Oferta'!H33,IF(G33="C",'02_Oferta'!G33+'02_Oferta'!H33+'02_Oferta'!I33,0)))</f>
        <v>0</v>
      </c>
      <c r="J33" s="7">
        <f t="shared" si="0"/>
        <v>0</v>
      </c>
      <c r="K33" s="7">
        <f>IF(G33="A",'01_Referència'!G33,IF(G33="B",'01_Referència'!G33+'01_Referència'!H33,IF(G33="C",'01_Referència'!G33+'01_Referència'!H33+'01_Referència'!I33,0)))</f>
        <v>0.61</v>
      </c>
      <c r="L33" s="7">
        <f t="shared" si="1"/>
        <v>117120</v>
      </c>
      <c r="M33" s="7">
        <f t="shared" si="2"/>
        <v>117120</v>
      </c>
    </row>
    <row r="34" spans="1:13" ht="30" x14ac:dyDescent="0.25">
      <c r="A34" s="8" t="s">
        <v>17</v>
      </c>
      <c r="B34" s="8" t="s">
        <v>46</v>
      </c>
      <c r="C34" s="8" t="s">
        <v>35</v>
      </c>
      <c r="D34" s="8" t="s">
        <v>20</v>
      </c>
      <c r="E34" s="8" t="s">
        <v>47</v>
      </c>
      <c r="F34" s="8" t="s">
        <v>33</v>
      </c>
      <c r="G34" s="13" t="s">
        <v>91</v>
      </c>
      <c r="H34" s="13">
        <v>16000</v>
      </c>
      <c r="I34" s="9">
        <f>IF(G34="A",'02_Oferta'!G34,IF(G34="B",'02_Oferta'!G34+'02_Oferta'!H34,IF(G34="C",'02_Oferta'!G34+'02_Oferta'!H34+'02_Oferta'!I34,0)))</f>
        <v>0</v>
      </c>
      <c r="J34" s="9">
        <f t="shared" si="0"/>
        <v>0</v>
      </c>
      <c r="K34" s="9">
        <f>IF(G34="A",'01_Referència'!G34,IF(G34="B",'01_Referència'!G34+'01_Referència'!H34,IF(G34="C",'01_Referència'!G34+'01_Referència'!H34+'01_Referència'!I34,0)))</f>
        <v>0.86</v>
      </c>
      <c r="L34" s="9">
        <f t="shared" si="1"/>
        <v>13760</v>
      </c>
      <c r="M34" s="9">
        <f t="shared" si="2"/>
        <v>13760</v>
      </c>
    </row>
    <row r="35" spans="1:13" ht="30" x14ac:dyDescent="0.25">
      <c r="A35" s="6" t="s">
        <v>17</v>
      </c>
      <c r="B35" s="6" t="s">
        <v>46</v>
      </c>
      <c r="C35" s="6" t="s">
        <v>35</v>
      </c>
      <c r="D35" s="6" t="s">
        <v>23</v>
      </c>
      <c r="E35" s="6" t="s">
        <v>47</v>
      </c>
      <c r="F35" s="6" t="s">
        <v>33</v>
      </c>
      <c r="G35" s="13" t="s">
        <v>91</v>
      </c>
      <c r="H35" s="13">
        <v>32000</v>
      </c>
      <c r="I35" s="7">
        <f>IF(G35="A",'02_Oferta'!G35,IF(G35="B",'02_Oferta'!G35+'02_Oferta'!H35,IF(G35="C",'02_Oferta'!G35+'02_Oferta'!H35+'02_Oferta'!I35,0)))</f>
        <v>0</v>
      </c>
      <c r="J35" s="7">
        <f t="shared" si="0"/>
        <v>0</v>
      </c>
      <c r="K35" s="7">
        <f>IF(G35="A",'01_Referència'!G35,IF(G35="B",'01_Referència'!G35+'01_Referència'!H35,IF(G35="C",'01_Referència'!G35+'01_Referència'!H35+'01_Referència'!I35,0)))</f>
        <v>0.37</v>
      </c>
      <c r="L35" s="7">
        <f t="shared" si="1"/>
        <v>11840</v>
      </c>
      <c r="M35" s="7">
        <f t="shared" si="2"/>
        <v>11840</v>
      </c>
    </row>
    <row r="36" spans="1:13" ht="30" x14ac:dyDescent="0.25">
      <c r="A36" s="8" t="s">
        <v>17</v>
      </c>
      <c r="B36" s="8" t="s">
        <v>46</v>
      </c>
      <c r="C36" s="8" t="s">
        <v>35</v>
      </c>
      <c r="D36" s="8" t="s">
        <v>24</v>
      </c>
      <c r="E36" s="8" t="s">
        <v>47</v>
      </c>
      <c r="F36" s="8" t="s">
        <v>33</v>
      </c>
      <c r="G36" s="13" t="s">
        <v>91</v>
      </c>
      <c r="H36" s="13">
        <v>48000</v>
      </c>
      <c r="I36" s="9">
        <f>IF(G36="A",'02_Oferta'!G36,IF(G36="B",'02_Oferta'!G36+'02_Oferta'!H36,IF(G36="C",'02_Oferta'!G36+'02_Oferta'!H36+'02_Oferta'!I36,0)))</f>
        <v>0</v>
      </c>
      <c r="J36" s="9">
        <f t="shared" si="0"/>
        <v>0</v>
      </c>
      <c r="K36" s="9">
        <f>IF(G36="A",'01_Referència'!G36,IF(G36="B",'01_Referència'!G36+'01_Referència'!H36,IF(G36="C",'01_Referència'!G36+'01_Referència'!H36+'01_Referència'!I36,0)))</f>
        <v>0.29000000000000004</v>
      </c>
      <c r="L36" s="9">
        <f t="shared" si="1"/>
        <v>167040.00000000003</v>
      </c>
      <c r="M36" s="9">
        <f t="shared" si="2"/>
        <v>167040.00000000003</v>
      </c>
    </row>
    <row r="37" spans="1:13" x14ac:dyDescent="0.25">
      <c r="A37" s="6" t="s">
        <v>17</v>
      </c>
      <c r="B37" s="6" t="s">
        <v>48</v>
      </c>
      <c r="C37" s="6" t="s">
        <v>35</v>
      </c>
      <c r="D37" s="6" t="s">
        <v>20</v>
      </c>
      <c r="E37" s="6" t="s">
        <v>49</v>
      </c>
      <c r="F37" s="6" t="s">
        <v>50</v>
      </c>
      <c r="G37" s="13" t="s">
        <v>91</v>
      </c>
      <c r="H37" s="13">
        <v>250</v>
      </c>
      <c r="I37" s="7">
        <f>IF(G37="A",'02_Oferta'!G37,IF(G37="B",'02_Oferta'!G37+'02_Oferta'!H37,IF(G37="C",'02_Oferta'!G37+'02_Oferta'!H37+'02_Oferta'!I37,0)))</f>
        <v>0</v>
      </c>
      <c r="J37" s="7">
        <f t="shared" si="0"/>
        <v>0</v>
      </c>
      <c r="K37" s="7">
        <f>IF(G37="A",'01_Referència'!G37,IF(G37="B",'01_Referència'!G37+'01_Referència'!H37,IF(G37="C",'01_Referència'!G37+'01_Referència'!H37+'01_Referència'!I37,0)))</f>
        <v>29.96</v>
      </c>
      <c r="L37" s="7">
        <f t="shared" si="1"/>
        <v>7490</v>
      </c>
      <c r="M37" s="7">
        <f t="shared" si="2"/>
        <v>7490</v>
      </c>
    </row>
    <row r="38" spans="1:13" x14ac:dyDescent="0.25">
      <c r="A38" s="8" t="s">
        <v>17</v>
      </c>
      <c r="B38" s="8" t="s">
        <v>48</v>
      </c>
      <c r="C38" s="8" t="s">
        <v>35</v>
      </c>
      <c r="D38" s="8" t="s">
        <v>23</v>
      </c>
      <c r="E38" s="8" t="s">
        <v>49</v>
      </c>
      <c r="F38" s="8" t="s">
        <v>50</v>
      </c>
      <c r="G38" s="13" t="s">
        <v>91</v>
      </c>
      <c r="H38" s="13">
        <v>0</v>
      </c>
      <c r="I38" s="9">
        <f>IF(G38="A",'02_Oferta'!G38,IF(G38="B",'02_Oferta'!G38+'02_Oferta'!H38,IF(G38="C",'02_Oferta'!G38+'02_Oferta'!H38+'02_Oferta'!I38,0)))</f>
        <v>0</v>
      </c>
      <c r="J38" s="9">
        <f t="shared" si="0"/>
        <v>0</v>
      </c>
      <c r="K38" s="9">
        <f>IF(G38="A",'01_Referència'!G38,IF(G38="B",'01_Referència'!G38+'01_Referència'!H38,IF(G38="C",'01_Referència'!G38+'01_Referència'!H38+'01_Referència'!I38,0)))</f>
        <v>14.93</v>
      </c>
      <c r="L38" s="9">
        <f t="shared" si="1"/>
        <v>0</v>
      </c>
      <c r="M38" s="9">
        <f t="shared" si="2"/>
        <v>0</v>
      </c>
    </row>
    <row r="39" spans="1:13" x14ac:dyDescent="0.25">
      <c r="A39" s="6" t="s">
        <v>17</v>
      </c>
      <c r="B39" s="6" t="s">
        <v>48</v>
      </c>
      <c r="C39" s="6" t="s">
        <v>35</v>
      </c>
      <c r="D39" s="6" t="s">
        <v>24</v>
      </c>
      <c r="E39" s="6" t="s">
        <v>49</v>
      </c>
      <c r="F39" s="6" t="s">
        <v>50</v>
      </c>
      <c r="G39" s="13" t="s">
        <v>91</v>
      </c>
      <c r="H39" s="13">
        <v>250</v>
      </c>
      <c r="I39" s="7">
        <f>IF(G39="A",'02_Oferta'!G39,IF(G39="B",'02_Oferta'!G39+'02_Oferta'!H39,IF(G39="C",'02_Oferta'!G39+'02_Oferta'!H39+'02_Oferta'!I39,0)))</f>
        <v>0</v>
      </c>
      <c r="J39" s="7">
        <f t="shared" ref="J39:J63" si="3">IF($D39="Explotació mensual (Capítol 2)",I39*H39*12,I39*H39)</f>
        <v>0</v>
      </c>
      <c r="K39" s="7">
        <f>IF(G39="A",'01_Referència'!G39,IF(G39="B",'01_Referència'!G39+'01_Referència'!H39,IF(G39="C",'01_Referència'!G39+'01_Referència'!H39+'01_Referència'!I39,0)))</f>
        <v>18.240000000000002</v>
      </c>
      <c r="L39" s="7">
        <f t="shared" ref="L39:L63" si="4">IF($D39="Explotació mensual (Capítol 2)",K39*H39*12,K39*H39)</f>
        <v>54720.000000000015</v>
      </c>
      <c r="M39" s="7">
        <f t="shared" ref="M39:M63" si="5">L39-J39</f>
        <v>54720.000000000015</v>
      </c>
    </row>
    <row r="40" spans="1:13" x14ac:dyDescent="0.25">
      <c r="A40" s="8" t="s">
        <v>17</v>
      </c>
      <c r="B40" s="8" t="s">
        <v>51</v>
      </c>
      <c r="C40" s="8" t="s">
        <v>35</v>
      </c>
      <c r="D40" s="8" t="s">
        <v>20</v>
      </c>
      <c r="E40" s="8" t="s">
        <v>52</v>
      </c>
      <c r="F40" s="8" t="s">
        <v>53</v>
      </c>
      <c r="G40" s="13" t="s">
        <v>91</v>
      </c>
      <c r="H40" s="13">
        <v>250</v>
      </c>
      <c r="I40" s="9">
        <f>IF(G40="A",'02_Oferta'!G40,IF(G40="B",'02_Oferta'!G40+'02_Oferta'!H40,IF(G40="C",'02_Oferta'!G40+'02_Oferta'!H40+'02_Oferta'!I40,0)))</f>
        <v>0</v>
      </c>
      <c r="J40" s="9">
        <f t="shared" si="3"/>
        <v>0</v>
      </c>
      <c r="K40" s="9">
        <f>IF(G40="A",'01_Referència'!G40,IF(G40="B",'01_Referència'!G40+'01_Referència'!H40,IF(G40="C",'01_Referència'!G40+'01_Referència'!H40+'01_Referència'!I40,0)))</f>
        <v>14.47</v>
      </c>
      <c r="L40" s="9">
        <f t="shared" si="4"/>
        <v>3617.5</v>
      </c>
      <c r="M40" s="9">
        <f t="shared" si="5"/>
        <v>3617.5</v>
      </c>
    </row>
    <row r="41" spans="1:13" x14ac:dyDescent="0.25">
      <c r="A41" s="6" t="s">
        <v>17</v>
      </c>
      <c r="B41" s="6" t="s">
        <v>51</v>
      </c>
      <c r="C41" s="6" t="s">
        <v>35</v>
      </c>
      <c r="D41" s="6" t="s">
        <v>23</v>
      </c>
      <c r="E41" s="6" t="s">
        <v>52</v>
      </c>
      <c r="F41" s="6" t="s">
        <v>53</v>
      </c>
      <c r="G41" s="13" t="s">
        <v>91</v>
      </c>
      <c r="H41" s="13">
        <v>0</v>
      </c>
      <c r="I41" s="7">
        <f>IF(G41="A",'02_Oferta'!G41,IF(G41="B",'02_Oferta'!G41+'02_Oferta'!H41,IF(G41="C",'02_Oferta'!G41+'02_Oferta'!H41+'02_Oferta'!I41,0)))</f>
        <v>0</v>
      </c>
      <c r="J41" s="7">
        <f t="shared" si="3"/>
        <v>0</v>
      </c>
      <c r="K41" s="7">
        <f>IF(G41="A",'01_Referència'!G41,IF(G41="B",'01_Referència'!G41+'01_Referència'!H41,IF(G41="C",'01_Referència'!G41+'01_Referència'!H41+'01_Referència'!I41,0)))</f>
        <v>10.4</v>
      </c>
      <c r="L41" s="7">
        <f t="shared" si="4"/>
        <v>0</v>
      </c>
      <c r="M41" s="7">
        <f t="shared" si="5"/>
        <v>0</v>
      </c>
    </row>
    <row r="42" spans="1:13" x14ac:dyDescent="0.25">
      <c r="A42" s="8" t="s">
        <v>17</v>
      </c>
      <c r="B42" s="8" t="s">
        <v>51</v>
      </c>
      <c r="C42" s="8" t="s">
        <v>35</v>
      </c>
      <c r="D42" s="8" t="s">
        <v>24</v>
      </c>
      <c r="E42" s="8" t="s">
        <v>52</v>
      </c>
      <c r="F42" s="8" t="s">
        <v>53</v>
      </c>
      <c r="G42" s="13" t="s">
        <v>91</v>
      </c>
      <c r="H42" s="13">
        <v>250</v>
      </c>
      <c r="I42" s="9">
        <f>IF(G42="A",'02_Oferta'!G42,IF(G42="B",'02_Oferta'!G42+'02_Oferta'!H42,IF(G42="C",'02_Oferta'!G42+'02_Oferta'!H42+'02_Oferta'!I42,0)))</f>
        <v>0</v>
      </c>
      <c r="J42" s="9">
        <f t="shared" si="3"/>
        <v>0</v>
      </c>
      <c r="K42" s="9">
        <f>IF(G42="A",'01_Referència'!G42,IF(G42="B",'01_Referència'!G42+'01_Referència'!H42,IF(G42="C",'01_Referència'!G42+'01_Referència'!H42+'01_Referència'!I42,0)))</f>
        <v>18.510000000000002</v>
      </c>
      <c r="L42" s="9">
        <f t="shared" si="4"/>
        <v>55530</v>
      </c>
      <c r="M42" s="9">
        <f t="shared" si="5"/>
        <v>55530</v>
      </c>
    </row>
    <row r="43" spans="1:13" ht="30" x14ac:dyDescent="0.25">
      <c r="A43" s="6" t="s">
        <v>17</v>
      </c>
      <c r="B43" s="6" t="s">
        <v>54</v>
      </c>
      <c r="C43" s="6" t="s">
        <v>35</v>
      </c>
      <c r="D43" s="6" t="s">
        <v>20</v>
      </c>
      <c r="E43" s="6" t="s">
        <v>55</v>
      </c>
      <c r="F43" s="6" t="s">
        <v>56</v>
      </c>
      <c r="G43" s="13" t="s">
        <v>91</v>
      </c>
      <c r="H43" s="13">
        <v>0</v>
      </c>
      <c r="I43" s="7">
        <f>IF(G43="A",'02_Oferta'!G43,IF(G43="B",'02_Oferta'!G43+'02_Oferta'!H43,IF(G43="C",'02_Oferta'!G43+'02_Oferta'!H43+'02_Oferta'!I43,0)))</f>
        <v>0</v>
      </c>
      <c r="J43" s="7">
        <f t="shared" si="3"/>
        <v>0</v>
      </c>
      <c r="K43" s="7">
        <f>IF(G43="A",'01_Referència'!G43,IF(G43="B",'01_Referència'!G43+'01_Referència'!H43,IF(G43="C",'01_Referència'!G43+'01_Referència'!H43+'01_Referència'!I43,0)))</f>
        <v>361.2</v>
      </c>
      <c r="L43" s="7">
        <f t="shared" si="4"/>
        <v>0</v>
      </c>
      <c r="M43" s="7">
        <f t="shared" si="5"/>
        <v>0</v>
      </c>
    </row>
    <row r="44" spans="1:13" ht="30" x14ac:dyDescent="0.25">
      <c r="A44" s="8" t="s">
        <v>17</v>
      </c>
      <c r="B44" s="8" t="s">
        <v>54</v>
      </c>
      <c r="C44" s="8" t="s">
        <v>35</v>
      </c>
      <c r="D44" s="8" t="s">
        <v>23</v>
      </c>
      <c r="E44" s="8" t="s">
        <v>55</v>
      </c>
      <c r="F44" s="8" t="s">
        <v>56</v>
      </c>
      <c r="G44" s="13" t="s">
        <v>91</v>
      </c>
      <c r="H44" s="13">
        <v>0</v>
      </c>
      <c r="I44" s="9">
        <f>IF(G44="A",'02_Oferta'!G44,IF(G44="B",'02_Oferta'!G44+'02_Oferta'!H44,IF(G44="C",'02_Oferta'!G44+'02_Oferta'!H44+'02_Oferta'!I44,0)))</f>
        <v>0</v>
      </c>
      <c r="J44" s="9">
        <f t="shared" si="3"/>
        <v>0</v>
      </c>
      <c r="K44" s="9">
        <f>IF(G44="A",'01_Referència'!G44,IF(G44="B",'01_Referència'!G44+'01_Referència'!H44,IF(G44="C",'01_Referència'!G44+'01_Referència'!H44+'01_Referència'!I44,0)))</f>
        <v>218.93</v>
      </c>
      <c r="L44" s="9">
        <f t="shared" si="4"/>
        <v>0</v>
      </c>
      <c r="M44" s="9">
        <f t="shared" si="5"/>
        <v>0</v>
      </c>
    </row>
    <row r="45" spans="1:13" ht="30" x14ac:dyDescent="0.25">
      <c r="A45" s="6" t="s">
        <v>17</v>
      </c>
      <c r="B45" s="6" t="s">
        <v>54</v>
      </c>
      <c r="C45" s="6" t="s">
        <v>35</v>
      </c>
      <c r="D45" s="6" t="s">
        <v>24</v>
      </c>
      <c r="E45" s="6" t="s">
        <v>55</v>
      </c>
      <c r="F45" s="6" t="s">
        <v>56</v>
      </c>
      <c r="G45" s="13" t="s">
        <v>91</v>
      </c>
      <c r="H45" s="13">
        <v>0</v>
      </c>
      <c r="I45" s="7">
        <f>IF(G45="A",'02_Oferta'!G45,IF(G45="B",'02_Oferta'!G45+'02_Oferta'!H45,IF(G45="C",'02_Oferta'!G45+'02_Oferta'!H45+'02_Oferta'!I45,0)))</f>
        <v>0</v>
      </c>
      <c r="J45" s="7">
        <f t="shared" si="3"/>
        <v>0</v>
      </c>
      <c r="K45" s="7">
        <f>IF(G45="A",'01_Referència'!G45,IF(G45="B",'01_Referència'!G45+'01_Referència'!H45,IF(G45="C",'01_Referència'!G45+'01_Referència'!H45+'01_Referència'!I45,0)))</f>
        <v>374.61</v>
      </c>
      <c r="L45" s="7">
        <f t="shared" si="4"/>
        <v>0</v>
      </c>
      <c r="M45" s="7">
        <f t="shared" si="5"/>
        <v>0</v>
      </c>
    </row>
    <row r="46" spans="1:13" ht="30" x14ac:dyDescent="0.25">
      <c r="A46" s="8" t="s">
        <v>17</v>
      </c>
      <c r="B46" s="8" t="s">
        <v>57</v>
      </c>
      <c r="C46" s="8" t="s">
        <v>35</v>
      </c>
      <c r="D46" s="8" t="s">
        <v>20</v>
      </c>
      <c r="E46" s="8" t="s">
        <v>58</v>
      </c>
      <c r="F46" s="8" t="s">
        <v>59</v>
      </c>
      <c r="G46" s="13" t="s">
        <v>91</v>
      </c>
      <c r="H46" s="13">
        <v>80</v>
      </c>
      <c r="I46" s="9">
        <f>IF(G46="A",'02_Oferta'!G46,IF(G46="B",'02_Oferta'!G46+'02_Oferta'!H46,IF(G46="C",'02_Oferta'!G46+'02_Oferta'!H46+'02_Oferta'!I46,0)))</f>
        <v>0</v>
      </c>
      <c r="J46" s="9">
        <f t="shared" si="3"/>
        <v>0</v>
      </c>
      <c r="K46" s="9">
        <f>IF(G46="A",'01_Referència'!G46,IF(G46="B",'01_Referència'!G46+'01_Referència'!H46,IF(G46="C",'01_Referència'!G46+'01_Referència'!H46+'01_Referència'!I46,0)))</f>
        <v>27.91</v>
      </c>
      <c r="L46" s="9">
        <f t="shared" si="4"/>
        <v>2232.8000000000002</v>
      </c>
      <c r="M46" s="9">
        <f t="shared" si="5"/>
        <v>2232.8000000000002</v>
      </c>
    </row>
    <row r="47" spans="1:13" ht="30" x14ac:dyDescent="0.25">
      <c r="A47" s="6" t="s">
        <v>17</v>
      </c>
      <c r="B47" s="6" t="s">
        <v>57</v>
      </c>
      <c r="C47" s="6" t="s">
        <v>35</v>
      </c>
      <c r="D47" s="6" t="s">
        <v>23</v>
      </c>
      <c r="E47" s="6" t="s">
        <v>58</v>
      </c>
      <c r="F47" s="6" t="s">
        <v>59</v>
      </c>
      <c r="G47" s="13" t="s">
        <v>91</v>
      </c>
      <c r="H47" s="13">
        <v>0</v>
      </c>
      <c r="I47" s="7">
        <f>IF(G47="A",'02_Oferta'!G47,IF(G47="B",'02_Oferta'!G47+'02_Oferta'!H47,IF(G47="C",'02_Oferta'!G47+'02_Oferta'!H47+'02_Oferta'!I47,0)))</f>
        <v>0</v>
      </c>
      <c r="J47" s="7">
        <f t="shared" si="3"/>
        <v>0</v>
      </c>
      <c r="K47" s="7">
        <f>IF(G47="A",'01_Referència'!G47,IF(G47="B",'01_Referència'!G47+'01_Referència'!H47,IF(G47="C",'01_Referència'!G47+'01_Referència'!H47+'01_Referència'!I47,0)))</f>
        <v>22.5</v>
      </c>
      <c r="L47" s="7">
        <f t="shared" si="4"/>
        <v>0</v>
      </c>
      <c r="M47" s="7">
        <f t="shared" si="5"/>
        <v>0</v>
      </c>
    </row>
    <row r="48" spans="1:13" ht="30" x14ac:dyDescent="0.25">
      <c r="A48" s="8" t="s">
        <v>17</v>
      </c>
      <c r="B48" s="8" t="s">
        <v>57</v>
      </c>
      <c r="C48" s="8" t="s">
        <v>35</v>
      </c>
      <c r="D48" s="8" t="s">
        <v>24</v>
      </c>
      <c r="E48" s="8" t="s">
        <v>58</v>
      </c>
      <c r="F48" s="8" t="s">
        <v>59</v>
      </c>
      <c r="G48" s="13" t="s">
        <v>91</v>
      </c>
      <c r="H48" s="13">
        <v>80</v>
      </c>
      <c r="I48" s="9">
        <f>IF(G48="A",'02_Oferta'!G48,IF(G48="B",'02_Oferta'!G48+'02_Oferta'!H48,IF(G48="C",'02_Oferta'!G48+'02_Oferta'!H48+'02_Oferta'!I48,0)))</f>
        <v>0</v>
      </c>
      <c r="J48" s="9">
        <f t="shared" si="3"/>
        <v>0</v>
      </c>
      <c r="K48" s="9">
        <f>IF(G48="A",'01_Referència'!G48,IF(G48="B",'01_Referència'!G48+'01_Referència'!H48,IF(G48="C",'01_Referència'!G48+'01_Referència'!H48+'01_Referència'!I48,0)))</f>
        <v>24.33</v>
      </c>
      <c r="L48" s="9">
        <f t="shared" si="4"/>
        <v>23356.799999999999</v>
      </c>
      <c r="M48" s="9">
        <f t="shared" si="5"/>
        <v>23356.799999999999</v>
      </c>
    </row>
    <row r="49" spans="1:13" x14ac:dyDescent="0.25">
      <c r="A49" s="6" t="s">
        <v>17</v>
      </c>
      <c r="B49" s="6" t="s">
        <v>60</v>
      </c>
      <c r="C49" s="6" t="s">
        <v>35</v>
      </c>
      <c r="D49" s="6" t="s">
        <v>20</v>
      </c>
      <c r="E49" s="6" t="s">
        <v>61</v>
      </c>
      <c r="F49" s="6" t="s">
        <v>59</v>
      </c>
      <c r="G49" s="13" t="s">
        <v>91</v>
      </c>
      <c r="H49" s="13">
        <v>100</v>
      </c>
      <c r="I49" s="7">
        <f>IF(G49="A",'02_Oferta'!G49,IF(G49="B",'02_Oferta'!G49+'02_Oferta'!H49,IF(G49="C",'02_Oferta'!G49+'02_Oferta'!H49+'02_Oferta'!I49,0)))</f>
        <v>0</v>
      </c>
      <c r="J49" s="7">
        <f t="shared" si="3"/>
        <v>0</v>
      </c>
      <c r="K49" s="7">
        <f>IF(G49="A",'01_Referència'!G49,IF(G49="B",'01_Referència'!G49+'01_Referència'!H49,IF(G49="C",'01_Referència'!G49+'01_Referència'!H49+'01_Referència'!I49,0)))</f>
        <v>26.36</v>
      </c>
      <c r="L49" s="7">
        <f t="shared" si="4"/>
        <v>2636</v>
      </c>
      <c r="M49" s="7">
        <f t="shared" si="5"/>
        <v>2636</v>
      </c>
    </row>
    <row r="50" spans="1:13" x14ac:dyDescent="0.25">
      <c r="A50" s="8" t="s">
        <v>17</v>
      </c>
      <c r="B50" s="8" t="s">
        <v>60</v>
      </c>
      <c r="C50" s="8" t="s">
        <v>35</v>
      </c>
      <c r="D50" s="8" t="s">
        <v>23</v>
      </c>
      <c r="E50" s="8" t="s">
        <v>61</v>
      </c>
      <c r="F50" s="8" t="s">
        <v>59</v>
      </c>
      <c r="G50" s="13" t="s">
        <v>91</v>
      </c>
      <c r="H50" s="13">
        <v>0</v>
      </c>
      <c r="I50" s="9">
        <f>IF(G50="A",'02_Oferta'!G50,IF(G50="B",'02_Oferta'!G50+'02_Oferta'!H50,IF(G50="C",'02_Oferta'!G50+'02_Oferta'!H50+'02_Oferta'!I50,0)))</f>
        <v>0</v>
      </c>
      <c r="J50" s="9">
        <f t="shared" si="3"/>
        <v>0</v>
      </c>
      <c r="K50" s="9">
        <f>IF(G50="A",'01_Referència'!G50,IF(G50="B",'01_Referència'!G50+'01_Referència'!H50,IF(G50="C",'01_Referència'!G50+'01_Referència'!H50+'01_Referència'!I50,0)))</f>
        <v>17.240000000000002</v>
      </c>
      <c r="L50" s="9">
        <f t="shared" si="4"/>
        <v>0</v>
      </c>
      <c r="M50" s="9">
        <f t="shared" si="5"/>
        <v>0</v>
      </c>
    </row>
    <row r="51" spans="1:13" x14ac:dyDescent="0.25">
      <c r="A51" s="6" t="s">
        <v>17</v>
      </c>
      <c r="B51" s="6" t="s">
        <v>60</v>
      </c>
      <c r="C51" s="6" t="s">
        <v>35</v>
      </c>
      <c r="D51" s="6" t="s">
        <v>24</v>
      </c>
      <c r="E51" s="6" t="s">
        <v>61</v>
      </c>
      <c r="F51" s="6" t="s">
        <v>59</v>
      </c>
      <c r="G51" s="13" t="s">
        <v>91</v>
      </c>
      <c r="H51" s="13">
        <v>100</v>
      </c>
      <c r="I51" s="7">
        <f>IF(G51="A",'02_Oferta'!G51,IF(G51="B",'02_Oferta'!G51+'02_Oferta'!H51,IF(G51="C",'02_Oferta'!G51+'02_Oferta'!H51+'02_Oferta'!I51,0)))</f>
        <v>0</v>
      </c>
      <c r="J51" s="7">
        <f t="shared" si="3"/>
        <v>0</v>
      </c>
      <c r="K51" s="7">
        <f>IF(G51="A",'01_Referència'!G51,IF(G51="B",'01_Referència'!G51+'01_Referència'!H51,IF(G51="C",'01_Referència'!G51+'01_Referència'!H51+'01_Referència'!I51,0)))</f>
        <v>21.03</v>
      </c>
      <c r="L51" s="7">
        <f t="shared" si="4"/>
        <v>25236</v>
      </c>
      <c r="M51" s="7">
        <f t="shared" si="5"/>
        <v>25236</v>
      </c>
    </row>
    <row r="52" spans="1:13" x14ac:dyDescent="0.25">
      <c r="A52" s="8" t="s">
        <v>17</v>
      </c>
      <c r="B52" s="8" t="s">
        <v>62</v>
      </c>
      <c r="C52" s="8" t="s">
        <v>63</v>
      </c>
      <c r="D52" s="8" t="s">
        <v>20</v>
      </c>
      <c r="E52" s="8" t="s">
        <v>64</v>
      </c>
      <c r="F52" s="8" t="s">
        <v>102</v>
      </c>
      <c r="G52" s="13" t="s">
        <v>27</v>
      </c>
      <c r="H52" s="13">
        <v>0</v>
      </c>
      <c r="I52" s="9">
        <f>IF(G52="A",'02_Oferta'!G52,IF(G52="B",'02_Oferta'!G52+'02_Oferta'!H52,IF(G52="C",'02_Oferta'!G52+'02_Oferta'!H52+'02_Oferta'!I52,0)))</f>
        <v>0</v>
      </c>
      <c r="J52" s="9">
        <f t="shared" si="3"/>
        <v>0</v>
      </c>
      <c r="K52" s="9">
        <f>IF(G52="A",'01_Referència'!G52,IF(G52="B",'01_Referència'!G52+'01_Referència'!H52,IF(G52="C",'01_Referència'!G52+'01_Referència'!H52+'01_Referència'!I52,0)))</f>
        <v>0</v>
      </c>
      <c r="L52" s="9">
        <f t="shared" si="4"/>
        <v>0</v>
      </c>
      <c r="M52" s="9">
        <f t="shared" si="5"/>
        <v>0</v>
      </c>
    </row>
    <row r="53" spans="1:13" x14ac:dyDescent="0.25">
      <c r="A53" s="6" t="s">
        <v>17</v>
      </c>
      <c r="B53" s="6" t="s">
        <v>62</v>
      </c>
      <c r="C53" s="6" t="s">
        <v>63</v>
      </c>
      <c r="D53" s="6" t="s">
        <v>23</v>
      </c>
      <c r="E53" s="6" t="s">
        <v>64</v>
      </c>
      <c r="F53" s="8" t="s">
        <v>102</v>
      </c>
      <c r="G53" s="13" t="s">
        <v>27</v>
      </c>
      <c r="H53" s="13">
        <v>0</v>
      </c>
      <c r="I53" s="7">
        <f>IF(G53="A",'02_Oferta'!G53,IF(G53="B",'02_Oferta'!G53+'02_Oferta'!H53,IF(G53="C",'02_Oferta'!G53+'02_Oferta'!H53+'02_Oferta'!I53,0)))</f>
        <v>0</v>
      </c>
      <c r="J53" s="7">
        <f t="shared" si="3"/>
        <v>0</v>
      </c>
      <c r="K53" s="7">
        <f>IF(G53="A",'01_Referència'!G53,IF(G53="B",'01_Referència'!G53+'01_Referència'!H53,IF(G53="C",'01_Referència'!G53+'01_Referència'!H53+'01_Referència'!I53,0)))</f>
        <v>0</v>
      </c>
      <c r="L53" s="7">
        <f t="shared" si="4"/>
        <v>0</v>
      </c>
      <c r="M53" s="7">
        <f t="shared" si="5"/>
        <v>0</v>
      </c>
    </row>
    <row r="54" spans="1:13" x14ac:dyDescent="0.25">
      <c r="A54" s="8" t="s">
        <v>17</v>
      </c>
      <c r="B54" s="8" t="s">
        <v>62</v>
      </c>
      <c r="C54" s="8" t="s">
        <v>63</v>
      </c>
      <c r="D54" s="8" t="s">
        <v>24</v>
      </c>
      <c r="E54" s="8" t="s">
        <v>64</v>
      </c>
      <c r="F54" s="8" t="s">
        <v>102</v>
      </c>
      <c r="G54" s="13" t="s">
        <v>92</v>
      </c>
      <c r="H54" s="13">
        <v>2</v>
      </c>
      <c r="I54" s="9">
        <f>IF(G54="A",'02_Oferta'!G54,IF(G54="B",'02_Oferta'!G54+'02_Oferta'!H54,IF(G54="C",'02_Oferta'!G54+'02_Oferta'!H54+'02_Oferta'!I54,0)))</f>
        <v>0</v>
      </c>
      <c r="J54" s="9">
        <f t="shared" si="3"/>
        <v>0</v>
      </c>
      <c r="K54" s="9">
        <f>IF(G54="A",'01_Referència'!G54,IF(G54="B",'01_Referència'!G54+'01_Referència'!H54,IF(G54="C",'01_Referència'!G54+'01_Referència'!H54+'01_Referència'!I54,0)))</f>
        <v>2990.79</v>
      </c>
      <c r="L54" s="9">
        <f t="shared" si="4"/>
        <v>71778.959999999992</v>
      </c>
      <c r="M54" s="9">
        <f t="shared" si="5"/>
        <v>71778.959999999992</v>
      </c>
    </row>
    <row r="55" spans="1:13" x14ac:dyDescent="0.25">
      <c r="A55" s="6" t="s">
        <v>17</v>
      </c>
      <c r="B55" s="6" t="s">
        <v>65</v>
      </c>
      <c r="C55" s="6" t="s">
        <v>63</v>
      </c>
      <c r="D55" s="6" t="s">
        <v>20</v>
      </c>
      <c r="E55" s="6" t="s">
        <v>66</v>
      </c>
      <c r="F55" s="6" t="s">
        <v>67</v>
      </c>
      <c r="G55" s="13" t="s">
        <v>91</v>
      </c>
      <c r="H55" s="13">
        <v>0</v>
      </c>
      <c r="I55" s="7">
        <f>IF(G55="A",'02_Oferta'!G55,IF(G55="B",'02_Oferta'!G55+'02_Oferta'!H55,IF(G55="C",'02_Oferta'!G55+'02_Oferta'!H55+'02_Oferta'!I55,0)))</f>
        <v>0</v>
      </c>
      <c r="J55" s="7">
        <f t="shared" si="3"/>
        <v>0</v>
      </c>
      <c r="K55" s="7">
        <f>IF(G55="A",'01_Referència'!G55,IF(G55="B",'01_Referència'!G55+'01_Referència'!H55,IF(G55="C",'01_Referència'!G55+'01_Referència'!H55+'01_Referència'!I55,0)))</f>
        <v>5353.83</v>
      </c>
      <c r="L55" s="7">
        <f t="shared" si="4"/>
        <v>0</v>
      </c>
      <c r="M55" s="7">
        <f t="shared" si="5"/>
        <v>0</v>
      </c>
    </row>
    <row r="56" spans="1:13" x14ac:dyDescent="0.25">
      <c r="A56" s="8" t="s">
        <v>17</v>
      </c>
      <c r="B56" s="8" t="s">
        <v>65</v>
      </c>
      <c r="C56" s="8" t="s">
        <v>63</v>
      </c>
      <c r="D56" s="8" t="s">
        <v>23</v>
      </c>
      <c r="E56" s="8" t="s">
        <v>66</v>
      </c>
      <c r="F56" s="8" t="s">
        <v>67</v>
      </c>
      <c r="G56" s="13" t="s">
        <v>91</v>
      </c>
      <c r="H56" s="13">
        <v>0</v>
      </c>
      <c r="I56" s="9">
        <f>IF(G56="A",'02_Oferta'!G56,IF(G56="B",'02_Oferta'!G56+'02_Oferta'!H56,IF(G56="C",'02_Oferta'!G56+'02_Oferta'!H56+'02_Oferta'!I56,0)))</f>
        <v>0</v>
      </c>
      <c r="J56" s="9">
        <f t="shared" si="3"/>
        <v>0</v>
      </c>
      <c r="K56" s="9">
        <f>IF(G56="A",'01_Referència'!G56,IF(G56="B",'01_Referència'!G56+'01_Referència'!H56,IF(G56="C",'01_Referència'!G56+'01_Referència'!H56+'01_Referència'!I56,0)))</f>
        <v>2762.01</v>
      </c>
      <c r="L56" s="9">
        <f t="shared" si="4"/>
        <v>0</v>
      </c>
      <c r="M56" s="9">
        <f t="shared" si="5"/>
        <v>0</v>
      </c>
    </row>
    <row r="57" spans="1:13" x14ac:dyDescent="0.25">
      <c r="A57" s="6" t="s">
        <v>17</v>
      </c>
      <c r="B57" s="6" t="s">
        <v>65</v>
      </c>
      <c r="C57" s="6" t="s">
        <v>63</v>
      </c>
      <c r="D57" s="6" t="s">
        <v>24</v>
      </c>
      <c r="E57" s="6" t="s">
        <v>66</v>
      </c>
      <c r="F57" s="6" t="s">
        <v>67</v>
      </c>
      <c r="G57" s="13" t="s">
        <v>91</v>
      </c>
      <c r="H57" s="13">
        <v>0</v>
      </c>
      <c r="I57" s="7">
        <f>IF(G57="A",'02_Oferta'!G57,IF(G57="B",'02_Oferta'!G57+'02_Oferta'!H57,IF(G57="C",'02_Oferta'!G57+'02_Oferta'!H57+'02_Oferta'!I57,0)))</f>
        <v>0</v>
      </c>
      <c r="J57" s="7">
        <f t="shared" si="3"/>
        <v>0</v>
      </c>
      <c r="K57" s="7">
        <f>IF(G57="A",'01_Referència'!G57,IF(G57="B",'01_Referència'!G57+'01_Referència'!H57,IF(G57="C",'01_Referència'!G57+'01_Referència'!H57+'01_Referència'!I57,0)))</f>
        <v>1116.77</v>
      </c>
      <c r="L57" s="7">
        <f t="shared" si="4"/>
        <v>0</v>
      </c>
      <c r="M57" s="7">
        <f t="shared" si="5"/>
        <v>0</v>
      </c>
    </row>
    <row r="58" spans="1:13" x14ac:dyDescent="0.25">
      <c r="A58" s="8" t="s">
        <v>17</v>
      </c>
      <c r="B58" s="8" t="s">
        <v>68</v>
      </c>
      <c r="C58" s="8" t="s">
        <v>69</v>
      </c>
      <c r="D58" s="8" t="s">
        <v>20</v>
      </c>
      <c r="E58" s="8" t="s">
        <v>70</v>
      </c>
      <c r="F58" s="8" t="s">
        <v>33</v>
      </c>
      <c r="G58" s="13" t="s">
        <v>93</v>
      </c>
      <c r="H58" s="13">
        <v>0</v>
      </c>
      <c r="I58" s="9">
        <f>IF(G58="A",'02_Oferta'!G58,IF(G58="B",'02_Oferta'!G58+'02_Oferta'!H58,IF(G58="C",'02_Oferta'!G58+'02_Oferta'!H58+'02_Oferta'!I58,0)))</f>
        <v>0</v>
      </c>
      <c r="J58" s="9">
        <f t="shared" si="3"/>
        <v>0</v>
      </c>
      <c r="K58" s="9">
        <f>IF(G58="A",'01_Referència'!G58,IF(G58="B",'01_Referència'!G58+'01_Referència'!H58,IF(G58="C",'01_Referència'!G58+'01_Referència'!H58+'01_Referència'!I58,0)))</f>
        <v>2.4900000000000002</v>
      </c>
      <c r="L58" s="9">
        <f t="shared" si="4"/>
        <v>0</v>
      </c>
      <c r="M58" s="9">
        <f t="shared" si="5"/>
        <v>0</v>
      </c>
    </row>
    <row r="59" spans="1:13" x14ac:dyDescent="0.25">
      <c r="A59" s="6" t="s">
        <v>17</v>
      </c>
      <c r="B59" s="6" t="s">
        <v>68</v>
      </c>
      <c r="C59" s="6" t="s">
        <v>69</v>
      </c>
      <c r="D59" s="6" t="s">
        <v>23</v>
      </c>
      <c r="E59" s="6" t="s">
        <v>70</v>
      </c>
      <c r="F59" s="6" t="s">
        <v>33</v>
      </c>
      <c r="G59" s="13" t="s">
        <v>93</v>
      </c>
      <c r="H59" s="13">
        <v>0</v>
      </c>
      <c r="I59" s="7">
        <f>IF(G59="A",'02_Oferta'!G59,IF(G59="B",'02_Oferta'!G59+'02_Oferta'!H59,IF(G59="C",'02_Oferta'!G59+'02_Oferta'!H59+'02_Oferta'!I59,0)))</f>
        <v>0</v>
      </c>
      <c r="J59" s="7">
        <f t="shared" si="3"/>
        <v>0</v>
      </c>
      <c r="K59" s="7">
        <f>IF(G59="A",'01_Referència'!G59,IF(G59="B",'01_Referència'!G59+'01_Referència'!H59,IF(G59="C",'01_Referència'!G59+'01_Referència'!H59+'01_Referència'!I59,0)))</f>
        <v>2.0999999999999996</v>
      </c>
      <c r="L59" s="7">
        <f t="shared" si="4"/>
        <v>0</v>
      </c>
      <c r="M59" s="7">
        <f t="shared" si="5"/>
        <v>0</v>
      </c>
    </row>
    <row r="60" spans="1:13" x14ac:dyDescent="0.25">
      <c r="A60" s="8" t="s">
        <v>17</v>
      </c>
      <c r="B60" s="8" t="s">
        <v>68</v>
      </c>
      <c r="C60" s="8" t="s">
        <v>69</v>
      </c>
      <c r="D60" s="8" t="s">
        <v>24</v>
      </c>
      <c r="E60" s="8" t="s">
        <v>70</v>
      </c>
      <c r="F60" s="8" t="s">
        <v>33</v>
      </c>
      <c r="G60" s="13" t="s">
        <v>93</v>
      </c>
      <c r="H60" s="13">
        <v>0</v>
      </c>
      <c r="I60" s="9">
        <f>IF(G60="A",'02_Oferta'!G60,IF(G60="B",'02_Oferta'!G60+'02_Oferta'!H60,IF(G60="C",'02_Oferta'!G60+'02_Oferta'!H60+'02_Oferta'!I60,0)))</f>
        <v>0</v>
      </c>
      <c r="J60" s="9">
        <f t="shared" si="3"/>
        <v>0</v>
      </c>
      <c r="K60" s="9">
        <f>IF(G60="A",'01_Referència'!G60,IF(G60="B",'01_Referència'!G60+'01_Referència'!H60,IF(G60="C",'01_Referència'!G60+'01_Referència'!H60+'01_Referència'!I60,0)))</f>
        <v>1.0499999999999998</v>
      </c>
      <c r="L60" s="9">
        <f t="shared" si="4"/>
        <v>0</v>
      </c>
      <c r="M60" s="9">
        <f t="shared" si="5"/>
        <v>0</v>
      </c>
    </row>
    <row r="61" spans="1:13" x14ac:dyDescent="0.25">
      <c r="A61" s="6" t="s">
        <v>17</v>
      </c>
      <c r="B61" s="6" t="s">
        <v>71</v>
      </c>
      <c r="C61" s="6" t="s">
        <v>69</v>
      </c>
      <c r="D61" s="6" t="s">
        <v>20</v>
      </c>
      <c r="E61" s="6" t="s">
        <v>72</v>
      </c>
      <c r="F61" s="6" t="s">
        <v>33</v>
      </c>
      <c r="G61" s="13" t="s">
        <v>91</v>
      </c>
      <c r="H61" s="13">
        <v>16000</v>
      </c>
      <c r="I61" s="7">
        <f>IF(G61="A",'02_Oferta'!G61,IF(G61="B",'02_Oferta'!G61+'02_Oferta'!H61,IF(G61="C",'02_Oferta'!G61+'02_Oferta'!H61+'02_Oferta'!I61,0)))</f>
        <v>0</v>
      </c>
      <c r="J61" s="7">
        <f t="shared" si="3"/>
        <v>0</v>
      </c>
      <c r="K61" s="7">
        <f>IF(G61="A",'01_Referència'!G61,IF(G61="B",'01_Referència'!G61+'01_Referència'!H61,IF(G61="C",'01_Referència'!G61+'01_Referència'!H61+'01_Referència'!I61,0)))</f>
        <v>1.6099999999999999</v>
      </c>
      <c r="L61" s="7">
        <f t="shared" si="4"/>
        <v>25759.999999999996</v>
      </c>
      <c r="M61" s="7">
        <f t="shared" si="5"/>
        <v>25759.999999999996</v>
      </c>
    </row>
    <row r="62" spans="1:13" x14ac:dyDescent="0.25">
      <c r="A62" s="8" t="s">
        <v>17</v>
      </c>
      <c r="B62" s="8" t="s">
        <v>71</v>
      </c>
      <c r="C62" s="8" t="s">
        <v>69</v>
      </c>
      <c r="D62" s="8" t="s">
        <v>23</v>
      </c>
      <c r="E62" s="8" t="s">
        <v>72</v>
      </c>
      <c r="F62" s="8" t="s">
        <v>33</v>
      </c>
      <c r="G62" s="13" t="s">
        <v>91</v>
      </c>
      <c r="H62" s="13">
        <v>0</v>
      </c>
      <c r="I62" s="9">
        <f>IF(G62="A",'02_Oferta'!G62,IF(G62="B",'02_Oferta'!G62+'02_Oferta'!H62,IF(G62="C",'02_Oferta'!G62+'02_Oferta'!H62+'02_Oferta'!I62,0)))</f>
        <v>0</v>
      </c>
      <c r="J62" s="9">
        <f t="shared" si="3"/>
        <v>0</v>
      </c>
      <c r="K62" s="9">
        <f>IF(G62="A",'01_Referència'!G62,IF(G62="B",'01_Referència'!G62+'01_Referència'!H62,IF(G62="C",'01_Referència'!G62+'01_Referència'!H62+'01_Referència'!I62,0)))</f>
        <v>1.08</v>
      </c>
      <c r="L62" s="9">
        <f t="shared" si="4"/>
        <v>0</v>
      </c>
      <c r="M62" s="9">
        <f t="shared" si="5"/>
        <v>0</v>
      </c>
    </row>
    <row r="63" spans="1:13" x14ac:dyDescent="0.25">
      <c r="A63" s="6" t="s">
        <v>17</v>
      </c>
      <c r="B63" s="6" t="s">
        <v>71</v>
      </c>
      <c r="C63" s="6" t="s">
        <v>69</v>
      </c>
      <c r="D63" s="6" t="s">
        <v>24</v>
      </c>
      <c r="E63" s="6" t="s">
        <v>72</v>
      </c>
      <c r="F63" s="6" t="s">
        <v>33</v>
      </c>
      <c r="G63" s="13" t="s">
        <v>91</v>
      </c>
      <c r="H63" s="13">
        <v>16000</v>
      </c>
      <c r="I63" s="7">
        <f>IF(G63="A",'02_Oferta'!G63,IF(G63="B",'02_Oferta'!G63+'02_Oferta'!H63,IF(G63="C",'02_Oferta'!G63+'02_Oferta'!H63+'02_Oferta'!I63,0)))</f>
        <v>0</v>
      </c>
      <c r="J63" s="7">
        <f t="shared" si="3"/>
        <v>0</v>
      </c>
      <c r="K63" s="7">
        <f>IF(G63="A",'01_Referència'!G63,IF(G63="B",'01_Referència'!G63+'01_Referència'!H63,IF(G63="C",'01_Referència'!G63+'01_Referència'!H63+'01_Referència'!I63,0)))</f>
        <v>0.42000000000000004</v>
      </c>
      <c r="L63" s="7">
        <f t="shared" si="4"/>
        <v>80640.000000000015</v>
      </c>
      <c r="M63" s="7">
        <f t="shared" si="5"/>
        <v>80640.000000000015</v>
      </c>
    </row>
  </sheetData>
  <sheetProtection algorithmName="SHA-512" hashValue="/IbZ086BbvvwJ9+yqNPjUtM7R5/ZHIQPd9533PwXer5/eFm1D2kJYr2wbG73GjFkZDFJLbvWjy2jxqT4x4Kj7A==" saltValue="2oHoMe4lsPcQbXooyJzqeA==" spinCount="100000" sheet="1" objects="1" scenarios="1" selectLockedCells="1" selectUnlockedCells="1"/>
  <mergeCells count="3">
    <mergeCell ref="C3:N3"/>
    <mergeCell ref="C2:N2"/>
    <mergeCell ref="C1:N1"/>
  </mergeCells>
  <pageMargins left="0.75" right="0.75" top="1" bottom="1" header="0.5" footer="0.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ull5"/>
  <dimension ref="A1:N63"/>
  <sheetViews>
    <sheetView tabSelected="1" topLeftCell="B1" workbookViewId="0">
      <pane ySplit="6" topLeftCell="A7" activePane="bottomLeft" state="frozen"/>
      <selection pane="bottomLeft" activeCell="L7" sqref="L7"/>
    </sheetView>
  </sheetViews>
  <sheetFormatPr defaultRowHeight="15" x14ac:dyDescent="0.25"/>
  <cols>
    <col min="1" max="1" width="14.85546875" customWidth="1"/>
    <col min="2" max="2" width="17.140625" customWidth="1"/>
    <col min="3" max="3" width="23" customWidth="1"/>
    <col min="4" max="4" width="34" customWidth="1"/>
    <col min="5" max="5" width="48" customWidth="1"/>
    <col min="6" max="6" width="23" customWidth="1"/>
    <col min="7" max="13" width="18" customWidth="1"/>
    <col min="14" max="14" width="34" customWidth="1"/>
  </cols>
  <sheetData>
    <row r="1" spans="1:14" ht="27.95" customHeight="1" x14ac:dyDescent="0.25">
      <c r="C1" s="25" t="s">
        <v>0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21.95" customHeight="1" x14ac:dyDescent="0.25">
      <c r="C2" s="24" t="s">
        <v>101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36" customHeight="1" x14ac:dyDescent="0.25">
      <c r="A3" s="1"/>
      <c r="B3" s="2"/>
      <c r="C3" s="22" t="s">
        <v>4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5" spans="1:14" x14ac:dyDescent="0.25">
      <c r="A5" s="3" t="s">
        <v>83</v>
      </c>
      <c r="B5" s="11">
        <f>SUM(J7:J63)</f>
        <v>0</v>
      </c>
      <c r="C5" s="3" t="s">
        <v>84</v>
      </c>
      <c r="D5" s="11">
        <f>SUM(L7:L63)</f>
        <v>702172.5</v>
      </c>
      <c r="E5" s="3" t="s">
        <v>85</v>
      </c>
      <c r="F5" s="12">
        <f>D5-B5</f>
        <v>702172.5</v>
      </c>
    </row>
    <row r="6" spans="1:14" ht="44.1" customHeight="1" x14ac:dyDescent="0.25">
      <c r="A6" s="5" t="s">
        <v>5</v>
      </c>
      <c r="B6" s="5" t="s">
        <v>6</v>
      </c>
      <c r="C6" s="5" t="s">
        <v>7</v>
      </c>
      <c r="D6" s="5" t="s">
        <v>8</v>
      </c>
      <c r="E6" s="5" t="s">
        <v>9</v>
      </c>
      <c r="F6" s="5" t="s">
        <v>10</v>
      </c>
      <c r="G6" s="5" t="s">
        <v>86</v>
      </c>
      <c r="H6" s="5" t="s">
        <v>87</v>
      </c>
      <c r="I6" s="5" t="s">
        <v>88</v>
      </c>
      <c r="J6" s="5" t="s">
        <v>103</v>
      </c>
      <c r="K6" s="5" t="s">
        <v>89</v>
      </c>
      <c r="L6" s="5" t="s">
        <v>104</v>
      </c>
      <c r="M6" s="5" t="s">
        <v>90</v>
      </c>
    </row>
    <row r="7" spans="1:14" x14ac:dyDescent="0.25">
      <c r="A7" s="6" t="s">
        <v>17</v>
      </c>
      <c r="B7" s="6" t="s">
        <v>18</v>
      </c>
      <c r="C7" s="6" t="s">
        <v>19</v>
      </c>
      <c r="D7" s="6" t="s">
        <v>20</v>
      </c>
      <c r="E7" s="6" t="s">
        <v>21</v>
      </c>
      <c r="F7" s="6" t="s">
        <v>22</v>
      </c>
      <c r="G7" s="13" t="s">
        <v>91</v>
      </c>
      <c r="H7" s="13">
        <v>0</v>
      </c>
      <c r="I7" s="7">
        <f>IF(G7="A",'02_Oferta'!G7,IF(G7="B",'02_Oferta'!G7+'02_Oferta'!H7,IF(G7="C",'02_Oferta'!G7+'02_Oferta'!H7+'02_Oferta'!I7,0)))</f>
        <v>0</v>
      </c>
      <c r="J7" s="7">
        <f t="shared" ref="J7:J38" si="0">IF($D7="Explotació mensual (Capítol 2)",I7*H7*12,I7*H7)</f>
        <v>0</v>
      </c>
      <c r="K7" s="7">
        <f>IF(G7="A",'01_Referència'!G7,IF(G7="B",'01_Referència'!G7+'01_Referència'!H7,IF(G7="C",'01_Referència'!G7+'01_Referència'!H7+'01_Referència'!I7,0)))</f>
        <v>0.65</v>
      </c>
      <c r="L7" s="7">
        <f t="shared" ref="L7:L38" si="1">IF($D7="Explotació mensual (Capítol 2)",K7*H7*12,K7*H7)</f>
        <v>0</v>
      </c>
      <c r="M7" s="7">
        <f t="shared" ref="M7:M38" si="2">L7-J7</f>
        <v>0</v>
      </c>
    </row>
    <row r="8" spans="1:14" x14ac:dyDescent="0.25">
      <c r="A8" s="8" t="s">
        <v>17</v>
      </c>
      <c r="B8" s="8" t="s">
        <v>18</v>
      </c>
      <c r="C8" s="8" t="s">
        <v>19</v>
      </c>
      <c r="D8" s="8" t="s">
        <v>23</v>
      </c>
      <c r="E8" s="8" t="s">
        <v>21</v>
      </c>
      <c r="F8" s="8" t="s">
        <v>22</v>
      </c>
      <c r="G8" s="13" t="s">
        <v>91</v>
      </c>
      <c r="H8" s="13">
        <v>0</v>
      </c>
      <c r="I8" s="9">
        <f>IF(G8="A",'02_Oferta'!G8,IF(G8="B",'02_Oferta'!G8+'02_Oferta'!H8,IF(G8="C",'02_Oferta'!G8+'02_Oferta'!H8+'02_Oferta'!I8,0)))</f>
        <v>0</v>
      </c>
      <c r="J8" s="9">
        <f t="shared" si="0"/>
        <v>0</v>
      </c>
      <c r="K8" s="9">
        <f>IF(G8="A",'01_Referència'!G8,IF(G8="B",'01_Referència'!G8+'01_Referència'!H8,IF(G8="C",'01_Referència'!G8+'01_Referència'!H8+'01_Referència'!I8,0)))</f>
        <v>0.47</v>
      </c>
      <c r="L8" s="9">
        <f t="shared" si="1"/>
        <v>0</v>
      </c>
      <c r="M8" s="9">
        <f t="shared" si="2"/>
        <v>0</v>
      </c>
    </row>
    <row r="9" spans="1:14" x14ac:dyDescent="0.25">
      <c r="A9" s="6" t="s">
        <v>17</v>
      </c>
      <c r="B9" s="6" t="s">
        <v>18</v>
      </c>
      <c r="C9" s="6" t="s">
        <v>19</v>
      </c>
      <c r="D9" s="6" t="s">
        <v>24</v>
      </c>
      <c r="E9" s="6" t="s">
        <v>21</v>
      </c>
      <c r="F9" s="6" t="s">
        <v>22</v>
      </c>
      <c r="G9" s="13" t="s">
        <v>91</v>
      </c>
      <c r="H9" s="13">
        <v>0</v>
      </c>
      <c r="I9" s="7">
        <f>IF(G9="A",'02_Oferta'!G9,IF(G9="B",'02_Oferta'!G9+'02_Oferta'!H9,IF(G9="C",'02_Oferta'!G9+'02_Oferta'!H9+'02_Oferta'!I9,0)))</f>
        <v>0</v>
      </c>
      <c r="J9" s="7">
        <f t="shared" si="0"/>
        <v>0</v>
      </c>
      <c r="K9" s="7">
        <f>IF(G9="A",'01_Referència'!G9,IF(G9="B",'01_Referència'!G9+'01_Referència'!H9,IF(G9="C",'01_Referència'!G9+'01_Referència'!H9+'01_Referència'!I9,0)))</f>
        <v>0.5</v>
      </c>
      <c r="L9" s="7">
        <f t="shared" si="1"/>
        <v>0</v>
      </c>
      <c r="M9" s="7">
        <f t="shared" si="2"/>
        <v>0</v>
      </c>
    </row>
    <row r="10" spans="1:14" x14ac:dyDescent="0.25">
      <c r="A10" s="8" t="s">
        <v>17</v>
      </c>
      <c r="B10" s="8" t="s">
        <v>25</v>
      </c>
      <c r="C10" s="8" t="s">
        <v>19</v>
      </c>
      <c r="D10" s="8" t="s">
        <v>20</v>
      </c>
      <c r="E10" s="8" t="s">
        <v>26</v>
      </c>
      <c r="F10" s="8" t="s">
        <v>102</v>
      </c>
      <c r="G10" s="13" t="s">
        <v>27</v>
      </c>
      <c r="H10" s="13">
        <v>0</v>
      </c>
      <c r="I10" s="9">
        <f>IF(G10="A",'02_Oferta'!G10,IF(G10="B",'02_Oferta'!G10+'02_Oferta'!H10,IF(G10="C",'02_Oferta'!G10+'02_Oferta'!H10+'02_Oferta'!I10,0)))</f>
        <v>0</v>
      </c>
      <c r="J10" s="9">
        <f t="shared" si="0"/>
        <v>0</v>
      </c>
      <c r="K10" s="9">
        <f>IF(G10="A",'01_Referència'!G10,IF(G10="B",'01_Referència'!G10+'01_Referència'!H10,IF(G10="C",'01_Referència'!G10+'01_Referència'!H10+'01_Referència'!I10,0)))</f>
        <v>0</v>
      </c>
      <c r="L10" s="9">
        <f t="shared" si="1"/>
        <v>0</v>
      </c>
      <c r="M10" s="9">
        <f t="shared" si="2"/>
        <v>0</v>
      </c>
    </row>
    <row r="11" spans="1:14" x14ac:dyDescent="0.25">
      <c r="A11" s="6" t="s">
        <v>17</v>
      </c>
      <c r="B11" s="6" t="s">
        <v>25</v>
      </c>
      <c r="C11" s="6" t="s">
        <v>19</v>
      </c>
      <c r="D11" s="6" t="s">
        <v>23</v>
      </c>
      <c r="E11" s="6" t="s">
        <v>26</v>
      </c>
      <c r="F11" s="8" t="s">
        <v>102</v>
      </c>
      <c r="G11" s="13" t="s">
        <v>27</v>
      </c>
      <c r="H11" s="13">
        <v>0</v>
      </c>
      <c r="I11" s="7">
        <f>IF(G11="A",'02_Oferta'!G11,IF(G11="B",'02_Oferta'!G11+'02_Oferta'!H11,IF(G11="C",'02_Oferta'!G11+'02_Oferta'!H11+'02_Oferta'!I11,0)))</f>
        <v>0</v>
      </c>
      <c r="J11" s="7">
        <f t="shared" si="0"/>
        <v>0</v>
      </c>
      <c r="K11" s="7">
        <f>IF(G11="A",'01_Referència'!G11,IF(G11="B",'01_Referència'!G11+'01_Referència'!H11,IF(G11="C",'01_Referència'!G11+'01_Referència'!H11+'01_Referència'!I11,0)))</f>
        <v>0</v>
      </c>
      <c r="L11" s="7">
        <f t="shared" si="1"/>
        <v>0</v>
      </c>
      <c r="M11" s="7">
        <f t="shared" si="2"/>
        <v>0</v>
      </c>
    </row>
    <row r="12" spans="1:14" x14ac:dyDescent="0.25">
      <c r="A12" s="8" t="s">
        <v>17</v>
      </c>
      <c r="B12" s="8" t="s">
        <v>25</v>
      </c>
      <c r="C12" s="8" t="s">
        <v>19</v>
      </c>
      <c r="D12" s="8" t="s">
        <v>24</v>
      </c>
      <c r="E12" s="8" t="s">
        <v>26</v>
      </c>
      <c r="F12" s="8" t="s">
        <v>102</v>
      </c>
      <c r="G12" s="13" t="s">
        <v>91</v>
      </c>
      <c r="H12" s="13">
        <v>0</v>
      </c>
      <c r="I12" s="9">
        <f>IF(G12="A",'02_Oferta'!G12,IF(G12="B",'02_Oferta'!G12+'02_Oferta'!H12,IF(G12="C",'02_Oferta'!G12+'02_Oferta'!H12+'02_Oferta'!I12,0)))</f>
        <v>0</v>
      </c>
      <c r="J12" s="9">
        <f t="shared" si="0"/>
        <v>0</v>
      </c>
      <c r="K12" s="9">
        <f>IF(G12="A",'01_Referència'!G12,IF(G12="B",'01_Referència'!G12+'01_Referència'!H12,IF(G12="C",'01_Referència'!G12+'01_Referència'!H12+'01_Referència'!I12,0)))</f>
        <v>3412.98</v>
      </c>
      <c r="L12" s="9">
        <f t="shared" si="1"/>
        <v>0</v>
      </c>
      <c r="M12" s="9">
        <f t="shared" si="2"/>
        <v>0</v>
      </c>
    </row>
    <row r="13" spans="1:14" ht="30" x14ac:dyDescent="0.25">
      <c r="A13" s="6" t="s">
        <v>17</v>
      </c>
      <c r="B13" s="6" t="s">
        <v>28</v>
      </c>
      <c r="C13" s="6" t="s">
        <v>19</v>
      </c>
      <c r="D13" s="6" t="s">
        <v>20</v>
      </c>
      <c r="E13" s="6" t="s">
        <v>29</v>
      </c>
      <c r="F13" s="6" t="s">
        <v>30</v>
      </c>
      <c r="G13" s="13" t="s">
        <v>91</v>
      </c>
      <c r="H13" s="13">
        <v>0</v>
      </c>
      <c r="I13" s="7">
        <f>IF(G13="A",'02_Oferta'!G13,IF(G13="B",'02_Oferta'!G13+'02_Oferta'!H13,IF(G13="C",'02_Oferta'!G13+'02_Oferta'!H13+'02_Oferta'!I13,0)))</f>
        <v>0</v>
      </c>
      <c r="J13" s="7">
        <f t="shared" si="0"/>
        <v>0</v>
      </c>
      <c r="K13" s="7">
        <f>IF(G13="A",'01_Referència'!G13,IF(G13="B",'01_Referència'!G13+'01_Referència'!H13,IF(G13="C",'01_Referència'!G13+'01_Referència'!H13+'01_Referència'!I13,0)))</f>
        <v>1510.82</v>
      </c>
      <c r="L13" s="7">
        <f t="shared" si="1"/>
        <v>0</v>
      </c>
      <c r="M13" s="7">
        <f t="shared" si="2"/>
        <v>0</v>
      </c>
    </row>
    <row r="14" spans="1:14" ht="30" x14ac:dyDescent="0.25">
      <c r="A14" s="8" t="s">
        <v>17</v>
      </c>
      <c r="B14" s="8" t="s">
        <v>28</v>
      </c>
      <c r="C14" s="8" t="s">
        <v>19</v>
      </c>
      <c r="D14" s="8" t="s">
        <v>23</v>
      </c>
      <c r="E14" s="8" t="s">
        <v>29</v>
      </c>
      <c r="F14" s="8" t="s">
        <v>30</v>
      </c>
      <c r="G14" s="13" t="s">
        <v>91</v>
      </c>
      <c r="H14" s="13">
        <v>0</v>
      </c>
      <c r="I14" s="9">
        <f>IF(G14="A",'02_Oferta'!G14,IF(G14="B",'02_Oferta'!G14+'02_Oferta'!H14,IF(G14="C",'02_Oferta'!G14+'02_Oferta'!H14+'02_Oferta'!I14,0)))</f>
        <v>0</v>
      </c>
      <c r="J14" s="9">
        <f t="shared" si="0"/>
        <v>0</v>
      </c>
      <c r="K14" s="9">
        <f>IF(G14="A",'01_Referència'!G14,IF(G14="B",'01_Referència'!G14+'01_Referència'!H14,IF(G14="C",'01_Referència'!G14+'01_Referència'!H14+'01_Referència'!I14,0)))</f>
        <v>804.5</v>
      </c>
      <c r="L14" s="9">
        <f t="shared" si="1"/>
        <v>0</v>
      </c>
      <c r="M14" s="9">
        <f t="shared" si="2"/>
        <v>0</v>
      </c>
    </row>
    <row r="15" spans="1:14" ht="30" x14ac:dyDescent="0.25">
      <c r="A15" s="6" t="s">
        <v>17</v>
      </c>
      <c r="B15" s="6" t="s">
        <v>28</v>
      </c>
      <c r="C15" s="6" t="s">
        <v>19</v>
      </c>
      <c r="D15" s="6" t="s">
        <v>24</v>
      </c>
      <c r="E15" s="6" t="s">
        <v>29</v>
      </c>
      <c r="F15" s="6" t="s">
        <v>30</v>
      </c>
      <c r="G15" s="13" t="s">
        <v>91</v>
      </c>
      <c r="H15" s="13">
        <v>0</v>
      </c>
      <c r="I15" s="7">
        <f>IF(G15="A",'02_Oferta'!G15,IF(G15="B",'02_Oferta'!G15+'02_Oferta'!H15,IF(G15="C",'02_Oferta'!G15+'02_Oferta'!H15+'02_Oferta'!I15,0)))</f>
        <v>0</v>
      </c>
      <c r="J15" s="7">
        <f t="shared" si="0"/>
        <v>0</v>
      </c>
      <c r="K15" s="7">
        <f>IF(G15="A",'01_Referència'!G15,IF(G15="B",'01_Referència'!G15+'01_Referència'!H15,IF(G15="C",'01_Referència'!G15+'01_Referència'!H15+'01_Referència'!I15,0)))</f>
        <v>1692.52</v>
      </c>
      <c r="L15" s="7">
        <f t="shared" si="1"/>
        <v>0</v>
      </c>
      <c r="M15" s="7">
        <f t="shared" si="2"/>
        <v>0</v>
      </c>
    </row>
    <row r="16" spans="1:14" x14ac:dyDescent="0.25">
      <c r="A16" s="8" t="s">
        <v>17</v>
      </c>
      <c r="B16" s="8" t="s">
        <v>31</v>
      </c>
      <c r="C16" s="8" t="s">
        <v>19</v>
      </c>
      <c r="D16" s="8" t="s">
        <v>20</v>
      </c>
      <c r="E16" s="8" t="s">
        <v>32</v>
      </c>
      <c r="F16" s="8" t="s">
        <v>33</v>
      </c>
      <c r="G16" s="13" t="s">
        <v>92</v>
      </c>
      <c r="H16" s="13">
        <v>0</v>
      </c>
      <c r="I16" s="9">
        <f>IF(G16="A",'02_Oferta'!G16,IF(G16="B",'02_Oferta'!G16+'02_Oferta'!H16,IF(G16="C",'02_Oferta'!G16+'02_Oferta'!H16+'02_Oferta'!I16,0)))</f>
        <v>0</v>
      </c>
      <c r="J16" s="9">
        <f t="shared" si="0"/>
        <v>0</v>
      </c>
      <c r="K16" s="9">
        <f>IF(G16="A",'01_Referència'!G16,IF(G16="B",'01_Referència'!G16+'01_Referència'!H16,IF(G16="C",'01_Referència'!G16+'01_Referència'!H16+'01_Referència'!I16,0)))</f>
        <v>0.64</v>
      </c>
      <c r="L16" s="9">
        <f t="shared" si="1"/>
        <v>0</v>
      </c>
      <c r="M16" s="9">
        <f t="shared" si="2"/>
        <v>0</v>
      </c>
    </row>
    <row r="17" spans="1:13" x14ac:dyDescent="0.25">
      <c r="A17" s="6" t="s">
        <v>17</v>
      </c>
      <c r="B17" s="6" t="s">
        <v>31</v>
      </c>
      <c r="C17" s="6" t="s">
        <v>19</v>
      </c>
      <c r="D17" s="6" t="s">
        <v>23</v>
      </c>
      <c r="E17" s="6" t="s">
        <v>32</v>
      </c>
      <c r="F17" s="6" t="s">
        <v>33</v>
      </c>
      <c r="G17" s="13" t="s">
        <v>92</v>
      </c>
      <c r="H17" s="13">
        <v>0</v>
      </c>
      <c r="I17" s="7">
        <f>IF(G17="A",'02_Oferta'!G17,IF(G17="B",'02_Oferta'!G17+'02_Oferta'!H17,IF(G17="C",'02_Oferta'!G17+'02_Oferta'!H17+'02_Oferta'!I17,0)))</f>
        <v>0</v>
      </c>
      <c r="J17" s="7">
        <f t="shared" si="0"/>
        <v>0</v>
      </c>
      <c r="K17" s="7">
        <f>IF(G17="A",'01_Referència'!G17,IF(G17="B",'01_Referència'!G17+'01_Referència'!H17,IF(G17="C",'01_Referència'!G17+'01_Referència'!H17+'01_Referència'!I17,0)))</f>
        <v>0.26</v>
      </c>
      <c r="L17" s="7">
        <f t="shared" si="1"/>
        <v>0</v>
      </c>
      <c r="M17" s="7">
        <f t="shared" si="2"/>
        <v>0</v>
      </c>
    </row>
    <row r="18" spans="1:13" x14ac:dyDescent="0.25">
      <c r="A18" s="8" t="s">
        <v>17</v>
      </c>
      <c r="B18" s="8" t="s">
        <v>31</v>
      </c>
      <c r="C18" s="8" t="s">
        <v>19</v>
      </c>
      <c r="D18" s="8" t="s">
        <v>24</v>
      </c>
      <c r="E18" s="8" t="s">
        <v>32</v>
      </c>
      <c r="F18" s="8" t="s">
        <v>33</v>
      </c>
      <c r="G18" s="13" t="s">
        <v>92</v>
      </c>
      <c r="H18" s="13">
        <v>0</v>
      </c>
      <c r="I18" s="9">
        <f>IF(G18="A",'02_Oferta'!G18,IF(G18="B",'02_Oferta'!G18+'02_Oferta'!H18,IF(G18="C",'02_Oferta'!G18+'02_Oferta'!H18+'02_Oferta'!I18,0)))</f>
        <v>0</v>
      </c>
      <c r="J18" s="9">
        <f t="shared" si="0"/>
        <v>0</v>
      </c>
      <c r="K18" s="9">
        <f>IF(G18="A",'01_Referència'!G18,IF(G18="B",'01_Referència'!G18+'01_Referència'!H18,IF(G18="C",'01_Referència'!G18+'01_Referència'!H18+'01_Referència'!I18,0)))</f>
        <v>0.32</v>
      </c>
      <c r="L18" s="9">
        <f t="shared" si="1"/>
        <v>0</v>
      </c>
      <c r="M18" s="9">
        <f t="shared" si="2"/>
        <v>0</v>
      </c>
    </row>
    <row r="19" spans="1:13" ht="30" x14ac:dyDescent="0.25">
      <c r="A19" s="6" t="s">
        <v>17</v>
      </c>
      <c r="B19" s="6" t="s">
        <v>34</v>
      </c>
      <c r="C19" s="6" t="s">
        <v>35</v>
      </c>
      <c r="D19" s="6" t="s">
        <v>20</v>
      </c>
      <c r="E19" s="6" t="s">
        <v>36</v>
      </c>
      <c r="F19" s="6" t="s">
        <v>33</v>
      </c>
      <c r="G19" s="13" t="s">
        <v>93</v>
      </c>
      <c r="H19" s="13">
        <v>0</v>
      </c>
      <c r="I19" s="7">
        <f>IF(G19="A",'02_Oferta'!G19,IF(G19="B",'02_Oferta'!G19+'02_Oferta'!H19,IF(G19="C",'02_Oferta'!G19+'02_Oferta'!H19+'02_Oferta'!I19,0)))</f>
        <v>0</v>
      </c>
      <c r="J19" s="7">
        <f t="shared" si="0"/>
        <v>0</v>
      </c>
      <c r="K19" s="7">
        <f>IF(G19="A",'01_Referència'!G19,IF(G19="B",'01_Referència'!G19+'01_Referència'!H19,IF(G19="C",'01_Referència'!G19+'01_Referència'!H19+'01_Referència'!I19,0)))</f>
        <v>1.1499999999999999</v>
      </c>
      <c r="L19" s="7">
        <f t="shared" si="1"/>
        <v>0</v>
      </c>
      <c r="M19" s="7">
        <f t="shared" si="2"/>
        <v>0</v>
      </c>
    </row>
    <row r="20" spans="1:13" ht="30" x14ac:dyDescent="0.25">
      <c r="A20" s="8" t="s">
        <v>17</v>
      </c>
      <c r="B20" s="8" t="s">
        <v>34</v>
      </c>
      <c r="C20" s="8" t="s">
        <v>35</v>
      </c>
      <c r="D20" s="8" t="s">
        <v>23</v>
      </c>
      <c r="E20" s="8" t="s">
        <v>36</v>
      </c>
      <c r="F20" s="8" t="s">
        <v>33</v>
      </c>
      <c r="G20" s="13" t="s">
        <v>93</v>
      </c>
      <c r="H20" s="13">
        <v>16000</v>
      </c>
      <c r="I20" s="9">
        <f>IF(G20="A",'02_Oferta'!G20,IF(G20="B",'02_Oferta'!G20+'02_Oferta'!H20,IF(G20="C",'02_Oferta'!G20+'02_Oferta'!H20+'02_Oferta'!I20,0)))</f>
        <v>0</v>
      </c>
      <c r="J20" s="9">
        <f t="shared" si="0"/>
        <v>0</v>
      </c>
      <c r="K20" s="9">
        <f>IF(G20="A",'01_Referència'!G20,IF(G20="B",'01_Referència'!G20+'01_Referència'!H20,IF(G20="C",'01_Referència'!G20+'01_Referència'!H20+'01_Referència'!I20,0)))</f>
        <v>0.6</v>
      </c>
      <c r="L20" s="9">
        <f t="shared" si="1"/>
        <v>9600</v>
      </c>
      <c r="M20" s="9">
        <f t="shared" si="2"/>
        <v>9600</v>
      </c>
    </row>
    <row r="21" spans="1:13" ht="30" x14ac:dyDescent="0.25">
      <c r="A21" s="6" t="s">
        <v>17</v>
      </c>
      <c r="B21" s="6" t="s">
        <v>34</v>
      </c>
      <c r="C21" s="6" t="s">
        <v>35</v>
      </c>
      <c r="D21" s="6" t="s">
        <v>24</v>
      </c>
      <c r="E21" s="6" t="s">
        <v>36</v>
      </c>
      <c r="F21" s="6" t="s">
        <v>33</v>
      </c>
      <c r="G21" s="13" t="s">
        <v>93</v>
      </c>
      <c r="H21" s="13">
        <v>16000</v>
      </c>
      <c r="I21" s="7">
        <f>IF(G21="A",'02_Oferta'!G21,IF(G21="B",'02_Oferta'!G21+'02_Oferta'!H21,IF(G21="C",'02_Oferta'!G21+'02_Oferta'!H21+'02_Oferta'!I21,0)))</f>
        <v>0</v>
      </c>
      <c r="J21" s="7">
        <f t="shared" si="0"/>
        <v>0</v>
      </c>
      <c r="K21" s="7">
        <f>IF(G21="A",'01_Referència'!G21,IF(G21="B",'01_Referència'!G21+'01_Referència'!H21,IF(G21="C",'01_Referència'!G21+'01_Referència'!H21+'01_Referència'!I21,0)))</f>
        <v>1.05</v>
      </c>
      <c r="L21" s="7">
        <f t="shared" si="1"/>
        <v>201600</v>
      </c>
      <c r="M21" s="7">
        <f t="shared" si="2"/>
        <v>201600</v>
      </c>
    </row>
    <row r="22" spans="1:13" x14ac:dyDescent="0.25">
      <c r="A22" s="8" t="s">
        <v>17</v>
      </c>
      <c r="B22" s="8" t="s">
        <v>37</v>
      </c>
      <c r="C22" s="8" t="s">
        <v>35</v>
      </c>
      <c r="D22" s="8" t="s">
        <v>20</v>
      </c>
      <c r="E22" s="8" t="s">
        <v>38</v>
      </c>
      <c r="F22" s="8" t="s">
        <v>39</v>
      </c>
      <c r="G22" s="13" t="s">
        <v>93</v>
      </c>
      <c r="H22" s="13">
        <v>0</v>
      </c>
      <c r="I22" s="9">
        <f>IF(G22="A",'02_Oferta'!G22,IF(G22="B",'02_Oferta'!G22+'02_Oferta'!H22,IF(G22="C",'02_Oferta'!G22+'02_Oferta'!H22+'02_Oferta'!I22,0)))</f>
        <v>0</v>
      </c>
      <c r="J22" s="9">
        <f t="shared" si="0"/>
        <v>0</v>
      </c>
      <c r="K22" s="9">
        <f>IF(G22="A",'01_Referència'!G22,IF(G22="B",'01_Referència'!G22+'01_Referència'!H22,IF(G22="C",'01_Referència'!G22+'01_Referència'!H22+'01_Referència'!I22,0)))</f>
        <v>5.98</v>
      </c>
      <c r="L22" s="9">
        <f t="shared" si="1"/>
        <v>0</v>
      </c>
      <c r="M22" s="9">
        <f t="shared" si="2"/>
        <v>0</v>
      </c>
    </row>
    <row r="23" spans="1:13" x14ac:dyDescent="0.25">
      <c r="A23" s="6" t="s">
        <v>17</v>
      </c>
      <c r="B23" s="6" t="s">
        <v>37</v>
      </c>
      <c r="C23" s="6" t="s">
        <v>35</v>
      </c>
      <c r="D23" s="6" t="s">
        <v>23</v>
      </c>
      <c r="E23" s="6" t="s">
        <v>38</v>
      </c>
      <c r="F23" s="6" t="s">
        <v>39</v>
      </c>
      <c r="G23" s="13" t="s">
        <v>93</v>
      </c>
      <c r="H23" s="13">
        <v>0</v>
      </c>
      <c r="I23" s="7">
        <f>IF(G23="A",'02_Oferta'!G23,IF(G23="B",'02_Oferta'!G23+'02_Oferta'!H23,IF(G23="C",'02_Oferta'!G23+'02_Oferta'!H23+'02_Oferta'!I23,0)))</f>
        <v>0</v>
      </c>
      <c r="J23" s="7">
        <f t="shared" si="0"/>
        <v>0</v>
      </c>
      <c r="K23" s="7">
        <f>IF(G23="A",'01_Referència'!G23,IF(G23="B",'01_Referència'!G23+'01_Referència'!H23,IF(G23="C",'01_Referència'!G23+'01_Referència'!H23+'01_Referència'!I23,0)))</f>
        <v>3.62</v>
      </c>
      <c r="L23" s="7">
        <f t="shared" si="1"/>
        <v>0</v>
      </c>
      <c r="M23" s="7">
        <f t="shared" si="2"/>
        <v>0</v>
      </c>
    </row>
    <row r="24" spans="1:13" x14ac:dyDescent="0.25">
      <c r="A24" s="8" t="s">
        <v>17</v>
      </c>
      <c r="B24" s="8" t="s">
        <v>37</v>
      </c>
      <c r="C24" s="8" t="s">
        <v>35</v>
      </c>
      <c r="D24" s="8" t="s">
        <v>24</v>
      </c>
      <c r="E24" s="8" t="s">
        <v>38</v>
      </c>
      <c r="F24" s="8" t="s">
        <v>39</v>
      </c>
      <c r="G24" s="13" t="s">
        <v>93</v>
      </c>
      <c r="H24" s="13">
        <v>0</v>
      </c>
      <c r="I24" s="9">
        <f>IF(G24="A",'02_Oferta'!G24,IF(G24="B",'02_Oferta'!G24+'02_Oferta'!H24,IF(G24="C",'02_Oferta'!G24+'02_Oferta'!H24+'02_Oferta'!I24,0)))</f>
        <v>0</v>
      </c>
      <c r="J24" s="9">
        <f t="shared" si="0"/>
        <v>0</v>
      </c>
      <c r="K24" s="9">
        <f>IF(G24="A",'01_Referència'!G24,IF(G24="B",'01_Referència'!G24+'01_Referència'!H24,IF(G24="C",'01_Referència'!G24+'01_Referència'!H24+'01_Referència'!I24,0)))</f>
        <v>7.1099999999999994</v>
      </c>
      <c r="L24" s="9">
        <f t="shared" si="1"/>
        <v>0</v>
      </c>
      <c r="M24" s="9">
        <f t="shared" si="2"/>
        <v>0</v>
      </c>
    </row>
    <row r="25" spans="1:13" x14ac:dyDescent="0.25">
      <c r="A25" s="6" t="s">
        <v>17</v>
      </c>
      <c r="B25" s="6" t="s">
        <v>40</v>
      </c>
      <c r="C25" s="6" t="s">
        <v>35</v>
      </c>
      <c r="D25" s="6" t="s">
        <v>20</v>
      </c>
      <c r="E25" s="6" t="s">
        <v>41</v>
      </c>
      <c r="F25" s="6" t="s">
        <v>33</v>
      </c>
      <c r="G25" s="13" t="s">
        <v>93</v>
      </c>
      <c r="H25" s="13">
        <v>0</v>
      </c>
      <c r="I25" s="7">
        <f>IF(G25="A",'02_Oferta'!G25,IF(G25="B",'02_Oferta'!G25+'02_Oferta'!H25,IF(G25="C",'02_Oferta'!G25+'02_Oferta'!H25+'02_Oferta'!I25,0)))</f>
        <v>0</v>
      </c>
      <c r="J25" s="7">
        <f t="shared" si="0"/>
        <v>0</v>
      </c>
      <c r="K25" s="7">
        <f>IF(G25="A",'01_Referència'!G25,IF(G25="B",'01_Referència'!G25+'01_Referència'!H25,IF(G25="C",'01_Referència'!G25+'01_Referència'!H25+'01_Referència'!I25,0)))</f>
        <v>0.93</v>
      </c>
      <c r="L25" s="7">
        <f t="shared" si="1"/>
        <v>0</v>
      </c>
      <c r="M25" s="7">
        <f t="shared" si="2"/>
        <v>0</v>
      </c>
    </row>
    <row r="26" spans="1:13" x14ac:dyDescent="0.25">
      <c r="A26" s="8" t="s">
        <v>17</v>
      </c>
      <c r="B26" s="8" t="s">
        <v>40</v>
      </c>
      <c r="C26" s="8" t="s">
        <v>35</v>
      </c>
      <c r="D26" s="8" t="s">
        <v>23</v>
      </c>
      <c r="E26" s="8" t="s">
        <v>41</v>
      </c>
      <c r="F26" s="8" t="s">
        <v>33</v>
      </c>
      <c r="G26" s="13" t="s">
        <v>93</v>
      </c>
      <c r="H26" s="13">
        <v>16000</v>
      </c>
      <c r="I26" s="9">
        <f>IF(G26="A",'02_Oferta'!G26,IF(G26="B",'02_Oferta'!G26+'02_Oferta'!H26,IF(G26="C",'02_Oferta'!G26+'02_Oferta'!H26+'02_Oferta'!I26,0)))</f>
        <v>0</v>
      </c>
      <c r="J26" s="9">
        <f t="shared" si="0"/>
        <v>0</v>
      </c>
      <c r="K26" s="9">
        <f>IF(G26="A",'01_Referència'!G26,IF(G26="B",'01_Referència'!G26+'01_Referència'!H26,IF(G26="C",'01_Referència'!G26+'01_Referència'!H26+'01_Referència'!I26,0)))</f>
        <v>0.47</v>
      </c>
      <c r="L26" s="9">
        <f t="shared" si="1"/>
        <v>7520</v>
      </c>
      <c r="M26" s="9">
        <f t="shared" si="2"/>
        <v>7520</v>
      </c>
    </row>
    <row r="27" spans="1:13" x14ac:dyDescent="0.25">
      <c r="A27" s="6" t="s">
        <v>17</v>
      </c>
      <c r="B27" s="6" t="s">
        <v>40</v>
      </c>
      <c r="C27" s="6" t="s">
        <v>35</v>
      </c>
      <c r="D27" s="6" t="s">
        <v>24</v>
      </c>
      <c r="E27" s="6" t="s">
        <v>41</v>
      </c>
      <c r="F27" s="6" t="s">
        <v>33</v>
      </c>
      <c r="G27" s="13" t="s">
        <v>93</v>
      </c>
      <c r="H27" s="13">
        <v>0</v>
      </c>
      <c r="I27" s="7">
        <f>IF(G27="A",'02_Oferta'!G27,IF(G27="B",'02_Oferta'!G27+'02_Oferta'!H27,IF(G27="C",'02_Oferta'!G27+'02_Oferta'!H27+'02_Oferta'!I27,0)))</f>
        <v>0</v>
      </c>
      <c r="J27" s="7">
        <f t="shared" si="0"/>
        <v>0</v>
      </c>
      <c r="K27" s="7">
        <f>IF(G27="A",'01_Referència'!G27,IF(G27="B",'01_Referència'!G27+'01_Referència'!H27,IF(G27="C",'01_Referència'!G27+'01_Referència'!H27+'01_Referència'!I27,0)))</f>
        <v>0.31</v>
      </c>
      <c r="L27" s="7">
        <f t="shared" si="1"/>
        <v>0</v>
      </c>
      <c r="M27" s="7">
        <f t="shared" si="2"/>
        <v>0</v>
      </c>
    </row>
    <row r="28" spans="1:13" x14ac:dyDescent="0.25">
      <c r="A28" s="8" t="s">
        <v>17</v>
      </c>
      <c r="B28" s="8" t="s">
        <v>42</v>
      </c>
      <c r="C28" s="8" t="s">
        <v>35</v>
      </c>
      <c r="D28" s="8" t="s">
        <v>20</v>
      </c>
      <c r="E28" s="8" t="s">
        <v>43</v>
      </c>
      <c r="F28" s="8" t="s">
        <v>33</v>
      </c>
      <c r="G28" s="13" t="s">
        <v>91</v>
      </c>
      <c r="H28" s="13">
        <v>16000</v>
      </c>
      <c r="I28" s="9">
        <f>IF(G28="A",'02_Oferta'!G28,IF(G28="B",'02_Oferta'!G28+'02_Oferta'!H28,IF(G28="C",'02_Oferta'!G28+'02_Oferta'!H28+'02_Oferta'!I28,0)))</f>
        <v>0</v>
      </c>
      <c r="J28" s="9">
        <f t="shared" si="0"/>
        <v>0</v>
      </c>
      <c r="K28" s="9">
        <f>IF(G28="A",'01_Referència'!G28,IF(G28="B",'01_Referència'!G28+'01_Referència'!H28,IF(G28="C",'01_Referència'!G28+'01_Referència'!H28+'01_Referència'!I28,0)))</f>
        <v>1.07</v>
      </c>
      <c r="L28" s="9">
        <f t="shared" si="1"/>
        <v>17120</v>
      </c>
      <c r="M28" s="9">
        <f t="shared" si="2"/>
        <v>17120</v>
      </c>
    </row>
    <row r="29" spans="1:13" x14ac:dyDescent="0.25">
      <c r="A29" s="6" t="s">
        <v>17</v>
      </c>
      <c r="B29" s="6" t="s">
        <v>42</v>
      </c>
      <c r="C29" s="6" t="s">
        <v>35</v>
      </c>
      <c r="D29" s="6" t="s">
        <v>23</v>
      </c>
      <c r="E29" s="6" t="s">
        <v>43</v>
      </c>
      <c r="F29" s="6" t="s">
        <v>33</v>
      </c>
      <c r="G29" s="13" t="s">
        <v>91</v>
      </c>
      <c r="H29" s="13">
        <v>0</v>
      </c>
      <c r="I29" s="7">
        <f>IF(G29="A",'02_Oferta'!G29,IF(G29="B",'02_Oferta'!G29+'02_Oferta'!H29,IF(G29="C",'02_Oferta'!G29+'02_Oferta'!H29+'02_Oferta'!I29,0)))</f>
        <v>0</v>
      </c>
      <c r="J29" s="7">
        <f t="shared" si="0"/>
        <v>0</v>
      </c>
      <c r="K29" s="7">
        <f>IF(G29="A",'01_Referència'!G29,IF(G29="B",'01_Referència'!G29+'01_Referència'!H29,IF(G29="C",'01_Referència'!G29+'01_Referència'!H29+'01_Referència'!I29,0)))</f>
        <v>0.45999999999999996</v>
      </c>
      <c r="L29" s="7">
        <f t="shared" si="1"/>
        <v>0</v>
      </c>
      <c r="M29" s="7">
        <f t="shared" si="2"/>
        <v>0</v>
      </c>
    </row>
    <row r="30" spans="1:13" x14ac:dyDescent="0.25">
      <c r="A30" s="8" t="s">
        <v>17</v>
      </c>
      <c r="B30" s="8" t="s">
        <v>42</v>
      </c>
      <c r="C30" s="8" t="s">
        <v>35</v>
      </c>
      <c r="D30" s="8" t="s">
        <v>24</v>
      </c>
      <c r="E30" s="8" t="s">
        <v>43</v>
      </c>
      <c r="F30" s="8" t="s">
        <v>33</v>
      </c>
      <c r="G30" s="13" t="s">
        <v>91</v>
      </c>
      <c r="H30" s="13">
        <v>16000</v>
      </c>
      <c r="I30" s="9">
        <f>IF(G30="A",'02_Oferta'!G30,IF(G30="B",'02_Oferta'!G30+'02_Oferta'!H30,IF(G30="C",'02_Oferta'!G30+'02_Oferta'!H30+'02_Oferta'!I30,0)))</f>
        <v>0</v>
      </c>
      <c r="J30" s="9">
        <f t="shared" si="0"/>
        <v>0</v>
      </c>
      <c r="K30" s="9">
        <f>IF(G30="A",'01_Referència'!G30,IF(G30="B",'01_Referència'!G30+'01_Referència'!H30,IF(G30="C",'01_Referència'!G30+'01_Referència'!H30+'01_Referència'!I30,0)))</f>
        <v>0.36</v>
      </c>
      <c r="L30" s="9">
        <f t="shared" si="1"/>
        <v>69120</v>
      </c>
      <c r="M30" s="9">
        <f t="shared" si="2"/>
        <v>69120</v>
      </c>
    </row>
    <row r="31" spans="1:13" x14ac:dyDescent="0.25">
      <c r="A31" s="6" t="s">
        <v>17</v>
      </c>
      <c r="B31" s="6" t="s">
        <v>44</v>
      </c>
      <c r="C31" s="6" t="s">
        <v>35</v>
      </c>
      <c r="D31" s="6" t="s">
        <v>20</v>
      </c>
      <c r="E31" s="6" t="s">
        <v>45</v>
      </c>
      <c r="F31" s="6" t="s">
        <v>33</v>
      </c>
      <c r="G31" s="13" t="s">
        <v>91</v>
      </c>
      <c r="H31" s="13">
        <v>0</v>
      </c>
      <c r="I31" s="7">
        <f>IF(G31="A",'02_Oferta'!G31,IF(G31="B",'02_Oferta'!G31+'02_Oferta'!H31,IF(G31="C",'02_Oferta'!G31+'02_Oferta'!H31+'02_Oferta'!I31,0)))</f>
        <v>0</v>
      </c>
      <c r="J31" s="7">
        <f t="shared" si="0"/>
        <v>0</v>
      </c>
      <c r="K31" s="7">
        <f>IF(G31="A",'01_Referència'!G31,IF(G31="B",'01_Referència'!G31+'01_Referència'!H31,IF(G31="C",'01_Referència'!G31+'01_Referència'!H31+'01_Referència'!I31,0)))</f>
        <v>0.61</v>
      </c>
      <c r="L31" s="7">
        <f t="shared" si="1"/>
        <v>0</v>
      </c>
      <c r="M31" s="7">
        <f t="shared" si="2"/>
        <v>0</v>
      </c>
    </row>
    <row r="32" spans="1:13" x14ac:dyDescent="0.25">
      <c r="A32" s="8" t="s">
        <v>17</v>
      </c>
      <c r="B32" s="8" t="s">
        <v>44</v>
      </c>
      <c r="C32" s="8" t="s">
        <v>35</v>
      </c>
      <c r="D32" s="8" t="s">
        <v>23</v>
      </c>
      <c r="E32" s="8" t="s">
        <v>45</v>
      </c>
      <c r="F32" s="8" t="s">
        <v>33</v>
      </c>
      <c r="G32" s="13" t="s">
        <v>91</v>
      </c>
      <c r="H32" s="13">
        <v>0</v>
      </c>
      <c r="I32" s="9">
        <f>IF(G32="A",'02_Oferta'!G32,IF(G32="B",'02_Oferta'!G32+'02_Oferta'!H32,IF(G32="C",'02_Oferta'!G32+'02_Oferta'!H32+'02_Oferta'!I32,0)))</f>
        <v>0</v>
      </c>
      <c r="J32" s="9">
        <f t="shared" si="0"/>
        <v>0</v>
      </c>
      <c r="K32" s="9">
        <f>IF(G32="A",'01_Referència'!G32,IF(G32="B",'01_Referència'!G32+'01_Referència'!H32,IF(G32="C",'01_Referència'!G32+'01_Referència'!H32+'01_Referència'!I32,0)))</f>
        <v>0.43</v>
      </c>
      <c r="L32" s="9">
        <f t="shared" si="1"/>
        <v>0</v>
      </c>
      <c r="M32" s="9">
        <f t="shared" si="2"/>
        <v>0</v>
      </c>
    </row>
    <row r="33" spans="1:13" x14ac:dyDescent="0.25">
      <c r="A33" s="6" t="s">
        <v>17</v>
      </c>
      <c r="B33" s="6" t="s">
        <v>44</v>
      </c>
      <c r="C33" s="6" t="s">
        <v>35</v>
      </c>
      <c r="D33" s="6" t="s">
        <v>24</v>
      </c>
      <c r="E33" s="6" t="s">
        <v>45</v>
      </c>
      <c r="F33" s="6" t="s">
        <v>33</v>
      </c>
      <c r="G33" s="13" t="s">
        <v>91</v>
      </c>
      <c r="H33" s="13">
        <v>0</v>
      </c>
      <c r="I33" s="7">
        <f>IF(G33="A",'02_Oferta'!G33,IF(G33="B",'02_Oferta'!G33+'02_Oferta'!H33,IF(G33="C",'02_Oferta'!G33+'02_Oferta'!H33+'02_Oferta'!I33,0)))</f>
        <v>0</v>
      </c>
      <c r="J33" s="7">
        <f t="shared" si="0"/>
        <v>0</v>
      </c>
      <c r="K33" s="7">
        <f>IF(G33="A",'01_Referència'!G33,IF(G33="B",'01_Referència'!G33+'01_Referència'!H33,IF(G33="C",'01_Referència'!G33+'01_Referència'!H33+'01_Referència'!I33,0)))</f>
        <v>0.61</v>
      </c>
      <c r="L33" s="7">
        <f t="shared" si="1"/>
        <v>0</v>
      </c>
      <c r="M33" s="7">
        <f t="shared" si="2"/>
        <v>0</v>
      </c>
    </row>
    <row r="34" spans="1:13" ht="30" x14ac:dyDescent="0.25">
      <c r="A34" s="8" t="s">
        <v>17</v>
      </c>
      <c r="B34" s="8" t="s">
        <v>46</v>
      </c>
      <c r="C34" s="8" t="s">
        <v>35</v>
      </c>
      <c r="D34" s="8" t="s">
        <v>20</v>
      </c>
      <c r="E34" s="8" t="s">
        <v>47</v>
      </c>
      <c r="F34" s="8" t="s">
        <v>33</v>
      </c>
      <c r="G34" s="13" t="s">
        <v>91</v>
      </c>
      <c r="H34" s="13">
        <v>0</v>
      </c>
      <c r="I34" s="9">
        <f>IF(G34="A",'02_Oferta'!G34,IF(G34="B",'02_Oferta'!G34+'02_Oferta'!H34,IF(G34="C",'02_Oferta'!G34+'02_Oferta'!H34+'02_Oferta'!I34,0)))</f>
        <v>0</v>
      </c>
      <c r="J34" s="9">
        <f t="shared" si="0"/>
        <v>0</v>
      </c>
      <c r="K34" s="9">
        <f>IF(G34="A",'01_Referència'!G34,IF(G34="B",'01_Referència'!G34+'01_Referència'!H34,IF(G34="C",'01_Referència'!G34+'01_Referència'!H34+'01_Referència'!I34,0)))</f>
        <v>0.86</v>
      </c>
      <c r="L34" s="9">
        <f t="shared" si="1"/>
        <v>0</v>
      </c>
      <c r="M34" s="9">
        <f t="shared" si="2"/>
        <v>0</v>
      </c>
    </row>
    <row r="35" spans="1:13" ht="30" x14ac:dyDescent="0.25">
      <c r="A35" s="6" t="s">
        <v>17</v>
      </c>
      <c r="B35" s="6" t="s">
        <v>46</v>
      </c>
      <c r="C35" s="6" t="s">
        <v>35</v>
      </c>
      <c r="D35" s="6" t="s">
        <v>23</v>
      </c>
      <c r="E35" s="6" t="s">
        <v>47</v>
      </c>
      <c r="F35" s="6" t="s">
        <v>33</v>
      </c>
      <c r="G35" s="13" t="s">
        <v>91</v>
      </c>
      <c r="H35" s="13">
        <v>0</v>
      </c>
      <c r="I35" s="7">
        <f>IF(G35="A",'02_Oferta'!G35,IF(G35="B",'02_Oferta'!G35+'02_Oferta'!H35,IF(G35="C",'02_Oferta'!G35+'02_Oferta'!H35+'02_Oferta'!I35,0)))</f>
        <v>0</v>
      </c>
      <c r="J35" s="7">
        <f t="shared" si="0"/>
        <v>0</v>
      </c>
      <c r="K35" s="7">
        <f>IF(G35="A",'01_Referència'!G35,IF(G35="B",'01_Referència'!G35+'01_Referència'!H35,IF(G35="C",'01_Referència'!G35+'01_Referència'!H35+'01_Referència'!I35,0)))</f>
        <v>0.37</v>
      </c>
      <c r="L35" s="7">
        <f t="shared" si="1"/>
        <v>0</v>
      </c>
      <c r="M35" s="7">
        <f t="shared" si="2"/>
        <v>0</v>
      </c>
    </row>
    <row r="36" spans="1:13" ht="30" x14ac:dyDescent="0.25">
      <c r="A36" s="8" t="s">
        <v>17</v>
      </c>
      <c r="B36" s="8" t="s">
        <v>46</v>
      </c>
      <c r="C36" s="8" t="s">
        <v>35</v>
      </c>
      <c r="D36" s="8" t="s">
        <v>24</v>
      </c>
      <c r="E36" s="8" t="s">
        <v>47</v>
      </c>
      <c r="F36" s="8" t="s">
        <v>33</v>
      </c>
      <c r="G36" s="13" t="s">
        <v>91</v>
      </c>
      <c r="H36" s="13">
        <v>0</v>
      </c>
      <c r="I36" s="9">
        <f>IF(G36="A",'02_Oferta'!G36,IF(G36="B",'02_Oferta'!G36+'02_Oferta'!H36,IF(G36="C",'02_Oferta'!G36+'02_Oferta'!H36+'02_Oferta'!I36,0)))</f>
        <v>0</v>
      </c>
      <c r="J36" s="9">
        <f t="shared" si="0"/>
        <v>0</v>
      </c>
      <c r="K36" s="9">
        <f>IF(G36="A",'01_Referència'!G36,IF(G36="B",'01_Referència'!G36+'01_Referència'!H36,IF(G36="C",'01_Referència'!G36+'01_Referència'!H36+'01_Referència'!I36,0)))</f>
        <v>0.29000000000000004</v>
      </c>
      <c r="L36" s="9">
        <f t="shared" si="1"/>
        <v>0</v>
      </c>
      <c r="M36" s="9">
        <f t="shared" si="2"/>
        <v>0</v>
      </c>
    </row>
    <row r="37" spans="1:13" x14ac:dyDescent="0.25">
      <c r="A37" s="6" t="s">
        <v>17</v>
      </c>
      <c r="B37" s="6" t="s">
        <v>48</v>
      </c>
      <c r="C37" s="6" t="s">
        <v>35</v>
      </c>
      <c r="D37" s="6" t="s">
        <v>20</v>
      </c>
      <c r="E37" s="6" t="s">
        <v>49</v>
      </c>
      <c r="F37" s="6" t="s">
        <v>50</v>
      </c>
      <c r="G37" s="13" t="s">
        <v>91</v>
      </c>
      <c r="H37" s="13">
        <v>0</v>
      </c>
      <c r="I37" s="7">
        <f>IF(G37="A",'02_Oferta'!G37,IF(G37="B",'02_Oferta'!G37+'02_Oferta'!H37,IF(G37="C",'02_Oferta'!G37+'02_Oferta'!H37+'02_Oferta'!I37,0)))</f>
        <v>0</v>
      </c>
      <c r="J37" s="7">
        <f t="shared" si="0"/>
        <v>0</v>
      </c>
      <c r="K37" s="7">
        <f>IF(G37="A",'01_Referència'!G37,IF(G37="B",'01_Referència'!G37+'01_Referència'!H37,IF(G37="C",'01_Referència'!G37+'01_Referència'!H37+'01_Referència'!I37,0)))</f>
        <v>29.96</v>
      </c>
      <c r="L37" s="7">
        <f t="shared" si="1"/>
        <v>0</v>
      </c>
      <c r="M37" s="7">
        <f t="shared" si="2"/>
        <v>0</v>
      </c>
    </row>
    <row r="38" spans="1:13" x14ac:dyDescent="0.25">
      <c r="A38" s="8" t="s">
        <v>17</v>
      </c>
      <c r="B38" s="8" t="s">
        <v>48</v>
      </c>
      <c r="C38" s="8" t="s">
        <v>35</v>
      </c>
      <c r="D38" s="8" t="s">
        <v>23</v>
      </c>
      <c r="E38" s="8" t="s">
        <v>49</v>
      </c>
      <c r="F38" s="8" t="s">
        <v>50</v>
      </c>
      <c r="G38" s="13" t="s">
        <v>91</v>
      </c>
      <c r="H38" s="13">
        <v>1000</v>
      </c>
      <c r="I38" s="9">
        <f>IF(G38="A",'02_Oferta'!G38,IF(G38="B",'02_Oferta'!G38+'02_Oferta'!H38,IF(G38="C",'02_Oferta'!G38+'02_Oferta'!H38+'02_Oferta'!I38,0)))</f>
        <v>0</v>
      </c>
      <c r="J38" s="9">
        <f t="shared" si="0"/>
        <v>0</v>
      </c>
      <c r="K38" s="9">
        <f>IF(G38="A",'01_Referència'!G38,IF(G38="B",'01_Referència'!G38+'01_Referència'!H38,IF(G38="C",'01_Referència'!G38+'01_Referència'!H38+'01_Referència'!I38,0)))</f>
        <v>14.93</v>
      </c>
      <c r="L38" s="9">
        <f t="shared" si="1"/>
        <v>14930</v>
      </c>
      <c r="M38" s="9">
        <f t="shared" si="2"/>
        <v>14930</v>
      </c>
    </row>
    <row r="39" spans="1:13" x14ac:dyDescent="0.25">
      <c r="A39" s="6" t="s">
        <v>17</v>
      </c>
      <c r="B39" s="6" t="s">
        <v>48</v>
      </c>
      <c r="C39" s="6" t="s">
        <v>35</v>
      </c>
      <c r="D39" s="6" t="s">
        <v>24</v>
      </c>
      <c r="E39" s="6" t="s">
        <v>49</v>
      </c>
      <c r="F39" s="6" t="s">
        <v>50</v>
      </c>
      <c r="G39" s="13" t="s">
        <v>91</v>
      </c>
      <c r="H39" s="13">
        <v>1000</v>
      </c>
      <c r="I39" s="7">
        <f>IF(G39="A",'02_Oferta'!G39,IF(G39="B",'02_Oferta'!G39+'02_Oferta'!H39,IF(G39="C",'02_Oferta'!G39+'02_Oferta'!H39+'02_Oferta'!I39,0)))</f>
        <v>0</v>
      </c>
      <c r="J39" s="7">
        <f t="shared" ref="J39:J63" si="3">IF($D39="Explotació mensual (Capítol 2)",I39*H39*12,I39*H39)</f>
        <v>0</v>
      </c>
      <c r="K39" s="7">
        <f>IF(G39="A",'01_Referència'!G39,IF(G39="B",'01_Referència'!G39+'01_Referència'!H39,IF(G39="C",'01_Referència'!G39+'01_Referència'!H39+'01_Referència'!I39,0)))</f>
        <v>18.240000000000002</v>
      </c>
      <c r="L39" s="7">
        <f t="shared" ref="L39:L63" si="4">IF($D39="Explotació mensual (Capítol 2)",K39*H39*12,K39*H39)</f>
        <v>218880.00000000006</v>
      </c>
      <c r="M39" s="7">
        <f t="shared" ref="M39:M63" si="5">L39-J39</f>
        <v>218880.00000000006</v>
      </c>
    </row>
    <row r="40" spans="1:13" x14ac:dyDescent="0.25">
      <c r="A40" s="8" t="s">
        <v>17</v>
      </c>
      <c r="B40" s="8" t="s">
        <v>51</v>
      </c>
      <c r="C40" s="8" t="s">
        <v>35</v>
      </c>
      <c r="D40" s="8" t="s">
        <v>20</v>
      </c>
      <c r="E40" s="8" t="s">
        <v>52</v>
      </c>
      <c r="F40" s="8" t="s">
        <v>53</v>
      </c>
      <c r="G40" s="13" t="s">
        <v>91</v>
      </c>
      <c r="H40" s="13">
        <v>0</v>
      </c>
      <c r="I40" s="9">
        <f>IF(G40="A",'02_Oferta'!G40,IF(G40="B",'02_Oferta'!G40+'02_Oferta'!H40,IF(G40="C",'02_Oferta'!G40+'02_Oferta'!H40+'02_Oferta'!I40,0)))</f>
        <v>0</v>
      </c>
      <c r="J40" s="9">
        <f t="shared" si="3"/>
        <v>0</v>
      </c>
      <c r="K40" s="9">
        <f>IF(G40="A",'01_Referència'!G40,IF(G40="B",'01_Referència'!G40+'01_Referència'!H40,IF(G40="C",'01_Referència'!G40+'01_Referència'!H40+'01_Referència'!I40,0)))</f>
        <v>14.47</v>
      </c>
      <c r="L40" s="9">
        <f t="shared" si="4"/>
        <v>0</v>
      </c>
      <c r="M40" s="9">
        <f t="shared" si="5"/>
        <v>0</v>
      </c>
    </row>
    <row r="41" spans="1:13" x14ac:dyDescent="0.25">
      <c r="A41" s="6" t="s">
        <v>17</v>
      </c>
      <c r="B41" s="6" t="s">
        <v>51</v>
      </c>
      <c r="C41" s="6" t="s">
        <v>35</v>
      </c>
      <c r="D41" s="6" t="s">
        <v>23</v>
      </c>
      <c r="E41" s="6" t="s">
        <v>52</v>
      </c>
      <c r="F41" s="6" t="s">
        <v>53</v>
      </c>
      <c r="G41" s="13" t="s">
        <v>91</v>
      </c>
      <c r="H41" s="13">
        <v>500</v>
      </c>
      <c r="I41" s="7">
        <f>IF(G41="A",'02_Oferta'!G41,IF(G41="B",'02_Oferta'!G41+'02_Oferta'!H41,IF(G41="C",'02_Oferta'!G41+'02_Oferta'!H41+'02_Oferta'!I41,0)))</f>
        <v>0</v>
      </c>
      <c r="J41" s="7">
        <f t="shared" si="3"/>
        <v>0</v>
      </c>
      <c r="K41" s="7">
        <f>IF(G41="A",'01_Referència'!G41,IF(G41="B",'01_Referència'!G41+'01_Referència'!H41,IF(G41="C",'01_Referència'!G41+'01_Referència'!H41+'01_Referència'!I41,0)))</f>
        <v>10.4</v>
      </c>
      <c r="L41" s="7">
        <f t="shared" si="4"/>
        <v>5200</v>
      </c>
      <c r="M41" s="7">
        <f t="shared" si="5"/>
        <v>5200</v>
      </c>
    </row>
    <row r="42" spans="1:13" x14ac:dyDescent="0.25">
      <c r="A42" s="8" t="s">
        <v>17</v>
      </c>
      <c r="B42" s="8" t="s">
        <v>51</v>
      </c>
      <c r="C42" s="8" t="s">
        <v>35</v>
      </c>
      <c r="D42" s="8" t="s">
        <v>24</v>
      </c>
      <c r="E42" s="8" t="s">
        <v>52</v>
      </c>
      <c r="F42" s="8" t="s">
        <v>53</v>
      </c>
      <c r="G42" s="13" t="s">
        <v>91</v>
      </c>
      <c r="H42" s="13">
        <v>500</v>
      </c>
      <c r="I42" s="9">
        <f>IF(G42="A",'02_Oferta'!G42,IF(G42="B",'02_Oferta'!G42+'02_Oferta'!H42,IF(G42="C",'02_Oferta'!G42+'02_Oferta'!H42+'02_Oferta'!I42,0)))</f>
        <v>0</v>
      </c>
      <c r="J42" s="9">
        <f t="shared" si="3"/>
        <v>0</v>
      </c>
      <c r="K42" s="9">
        <f>IF(G42="A",'01_Referència'!G42,IF(G42="B",'01_Referència'!G42+'01_Referència'!H42,IF(G42="C",'01_Referència'!G42+'01_Referència'!H42+'01_Referència'!I42,0)))</f>
        <v>18.510000000000002</v>
      </c>
      <c r="L42" s="9">
        <f t="shared" si="4"/>
        <v>111060</v>
      </c>
      <c r="M42" s="9">
        <f t="shared" si="5"/>
        <v>111060</v>
      </c>
    </row>
    <row r="43" spans="1:13" ht="30" x14ac:dyDescent="0.25">
      <c r="A43" s="6" t="s">
        <v>17</v>
      </c>
      <c r="B43" s="6" t="s">
        <v>54</v>
      </c>
      <c r="C43" s="6" t="s">
        <v>35</v>
      </c>
      <c r="D43" s="6" t="s">
        <v>20</v>
      </c>
      <c r="E43" s="6" t="s">
        <v>55</v>
      </c>
      <c r="F43" s="6" t="s">
        <v>56</v>
      </c>
      <c r="G43" s="13" t="s">
        <v>91</v>
      </c>
      <c r="H43" s="13">
        <v>0</v>
      </c>
      <c r="I43" s="7">
        <f>IF(G43="A",'02_Oferta'!G43,IF(G43="B",'02_Oferta'!G43+'02_Oferta'!H43,IF(G43="C",'02_Oferta'!G43+'02_Oferta'!H43+'02_Oferta'!I43,0)))</f>
        <v>0</v>
      </c>
      <c r="J43" s="7">
        <f t="shared" si="3"/>
        <v>0</v>
      </c>
      <c r="K43" s="7">
        <f>IF(G43="A",'01_Referència'!G43,IF(G43="B",'01_Referència'!G43+'01_Referència'!H43,IF(G43="C",'01_Referència'!G43+'01_Referència'!H43+'01_Referència'!I43,0)))</f>
        <v>361.2</v>
      </c>
      <c r="L43" s="7">
        <f t="shared" si="4"/>
        <v>0</v>
      </c>
      <c r="M43" s="7">
        <f t="shared" si="5"/>
        <v>0</v>
      </c>
    </row>
    <row r="44" spans="1:13" ht="30" x14ac:dyDescent="0.25">
      <c r="A44" s="8" t="s">
        <v>17</v>
      </c>
      <c r="B44" s="8" t="s">
        <v>54</v>
      </c>
      <c r="C44" s="8" t="s">
        <v>35</v>
      </c>
      <c r="D44" s="8" t="s">
        <v>23</v>
      </c>
      <c r="E44" s="8" t="s">
        <v>55</v>
      </c>
      <c r="F44" s="8" t="s">
        <v>56</v>
      </c>
      <c r="G44" s="13" t="s">
        <v>91</v>
      </c>
      <c r="H44" s="13">
        <v>10</v>
      </c>
      <c r="I44" s="9">
        <f>IF(G44="A",'02_Oferta'!G44,IF(G44="B",'02_Oferta'!G44+'02_Oferta'!H44,IF(G44="C",'02_Oferta'!G44+'02_Oferta'!H44+'02_Oferta'!I44,0)))</f>
        <v>0</v>
      </c>
      <c r="J44" s="9">
        <f t="shared" si="3"/>
        <v>0</v>
      </c>
      <c r="K44" s="9">
        <f>IF(G44="A",'01_Referència'!G44,IF(G44="B",'01_Referència'!G44+'01_Referència'!H44,IF(G44="C",'01_Referència'!G44+'01_Referència'!H44+'01_Referència'!I44,0)))</f>
        <v>218.93</v>
      </c>
      <c r="L44" s="9">
        <f t="shared" si="4"/>
        <v>2189.3000000000002</v>
      </c>
      <c r="M44" s="9">
        <f t="shared" si="5"/>
        <v>2189.3000000000002</v>
      </c>
    </row>
    <row r="45" spans="1:13" ht="30" x14ac:dyDescent="0.25">
      <c r="A45" s="6" t="s">
        <v>17</v>
      </c>
      <c r="B45" s="6" t="s">
        <v>54</v>
      </c>
      <c r="C45" s="6" t="s">
        <v>35</v>
      </c>
      <c r="D45" s="6" t="s">
        <v>24</v>
      </c>
      <c r="E45" s="6" t="s">
        <v>55</v>
      </c>
      <c r="F45" s="6" t="s">
        <v>56</v>
      </c>
      <c r="G45" s="13" t="s">
        <v>91</v>
      </c>
      <c r="H45" s="13">
        <v>10</v>
      </c>
      <c r="I45" s="7">
        <f>IF(G45="A",'02_Oferta'!G45,IF(G45="B",'02_Oferta'!G45+'02_Oferta'!H45,IF(G45="C",'02_Oferta'!G45+'02_Oferta'!H45+'02_Oferta'!I45,0)))</f>
        <v>0</v>
      </c>
      <c r="J45" s="7">
        <f t="shared" si="3"/>
        <v>0</v>
      </c>
      <c r="K45" s="7">
        <f>IF(G45="A",'01_Referència'!G45,IF(G45="B",'01_Referència'!G45+'01_Referència'!H45,IF(G45="C",'01_Referència'!G45+'01_Referència'!H45+'01_Referència'!I45,0)))</f>
        <v>374.61</v>
      </c>
      <c r="L45" s="7">
        <f t="shared" si="4"/>
        <v>44953.200000000004</v>
      </c>
      <c r="M45" s="7">
        <f t="shared" si="5"/>
        <v>44953.200000000004</v>
      </c>
    </row>
    <row r="46" spans="1:13" ht="30" x14ac:dyDescent="0.25">
      <c r="A46" s="8" t="s">
        <v>17</v>
      </c>
      <c r="B46" s="8" t="s">
        <v>57</v>
      </c>
      <c r="C46" s="8" t="s">
        <v>35</v>
      </c>
      <c r="D46" s="8" t="s">
        <v>20</v>
      </c>
      <c r="E46" s="8" t="s">
        <v>58</v>
      </c>
      <c r="F46" s="8" t="s">
        <v>59</v>
      </c>
      <c r="G46" s="13" t="s">
        <v>91</v>
      </c>
      <c r="H46" s="13">
        <v>0</v>
      </c>
      <c r="I46" s="9">
        <f>IF(G46="A",'02_Oferta'!G46,IF(G46="B",'02_Oferta'!G46+'02_Oferta'!H46,IF(G46="C",'02_Oferta'!G46+'02_Oferta'!H46+'02_Oferta'!I46,0)))</f>
        <v>0</v>
      </c>
      <c r="J46" s="9">
        <f t="shared" si="3"/>
        <v>0</v>
      </c>
      <c r="K46" s="9">
        <f>IF(G46="A",'01_Referència'!G46,IF(G46="B",'01_Referència'!G46+'01_Referència'!H46,IF(G46="C",'01_Referència'!G46+'01_Referència'!H46+'01_Referència'!I46,0)))</f>
        <v>27.91</v>
      </c>
      <c r="L46" s="9">
        <f t="shared" si="4"/>
        <v>0</v>
      </c>
      <c r="M46" s="9">
        <f t="shared" si="5"/>
        <v>0</v>
      </c>
    </row>
    <row r="47" spans="1:13" ht="30" x14ac:dyDescent="0.25">
      <c r="A47" s="6" t="s">
        <v>17</v>
      </c>
      <c r="B47" s="6" t="s">
        <v>57</v>
      </c>
      <c r="C47" s="6" t="s">
        <v>35</v>
      </c>
      <c r="D47" s="6" t="s">
        <v>23</v>
      </c>
      <c r="E47" s="6" t="s">
        <v>58</v>
      </c>
      <c r="F47" s="6" t="s">
        <v>59</v>
      </c>
      <c r="G47" s="13" t="s">
        <v>91</v>
      </c>
      <c r="H47" s="13">
        <v>0</v>
      </c>
      <c r="I47" s="7">
        <f>IF(G47="A",'02_Oferta'!G47,IF(G47="B",'02_Oferta'!G47+'02_Oferta'!H47,IF(G47="C",'02_Oferta'!G47+'02_Oferta'!H47+'02_Oferta'!I47,0)))</f>
        <v>0</v>
      </c>
      <c r="J47" s="7">
        <f t="shared" si="3"/>
        <v>0</v>
      </c>
      <c r="K47" s="7">
        <f>IF(G47="A",'01_Referència'!G47,IF(G47="B",'01_Referència'!G47+'01_Referència'!H47,IF(G47="C",'01_Referència'!G47+'01_Referència'!H47+'01_Referència'!I47,0)))</f>
        <v>22.5</v>
      </c>
      <c r="L47" s="7">
        <f t="shared" si="4"/>
        <v>0</v>
      </c>
      <c r="M47" s="7">
        <f t="shared" si="5"/>
        <v>0</v>
      </c>
    </row>
    <row r="48" spans="1:13" ht="30" x14ac:dyDescent="0.25">
      <c r="A48" s="8" t="s">
        <v>17</v>
      </c>
      <c r="B48" s="8" t="s">
        <v>57</v>
      </c>
      <c r="C48" s="8" t="s">
        <v>35</v>
      </c>
      <c r="D48" s="8" t="s">
        <v>24</v>
      </c>
      <c r="E48" s="8" t="s">
        <v>58</v>
      </c>
      <c r="F48" s="8" t="s">
        <v>59</v>
      </c>
      <c r="G48" s="13" t="s">
        <v>91</v>
      </c>
      <c r="H48" s="13">
        <v>0</v>
      </c>
      <c r="I48" s="9">
        <f>IF(G48="A",'02_Oferta'!G48,IF(G48="B",'02_Oferta'!G48+'02_Oferta'!H48,IF(G48="C",'02_Oferta'!G48+'02_Oferta'!H48+'02_Oferta'!I48,0)))</f>
        <v>0</v>
      </c>
      <c r="J48" s="9">
        <f t="shared" si="3"/>
        <v>0</v>
      </c>
      <c r="K48" s="9">
        <f>IF(G48="A",'01_Referència'!G48,IF(G48="B",'01_Referència'!G48+'01_Referència'!H48,IF(G48="C",'01_Referència'!G48+'01_Referència'!H48+'01_Referència'!I48,0)))</f>
        <v>24.33</v>
      </c>
      <c r="L48" s="9">
        <f t="shared" si="4"/>
        <v>0</v>
      </c>
      <c r="M48" s="9">
        <f t="shared" si="5"/>
        <v>0</v>
      </c>
    </row>
    <row r="49" spans="1:13" x14ac:dyDescent="0.25">
      <c r="A49" s="6" t="s">
        <v>17</v>
      </c>
      <c r="B49" s="6" t="s">
        <v>60</v>
      </c>
      <c r="C49" s="6" t="s">
        <v>35</v>
      </c>
      <c r="D49" s="6" t="s">
        <v>20</v>
      </c>
      <c r="E49" s="6" t="s">
        <v>61</v>
      </c>
      <c r="F49" s="6" t="s">
        <v>59</v>
      </c>
      <c r="G49" s="13" t="s">
        <v>91</v>
      </c>
      <c r="H49" s="13">
        <v>0</v>
      </c>
      <c r="I49" s="7">
        <f>IF(G49="A",'02_Oferta'!G49,IF(G49="B",'02_Oferta'!G49+'02_Oferta'!H49,IF(G49="C",'02_Oferta'!G49+'02_Oferta'!H49+'02_Oferta'!I49,0)))</f>
        <v>0</v>
      </c>
      <c r="J49" s="7">
        <f t="shared" si="3"/>
        <v>0</v>
      </c>
      <c r="K49" s="7">
        <f>IF(G49="A",'01_Referència'!G49,IF(G49="B",'01_Referència'!G49+'01_Referència'!H49,IF(G49="C",'01_Referència'!G49+'01_Referència'!H49+'01_Referència'!I49,0)))</f>
        <v>26.36</v>
      </c>
      <c r="L49" s="7">
        <f t="shared" si="4"/>
        <v>0</v>
      </c>
      <c r="M49" s="7">
        <f t="shared" si="5"/>
        <v>0</v>
      </c>
    </row>
    <row r="50" spans="1:13" x14ac:dyDescent="0.25">
      <c r="A50" s="8" t="s">
        <v>17</v>
      </c>
      <c r="B50" s="8" t="s">
        <v>60</v>
      </c>
      <c r="C50" s="8" t="s">
        <v>35</v>
      </c>
      <c r="D50" s="8" t="s">
        <v>23</v>
      </c>
      <c r="E50" s="8" t="s">
        <v>61</v>
      </c>
      <c r="F50" s="8" t="s">
        <v>59</v>
      </c>
      <c r="G50" s="13" t="s">
        <v>91</v>
      </c>
      <c r="H50" s="13">
        <v>0</v>
      </c>
      <c r="I50" s="9">
        <f>IF(G50="A",'02_Oferta'!G50,IF(G50="B",'02_Oferta'!G50+'02_Oferta'!H50,IF(G50="C",'02_Oferta'!G50+'02_Oferta'!H50+'02_Oferta'!I50,0)))</f>
        <v>0</v>
      </c>
      <c r="J50" s="9">
        <f t="shared" si="3"/>
        <v>0</v>
      </c>
      <c r="K50" s="9">
        <f>IF(G50="A",'01_Referència'!G50,IF(G50="B",'01_Referència'!G50+'01_Referència'!H50,IF(G50="C",'01_Referència'!G50+'01_Referència'!H50+'01_Referència'!I50,0)))</f>
        <v>17.240000000000002</v>
      </c>
      <c r="L50" s="9">
        <f t="shared" si="4"/>
        <v>0</v>
      </c>
      <c r="M50" s="9">
        <f t="shared" si="5"/>
        <v>0</v>
      </c>
    </row>
    <row r="51" spans="1:13" x14ac:dyDescent="0.25">
      <c r="A51" s="6" t="s">
        <v>17</v>
      </c>
      <c r="B51" s="6" t="s">
        <v>60</v>
      </c>
      <c r="C51" s="6" t="s">
        <v>35</v>
      </c>
      <c r="D51" s="6" t="s">
        <v>24</v>
      </c>
      <c r="E51" s="6" t="s">
        <v>61</v>
      </c>
      <c r="F51" s="6" t="s">
        <v>59</v>
      </c>
      <c r="G51" s="13" t="s">
        <v>91</v>
      </c>
      <c r="H51" s="13">
        <v>0</v>
      </c>
      <c r="I51" s="7">
        <f>IF(G51="A",'02_Oferta'!G51,IF(G51="B",'02_Oferta'!G51+'02_Oferta'!H51,IF(G51="C",'02_Oferta'!G51+'02_Oferta'!H51+'02_Oferta'!I51,0)))</f>
        <v>0</v>
      </c>
      <c r="J51" s="7">
        <f t="shared" si="3"/>
        <v>0</v>
      </c>
      <c r="K51" s="7">
        <f>IF(G51="A",'01_Referència'!G51,IF(G51="B",'01_Referència'!G51+'01_Referència'!H51,IF(G51="C",'01_Referència'!G51+'01_Referència'!H51+'01_Referència'!I51,0)))</f>
        <v>21.03</v>
      </c>
      <c r="L51" s="7">
        <f t="shared" si="4"/>
        <v>0</v>
      </c>
      <c r="M51" s="7">
        <f t="shared" si="5"/>
        <v>0</v>
      </c>
    </row>
    <row r="52" spans="1:13" x14ac:dyDescent="0.25">
      <c r="A52" s="8" t="s">
        <v>17</v>
      </c>
      <c r="B52" s="8" t="s">
        <v>62</v>
      </c>
      <c r="C52" s="8" t="s">
        <v>63</v>
      </c>
      <c r="D52" s="8" t="s">
        <v>20</v>
      </c>
      <c r="E52" s="8" t="s">
        <v>64</v>
      </c>
      <c r="F52" s="8" t="s">
        <v>102</v>
      </c>
      <c r="G52" s="13" t="s">
        <v>27</v>
      </c>
      <c r="H52" s="13">
        <v>0</v>
      </c>
      <c r="I52" s="9">
        <f>IF(G52="A",'02_Oferta'!G52,IF(G52="B",'02_Oferta'!G52+'02_Oferta'!H52,IF(G52="C",'02_Oferta'!G52+'02_Oferta'!H52+'02_Oferta'!I52,0)))</f>
        <v>0</v>
      </c>
      <c r="J52" s="9">
        <f t="shared" si="3"/>
        <v>0</v>
      </c>
      <c r="K52" s="9">
        <f>IF(G52="A",'01_Referència'!G52,IF(G52="B",'01_Referència'!G52+'01_Referència'!H52,IF(G52="C",'01_Referència'!G52+'01_Referència'!H52+'01_Referència'!I52,0)))</f>
        <v>0</v>
      </c>
      <c r="L52" s="9">
        <f t="shared" si="4"/>
        <v>0</v>
      </c>
      <c r="M52" s="9">
        <f t="shared" si="5"/>
        <v>0</v>
      </c>
    </row>
    <row r="53" spans="1:13" x14ac:dyDescent="0.25">
      <c r="A53" s="6" t="s">
        <v>17</v>
      </c>
      <c r="B53" s="6" t="s">
        <v>62</v>
      </c>
      <c r="C53" s="6" t="s">
        <v>63</v>
      </c>
      <c r="D53" s="6" t="s">
        <v>23</v>
      </c>
      <c r="E53" s="6" t="s">
        <v>64</v>
      </c>
      <c r="F53" s="8" t="s">
        <v>102</v>
      </c>
      <c r="G53" s="13" t="s">
        <v>27</v>
      </c>
      <c r="H53" s="13">
        <v>0</v>
      </c>
      <c r="I53" s="7">
        <f>IF(G53="A",'02_Oferta'!G53,IF(G53="B",'02_Oferta'!G53+'02_Oferta'!H53,IF(G53="C",'02_Oferta'!G53+'02_Oferta'!H53+'02_Oferta'!I53,0)))</f>
        <v>0</v>
      </c>
      <c r="J53" s="7">
        <f t="shared" si="3"/>
        <v>0</v>
      </c>
      <c r="K53" s="7">
        <f>IF(G53="A",'01_Referència'!G53,IF(G53="B",'01_Referència'!G53+'01_Referència'!H53,IF(G53="C",'01_Referència'!G53+'01_Referència'!H53+'01_Referència'!I53,0)))</f>
        <v>0</v>
      </c>
      <c r="L53" s="7">
        <f t="shared" si="4"/>
        <v>0</v>
      </c>
      <c r="M53" s="7">
        <f t="shared" si="5"/>
        <v>0</v>
      </c>
    </row>
    <row r="54" spans="1:13" x14ac:dyDescent="0.25">
      <c r="A54" s="8" t="s">
        <v>17</v>
      </c>
      <c r="B54" s="8" t="s">
        <v>62</v>
      </c>
      <c r="C54" s="8" t="s">
        <v>63</v>
      </c>
      <c r="D54" s="8" t="s">
        <v>24</v>
      </c>
      <c r="E54" s="8" t="s">
        <v>64</v>
      </c>
      <c r="F54" s="8" t="s">
        <v>102</v>
      </c>
      <c r="G54" s="13" t="s">
        <v>92</v>
      </c>
      <c r="H54" s="13">
        <v>0</v>
      </c>
      <c r="I54" s="9">
        <f>IF(G54="A",'02_Oferta'!G54,IF(G54="B",'02_Oferta'!G54+'02_Oferta'!H54,IF(G54="C",'02_Oferta'!G54+'02_Oferta'!H54+'02_Oferta'!I54,0)))</f>
        <v>0</v>
      </c>
      <c r="J54" s="9">
        <f t="shared" si="3"/>
        <v>0</v>
      </c>
      <c r="K54" s="9">
        <f>IF(G54="A",'01_Referència'!G54,IF(G54="B",'01_Referència'!G54+'01_Referència'!H54,IF(G54="C",'01_Referència'!G54+'01_Referència'!H54+'01_Referència'!I54,0)))</f>
        <v>2990.79</v>
      </c>
      <c r="L54" s="9">
        <f t="shared" si="4"/>
        <v>0</v>
      </c>
      <c r="M54" s="9">
        <f t="shared" si="5"/>
        <v>0</v>
      </c>
    </row>
    <row r="55" spans="1:13" x14ac:dyDescent="0.25">
      <c r="A55" s="6" t="s">
        <v>17</v>
      </c>
      <c r="B55" s="6" t="s">
        <v>65</v>
      </c>
      <c r="C55" s="6" t="s">
        <v>63</v>
      </c>
      <c r="D55" s="6" t="s">
        <v>20</v>
      </c>
      <c r="E55" s="6" t="s">
        <v>66</v>
      </c>
      <c r="F55" s="6" t="s">
        <v>67</v>
      </c>
      <c r="G55" s="13" t="s">
        <v>91</v>
      </c>
      <c r="H55" s="13">
        <v>0</v>
      </c>
      <c r="I55" s="7">
        <f>IF(G55="A",'02_Oferta'!G55,IF(G55="B",'02_Oferta'!G55+'02_Oferta'!H55,IF(G55="C",'02_Oferta'!G55+'02_Oferta'!H55+'02_Oferta'!I55,0)))</f>
        <v>0</v>
      </c>
      <c r="J55" s="7">
        <f t="shared" si="3"/>
        <v>0</v>
      </c>
      <c r="K55" s="7">
        <f>IF(G55="A",'01_Referència'!G55,IF(G55="B",'01_Referència'!G55+'01_Referència'!H55,IF(G55="C",'01_Referència'!G55+'01_Referència'!H55+'01_Referència'!I55,0)))</f>
        <v>5353.83</v>
      </c>
      <c r="L55" s="7">
        <f t="shared" si="4"/>
        <v>0</v>
      </c>
      <c r="M55" s="7">
        <f t="shared" si="5"/>
        <v>0</v>
      </c>
    </row>
    <row r="56" spans="1:13" x14ac:dyDescent="0.25">
      <c r="A56" s="8" t="s">
        <v>17</v>
      </c>
      <c r="B56" s="8" t="s">
        <v>65</v>
      </c>
      <c r="C56" s="8" t="s">
        <v>63</v>
      </c>
      <c r="D56" s="8" t="s">
        <v>23</v>
      </c>
      <c r="E56" s="8" t="s">
        <v>66</v>
      </c>
      <c r="F56" s="8" t="s">
        <v>67</v>
      </c>
      <c r="G56" s="13" t="s">
        <v>91</v>
      </c>
      <c r="H56" s="13">
        <v>0</v>
      </c>
      <c r="I56" s="9">
        <f>IF(G56="A",'02_Oferta'!G56,IF(G56="B",'02_Oferta'!G56+'02_Oferta'!H56,IF(G56="C",'02_Oferta'!G56+'02_Oferta'!H56+'02_Oferta'!I56,0)))</f>
        <v>0</v>
      </c>
      <c r="J56" s="9">
        <f t="shared" si="3"/>
        <v>0</v>
      </c>
      <c r="K56" s="9">
        <f>IF(G56="A",'01_Referència'!G56,IF(G56="B",'01_Referència'!G56+'01_Referència'!H56,IF(G56="C",'01_Referència'!G56+'01_Referència'!H56+'01_Referència'!I56,0)))</f>
        <v>2762.01</v>
      </c>
      <c r="L56" s="9">
        <f t="shared" si="4"/>
        <v>0</v>
      </c>
      <c r="M56" s="9">
        <f t="shared" si="5"/>
        <v>0</v>
      </c>
    </row>
    <row r="57" spans="1:13" x14ac:dyDescent="0.25">
      <c r="A57" s="6" t="s">
        <v>17</v>
      </c>
      <c r="B57" s="6" t="s">
        <v>65</v>
      </c>
      <c r="C57" s="6" t="s">
        <v>63</v>
      </c>
      <c r="D57" s="6" t="s">
        <v>24</v>
      </c>
      <c r="E57" s="6" t="s">
        <v>66</v>
      </c>
      <c r="F57" s="6" t="s">
        <v>67</v>
      </c>
      <c r="G57" s="13" t="s">
        <v>91</v>
      </c>
      <c r="H57" s="13">
        <v>0</v>
      </c>
      <c r="I57" s="7">
        <f>IF(G57="A",'02_Oferta'!G57,IF(G57="B",'02_Oferta'!G57+'02_Oferta'!H57,IF(G57="C",'02_Oferta'!G57+'02_Oferta'!H57+'02_Oferta'!I57,0)))</f>
        <v>0</v>
      </c>
      <c r="J57" s="7">
        <f t="shared" si="3"/>
        <v>0</v>
      </c>
      <c r="K57" s="7">
        <f>IF(G57="A",'01_Referència'!G57,IF(G57="B",'01_Referència'!G57+'01_Referència'!H57,IF(G57="C",'01_Referència'!G57+'01_Referència'!H57+'01_Referència'!I57,0)))</f>
        <v>1116.77</v>
      </c>
      <c r="L57" s="7">
        <f t="shared" si="4"/>
        <v>0</v>
      </c>
      <c r="M57" s="7">
        <f t="shared" si="5"/>
        <v>0</v>
      </c>
    </row>
    <row r="58" spans="1:13" x14ac:dyDescent="0.25">
      <c r="A58" s="8" t="s">
        <v>17</v>
      </c>
      <c r="B58" s="8" t="s">
        <v>68</v>
      </c>
      <c r="C58" s="8" t="s">
        <v>69</v>
      </c>
      <c r="D58" s="8" t="s">
        <v>20</v>
      </c>
      <c r="E58" s="8" t="s">
        <v>70</v>
      </c>
      <c r="F58" s="8" t="s">
        <v>33</v>
      </c>
      <c r="G58" s="13" t="s">
        <v>93</v>
      </c>
      <c r="H58" s="13">
        <v>0</v>
      </c>
      <c r="I58" s="9">
        <f>IF(G58="A",'02_Oferta'!G58,IF(G58="B",'02_Oferta'!G58+'02_Oferta'!H58,IF(G58="C",'02_Oferta'!G58+'02_Oferta'!H58+'02_Oferta'!I58,0)))</f>
        <v>0</v>
      </c>
      <c r="J58" s="9">
        <f t="shared" si="3"/>
        <v>0</v>
      </c>
      <c r="K58" s="9">
        <f>IF(G58="A",'01_Referència'!G58,IF(G58="B",'01_Referència'!G58+'01_Referència'!H58,IF(G58="C",'01_Referència'!G58+'01_Referència'!H58+'01_Referència'!I58,0)))</f>
        <v>2.4900000000000002</v>
      </c>
      <c r="L58" s="9">
        <f t="shared" si="4"/>
        <v>0</v>
      </c>
      <c r="M58" s="9">
        <f t="shared" si="5"/>
        <v>0</v>
      </c>
    </row>
    <row r="59" spans="1:13" x14ac:dyDescent="0.25">
      <c r="A59" s="6" t="s">
        <v>17</v>
      </c>
      <c r="B59" s="6" t="s">
        <v>68</v>
      </c>
      <c r="C59" s="6" t="s">
        <v>69</v>
      </c>
      <c r="D59" s="6" t="s">
        <v>23</v>
      </c>
      <c r="E59" s="6" t="s">
        <v>70</v>
      </c>
      <c r="F59" s="6" t="s">
        <v>33</v>
      </c>
      <c r="G59" s="13" t="s">
        <v>93</v>
      </c>
      <c r="H59" s="13">
        <v>0</v>
      </c>
      <c r="I59" s="7">
        <f>IF(G59="A",'02_Oferta'!G59,IF(G59="B",'02_Oferta'!G59+'02_Oferta'!H59,IF(G59="C",'02_Oferta'!G59+'02_Oferta'!H59+'02_Oferta'!I59,0)))</f>
        <v>0</v>
      </c>
      <c r="J59" s="7">
        <f t="shared" si="3"/>
        <v>0</v>
      </c>
      <c r="K59" s="7">
        <f>IF(G59="A",'01_Referència'!G59,IF(G59="B",'01_Referència'!G59+'01_Referència'!H59,IF(G59="C",'01_Referència'!G59+'01_Referència'!H59+'01_Referència'!I59,0)))</f>
        <v>2.0999999999999996</v>
      </c>
      <c r="L59" s="7">
        <f t="shared" si="4"/>
        <v>0</v>
      </c>
      <c r="M59" s="7">
        <f t="shared" si="5"/>
        <v>0</v>
      </c>
    </row>
    <row r="60" spans="1:13" x14ac:dyDescent="0.25">
      <c r="A60" s="8" t="s">
        <v>17</v>
      </c>
      <c r="B60" s="8" t="s">
        <v>68</v>
      </c>
      <c r="C60" s="8" t="s">
        <v>69</v>
      </c>
      <c r="D60" s="8" t="s">
        <v>24</v>
      </c>
      <c r="E60" s="8" t="s">
        <v>70</v>
      </c>
      <c r="F60" s="8" t="s">
        <v>33</v>
      </c>
      <c r="G60" s="13" t="s">
        <v>93</v>
      </c>
      <c r="H60" s="13">
        <v>0</v>
      </c>
      <c r="I60" s="9">
        <f>IF(G60="A",'02_Oferta'!G60,IF(G60="B",'02_Oferta'!G60+'02_Oferta'!H60,IF(G60="C",'02_Oferta'!G60+'02_Oferta'!H60+'02_Oferta'!I60,0)))</f>
        <v>0</v>
      </c>
      <c r="J60" s="9">
        <f t="shared" si="3"/>
        <v>0</v>
      </c>
      <c r="K60" s="9">
        <f>IF(G60="A",'01_Referència'!G60,IF(G60="B",'01_Referència'!G60+'01_Referència'!H60,IF(G60="C",'01_Referència'!G60+'01_Referència'!H60+'01_Referència'!I60,0)))</f>
        <v>1.0499999999999998</v>
      </c>
      <c r="L60" s="9">
        <f t="shared" si="4"/>
        <v>0</v>
      </c>
      <c r="M60" s="9">
        <f t="shared" si="5"/>
        <v>0</v>
      </c>
    </row>
    <row r="61" spans="1:13" x14ac:dyDescent="0.25">
      <c r="A61" s="6" t="s">
        <v>17</v>
      </c>
      <c r="B61" s="6" t="s">
        <v>71</v>
      </c>
      <c r="C61" s="6" t="s">
        <v>69</v>
      </c>
      <c r="D61" s="6" t="s">
        <v>20</v>
      </c>
      <c r="E61" s="6" t="s">
        <v>72</v>
      </c>
      <c r="F61" s="6" t="s">
        <v>33</v>
      </c>
      <c r="G61" s="13" t="s">
        <v>91</v>
      </c>
      <c r="H61" s="13">
        <v>0</v>
      </c>
      <c r="I61" s="7">
        <f>IF(G61="A",'02_Oferta'!G61,IF(G61="B",'02_Oferta'!G61+'02_Oferta'!H61,IF(G61="C",'02_Oferta'!G61+'02_Oferta'!H61+'02_Oferta'!I61,0)))</f>
        <v>0</v>
      </c>
      <c r="J61" s="7">
        <f t="shared" si="3"/>
        <v>0</v>
      </c>
      <c r="K61" s="7">
        <f>IF(G61="A",'01_Referència'!G61,IF(G61="B",'01_Referència'!G61+'01_Referència'!H61,IF(G61="C",'01_Referència'!G61+'01_Referència'!H61+'01_Referència'!I61,0)))</f>
        <v>1.6099999999999999</v>
      </c>
      <c r="L61" s="7">
        <f t="shared" si="4"/>
        <v>0</v>
      </c>
      <c r="M61" s="7">
        <f t="shared" si="5"/>
        <v>0</v>
      </c>
    </row>
    <row r="62" spans="1:13" x14ac:dyDescent="0.25">
      <c r="A62" s="8" t="s">
        <v>17</v>
      </c>
      <c r="B62" s="8" t="s">
        <v>71</v>
      </c>
      <c r="C62" s="8" t="s">
        <v>69</v>
      </c>
      <c r="D62" s="8" t="s">
        <v>23</v>
      </c>
      <c r="E62" s="8" t="s">
        <v>72</v>
      </c>
      <c r="F62" s="8" t="s">
        <v>33</v>
      </c>
      <c r="G62" s="13" t="s">
        <v>91</v>
      </c>
      <c r="H62" s="13">
        <v>0</v>
      </c>
      <c r="I62" s="9">
        <f>IF(G62="A",'02_Oferta'!G62,IF(G62="B",'02_Oferta'!G62+'02_Oferta'!H62,IF(G62="C",'02_Oferta'!G62+'02_Oferta'!H62+'02_Oferta'!I62,0)))</f>
        <v>0</v>
      </c>
      <c r="J62" s="9">
        <f t="shared" si="3"/>
        <v>0</v>
      </c>
      <c r="K62" s="9">
        <f>IF(G62="A",'01_Referència'!G62,IF(G62="B",'01_Referència'!G62+'01_Referència'!H62,IF(G62="C",'01_Referència'!G62+'01_Referència'!H62+'01_Referència'!I62,0)))</f>
        <v>1.08</v>
      </c>
      <c r="L62" s="9">
        <f t="shared" si="4"/>
        <v>0</v>
      </c>
      <c r="M62" s="9">
        <f t="shared" si="5"/>
        <v>0</v>
      </c>
    </row>
    <row r="63" spans="1:13" x14ac:dyDescent="0.25">
      <c r="A63" s="6" t="s">
        <v>17</v>
      </c>
      <c r="B63" s="6" t="s">
        <v>71</v>
      </c>
      <c r="C63" s="6" t="s">
        <v>69</v>
      </c>
      <c r="D63" s="6" t="s">
        <v>24</v>
      </c>
      <c r="E63" s="6" t="s">
        <v>72</v>
      </c>
      <c r="F63" s="6" t="s">
        <v>33</v>
      </c>
      <c r="G63" s="13" t="s">
        <v>91</v>
      </c>
      <c r="H63" s="13">
        <v>0</v>
      </c>
      <c r="I63" s="7">
        <f>IF(G63="A",'02_Oferta'!G63,IF(G63="B",'02_Oferta'!G63+'02_Oferta'!H63,IF(G63="C",'02_Oferta'!G63+'02_Oferta'!H63+'02_Oferta'!I63,0)))</f>
        <v>0</v>
      </c>
      <c r="J63" s="7">
        <f t="shared" si="3"/>
        <v>0</v>
      </c>
      <c r="K63" s="7">
        <f>IF(G63="A",'01_Referència'!G63,IF(G63="B",'01_Referència'!G63+'01_Referència'!H63,IF(G63="C",'01_Referència'!G63+'01_Referència'!H63+'01_Referència'!I63,0)))</f>
        <v>0.42000000000000004</v>
      </c>
      <c r="L63" s="7">
        <f t="shared" si="4"/>
        <v>0</v>
      </c>
      <c r="M63" s="7">
        <f t="shared" si="5"/>
        <v>0</v>
      </c>
    </row>
  </sheetData>
  <sheetProtection algorithmName="SHA-512" hashValue="zO/AH2b/qzH7dm/wDbWbUWHGVpsGV0Dvnag2zWtsD+wXvahbZFf1DR12z3Vsey2kt3eUB7dW37FkbR8rUsegLQ==" saltValue="67XRnKOw7h1gdUJcnPj2lw==" spinCount="100000" sheet="1" objects="1" scenarios="1" selectLockedCells="1" selectUnlockedCells="1"/>
  <mergeCells count="3">
    <mergeCell ref="C3:N3"/>
    <mergeCell ref="C2:N2"/>
    <mergeCell ref="C1:N1"/>
  </mergeCells>
  <pageMargins left="0.75" right="0.75" top="1" bottom="1" header="0.5" footer="0.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ull6"/>
  <dimension ref="A1:N63"/>
  <sheetViews>
    <sheetView workbookViewId="0">
      <pane ySplit="6" topLeftCell="A7" activePane="bottomLeft" state="frozen"/>
      <selection pane="bottomLeft" activeCell="L7" sqref="L7"/>
    </sheetView>
  </sheetViews>
  <sheetFormatPr defaultRowHeight="15" x14ac:dyDescent="0.25"/>
  <cols>
    <col min="1" max="1" width="17.7109375" customWidth="1"/>
    <col min="2" max="2" width="13.28515625" customWidth="1"/>
    <col min="3" max="3" width="23" customWidth="1"/>
    <col min="4" max="4" width="34" customWidth="1"/>
    <col min="5" max="5" width="48" customWidth="1"/>
    <col min="6" max="6" width="23" customWidth="1"/>
    <col min="7" max="13" width="18" customWidth="1"/>
    <col min="14" max="14" width="34" customWidth="1"/>
  </cols>
  <sheetData>
    <row r="1" spans="1:14" ht="27.95" customHeight="1" x14ac:dyDescent="0.25">
      <c r="C1" s="25" t="s">
        <v>0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21.95" customHeight="1" x14ac:dyDescent="0.25">
      <c r="C2" s="24" t="s">
        <v>101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36" customHeight="1" x14ac:dyDescent="0.25">
      <c r="A3" s="1"/>
      <c r="B3" s="2"/>
      <c r="C3" s="22" t="s">
        <v>4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5" spans="1:14" x14ac:dyDescent="0.25">
      <c r="A5" s="3" t="s">
        <v>83</v>
      </c>
      <c r="B5" s="11">
        <f>SUM(J7:J63)</f>
        <v>0</v>
      </c>
      <c r="C5" s="3" t="s">
        <v>84</v>
      </c>
      <c r="D5" s="11">
        <f>SUM(L7:L63)</f>
        <v>6503655.5900000008</v>
      </c>
      <c r="E5" s="3" t="s">
        <v>85</v>
      </c>
      <c r="F5" s="12">
        <f>D5-B5</f>
        <v>6503655.5900000008</v>
      </c>
    </row>
    <row r="6" spans="1:14" ht="44.1" customHeight="1" x14ac:dyDescent="0.25">
      <c r="A6" s="5" t="s">
        <v>5</v>
      </c>
      <c r="B6" s="5" t="s">
        <v>6</v>
      </c>
      <c r="C6" s="5" t="s">
        <v>7</v>
      </c>
      <c r="D6" s="5" t="s">
        <v>8</v>
      </c>
      <c r="E6" s="5" t="s">
        <v>9</v>
      </c>
      <c r="F6" s="5" t="s">
        <v>10</v>
      </c>
      <c r="G6" s="5" t="s">
        <v>86</v>
      </c>
      <c r="H6" s="5" t="s">
        <v>87</v>
      </c>
      <c r="I6" s="5" t="s">
        <v>88</v>
      </c>
      <c r="J6" s="5" t="s">
        <v>103</v>
      </c>
      <c r="K6" s="5" t="s">
        <v>89</v>
      </c>
      <c r="L6" s="5" t="s">
        <v>104</v>
      </c>
      <c r="M6" s="5" t="s">
        <v>90</v>
      </c>
    </row>
    <row r="7" spans="1:14" x14ac:dyDescent="0.25">
      <c r="A7" s="6" t="s">
        <v>17</v>
      </c>
      <c r="B7" s="6" t="s">
        <v>18</v>
      </c>
      <c r="C7" s="6" t="s">
        <v>19</v>
      </c>
      <c r="D7" s="6" t="s">
        <v>20</v>
      </c>
      <c r="E7" s="6" t="s">
        <v>21</v>
      </c>
      <c r="F7" s="6" t="s">
        <v>22</v>
      </c>
      <c r="G7" s="13" t="s">
        <v>93</v>
      </c>
      <c r="H7" s="13">
        <v>30000</v>
      </c>
      <c r="I7" s="7">
        <f>IF(G7="A",'02_Oferta'!G7,IF(G7="B",'02_Oferta'!G7+'02_Oferta'!H7,IF(G7="C",'02_Oferta'!G7+'02_Oferta'!H7+'02_Oferta'!I7,0)))</f>
        <v>0</v>
      </c>
      <c r="J7" s="7">
        <f t="shared" ref="J7:J38" si="0">IF($D7="Explotació mensual (Capítol 2)",I7*H7*12,I7*H7)</f>
        <v>0</v>
      </c>
      <c r="K7" s="7">
        <f>IF(G7="A",'01_Referència'!G7,IF(G7="B",'01_Referència'!G7+'01_Referència'!H7,IF(G7="C",'01_Referència'!G7+'01_Referència'!H7+'01_Referència'!I7,0)))</f>
        <v>1.62</v>
      </c>
      <c r="L7" s="7">
        <f t="shared" ref="L7:L38" si="1">IF($D7="Explotació mensual (Capítol 2)",K7*H7*12,K7*H7)</f>
        <v>48600</v>
      </c>
      <c r="M7" s="7">
        <f t="shared" ref="M7:M38" si="2">L7-J7</f>
        <v>48600</v>
      </c>
    </row>
    <row r="8" spans="1:14" x14ac:dyDescent="0.25">
      <c r="A8" s="8" t="s">
        <v>17</v>
      </c>
      <c r="B8" s="8" t="s">
        <v>18</v>
      </c>
      <c r="C8" s="8" t="s">
        <v>19</v>
      </c>
      <c r="D8" s="8" t="s">
        <v>23</v>
      </c>
      <c r="E8" s="8" t="s">
        <v>21</v>
      </c>
      <c r="F8" s="8" t="s">
        <v>22</v>
      </c>
      <c r="G8" s="13" t="s">
        <v>93</v>
      </c>
      <c r="H8" s="13">
        <v>10000</v>
      </c>
      <c r="I8" s="9">
        <f>IF(G8="A",'02_Oferta'!G8,IF(G8="B",'02_Oferta'!G8+'02_Oferta'!H8,IF(G8="C",'02_Oferta'!G8+'02_Oferta'!H8+'02_Oferta'!I8,0)))</f>
        <v>0</v>
      </c>
      <c r="J8" s="9">
        <f t="shared" si="0"/>
        <v>0</v>
      </c>
      <c r="K8" s="9">
        <f>IF(G8="A",'01_Referència'!G8,IF(G8="B",'01_Referència'!G8+'01_Referència'!H8,IF(G8="C",'01_Referència'!G8+'01_Referència'!H8+'01_Referència'!I8,0)))</f>
        <v>1.04</v>
      </c>
      <c r="L8" s="9">
        <f t="shared" si="1"/>
        <v>10400</v>
      </c>
      <c r="M8" s="9">
        <f t="shared" si="2"/>
        <v>10400</v>
      </c>
    </row>
    <row r="9" spans="1:14" x14ac:dyDescent="0.25">
      <c r="A9" s="6" t="s">
        <v>17</v>
      </c>
      <c r="B9" s="6" t="s">
        <v>18</v>
      </c>
      <c r="C9" s="6" t="s">
        <v>19</v>
      </c>
      <c r="D9" s="6" t="s">
        <v>24</v>
      </c>
      <c r="E9" s="6" t="s">
        <v>21</v>
      </c>
      <c r="F9" s="6" t="s">
        <v>22</v>
      </c>
      <c r="G9" s="13" t="s">
        <v>93</v>
      </c>
      <c r="H9" s="13">
        <v>40000</v>
      </c>
      <c r="I9" s="7">
        <f>IF(G9="A",'02_Oferta'!G9,IF(G9="B",'02_Oferta'!G9+'02_Oferta'!H9,IF(G9="C",'02_Oferta'!G9+'02_Oferta'!H9+'02_Oferta'!I9,0)))</f>
        <v>0</v>
      </c>
      <c r="J9" s="7">
        <f t="shared" si="0"/>
        <v>0</v>
      </c>
      <c r="K9" s="7">
        <f>IF(G9="A",'01_Referència'!G9,IF(G9="B",'01_Referència'!G9+'01_Referència'!H9,IF(G9="C",'01_Referència'!G9+'01_Referència'!H9+'01_Referència'!I9,0)))</f>
        <v>1.2</v>
      </c>
      <c r="L9" s="7">
        <f t="shared" si="1"/>
        <v>576000</v>
      </c>
      <c r="M9" s="7">
        <f t="shared" si="2"/>
        <v>576000</v>
      </c>
    </row>
    <row r="10" spans="1:14" x14ac:dyDescent="0.25">
      <c r="A10" s="8" t="s">
        <v>17</v>
      </c>
      <c r="B10" s="8" t="s">
        <v>25</v>
      </c>
      <c r="C10" s="8" t="s">
        <v>19</v>
      </c>
      <c r="D10" s="8" t="s">
        <v>20</v>
      </c>
      <c r="E10" s="8" t="s">
        <v>26</v>
      </c>
      <c r="F10" s="8" t="s">
        <v>102</v>
      </c>
      <c r="G10" s="13" t="s">
        <v>27</v>
      </c>
      <c r="H10" s="13">
        <v>0</v>
      </c>
      <c r="I10" s="9">
        <f>IF(G10="A",'02_Oferta'!G10,IF(G10="B",'02_Oferta'!G10+'02_Oferta'!H10,IF(G10="C",'02_Oferta'!G10+'02_Oferta'!H10+'02_Oferta'!I10,0)))</f>
        <v>0</v>
      </c>
      <c r="J10" s="9">
        <f t="shared" si="0"/>
        <v>0</v>
      </c>
      <c r="K10" s="9">
        <f>IF(G10="A",'01_Referència'!G10,IF(G10="B",'01_Referència'!G10+'01_Referència'!H10,IF(G10="C",'01_Referència'!G10+'01_Referència'!H10+'01_Referència'!I10,0)))</f>
        <v>0</v>
      </c>
      <c r="L10" s="9">
        <f t="shared" si="1"/>
        <v>0</v>
      </c>
      <c r="M10" s="9">
        <f t="shared" si="2"/>
        <v>0</v>
      </c>
    </row>
    <row r="11" spans="1:14" x14ac:dyDescent="0.25">
      <c r="A11" s="6" t="s">
        <v>17</v>
      </c>
      <c r="B11" s="6" t="s">
        <v>25</v>
      </c>
      <c r="C11" s="6" t="s">
        <v>19</v>
      </c>
      <c r="D11" s="6" t="s">
        <v>23</v>
      </c>
      <c r="E11" s="6" t="s">
        <v>26</v>
      </c>
      <c r="F11" s="8" t="s">
        <v>102</v>
      </c>
      <c r="G11" s="13" t="s">
        <v>27</v>
      </c>
      <c r="H11" s="13">
        <v>0</v>
      </c>
      <c r="I11" s="7">
        <f>IF(G11="A",'02_Oferta'!G11,IF(G11="B",'02_Oferta'!G11+'02_Oferta'!H11,IF(G11="C",'02_Oferta'!G11+'02_Oferta'!H11+'02_Oferta'!I11,0)))</f>
        <v>0</v>
      </c>
      <c r="J11" s="7">
        <f t="shared" si="0"/>
        <v>0</v>
      </c>
      <c r="K11" s="7">
        <f>IF(G11="A",'01_Referència'!G11,IF(G11="B",'01_Referència'!G11+'01_Referència'!H11,IF(G11="C",'01_Referència'!G11+'01_Referència'!H11+'01_Referència'!I11,0)))</f>
        <v>0</v>
      </c>
      <c r="L11" s="7">
        <f t="shared" si="1"/>
        <v>0</v>
      </c>
      <c r="M11" s="7">
        <f t="shared" si="2"/>
        <v>0</v>
      </c>
    </row>
    <row r="12" spans="1:14" x14ac:dyDescent="0.25">
      <c r="A12" s="8" t="s">
        <v>17</v>
      </c>
      <c r="B12" s="8" t="s">
        <v>25</v>
      </c>
      <c r="C12" s="8" t="s">
        <v>19</v>
      </c>
      <c r="D12" s="8" t="s">
        <v>24</v>
      </c>
      <c r="E12" s="8" t="s">
        <v>26</v>
      </c>
      <c r="F12" s="8" t="s">
        <v>102</v>
      </c>
      <c r="G12" s="13" t="s">
        <v>93</v>
      </c>
      <c r="H12" s="13">
        <v>10</v>
      </c>
      <c r="I12" s="9">
        <f>IF(G12="A",'02_Oferta'!G12,IF(G12="B",'02_Oferta'!G12+'02_Oferta'!H12,IF(G12="C",'02_Oferta'!G12+'02_Oferta'!H12+'02_Oferta'!I12,0)))</f>
        <v>0</v>
      </c>
      <c r="J12" s="9">
        <f t="shared" si="0"/>
        <v>0</v>
      </c>
      <c r="K12" s="9">
        <f>IF(G12="A",'01_Referència'!G12,IF(G12="B",'01_Referència'!G12+'01_Referència'!H12,IF(G12="C",'01_Referència'!G12+'01_Referència'!H12+'01_Referència'!I12,0)))</f>
        <v>4269.66</v>
      </c>
      <c r="L12" s="9">
        <f t="shared" si="1"/>
        <v>512359.19999999995</v>
      </c>
      <c r="M12" s="9">
        <f t="shared" si="2"/>
        <v>512359.19999999995</v>
      </c>
    </row>
    <row r="13" spans="1:14" ht="30" x14ac:dyDescent="0.25">
      <c r="A13" s="6" t="s">
        <v>17</v>
      </c>
      <c r="B13" s="6" t="s">
        <v>28</v>
      </c>
      <c r="C13" s="6" t="s">
        <v>19</v>
      </c>
      <c r="D13" s="6" t="s">
        <v>20</v>
      </c>
      <c r="E13" s="6" t="s">
        <v>29</v>
      </c>
      <c r="F13" s="6" t="s">
        <v>30</v>
      </c>
      <c r="G13" s="13" t="s">
        <v>93</v>
      </c>
      <c r="H13" s="13">
        <v>15</v>
      </c>
      <c r="I13" s="7">
        <f>IF(G13="A",'02_Oferta'!G13,IF(G13="B",'02_Oferta'!G13+'02_Oferta'!H13,IF(G13="C",'02_Oferta'!G13+'02_Oferta'!H13+'02_Oferta'!I13,0)))</f>
        <v>0</v>
      </c>
      <c r="J13" s="7">
        <f t="shared" si="0"/>
        <v>0</v>
      </c>
      <c r="K13" s="7">
        <f>IF(G13="A",'01_Referència'!G13,IF(G13="B",'01_Referència'!G13+'01_Referència'!H13,IF(G13="C",'01_Referència'!G13+'01_Referència'!H13+'01_Referència'!I13,0)))</f>
        <v>2550.5299999999997</v>
      </c>
      <c r="L13" s="7">
        <f t="shared" si="1"/>
        <v>38257.949999999997</v>
      </c>
      <c r="M13" s="7">
        <f t="shared" si="2"/>
        <v>38257.949999999997</v>
      </c>
    </row>
    <row r="14" spans="1:14" ht="30" x14ac:dyDescent="0.25">
      <c r="A14" s="8" t="s">
        <v>17</v>
      </c>
      <c r="B14" s="8" t="s">
        <v>28</v>
      </c>
      <c r="C14" s="8" t="s">
        <v>19</v>
      </c>
      <c r="D14" s="8" t="s">
        <v>23</v>
      </c>
      <c r="E14" s="8" t="s">
        <v>29</v>
      </c>
      <c r="F14" s="8" t="s">
        <v>30</v>
      </c>
      <c r="G14" s="13" t="s">
        <v>93</v>
      </c>
      <c r="H14" s="13">
        <v>10</v>
      </c>
      <c r="I14" s="9">
        <f>IF(G14="A",'02_Oferta'!G14,IF(G14="B",'02_Oferta'!G14+'02_Oferta'!H14,IF(G14="C",'02_Oferta'!G14+'02_Oferta'!H14+'02_Oferta'!I14,0)))</f>
        <v>0</v>
      </c>
      <c r="J14" s="9">
        <f t="shared" si="0"/>
        <v>0</v>
      </c>
      <c r="K14" s="9">
        <f>IF(G14="A",'01_Referència'!G14,IF(G14="B",'01_Referència'!G14+'01_Referència'!H14,IF(G14="C",'01_Referència'!G14+'01_Referència'!H14+'01_Referència'!I14,0)))</f>
        <v>1324.5</v>
      </c>
      <c r="L14" s="9">
        <f t="shared" si="1"/>
        <v>13245</v>
      </c>
      <c r="M14" s="9">
        <f t="shared" si="2"/>
        <v>13245</v>
      </c>
    </row>
    <row r="15" spans="1:14" ht="30" x14ac:dyDescent="0.25">
      <c r="A15" s="6" t="s">
        <v>17</v>
      </c>
      <c r="B15" s="6" t="s">
        <v>28</v>
      </c>
      <c r="C15" s="6" t="s">
        <v>19</v>
      </c>
      <c r="D15" s="6" t="s">
        <v>24</v>
      </c>
      <c r="E15" s="6" t="s">
        <v>29</v>
      </c>
      <c r="F15" s="6" t="s">
        <v>30</v>
      </c>
      <c r="G15" s="13" t="s">
        <v>93</v>
      </c>
      <c r="H15" s="13">
        <v>25</v>
      </c>
      <c r="I15" s="7">
        <f>IF(G15="A",'02_Oferta'!G15,IF(G15="B",'02_Oferta'!G15+'02_Oferta'!H15,IF(G15="C",'02_Oferta'!G15+'02_Oferta'!H15+'02_Oferta'!I15,0)))</f>
        <v>0</v>
      </c>
      <c r="J15" s="7">
        <f t="shared" si="0"/>
        <v>0</v>
      </c>
      <c r="K15" s="7">
        <f>IF(G15="A",'01_Referència'!G15,IF(G15="B",'01_Referència'!G15+'01_Referència'!H15,IF(G15="C",'01_Referència'!G15+'01_Referència'!H15+'01_Referència'!I15,0)))</f>
        <v>2252.9899999999998</v>
      </c>
      <c r="L15" s="7">
        <f t="shared" si="1"/>
        <v>675896.99999999988</v>
      </c>
      <c r="M15" s="7">
        <f t="shared" si="2"/>
        <v>675896.99999999988</v>
      </c>
    </row>
    <row r="16" spans="1:14" x14ac:dyDescent="0.25">
      <c r="A16" s="8" t="s">
        <v>17</v>
      </c>
      <c r="B16" s="8" t="s">
        <v>31</v>
      </c>
      <c r="C16" s="8" t="s">
        <v>19</v>
      </c>
      <c r="D16" s="8" t="s">
        <v>20</v>
      </c>
      <c r="E16" s="8" t="s">
        <v>32</v>
      </c>
      <c r="F16" s="8" t="s">
        <v>33</v>
      </c>
      <c r="G16" s="13" t="s">
        <v>93</v>
      </c>
      <c r="H16" s="13">
        <v>5000</v>
      </c>
      <c r="I16" s="9">
        <f>IF(G16="A",'02_Oferta'!G16,IF(G16="B",'02_Oferta'!G16+'02_Oferta'!H16,IF(G16="C",'02_Oferta'!G16+'02_Oferta'!H16+'02_Oferta'!I16,0)))</f>
        <v>0</v>
      </c>
      <c r="J16" s="9">
        <f t="shared" si="0"/>
        <v>0</v>
      </c>
      <c r="K16" s="9">
        <f>IF(G16="A",'01_Referència'!G16,IF(G16="B",'01_Referència'!G16+'01_Referència'!H16,IF(G16="C",'01_Referència'!G16+'01_Referència'!H16+'01_Referència'!I16,0)))</f>
        <v>1.71</v>
      </c>
      <c r="L16" s="9">
        <f t="shared" si="1"/>
        <v>8550</v>
      </c>
      <c r="M16" s="9">
        <f t="shared" si="2"/>
        <v>8550</v>
      </c>
    </row>
    <row r="17" spans="1:13" x14ac:dyDescent="0.25">
      <c r="A17" s="6" t="s">
        <v>17</v>
      </c>
      <c r="B17" s="6" t="s">
        <v>31</v>
      </c>
      <c r="C17" s="6" t="s">
        <v>19</v>
      </c>
      <c r="D17" s="6" t="s">
        <v>23</v>
      </c>
      <c r="E17" s="6" t="s">
        <v>32</v>
      </c>
      <c r="F17" s="6" t="s">
        <v>33</v>
      </c>
      <c r="G17" s="13" t="s">
        <v>93</v>
      </c>
      <c r="H17" s="13">
        <v>1000</v>
      </c>
      <c r="I17" s="7">
        <f>IF(G17="A",'02_Oferta'!G17,IF(G17="B",'02_Oferta'!G17+'02_Oferta'!H17,IF(G17="C",'02_Oferta'!G17+'02_Oferta'!H17+'02_Oferta'!I17,0)))</f>
        <v>0</v>
      </c>
      <c r="J17" s="7">
        <f t="shared" si="0"/>
        <v>0</v>
      </c>
      <c r="K17" s="7">
        <f>IF(G17="A",'01_Referència'!G17,IF(G17="B",'01_Referència'!G17+'01_Referència'!H17,IF(G17="C",'01_Referència'!G17+'01_Referència'!H17+'01_Referència'!I17,0)))</f>
        <v>0.84</v>
      </c>
      <c r="L17" s="7">
        <f t="shared" si="1"/>
        <v>840</v>
      </c>
      <c r="M17" s="7">
        <f t="shared" si="2"/>
        <v>840</v>
      </c>
    </row>
    <row r="18" spans="1:13" x14ac:dyDescent="0.25">
      <c r="A18" s="8" t="s">
        <v>17</v>
      </c>
      <c r="B18" s="8" t="s">
        <v>31</v>
      </c>
      <c r="C18" s="8" t="s">
        <v>19</v>
      </c>
      <c r="D18" s="8" t="s">
        <v>24</v>
      </c>
      <c r="E18" s="8" t="s">
        <v>32</v>
      </c>
      <c r="F18" s="8" t="s">
        <v>33</v>
      </c>
      <c r="G18" s="13" t="s">
        <v>93</v>
      </c>
      <c r="H18" s="13">
        <v>6000</v>
      </c>
      <c r="I18" s="9">
        <f>IF(G18="A",'02_Oferta'!G18,IF(G18="B",'02_Oferta'!G18+'02_Oferta'!H18,IF(G18="C",'02_Oferta'!G18+'02_Oferta'!H18+'02_Oferta'!I18,0)))</f>
        <v>0</v>
      </c>
      <c r="J18" s="9">
        <f t="shared" si="0"/>
        <v>0</v>
      </c>
      <c r="K18" s="9">
        <f>IF(G18="A",'01_Referència'!G18,IF(G18="B",'01_Referència'!G18+'01_Referència'!H18,IF(G18="C",'01_Referència'!G18+'01_Referència'!H18+'01_Referència'!I18,0)))</f>
        <v>0.63</v>
      </c>
      <c r="L18" s="9">
        <f t="shared" si="1"/>
        <v>45360</v>
      </c>
      <c r="M18" s="9">
        <f t="shared" si="2"/>
        <v>45360</v>
      </c>
    </row>
    <row r="19" spans="1:13" ht="30" x14ac:dyDescent="0.25">
      <c r="A19" s="6" t="s">
        <v>17</v>
      </c>
      <c r="B19" s="6" t="s">
        <v>34</v>
      </c>
      <c r="C19" s="6" t="s">
        <v>35</v>
      </c>
      <c r="D19" s="6" t="s">
        <v>20</v>
      </c>
      <c r="E19" s="6" t="s">
        <v>36</v>
      </c>
      <c r="F19" s="6" t="s">
        <v>33</v>
      </c>
      <c r="G19" s="13" t="s">
        <v>93</v>
      </c>
      <c r="H19" s="13">
        <v>20000</v>
      </c>
      <c r="I19" s="7">
        <f>IF(G19="A",'02_Oferta'!G19,IF(G19="B",'02_Oferta'!G19+'02_Oferta'!H19,IF(G19="C",'02_Oferta'!G19+'02_Oferta'!H19+'02_Oferta'!I19,0)))</f>
        <v>0</v>
      </c>
      <c r="J19" s="7">
        <f t="shared" si="0"/>
        <v>0</v>
      </c>
      <c r="K19" s="7">
        <f>IF(G19="A",'01_Referència'!G19,IF(G19="B",'01_Referència'!G19+'01_Referència'!H19,IF(G19="C",'01_Referència'!G19+'01_Referència'!H19+'01_Referència'!I19,0)))</f>
        <v>1.1499999999999999</v>
      </c>
      <c r="L19" s="7">
        <f t="shared" si="1"/>
        <v>23000</v>
      </c>
      <c r="M19" s="7">
        <f t="shared" si="2"/>
        <v>23000</v>
      </c>
    </row>
    <row r="20" spans="1:13" ht="30" x14ac:dyDescent="0.25">
      <c r="A20" s="8" t="s">
        <v>17</v>
      </c>
      <c r="B20" s="8" t="s">
        <v>34</v>
      </c>
      <c r="C20" s="8" t="s">
        <v>35</v>
      </c>
      <c r="D20" s="8" t="s">
        <v>23</v>
      </c>
      <c r="E20" s="8" t="s">
        <v>36</v>
      </c>
      <c r="F20" s="8" t="s">
        <v>33</v>
      </c>
      <c r="G20" s="13" t="s">
        <v>93</v>
      </c>
      <c r="H20" s="13">
        <v>10000</v>
      </c>
      <c r="I20" s="9">
        <f>IF(G20="A",'02_Oferta'!G20,IF(G20="B",'02_Oferta'!G20+'02_Oferta'!H20,IF(G20="C",'02_Oferta'!G20+'02_Oferta'!H20+'02_Oferta'!I20,0)))</f>
        <v>0</v>
      </c>
      <c r="J20" s="9">
        <f t="shared" si="0"/>
        <v>0</v>
      </c>
      <c r="K20" s="9">
        <f>IF(G20="A",'01_Referència'!G20,IF(G20="B",'01_Referència'!G20+'01_Referència'!H20,IF(G20="C",'01_Referència'!G20+'01_Referència'!H20+'01_Referència'!I20,0)))</f>
        <v>0.6</v>
      </c>
      <c r="L20" s="9">
        <f t="shared" si="1"/>
        <v>6000</v>
      </c>
      <c r="M20" s="9">
        <f t="shared" si="2"/>
        <v>6000</v>
      </c>
    </row>
    <row r="21" spans="1:13" ht="30" x14ac:dyDescent="0.25">
      <c r="A21" s="6" t="s">
        <v>17</v>
      </c>
      <c r="B21" s="6" t="s">
        <v>34</v>
      </c>
      <c r="C21" s="6" t="s">
        <v>35</v>
      </c>
      <c r="D21" s="6" t="s">
        <v>24</v>
      </c>
      <c r="E21" s="6" t="s">
        <v>36</v>
      </c>
      <c r="F21" s="6" t="s">
        <v>33</v>
      </c>
      <c r="G21" s="13" t="s">
        <v>93</v>
      </c>
      <c r="H21" s="13">
        <v>30000</v>
      </c>
      <c r="I21" s="7">
        <f>IF(G21="A",'02_Oferta'!G21,IF(G21="B",'02_Oferta'!G21+'02_Oferta'!H21,IF(G21="C",'02_Oferta'!G21+'02_Oferta'!H21+'02_Oferta'!I21,0)))</f>
        <v>0</v>
      </c>
      <c r="J21" s="7">
        <f t="shared" si="0"/>
        <v>0</v>
      </c>
      <c r="K21" s="7">
        <f>IF(G21="A",'01_Referència'!G21,IF(G21="B",'01_Referència'!G21+'01_Referència'!H21,IF(G21="C",'01_Referència'!G21+'01_Referència'!H21+'01_Referència'!I21,0)))</f>
        <v>1.05</v>
      </c>
      <c r="L21" s="7">
        <f t="shared" si="1"/>
        <v>378000</v>
      </c>
      <c r="M21" s="7">
        <f t="shared" si="2"/>
        <v>378000</v>
      </c>
    </row>
    <row r="22" spans="1:13" x14ac:dyDescent="0.25">
      <c r="A22" s="8" t="s">
        <v>17</v>
      </c>
      <c r="B22" s="8" t="s">
        <v>37</v>
      </c>
      <c r="C22" s="8" t="s">
        <v>35</v>
      </c>
      <c r="D22" s="8" t="s">
        <v>20</v>
      </c>
      <c r="E22" s="8" t="s">
        <v>38</v>
      </c>
      <c r="F22" s="8" t="s">
        <v>39</v>
      </c>
      <c r="G22" s="13" t="s">
        <v>93</v>
      </c>
      <c r="H22" s="13">
        <v>2000</v>
      </c>
      <c r="I22" s="9">
        <f>IF(G22="A",'02_Oferta'!G22,IF(G22="B",'02_Oferta'!G22+'02_Oferta'!H22,IF(G22="C",'02_Oferta'!G22+'02_Oferta'!H22+'02_Oferta'!I22,0)))</f>
        <v>0</v>
      </c>
      <c r="J22" s="9">
        <f t="shared" si="0"/>
        <v>0</v>
      </c>
      <c r="K22" s="9">
        <f>IF(G22="A",'01_Referència'!G22,IF(G22="B",'01_Referència'!G22+'01_Referència'!H22,IF(G22="C",'01_Referència'!G22+'01_Referència'!H22+'01_Referència'!I22,0)))</f>
        <v>5.98</v>
      </c>
      <c r="L22" s="9">
        <f t="shared" si="1"/>
        <v>11960</v>
      </c>
      <c r="M22" s="9">
        <f t="shared" si="2"/>
        <v>11960</v>
      </c>
    </row>
    <row r="23" spans="1:13" x14ac:dyDescent="0.25">
      <c r="A23" s="6" t="s">
        <v>17</v>
      </c>
      <c r="B23" s="6" t="s">
        <v>37</v>
      </c>
      <c r="C23" s="6" t="s">
        <v>35</v>
      </c>
      <c r="D23" s="6" t="s">
        <v>23</v>
      </c>
      <c r="E23" s="6" t="s">
        <v>38</v>
      </c>
      <c r="F23" s="6" t="s">
        <v>39</v>
      </c>
      <c r="G23" s="13" t="s">
        <v>93</v>
      </c>
      <c r="H23" s="13">
        <v>500</v>
      </c>
      <c r="I23" s="7">
        <f>IF(G23="A",'02_Oferta'!G23,IF(G23="B",'02_Oferta'!G23+'02_Oferta'!H23,IF(G23="C",'02_Oferta'!G23+'02_Oferta'!H23+'02_Oferta'!I23,0)))</f>
        <v>0</v>
      </c>
      <c r="J23" s="7">
        <f t="shared" si="0"/>
        <v>0</v>
      </c>
      <c r="K23" s="7">
        <f>IF(G23="A",'01_Referència'!G23,IF(G23="B",'01_Referència'!G23+'01_Referència'!H23,IF(G23="C",'01_Referència'!G23+'01_Referència'!H23+'01_Referència'!I23,0)))</f>
        <v>3.62</v>
      </c>
      <c r="L23" s="7">
        <f t="shared" si="1"/>
        <v>1810</v>
      </c>
      <c r="M23" s="7">
        <f t="shared" si="2"/>
        <v>1810</v>
      </c>
    </row>
    <row r="24" spans="1:13" x14ac:dyDescent="0.25">
      <c r="A24" s="8" t="s">
        <v>17</v>
      </c>
      <c r="B24" s="8" t="s">
        <v>37</v>
      </c>
      <c r="C24" s="8" t="s">
        <v>35</v>
      </c>
      <c r="D24" s="8" t="s">
        <v>24</v>
      </c>
      <c r="E24" s="8" t="s">
        <v>38</v>
      </c>
      <c r="F24" s="8" t="s">
        <v>39</v>
      </c>
      <c r="G24" s="13" t="s">
        <v>93</v>
      </c>
      <c r="H24" s="13">
        <v>2500</v>
      </c>
      <c r="I24" s="9">
        <f>IF(G24="A",'02_Oferta'!G24,IF(G24="B",'02_Oferta'!G24+'02_Oferta'!H24,IF(G24="C",'02_Oferta'!G24+'02_Oferta'!H24+'02_Oferta'!I24,0)))</f>
        <v>0</v>
      </c>
      <c r="J24" s="9">
        <f t="shared" si="0"/>
        <v>0</v>
      </c>
      <c r="K24" s="9">
        <f>IF(G24="A",'01_Referència'!G24,IF(G24="B",'01_Referència'!G24+'01_Referència'!H24,IF(G24="C",'01_Referència'!G24+'01_Referència'!H24+'01_Referència'!I24,0)))</f>
        <v>7.1099999999999994</v>
      </c>
      <c r="L24" s="9">
        <f t="shared" si="1"/>
        <v>213300</v>
      </c>
      <c r="M24" s="9">
        <f t="shared" si="2"/>
        <v>213300</v>
      </c>
    </row>
    <row r="25" spans="1:13" x14ac:dyDescent="0.25">
      <c r="A25" s="6" t="s">
        <v>17</v>
      </c>
      <c r="B25" s="6" t="s">
        <v>40</v>
      </c>
      <c r="C25" s="6" t="s">
        <v>35</v>
      </c>
      <c r="D25" s="6" t="s">
        <v>20</v>
      </c>
      <c r="E25" s="6" t="s">
        <v>41</v>
      </c>
      <c r="F25" s="6" t="s">
        <v>33</v>
      </c>
      <c r="G25" s="13" t="s">
        <v>93</v>
      </c>
      <c r="H25" s="13">
        <v>20000</v>
      </c>
      <c r="I25" s="7">
        <f>IF(G25="A",'02_Oferta'!G25,IF(G25="B",'02_Oferta'!G25+'02_Oferta'!H25,IF(G25="C",'02_Oferta'!G25+'02_Oferta'!H25+'02_Oferta'!I25,0)))</f>
        <v>0</v>
      </c>
      <c r="J25" s="7">
        <f t="shared" si="0"/>
        <v>0</v>
      </c>
      <c r="K25" s="7">
        <f>IF(G25="A",'01_Referència'!G25,IF(G25="B",'01_Referència'!G25+'01_Referència'!H25,IF(G25="C",'01_Referència'!G25+'01_Referència'!H25+'01_Referència'!I25,0)))</f>
        <v>0.93</v>
      </c>
      <c r="L25" s="7">
        <f t="shared" si="1"/>
        <v>18600</v>
      </c>
      <c r="M25" s="7">
        <f t="shared" si="2"/>
        <v>18600</v>
      </c>
    </row>
    <row r="26" spans="1:13" x14ac:dyDescent="0.25">
      <c r="A26" s="8" t="s">
        <v>17</v>
      </c>
      <c r="B26" s="8" t="s">
        <v>40</v>
      </c>
      <c r="C26" s="8" t="s">
        <v>35</v>
      </c>
      <c r="D26" s="8" t="s">
        <v>23</v>
      </c>
      <c r="E26" s="8" t="s">
        <v>41</v>
      </c>
      <c r="F26" s="8" t="s">
        <v>33</v>
      </c>
      <c r="G26" s="13" t="s">
        <v>93</v>
      </c>
      <c r="H26" s="13">
        <v>60000</v>
      </c>
      <c r="I26" s="9">
        <f>IF(G26="A",'02_Oferta'!G26,IF(G26="B",'02_Oferta'!G26+'02_Oferta'!H26,IF(G26="C",'02_Oferta'!G26+'02_Oferta'!H26+'02_Oferta'!I26,0)))</f>
        <v>0</v>
      </c>
      <c r="J26" s="9">
        <f t="shared" si="0"/>
        <v>0</v>
      </c>
      <c r="K26" s="9">
        <f>IF(G26="A",'01_Referència'!G26,IF(G26="B",'01_Referència'!G26+'01_Referència'!H26,IF(G26="C",'01_Referència'!G26+'01_Referència'!H26+'01_Referència'!I26,0)))</f>
        <v>0.47</v>
      </c>
      <c r="L26" s="9">
        <f t="shared" si="1"/>
        <v>28200</v>
      </c>
      <c r="M26" s="9">
        <f t="shared" si="2"/>
        <v>28200</v>
      </c>
    </row>
    <row r="27" spans="1:13" x14ac:dyDescent="0.25">
      <c r="A27" s="6" t="s">
        <v>17</v>
      </c>
      <c r="B27" s="6" t="s">
        <v>40</v>
      </c>
      <c r="C27" s="6" t="s">
        <v>35</v>
      </c>
      <c r="D27" s="6" t="s">
        <v>24</v>
      </c>
      <c r="E27" s="6" t="s">
        <v>41</v>
      </c>
      <c r="F27" s="6" t="s">
        <v>33</v>
      </c>
      <c r="G27" s="13" t="s">
        <v>93</v>
      </c>
      <c r="H27" s="13">
        <v>80000</v>
      </c>
      <c r="I27" s="7">
        <f>IF(G27="A",'02_Oferta'!G27,IF(G27="B",'02_Oferta'!G27+'02_Oferta'!H27,IF(G27="C",'02_Oferta'!G27+'02_Oferta'!H27+'02_Oferta'!I27,0)))</f>
        <v>0</v>
      </c>
      <c r="J27" s="7">
        <f t="shared" si="0"/>
        <v>0</v>
      </c>
      <c r="K27" s="7">
        <f>IF(G27="A",'01_Referència'!G27,IF(G27="B",'01_Referència'!G27+'01_Referència'!H27,IF(G27="C",'01_Referència'!G27+'01_Referència'!H27+'01_Referència'!I27,0)))</f>
        <v>0.31</v>
      </c>
      <c r="L27" s="7">
        <f t="shared" si="1"/>
        <v>297600</v>
      </c>
      <c r="M27" s="7">
        <f t="shared" si="2"/>
        <v>297600</v>
      </c>
    </row>
    <row r="28" spans="1:13" x14ac:dyDescent="0.25">
      <c r="A28" s="8" t="s">
        <v>17</v>
      </c>
      <c r="B28" s="8" t="s">
        <v>42</v>
      </c>
      <c r="C28" s="8" t="s">
        <v>35</v>
      </c>
      <c r="D28" s="8" t="s">
        <v>20</v>
      </c>
      <c r="E28" s="8" t="s">
        <v>43</v>
      </c>
      <c r="F28" s="8" t="s">
        <v>33</v>
      </c>
      <c r="G28" s="13" t="s">
        <v>93</v>
      </c>
      <c r="H28" s="13">
        <v>20000</v>
      </c>
      <c r="I28" s="9">
        <f>IF(G28="A",'02_Oferta'!G28,IF(G28="B",'02_Oferta'!G28+'02_Oferta'!H28,IF(G28="C",'02_Oferta'!G28+'02_Oferta'!H28+'02_Oferta'!I28,0)))</f>
        <v>0</v>
      </c>
      <c r="J28" s="9">
        <f t="shared" si="0"/>
        <v>0</v>
      </c>
      <c r="K28" s="9">
        <f>IF(G28="A",'01_Referència'!G28,IF(G28="B",'01_Referència'!G28+'01_Referència'!H28,IF(G28="C",'01_Referència'!G28+'01_Referència'!H28+'01_Referència'!I28,0)))</f>
        <v>1.44</v>
      </c>
      <c r="L28" s="9">
        <f t="shared" si="1"/>
        <v>28800</v>
      </c>
      <c r="M28" s="9">
        <f t="shared" si="2"/>
        <v>28800</v>
      </c>
    </row>
    <row r="29" spans="1:13" x14ac:dyDescent="0.25">
      <c r="A29" s="6" t="s">
        <v>17</v>
      </c>
      <c r="B29" s="6" t="s">
        <v>42</v>
      </c>
      <c r="C29" s="6" t="s">
        <v>35</v>
      </c>
      <c r="D29" s="6" t="s">
        <v>23</v>
      </c>
      <c r="E29" s="6" t="s">
        <v>43</v>
      </c>
      <c r="F29" s="6" t="s">
        <v>33</v>
      </c>
      <c r="G29" s="13" t="s">
        <v>93</v>
      </c>
      <c r="H29" s="13">
        <v>20000</v>
      </c>
      <c r="I29" s="7">
        <f>IF(G29="A",'02_Oferta'!G29,IF(G29="B",'02_Oferta'!G29+'02_Oferta'!H29,IF(G29="C",'02_Oferta'!G29+'02_Oferta'!H29+'02_Oferta'!I29,0)))</f>
        <v>0</v>
      </c>
      <c r="J29" s="7">
        <f t="shared" si="0"/>
        <v>0</v>
      </c>
      <c r="K29" s="7">
        <f>IF(G29="A",'01_Referència'!G29,IF(G29="B",'01_Referència'!G29+'01_Referència'!H29,IF(G29="C",'01_Referència'!G29+'01_Referència'!H29+'01_Referència'!I29,0)))</f>
        <v>0.71</v>
      </c>
      <c r="L29" s="7">
        <f t="shared" si="1"/>
        <v>14200</v>
      </c>
      <c r="M29" s="7">
        <f t="shared" si="2"/>
        <v>14200</v>
      </c>
    </row>
    <row r="30" spans="1:13" x14ac:dyDescent="0.25">
      <c r="A30" s="8" t="s">
        <v>17</v>
      </c>
      <c r="B30" s="8" t="s">
        <v>42</v>
      </c>
      <c r="C30" s="8" t="s">
        <v>35</v>
      </c>
      <c r="D30" s="8" t="s">
        <v>24</v>
      </c>
      <c r="E30" s="8" t="s">
        <v>43</v>
      </c>
      <c r="F30" s="8" t="s">
        <v>33</v>
      </c>
      <c r="G30" s="13" t="s">
        <v>93</v>
      </c>
      <c r="H30" s="13">
        <v>40000</v>
      </c>
      <c r="I30" s="9">
        <f>IF(G30="A",'02_Oferta'!G30,IF(G30="B",'02_Oferta'!G30+'02_Oferta'!H30,IF(G30="C",'02_Oferta'!G30+'02_Oferta'!H30+'02_Oferta'!I30,0)))</f>
        <v>0</v>
      </c>
      <c r="J30" s="9">
        <f t="shared" si="0"/>
        <v>0</v>
      </c>
      <c r="K30" s="9">
        <f>IF(G30="A",'01_Referència'!G30,IF(G30="B",'01_Referència'!G30+'01_Referència'!H30,IF(G30="C",'01_Referència'!G30+'01_Referència'!H30+'01_Referència'!I30,0)))</f>
        <v>0.45999999999999996</v>
      </c>
      <c r="L30" s="9">
        <f t="shared" si="1"/>
        <v>220800</v>
      </c>
      <c r="M30" s="9">
        <f t="shared" si="2"/>
        <v>220800</v>
      </c>
    </row>
    <row r="31" spans="1:13" x14ac:dyDescent="0.25">
      <c r="A31" s="6" t="s">
        <v>17</v>
      </c>
      <c r="B31" s="6" t="s">
        <v>44</v>
      </c>
      <c r="C31" s="6" t="s">
        <v>35</v>
      </c>
      <c r="D31" s="6" t="s">
        <v>20</v>
      </c>
      <c r="E31" s="6" t="s">
        <v>45</v>
      </c>
      <c r="F31" s="6" t="s">
        <v>33</v>
      </c>
      <c r="G31" s="13" t="s">
        <v>93</v>
      </c>
      <c r="H31" s="13">
        <v>20000</v>
      </c>
      <c r="I31" s="7">
        <f>IF(G31="A",'02_Oferta'!G31,IF(G31="B",'02_Oferta'!G31+'02_Oferta'!H31,IF(G31="C",'02_Oferta'!G31+'02_Oferta'!H31+'02_Oferta'!I31,0)))</f>
        <v>0</v>
      </c>
      <c r="J31" s="7">
        <f t="shared" si="0"/>
        <v>0</v>
      </c>
      <c r="K31" s="7">
        <f>IF(G31="A",'01_Referència'!G31,IF(G31="B",'01_Referència'!G31+'01_Referència'!H31,IF(G31="C",'01_Referència'!G31+'01_Referència'!H31+'01_Referència'!I31,0)))</f>
        <v>0.76</v>
      </c>
      <c r="L31" s="7">
        <f t="shared" si="1"/>
        <v>15200</v>
      </c>
      <c r="M31" s="7">
        <f t="shared" si="2"/>
        <v>15200</v>
      </c>
    </row>
    <row r="32" spans="1:13" x14ac:dyDescent="0.25">
      <c r="A32" s="8" t="s">
        <v>17</v>
      </c>
      <c r="B32" s="8" t="s">
        <v>44</v>
      </c>
      <c r="C32" s="8" t="s">
        <v>35</v>
      </c>
      <c r="D32" s="8" t="s">
        <v>23</v>
      </c>
      <c r="E32" s="8" t="s">
        <v>45</v>
      </c>
      <c r="F32" s="8" t="s">
        <v>33</v>
      </c>
      <c r="G32" s="13" t="s">
        <v>93</v>
      </c>
      <c r="H32" s="13">
        <v>5000</v>
      </c>
      <c r="I32" s="9">
        <f>IF(G32="A",'02_Oferta'!G32,IF(G32="B",'02_Oferta'!G32+'02_Oferta'!H32,IF(G32="C",'02_Oferta'!G32+'02_Oferta'!H32+'02_Oferta'!I32,0)))</f>
        <v>0</v>
      </c>
      <c r="J32" s="9">
        <f t="shared" si="0"/>
        <v>0</v>
      </c>
      <c r="K32" s="9">
        <f>IF(G32="A",'01_Referència'!G32,IF(G32="B",'01_Referència'!G32+'01_Referència'!H32,IF(G32="C",'01_Referència'!G32+'01_Referència'!H32+'01_Referència'!I32,0)))</f>
        <v>0.57000000000000006</v>
      </c>
      <c r="L32" s="9">
        <f t="shared" si="1"/>
        <v>2850.0000000000005</v>
      </c>
      <c r="M32" s="9">
        <f t="shared" si="2"/>
        <v>2850.0000000000005</v>
      </c>
    </row>
    <row r="33" spans="1:13" x14ac:dyDescent="0.25">
      <c r="A33" s="6" t="s">
        <v>17</v>
      </c>
      <c r="B33" s="6" t="s">
        <v>44</v>
      </c>
      <c r="C33" s="6" t="s">
        <v>35</v>
      </c>
      <c r="D33" s="6" t="s">
        <v>24</v>
      </c>
      <c r="E33" s="6" t="s">
        <v>45</v>
      </c>
      <c r="F33" s="6" t="s">
        <v>33</v>
      </c>
      <c r="G33" s="13" t="s">
        <v>93</v>
      </c>
      <c r="H33" s="13">
        <v>25000</v>
      </c>
      <c r="I33" s="7">
        <f>IF(G33="A",'02_Oferta'!G33,IF(G33="B",'02_Oferta'!G33+'02_Oferta'!H33,IF(G33="C",'02_Oferta'!G33+'02_Oferta'!H33+'02_Oferta'!I33,0)))</f>
        <v>0</v>
      </c>
      <c r="J33" s="7">
        <f t="shared" si="0"/>
        <v>0</v>
      </c>
      <c r="K33" s="7">
        <f>IF(G33="A",'01_Referència'!G33,IF(G33="B",'01_Referència'!G33+'01_Referència'!H33,IF(G33="C",'01_Referència'!G33+'01_Referència'!H33+'01_Referència'!I33,0)))</f>
        <v>0.73</v>
      </c>
      <c r="L33" s="7">
        <f t="shared" si="1"/>
        <v>219000</v>
      </c>
      <c r="M33" s="7">
        <f t="shared" si="2"/>
        <v>219000</v>
      </c>
    </row>
    <row r="34" spans="1:13" ht="30" x14ac:dyDescent="0.25">
      <c r="A34" s="8" t="s">
        <v>17</v>
      </c>
      <c r="B34" s="8" t="s">
        <v>46</v>
      </c>
      <c r="C34" s="8" t="s">
        <v>35</v>
      </c>
      <c r="D34" s="8" t="s">
        <v>20</v>
      </c>
      <c r="E34" s="8" t="s">
        <v>47</v>
      </c>
      <c r="F34" s="8" t="s">
        <v>33</v>
      </c>
      <c r="G34" s="13" t="s">
        <v>93</v>
      </c>
      <c r="H34" s="13">
        <v>20000</v>
      </c>
      <c r="I34" s="9">
        <f>IF(G34="A",'02_Oferta'!G34,IF(G34="B",'02_Oferta'!G34+'02_Oferta'!H34,IF(G34="C",'02_Oferta'!G34+'02_Oferta'!H34+'02_Oferta'!I34,0)))</f>
        <v>0</v>
      </c>
      <c r="J34" s="9">
        <f t="shared" si="0"/>
        <v>0</v>
      </c>
      <c r="K34" s="9">
        <f>IF(G34="A",'01_Referència'!G34,IF(G34="B",'01_Referència'!G34+'01_Referència'!H34,IF(G34="C",'01_Referència'!G34+'01_Referència'!H34+'01_Referència'!I34,0)))</f>
        <v>0.96</v>
      </c>
      <c r="L34" s="9">
        <f t="shared" si="1"/>
        <v>19200</v>
      </c>
      <c r="M34" s="9">
        <f t="shared" si="2"/>
        <v>19200</v>
      </c>
    </row>
    <row r="35" spans="1:13" ht="30" x14ac:dyDescent="0.25">
      <c r="A35" s="6" t="s">
        <v>17</v>
      </c>
      <c r="B35" s="6" t="s">
        <v>46</v>
      </c>
      <c r="C35" s="6" t="s">
        <v>35</v>
      </c>
      <c r="D35" s="6" t="s">
        <v>23</v>
      </c>
      <c r="E35" s="6" t="s">
        <v>47</v>
      </c>
      <c r="F35" s="6" t="s">
        <v>33</v>
      </c>
      <c r="G35" s="13" t="s">
        <v>93</v>
      </c>
      <c r="H35" s="13">
        <v>60000</v>
      </c>
      <c r="I35" s="7">
        <f>IF(G35="A",'02_Oferta'!G35,IF(G35="B",'02_Oferta'!G35+'02_Oferta'!H35,IF(G35="C",'02_Oferta'!G35+'02_Oferta'!H35+'02_Oferta'!I35,0)))</f>
        <v>0</v>
      </c>
      <c r="J35" s="7">
        <f t="shared" si="0"/>
        <v>0</v>
      </c>
      <c r="K35" s="7">
        <f>IF(G35="A",'01_Referència'!G35,IF(G35="B",'01_Referència'!G35+'01_Referència'!H35,IF(G35="C",'01_Referència'!G35+'01_Referència'!H35+'01_Referència'!I35,0)))</f>
        <v>0.45999999999999996</v>
      </c>
      <c r="L35" s="7">
        <f t="shared" si="1"/>
        <v>27599.999999999996</v>
      </c>
      <c r="M35" s="7">
        <f t="shared" si="2"/>
        <v>27599.999999999996</v>
      </c>
    </row>
    <row r="36" spans="1:13" ht="30" x14ac:dyDescent="0.25">
      <c r="A36" s="8" t="s">
        <v>17</v>
      </c>
      <c r="B36" s="8" t="s">
        <v>46</v>
      </c>
      <c r="C36" s="8" t="s">
        <v>35</v>
      </c>
      <c r="D36" s="8" t="s">
        <v>24</v>
      </c>
      <c r="E36" s="8" t="s">
        <v>47</v>
      </c>
      <c r="F36" s="8" t="s">
        <v>33</v>
      </c>
      <c r="G36" s="13" t="s">
        <v>93</v>
      </c>
      <c r="H36" s="13">
        <v>80000</v>
      </c>
      <c r="I36" s="9">
        <f>IF(G36="A",'02_Oferta'!G36,IF(G36="B",'02_Oferta'!G36+'02_Oferta'!H36,IF(G36="C",'02_Oferta'!G36+'02_Oferta'!H36+'02_Oferta'!I36,0)))</f>
        <v>0</v>
      </c>
      <c r="J36" s="9">
        <f t="shared" si="0"/>
        <v>0</v>
      </c>
      <c r="K36" s="9">
        <f>IF(G36="A",'01_Referència'!G36,IF(G36="B",'01_Referència'!G36+'01_Referència'!H36,IF(G36="C",'01_Referència'!G36+'01_Referència'!H36+'01_Referència'!I36,0)))</f>
        <v>0.38</v>
      </c>
      <c r="L36" s="9">
        <f t="shared" si="1"/>
        <v>364800</v>
      </c>
      <c r="M36" s="9">
        <f t="shared" si="2"/>
        <v>364800</v>
      </c>
    </row>
    <row r="37" spans="1:13" x14ac:dyDescent="0.25">
      <c r="A37" s="6" t="s">
        <v>17</v>
      </c>
      <c r="B37" s="6" t="s">
        <v>48</v>
      </c>
      <c r="C37" s="6" t="s">
        <v>35</v>
      </c>
      <c r="D37" s="6" t="s">
        <v>20</v>
      </c>
      <c r="E37" s="6" t="s">
        <v>49</v>
      </c>
      <c r="F37" s="6" t="s">
        <v>50</v>
      </c>
      <c r="G37" s="13" t="s">
        <v>93</v>
      </c>
      <c r="H37" s="13">
        <v>1000</v>
      </c>
      <c r="I37" s="7">
        <f>IF(G37="A",'02_Oferta'!G37,IF(G37="B",'02_Oferta'!G37+'02_Oferta'!H37,IF(G37="C",'02_Oferta'!G37+'02_Oferta'!H37+'02_Oferta'!I37,0)))</f>
        <v>0</v>
      </c>
      <c r="J37" s="7">
        <f t="shared" si="0"/>
        <v>0</v>
      </c>
      <c r="K37" s="7">
        <f>IF(G37="A",'01_Referència'!G37,IF(G37="B",'01_Referència'!G37+'01_Referència'!H37,IF(G37="C",'01_Referència'!G37+'01_Referència'!H37+'01_Referència'!I37,0)))</f>
        <v>34.96</v>
      </c>
      <c r="L37" s="7">
        <f t="shared" si="1"/>
        <v>34960</v>
      </c>
      <c r="M37" s="7">
        <f t="shared" si="2"/>
        <v>34960</v>
      </c>
    </row>
    <row r="38" spans="1:13" x14ac:dyDescent="0.25">
      <c r="A38" s="8" t="s">
        <v>17</v>
      </c>
      <c r="B38" s="8" t="s">
        <v>48</v>
      </c>
      <c r="C38" s="8" t="s">
        <v>35</v>
      </c>
      <c r="D38" s="8" t="s">
        <v>23</v>
      </c>
      <c r="E38" s="8" t="s">
        <v>49</v>
      </c>
      <c r="F38" s="8" t="s">
        <v>50</v>
      </c>
      <c r="G38" s="13" t="s">
        <v>93</v>
      </c>
      <c r="H38" s="13">
        <v>500</v>
      </c>
      <c r="I38" s="9">
        <f>IF(G38="A",'02_Oferta'!G38,IF(G38="B",'02_Oferta'!G38+'02_Oferta'!H38,IF(G38="C",'02_Oferta'!G38+'02_Oferta'!H38+'02_Oferta'!I38,0)))</f>
        <v>0</v>
      </c>
      <c r="J38" s="9">
        <f t="shared" si="0"/>
        <v>0</v>
      </c>
      <c r="K38" s="9">
        <f>IF(G38="A",'01_Referència'!G38,IF(G38="B",'01_Referència'!G38+'01_Referència'!H38,IF(G38="C",'01_Referència'!G38+'01_Referència'!H38+'01_Referència'!I38,0)))</f>
        <v>19.89</v>
      </c>
      <c r="L38" s="9">
        <f t="shared" si="1"/>
        <v>9945</v>
      </c>
      <c r="M38" s="9">
        <f t="shared" si="2"/>
        <v>9945</v>
      </c>
    </row>
    <row r="39" spans="1:13" x14ac:dyDescent="0.25">
      <c r="A39" s="6" t="s">
        <v>17</v>
      </c>
      <c r="B39" s="6" t="s">
        <v>48</v>
      </c>
      <c r="C39" s="6" t="s">
        <v>35</v>
      </c>
      <c r="D39" s="6" t="s">
        <v>24</v>
      </c>
      <c r="E39" s="6" t="s">
        <v>49</v>
      </c>
      <c r="F39" s="6" t="s">
        <v>50</v>
      </c>
      <c r="G39" s="13" t="s">
        <v>93</v>
      </c>
      <c r="H39" s="13">
        <v>1500</v>
      </c>
      <c r="I39" s="7">
        <f>IF(G39="A",'02_Oferta'!G39,IF(G39="B",'02_Oferta'!G39+'02_Oferta'!H39,IF(G39="C",'02_Oferta'!G39+'02_Oferta'!H39+'02_Oferta'!I39,0)))</f>
        <v>0</v>
      </c>
      <c r="J39" s="7">
        <f t="shared" ref="J39:J63" si="3">IF($D39="Explotació mensual (Capítol 2)",I39*H39*12,I39*H39)</f>
        <v>0</v>
      </c>
      <c r="K39" s="7">
        <f>IF(G39="A",'01_Referència'!G39,IF(G39="B",'01_Referència'!G39+'01_Referència'!H39,IF(G39="C",'01_Referència'!G39+'01_Referència'!H39+'01_Referència'!I39,0)))</f>
        <v>22.900000000000002</v>
      </c>
      <c r="L39" s="7">
        <f t="shared" ref="L39:L63" si="4">IF($D39="Explotació mensual (Capítol 2)",K39*H39*12,K39*H39)</f>
        <v>412200</v>
      </c>
      <c r="M39" s="7">
        <f t="shared" ref="M39:M63" si="5">L39-J39</f>
        <v>412200</v>
      </c>
    </row>
    <row r="40" spans="1:13" x14ac:dyDescent="0.25">
      <c r="A40" s="8" t="s">
        <v>17</v>
      </c>
      <c r="B40" s="8" t="s">
        <v>51</v>
      </c>
      <c r="C40" s="8" t="s">
        <v>35</v>
      </c>
      <c r="D40" s="8" t="s">
        <v>20</v>
      </c>
      <c r="E40" s="8" t="s">
        <v>52</v>
      </c>
      <c r="F40" s="8" t="s">
        <v>53</v>
      </c>
      <c r="G40" s="13" t="s">
        <v>93</v>
      </c>
      <c r="H40" s="13">
        <v>1000</v>
      </c>
      <c r="I40" s="9">
        <f>IF(G40="A",'02_Oferta'!G40,IF(G40="B",'02_Oferta'!G40+'02_Oferta'!H40,IF(G40="C",'02_Oferta'!G40+'02_Oferta'!H40+'02_Oferta'!I40,0)))</f>
        <v>0</v>
      </c>
      <c r="J40" s="9">
        <f t="shared" si="3"/>
        <v>0</v>
      </c>
      <c r="K40" s="9">
        <f>IF(G40="A",'01_Referència'!G40,IF(G40="B",'01_Referència'!G40+'01_Referència'!H40,IF(G40="C",'01_Referència'!G40+'01_Referència'!H40+'01_Referència'!I40,0)))</f>
        <v>19.43</v>
      </c>
      <c r="L40" s="9">
        <f t="shared" si="4"/>
        <v>19430</v>
      </c>
      <c r="M40" s="9">
        <f t="shared" si="5"/>
        <v>19430</v>
      </c>
    </row>
    <row r="41" spans="1:13" x14ac:dyDescent="0.25">
      <c r="A41" s="6" t="s">
        <v>17</v>
      </c>
      <c r="B41" s="6" t="s">
        <v>51</v>
      </c>
      <c r="C41" s="6" t="s">
        <v>35</v>
      </c>
      <c r="D41" s="6" t="s">
        <v>23</v>
      </c>
      <c r="E41" s="6" t="s">
        <v>52</v>
      </c>
      <c r="F41" s="6" t="s">
        <v>53</v>
      </c>
      <c r="G41" s="13" t="s">
        <v>93</v>
      </c>
      <c r="H41" s="13">
        <v>500</v>
      </c>
      <c r="I41" s="7">
        <f>IF(G41="A",'02_Oferta'!G41,IF(G41="B",'02_Oferta'!G41+'02_Oferta'!H41,IF(G41="C",'02_Oferta'!G41+'02_Oferta'!H41+'02_Oferta'!I41,0)))</f>
        <v>0</v>
      </c>
      <c r="J41" s="7">
        <f t="shared" si="3"/>
        <v>0</v>
      </c>
      <c r="K41" s="7">
        <f>IF(G41="A",'01_Referència'!G41,IF(G41="B",'01_Referència'!G41+'01_Referència'!H41,IF(G41="C",'01_Referència'!G41+'01_Referència'!H41+'01_Referència'!I41,0)))</f>
        <v>15.17</v>
      </c>
      <c r="L41" s="7">
        <f t="shared" si="4"/>
        <v>7585</v>
      </c>
      <c r="M41" s="7">
        <f t="shared" si="5"/>
        <v>7585</v>
      </c>
    </row>
    <row r="42" spans="1:13" x14ac:dyDescent="0.25">
      <c r="A42" s="8" t="s">
        <v>17</v>
      </c>
      <c r="B42" s="8" t="s">
        <v>51</v>
      </c>
      <c r="C42" s="8" t="s">
        <v>35</v>
      </c>
      <c r="D42" s="8" t="s">
        <v>24</v>
      </c>
      <c r="E42" s="8" t="s">
        <v>52</v>
      </c>
      <c r="F42" s="8" t="s">
        <v>53</v>
      </c>
      <c r="G42" s="13" t="s">
        <v>93</v>
      </c>
      <c r="H42" s="13">
        <v>1500</v>
      </c>
      <c r="I42" s="9">
        <f>IF(G42="A",'02_Oferta'!G42,IF(G42="B",'02_Oferta'!G42+'02_Oferta'!H42,IF(G42="C",'02_Oferta'!G42+'02_Oferta'!H42+'02_Oferta'!I42,0)))</f>
        <v>0</v>
      </c>
      <c r="J42" s="9">
        <f t="shared" si="3"/>
        <v>0</v>
      </c>
      <c r="K42" s="9">
        <f>IF(G42="A",'01_Referència'!G42,IF(G42="B",'01_Referència'!G42+'01_Referència'!H42,IF(G42="C",'01_Referència'!G42+'01_Referència'!H42+'01_Referència'!I42,0)))</f>
        <v>22.01</v>
      </c>
      <c r="L42" s="9">
        <f t="shared" si="4"/>
        <v>396180</v>
      </c>
      <c r="M42" s="9">
        <f t="shared" si="5"/>
        <v>396180</v>
      </c>
    </row>
    <row r="43" spans="1:13" ht="30" x14ac:dyDescent="0.25">
      <c r="A43" s="6" t="s">
        <v>17</v>
      </c>
      <c r="B43" s="6" t="s">
        <v>54</v>
      </c>
      <c r="C43" s="6" t="s">
        <v>35</v>
      </c>
      <c r="D43" s="6" t="s">
        <v>20</v>
      </c>
      <c r="E43" s="6" t="s">
        <v>55</v>
      </c>
      <c r="F43" s="6" t="s">
        <v>56</v>
      </c>
      <c r="G43" s="13" t="s">
        <v>93</v>
      </c>
      <c r="H43" s="13">
        <v>10</v>
      </c>
      <c r="I43" s="7">
        <f>IF(G43="A",'02_Oferta'!G43,IF(G43="B",'02_Oferta'!G43+'02_Oferta'!H43,IF(G43="C",'02_Oferta'!G43+'02_Oferta'!H43+'02_Oferta'!I43,0)))</f>
        <v>0</v>
      </c>
      <c r="J43" s="7">
        <f t="shared" si="3"/>
        <v>0</v>
      </c>
      <c r="K43" s="7">
        <f>IF(G43="A",'01_Referència'!G43,IF(G43="B",'01_Referència'!G43+'01_Referència'!H43,IF(G43="C",'01_Referència'!G43+'01_Referència'!H43+'01_Referència'!I43,0)))</f>
        <v>364.07</v>
      </c>
      <c r="L43" s="7">
        <f t="shared" si="4"/>
        <v>3640.7</v>
      </c>
      <c r="M43" s="7">
        <f t="shared" si="5"/>
        <v>3640.7</v>
      </c>
    </row>
    <row r="44" spans="1:13" ht="30" x14ac:dyDescent="0.25">
      <c r="A44" s="8" t="s">
        <v>17</v>
      </c>
      <c r="B44" s="8" t="s">
        <v>54</v>
      </c>
      <c r="C44" s="8" t="s">
        <v>35</v>
      </c>
      <c r="D44" s="8" t="s">
        <v>23</v>
      </c>
      <c r="E44" s="8" t="s">
        <v>55</v>
      </c>
      <c r="F44" s="8" t="s">
        <v>56</v>
      </c>
      <c r="G44" s="13" t="s">
        <v>93</v>
      </c>
      <c r="H44" s="13">
        <v>50</v>
      </c>
      <c r="I44" s="9">
        <f>IF(G44="A",'02_Oferta'!G44,IF(G44="B",'02_Oferta'!G44+'02_Oferta'!H44,IF(G44="C",'02_Oferta'!G44+'02_Oferta'!H44+'02_Oferta'!I44,0)))</f>
        <v>0</v>
      </c>
      <c r="J44" s="9">
        <f t="shared" si="3"/>
        <v>0</v>
      </c>
      <c r="K44" s="9">
        <f>IF(G44="A",'01_Referència'!G44,IF(G44="B",'01_Referència'!G44+'01_Referència'!H44,IF(G44="C",'01_Referència'!G44+'01_Referència'!H44+'01_Referència'!I44,0)))</f>
        <v>231.93</v>
      </c>
      <c r="L44" s="9">
        <f t="shared" si="4"/>
        <v>11596.5</v>
      </c>
      <c r="M44" s="9">
        <f t="shared" si="5"/>
        <v>11596.5</v>
      </c>
    </row>
    <row r="45" spans="1:13" ht="30" x14ac:dyDescent="0.25">
      <c r="A45" s="6" t="s">
        <v>17</v>
      </c>
      <c r="B45" s="6" t="s">
        <v>54</v>
      </c>
      <c r="C45" s="6" t="s">
        <v>35</v>
      </c>
      <c r="D45" s="6" t="s">
        <v>24</v>
      </c>
      <c r="E45" s="6" t="s">
        <v>55</v>
      </c>
      <c r="F45" s="6" t="s">
        <v>56</v>
      </c>
      <c r="G45" s="13" t="s">
        <v>93</v>
      </c>
      <c r="H45" s="13">
        <v>60</v>
      </c>
      <c r="I45" s="7">
        <f>IF(G45="A",'02_Oferta'!G45,IF(G45="B",'02_Oferta'!G45+'02_Oferta'!H45,IF(G45="C",'02_Oferta'!G45+'02_Oferta'!H45+'02_Oferta'!I45,0)))</f>
        <v>0</v>
      </c>
      <c r="J45" s="7">
        <f t="shared" si="3"/>
        <v>0</v>
      </c>
      <c r="K45" s="7">
        <f>IF(G45="A",'01_Referència'!G45,IF(G45="B",'01_Referència'!G45+'01_Referència'!H45,IF(G45="C",'01_Referència'!G45+'01_Referència'!H45+'01_Referència'!I45,0)))</f>
        <v>533.88</v>
      </c>
      <c r="L45" s="7">
        <f t="shared" si="4"/>
        <v>384393.6</v>
      </c>
      <c r="M45" s="7">
        <f t="shared" si="5"/>
        <v>384393.6</v>
      </c>
    </row>
    <row r="46" spans="1:13" ht="30" x14ac:dyDescent="0.25">
      <c r="A46" s="8" t="s">
        <v>17</v>
      </c>
      <c r="B46" s="8" t="s">
        <v>57</v>
      </c>
      <c r="C46" s="8" t="s">
        <v>35</v>
      </c>
      <c r="D46" s="8" t="s">
        <v>20</v>
      </c>
      <c r="E46" s="8" t="s">
        <v>58</v>
      </c>
      <c r="F46" s="8" t="s">
        <v>59</v>
      </c>
      <c r="G46" s="13" t="s">
        <v>93</v>
      </c>
      <c r="H46" s="13">
        <v>10</v>
      </c>
      <c r="I46" s="9">
        <f>IF(G46="A",'02_Oferta'!G46,IF(G46="B",'02_Oferta'!G46+'02_Oferta'!H46,IF(G46="C",'02_Oferta'!G46+'02_Oferta'!H46+'02_Oferta'!I46,0)))</f>
        <v>0</v>
      </c>
      <c r="J46" s="9">
        <f t="shared" si="3"/>
        <v>0</v>
      </c>
      <c r="K46" s="9">
        <f>IF(G46="A",'01_Referència'!G46,IF(G46="B",'01_Referència'!G46+'01_Referència'!H46,IF(G46="C",'01_Referència'!G46+'01_Referència'!H46+'01_Referència'!I46,0)))</f>
        <v>33.79</v>
      </c>
      <c r="L46" s="9">
        <f t="shared" si="4"/>
        <v>337.9</v>
      </c>
      <c r="M46" s="9">
        <f t="shared" si="5"/>
        <v>337.9</v>
      </c>
    </row>
    <row r="47" spans="1:13" ht="30" x14ac:dyDescent="0.25">
      <c r="A47" s="6" t="s">
        <v>17</v>
      </c>
      <c r="B47" s="6" t="s">
        <v>57</v>
      </c>
      <c r="C47" s="6" t="s">
        <v>35</v>
      </c>
      <c r="D47" s="6" t="s">
        <v>23</v>
      </c>
      <c r="E47" s="6" t="s">
        <v>58</v>
      </c>
      <c r="F47" s="6" t="s">
        <v>59</v>
      </c>
      <c r="G47" s="13" t="s">
        <v>93</v>
      </c>
      <c r="H47" s="13">
        <v>30</v>
      </c>
      <c r="I47" s="7">
        <f>IF(G47="A",'02_Oferta'!G47,IF(G47="B",'02_Oferta'!G47+'02_Oferta'!H47,IF(G47="C",'02_Oferta'!G47+'02_Oferta'!H47+'02_Oferta'!I47,0)))</f>
        <v>0</v>
      </c>
      <c r="J47" s="7">
        <f t="shared" si="3"/>
        <v>0</v>
      </c>
      <c r="K47" s="7">
        <f>IF(G47="A",'01_Referència'!G47,IF(G47="B",'01_Referència'!G47+'01_Referència'!H47,IF(G47="C",'01_Referència'!G47+'01_Referència'!H47+'01_Referència'!I47,0)))</f>
        <v>28.46</v>
      </c>
      <c r="L47" s="7">
        <f t="shared" si="4"/>
        <v>853.80000000000007</v>
      </c>
      <c r="M47" s="7">
        <f t="shared" si="5"/>
        <v>853.80000000000007</v>
      </c>
    </row>
    <row r="48" spans="1:13" ht="30" x14ac:dyDescent="0.25">
      <c r="A48" s="8" t="s">
        <v>17</v>
      </c>
      <c r="B48" s="8" t="s">
        <v>57</v>
      </c>
      <c r="C48" s="8" t="s">
        <v>35</v>
      </c>
      <c r="D48" s="8" t="s">
        <v>24</v>
      </c>
      <c r="E48" s="8" t="s">
        <v>58</v>
      </c>
      <c r="F48" s="8" t="s">
        <v>59</v>
      </c>
      <c r="G48" s="13" t="s">
        <v>93</v>
      </c>
      <c r="H48" s="13">
        <v>40</v>
      </c>
      <c r="I48" s="9">
        <f>IF(G48="A",'02_Oferta'!G48,IF(G48="B",'02_Oferta'!G48+'02_Oferta'!H48,IF(G48="C",'02_Oferta'!G48+'02_Oferta'!H48+'02_Oferta'!I48,0)))</f>
        <v>0</v>
      </c>
      <c r="J48" s="9">
        <f t="shared" si="3"/>
        <v>0</v>
      </c>
      <c r="K48" s="9">
        <f>IF(G48="A",'01_Referència'!G48,IF(G48="B",'01_Referència'!G48+'01_Referència'!H48,IF(G48="C",'01_Referència'!G48+'01_Referència'!H48+'01_Referència'!I48,0)))</f>
        <v>29.919999999999998</v>
      </c>
      <c r="L48" s="9">
        <f t="shared" si="4"/>
        <v>14361.599999999999</v>
      </c>
      <c r="M48" s="9">
        <f t="shared" si="5"/>
        <v>14361.599999999999</v>
      </c>
    </row>
    <row r="49" spans="1:13" x14ac:dyDescent="0.25">
      <c r="A49" s="6" t="s">
        <v>17</v>
      </c>
      <c r="B49" s="6" t="s">
        <v>60</v>
      </c>
      <c r="C49" s="6" t="s">
        <v>35</v>
      </c>
      <c r="D49" s="6" t="s">
        <v>20</v>
      </c>
      <c r="E49" s="6" t="s">
        <v>61</v>
      </c>
      <c r="F49" s="6" t="s">
        <v>59</v>
      </c>
      <c r="G49" s="13" t="s">
        <v>93</v>
      </c>
      <c r="H49" s="13">
        <v>10</v>
      </c>
      <c r="I49" s="7">
        <f>IF(G49="A",'02_Oferta'!G49,IF(G49="B",'02_Oferta'!G49+'02_Oferta'!H49,IF(G49="C",'02_Oferta'!G49+'02_Oferta'!H49+'02_Oferta'!I49,0)))</f>
        <v>0</v>
      </c>
      <c r="J49" s="7">
        <f t="shared" si="3"/>
        <v>0</v>
      </c>
      <c r="K49" s="7">
        <f>IF(G49="A",'01_Referència'!G49,IF(G49="B",'01_Referència'!G49+'01_Referència'!H49,IF(G49="C",'01_Referència'!G49+'01_Referència'!H49+'01_Referència'!I49,0)))</f>
        <v>32.24</v>
      </c>
      <c r="L49" s="7">
        <f t="shared" si="4"/>
        <v>322.40000000000003</v>
      </c>
      <c r="M49" s="7">
        <f t="shared" si="5"/>
        <v>322.40000000000003</v>
      </c>
    </row>
    <row r="50" spans="1:13" x14ac:dyDescent="0.25">
      <c r="A50" s="8" t="s">
        <v>17</v>
      </c>
      <c r="B50" s="8" t="s">
        <v>60</v>
      </c>
      <c r="C50" s="8" t="s">
        <v>35</v>
      </c>
      <c r="D50" s="8" t="s">
        <v>23</v>
      </c>
      <c r="E50" s="8" t="s">
        <v>61</v>
      </c>
      <c r="F50" s="8" t="s">
        <v>59</v>
      </c>
      <c r="G50" s="13" t="s">
        <v>93</v>
      </c>
      <c r="H50" s="13">
        <v>30</v>
      </c>
      <c r="I50" s="9">
        <f>IF(G50="A",'02_Oferta'!G50,IF(G50="B",'02_Oferta'!G50+'02_Oferta'!H50,IF(G50="C",'02_Oferta'!G50+'02_Oferta'!H50+'02_Oferta'!I50,0)))</f>
        <v>0</v>
      </c>
      <c r="J50" s="9">
        <f t="shared" si="3"/>
        <v>0</v>
      </c>
      <c r="K50" s="9">
        <f>IF(G50="A",'01_Referència'!G50,IF(G50="B",'01_Referència'!G50+'01_Referència'!H50,IF(G50="C",'01_Referència'!G50+'01_Referència'!H50+'01_Referència'!I50,0)))</f>
        <v>23.200000000000003</v>
      </c>
      <c r="L50" s="9">
        <f t="shared" si="4"/>
        <v>696.00000000000011</v>
      </c>
      <c r="M50" s="9">
        <f t="shared" si="5"/>
        <v>696.00000000000011</v>
      </c>
    </row>
    <row r="51" spans="1:13" x14ac:dyDescent="0.25">
      <c r="A51" s="6" t="s">
        <v>17</v>
      </c>
      <c r="B51" s="6" t="s">
        <v>60</v>
      </c>
      <c r="C51" s="6" t="s">
        <v>35</v>
      </c>
      <c r="D51" s="6" t="s">
        <v>24</v>
      </c>
      <c r="E51" s="6" t="s">
        <v>61</v>
      </c>
      <c r="F51" s="6" t="s">
        <v>59</v>
      </c>
      <c r="G51" s="13" t="s">
        <v>93</v>
      </c>
      <c r="H51" s="13">
        <v>40</v>
      </c>
      <c r="I51" s="7">
        <f>IF(G51="A",'02_Oferta'!G51,IF(G51="B",'02_Oferta'!G51+'02_Oferta'!H51,IF(G51="C",'02_Oferta'!G51+'02_Oferta'!H51+'02_Oferta'!I51,0)))</f>
        <v>0</v>
      </c>
      <c r="J51" s="7">
        <f t="shared" si="3"/>
        <v>0</v>
      </c>
      <c r="K51" s="7">
        <f>IF(G51="A",'01_Referència'!G51,IF(G51="B",'01_Referència'!G51+'01_Referència'!H51,IF(G51="C",'01_Referència'!G51+'01_Referència'!H51+'01_Referència'!I51,0)))</f>
        <v>26.53</v>
      </c>
      <c r="L51" s="7">
        <f t="shared" si="4"/>
        <v>12734.400000000001</v>
      </c>
      <c r="M51" s="7">
        <f t="shared" si="5"/>
        <v>12734.400000000001</v>
      </c>
    </row>
    <row r="52" spans="1:13" x14ac:dyDescent="0.25">
      <c r="A52" s="8" t="s">
        <v>17</v>
      </c>
      <c r="B52" s="8" t="s">
        <v>62</v>
      </c>
      <c r="C52" s="8" t="s">
        <v>63</v>
      </c>
      <c r="D52" s="8" t="s">
        <v>20</v>
      </c>
      <c r="E52" s="8" t="s">
        <v>64</v>
      </c>
      <c r="F52" s="8" t="s">
        <v>102</v>
      </c>
      <c r="G52" s="13" t="s">
        <v>27</v>
      </c>
      <c r="H52" s="13">
        <v>0</v>
      </c>
      <c r="I52" s="9">
        <f>IF(G52="A",'02_Oferta'!G52,IF(G52="B",'02_Oferta'!G52+'02_Oferta'!H52,IF(G52="C",'02_Oferta'!G52+'02_Oferta'!H52+'02_Oferta'!I52,0)))</f>
        <v>0</v>
      </c>
      <c r="J52" s="9">
        <f t="shared" si="3"/>
        <v>0</v>
      </c>
      <c r="K52" s="9">
        <f>IF(G52="A",'01_Referència'!G52,IF(G52="B",'01_Referència'!G52+'01_Referència'!H52,IF(G52="C",'01_Referència'!G52+'01_Referència'!H52+'01_Referència'!I52,0)))</f>
        <v>0</v>
      </c>
      <c r="L52" s="9">
        <f t="shared" si="4"/>
        <v>0</v>
      </c>
      <c r="M52" s="9">
        <f t="shared" si="5"/>
        <v>0</v>
      </c>
    </row>
    <row r="53" spans="1:13" x14ac:dyDescent="0.25">
      <c r="A53" s="6" t="s">
        <v>17</v>
      </c>
      <c r="B53" s="6" t="s">
        <v>62</v>
      </c>
      <c r="C53" s="6" t="s">
        <v>63</v>
      </c>
      <c r="D53" s="6" t="s">
        <v>23</v>
      </c>
      <c r="E53" s="6" t="s">
        <v>64</v>
      </c>
      <c r="F53" s="8" t="s">
        <v>102</v>
      </c>
      <c r="G53" s="13" t="s">
        <v>27</v>
      </c>
      <c r="H53" s="13">
        <v>0</v>
      </c>
      <c r="I53" s="7">
        <f>IF(G53="A",'02_Oferta'!G53,IF(G53="B",'02_Oferta'!G53+'02_Oferta'!H53,IF(G53="C",'02_Oferta'!G53+'02_Oferta'!H53+'02_Oferta'!I53,0)))</f>
        <v>0</v>
      </c>
      <c r="J53" s="7">
        <f t="shared" si="3"/>
        <v>0</v>
      </c>
      <c r="K53" s="7">
        <f>IF(G53="A",'01_Referència'!G53,IF(G53="B",'01_Referència'!G53+'01_Referència'!H53,IF(G53="C",'01_Referència'!G53+'01_Referència'!H53+'01_Referència'!I53,0)))</f>
        <v>0</v>
      </c>
      <c r="L53" s="7">
        <f t="shared" si="4"/>
        <v>0</v>
      </c>
      <c r="M53" s="7">
        <f t="shared" si="5"/>
        <v>0</v>
      </c>
    </row>
    <row r="54" spans="1:13" x14ac:dyDescent="0.25">
      <c r="A54" s="8" t="s">
        <v>17</v>
      </c>
      <c r="B54" s="8" t="s">
        <v>62</v>
      </c>
      <c r="C54" s="8" t="s">
        <v>63</v>
      </c>
      <c r="D54" s="8" t="s">
        <v>24</v>
      </c>
      <c r="E54" s="8" t="s">
        <v>64</v>
      </c>
      <c r="F54" s="8" t="s">
        <v>102</v>
      </c>
      <c r="G54" s="13" t="s">
        <v>92</v>
      </c>
      <c r="H54" s="13">
        <v>3</v>
      </c>
      <c r="I54" s="9">
        <f>IF(G54="A",'02_Oferta'!G54,IF(G54="B",'02_Oferta'!G54+'02_Oferta'!H54,IF(G54="C",'02_Oferta'!G54+'02_Oferta'!H54+'02_Oferta'!I54,0)))</f>
        <v>0</v>
      </c>
      <c r="J54" s="9">
        <f t="shared" si="3"/>
        <v>0</v>
      </c>
      <c r="K54" s="9">
        <f>IF(G54="A",'01_Referència'!G54,IF(G54="B",'01_Referència'!G54+'01_Referència'!H54,IF(G54="C",'01_Referència'!G54+'01_Referència'!H54+'01_Referència'!I54,0)))</f>
        <v>2990.79</v>
      </c>
      <c r="L54" s="9">
        <f t="shared" si="4"/>
        <v>107668.43999999999</v>
      </c>
      <c r="M54" s="9">
        <f t="shared" si="5"/>
        <v>107668.43999999999</v>
      </c>
    </row>
    <row r="55" spans="1:13" x14ac:dyDescent="0.25">
      <c r="A55" s="6" t="s">
        <v>17</v>
      </c>
      <c r="B55" s="6" t="s">
        <v>65</v>
      </c>
      <c r="C55" s="6" t="s">
        <v>63</v>
      </c>
      <c r="D55" s="6" t="s">
        <v>20</v>
      </c>
      <c r="E55" s="6" t="s">
        <v>66</v>
      </c>
      <c r="F55" s="6" t="s">
        <v>67</v>
      </c>
      <c r="G55" s="13" t="s">
        <v>93</v>
      </c>
      <c r="H55" s="13">
        <v>20</v>
      </c>
      <c r="I55" s="7">
        <f>IF(G55="A",'02_Oferta'!G55,IF(G55="B",'02_Oferta'!G55+'02_Oferta'!H55,IF(G55="C",'02_Oferta'!G55+'02_Oferta'!H55+'02_Oferta'!I55,0)))</f>
        <v>0</v>
      </c>
      <c r="J55" s="7">
        <f t="shared" si="3"/>
        <v>0</v>
      </c>
      <c r="K55" s="7">
        <f>IF(G55="A",'01_Referència'!G55,IF(G55="B",'01_Referència'!G55+'01_Referència'!H55,IF(G55="C",'01_Referència'!G55+'01_Referència'!H55+'01_Referència'!I55,0)))</f>
        <v>5776.23</v>
      </c>
      <c r="L55" s="7">
        <f t="shared" si="4"/>
        <v>115524.59999999999</v>
      </c>
      <c r="M55" s="7">
        <f t="shared" si="5"/>
        <v>115524.59999999999</v>
      </c>
    </row>
    <row r="56" spans="1:13" x14ac:dyDescent="0.25">
      <c r="A56" s="8" t="s">
        <v>17</v>
      </c>
      <c r="B56" s="8" t="s">
        <v>65</v>
      </c>
      <c r="C56" s="8" t="s">
        <v>63</v>
      </c>
      <c r="D56" s="8" t="s">
        <v>23</v>
      </c>
      <c r="E56" s="8" t="s">
        <v>66</v>
      </c>
      <c r="F56" s="8" t="s">
        <v>67</v>
      </c>
      <c r="G56" s="13" t="s">
        <v>93</v>
      </c>
      <c r="H56" s="13">
        <v>10</v>
      </c>
      <c r="I56" s="9">
        <f>IF(G56="A",'02_Oferta'!G56,IF(G56="B",'02_Oferta'!G56+'02_Oferta'!H56,IF(G56="C",'02_Oferta'!G56+'02_Oferta'!H56+'02_Oferta'!I56,0)))</f>
        <v>0</v>
      </c>
      <c r="J56" s="9">
        <f t="shared" si="3"/>
        <v>0</v>
      </c>
      <c r="K56" s="9">
        <f>IF(G56="A",'01_Referència'!G56,IF(G56="B",'01_Referència'!G56+'01_Referència'!H56,IF(G56="C",'01_Referència'!G56+'01_Referència'!H56+'01_Referència'!I56,0)))</f>
        <v>3099.9300000000003</v>
      </c>
      <c r="L56" s="9">
        <f t="shared" si="4"/>
        <v>30999.300000000003</v>
      </c>
      <c r="M56" s="9">
        <f t="shared" si="5"/>
        <v>30999.300000000003</v>
      </c>
    </row>
    <row r="57" spans="1:13" x14ac:dyDescent="0.25">
      <c r="A57" s="6" t="s">
        <v>17</v>
      </c>
      <c r="B57" s="6" t="s">
        <v>65</v>
      </c>
      <c r="C57" s="6" t="s">
        <v>63</v>
      </c>
      <c r="D57" s="6" t="s">
        <v>24</v>
      </c>
      <c r="E57" s="6" t="s">
        <v>66</v>
      </c>
      <c r="F57" s="6" t="s">
        <v>67</v>
      </c>
      <c r="G57" s="13" t="s">
        <v>93</v>
      </c>
      <c r="H57" s="13">
        <v>30</v>
      </c>
      <c r="I57" s="7">
        <f>IF(G57="A",'02_Oferta'!G57,IF(G57="B",'02_Oferta'!G57+'02_Oferta'!H57,IF(G57="C",'02_Oferta'!G57+'02_Oferta'!H57+'02_Oferta'!I57,0)))</f>
        <v>0</v>
      </c>
      <c r="J57" s="7">
        <f t="shared" si="3"/>
        <v>0</v>
      </c>
      <c r="K57" s="7">
        <f>IF(G57="A",'01_Referència'!G57,IF(G57="B",'01_Referència'!G57+'01_Referència'!H57,IF(G57="C",'01_Referència'!G57+'01_Referència'!H57+'01_Referència'!I57,0)))</f>
        <v>1292.77</v>
      </c>
      <c r="L57" s="7">
        <f t="shared" si="4"/>
        <v>465397.19999999995</v>
      </c>
      <c r="M57" s="7">
        <f t="shared" si="5"/>
        <v>465397.19999999995</v>
      </c>
    </row>
    <row r="58" spans="1:13" x14ac:dyDescent="0.25">
      <c r="A58" s="8" t="s">
        <v>17</v>
      </c>
      <c r="B58" s="8" t="s">
        <v>68</v>
      </c>
      <c r="C58" s="8" t="s">
        <v>69</v>
      </c>
      <c r="D58" s="8" t="s">
        <v>20</v>
      </c>
      <c r="E58" s="8" t="s">
        <v>70</v>
      </c>
      <c r="F58" s="8" t="s">
        <v>33</v>
      </c>
      <c r="G58" s="13" t="s">
        <v>93</v>
      </c>
      <c r="H58" s="13">
        <v>20000</v>
      </c>
      <c r="I58" s="9">
        <f>IF(G58="A",'02_Oferta'!G58,IF(G58="B",'02_Oferta'!G58+'02_Oferta'!H58,IF(G58="C",'02_Oferta'!G58+'02_Oferta'!H58+'02_Oferta'!I58,0)))</f>
        <v>0</v>
      </c>
      <c r="J58" s="9">
        <f t="shared" si="3"/>
        <v>0</v>
      </c>
      <c r="K58" s="9">
        <f>IF(G58="A",'01_Referència'!G58,IF(G58="B",'01_Referència'!G58+'01_Referència'!H58,IF(G58="C",'01_Referència'!G58+'01_Referència'!H58+'01_Referència'!I58,0)))</f>
        <v>2.4900000000000002</v>
      </c>
      <c r="L58" s="9">
        <f t="shared" si="4"/>
        <v>49800.000000000007</v>
      </c>
      <c r="M58" s="9">
        <f t="shared" si="5"/>
        <v>49800.000000000007</v>
      </c>
    </row>
    <row r="59" spans="1:13" x14ac:dyDescent="0.25">
      <c r="A59" s="6" t="s">
        <v>17</v>
      </c>
      <c r="B59" s="6" t="s">
        <v>68</v>
      </c>
      <c r="C59" s="6" t="s">
        <v>69</v>
      </c>
      <c r="D59" s="6" t="s">
        <v>23</v>
      </c>
      <c r="E59" s="6" t="s">
        <v>70</v>
      </c>
      <c r="F59" s="6" t="s">
        <v>33</v>
      </c>
      <c r="G59" s="13" t="s">
        <v>93</v>
      </c>
      <c r="H59" s="13">
        <v>5000</v>
      </c>
      <c r="I59" s="7">
        <f>IF(G59="A",'02_Oferta'!G59,IF(G59="B",'02_Oferta'!G59+'02_Oferta'!H59,IF(G59="C",'02_Oferta'!G59+'02_Oferta'!H59+'02_Oferta'!I59,0)))</f>
        <v>0</v>
      </c>
      <c r="J59" s="7">
        <f t="shared" si="3"/>
        <v>0</v>
      </c>
      <c r="K59" s="7">
        <f>IF(G59="A",'01_Referència'!G59,IF(G59="B",'01_Referència'!G59+'01_Referència'!H59,IF(G59="C",'01_Referència'!G59+'01_Referència'!H59+'01_Referència'!I59,0)))</f>
        <v>2.0999999999999996</v>
      </c>
      <c r="L59" s="7">
        <f t="shared" si="4"/>
        <v>10499.999999999998</v>
      </c>
      <c r="M59" s="7">
        <f t="shared" si="5"/>
        <v>10499.999999999998</v>
      </c>
    </row>
    <row r="60" spans="1:13" x14ac:dyDescent="0.25">
      <c r="A60" s="8" t="s">
        <v>17</v>
      </c>
      <c r="B60" s="8" t="s">
        <v>68</v>
      </c>
      <c r="C60" s="8" t="s">
        <v>69</v>
      </c>
      <c r="D60" s="8" t="s">
        <v>24</v>
      </c>
      <c r="E60" s="8" t="s">
        <v>70</v>
      </c>
      <c r="F60" s="8" t="s">
        <v>33</v>
      </c>
      <c r="G60" s="13" t="s">
        <v>93</v>
      </c>
      <c r="H60" s="13">
        <v>25000</v>
      </c>
      <c r="I60" s="9">
        <f>IF(G60="A",'02_Oferta'!G60,IF(G60="B",'02_Oferta'!G60+'02_Oferta'!H60,IF(G60="C",'02_Oferta'!G60+'02_Oferta'!H60+'02_Oferta'!I60,0)))</f>
        <v>0</v>
      </c>
      <c r="J60" s="9">
        <f t="shared" si="3"/>
        <v>0</v>
      </c>
      <c r="K60" s="9">
        <f>IF(G60="A",'01_Referència'!G60,IF(G60="B",'01_Referència'!G60+'01_Referència'!H60,IF(G60="C",'01_Referència'!G60+'01_Referència'!H60+'01_Referència'!I60,0)))</f>
        <v>1.0499999999999998</v>
      </c>
      <c r="L60" s="9">
        <f t="shared" si="4"/>
        <v>314999.99999999994</v>
      </c>
      <c r="M60" s="9">
        <f t="shared" si="5"/>
        <v>314999.99999999994</v>
      </c>
    </row>
    <row r="61" spans="1:13" x14ac:dyDescent="0.25">
      <c r="A61" s="6" t="s">
        <v>17</v>
      </c>
      <c r="B61" s="6" t="s">
        <v>71</v>
      </c>
      <c r="C61" s="6" t="s">
        <v>69</v>
      </c>
      <c r="D61" s="6" t="s">
        <v>20</v>
      </c>
      <c r="E61" s="6" t="s">
        <v>72</v>
      </c>
      <c r="F61" s="6" t="s">
        <v>33</v>
      </c>
      <c r="G61" s="13" t="s">
        <v>93</v>
      </c>
      <c r="H61" s="13">
        <v>20000</v>
      </c>
      <c r="I61" s="7">
        <f>IF(G61="A",'02_Oferta'!G61,IF(G61="B",'02_Oferta'!G61+'02_Oferta'!H61,IF(G61="C",'02_Oferta'!G61+'02_Oferta'!H61+'02_Oferta'!I61,0)))</f>
        <v>0</v>
      </c>
      <c r="J61" s="7">
        <f t="shared" si="3"/>
        <v>0</v>
      </c>
      <c r="K61" s="7">
        <f>IF(G61="A",'01_Referència'!G61,IF(G61="B",'01_Referència'!G61+'01_Referència'!H61,IF(G61="C",'01_Referència'!G61+'01_Referència'!H61+'01_Referència'!I61,0)))</f>
        <v>2.4499999999999997</v>
      </c>
      <c r="L61" s="7">
        <f t="shared" si="4"/>
        <v>48999.999999999993</v>
      </c>
      <c r="M61" s="7">
        <f t="shared" si="5"/>
        <v>48999.999999999993</v>
      </c>
    </row>
    <row r="62" spans="1:13" x14ac:dyDescent="0.25">
      <c r="A62" s="8" t="s">
        <v>17</v>
      </c>
      <c r="B62" s="8" t="s">
        <v>71</v>
      </c>
      <c r="C62" s="8" t="s">
        <v>69</v>
      </c>
      <c r="D62" s="8" t="s">
        <v>23</v>
      </c>
      <c r="E62" s="8" t="s">
        <v>72</v>
      </c>
      <c r="F62" s="8" t="s">
        <v>33</v>
      </c>
      <c r="G62" s="13" t="s">
        <v>93</v>
      </c>
      <c r="H62" s="13">
        <v>5000</v>
      </c>
      <c r="I62" s="9">
        <f>IF(G62="A",'02_Oferta'!G62,IF(G62="B",'02_Oferta'!G62+'02_Oferta'!H62,IF(G62="C",'02_Oferta'!G62+'02_Oferta'!H62+'02_Oferta'!I62,0)))</f>
        <v>0</v>
      </c>
      <c r="J62" s="9">
        <f t="shared" si="3"/>
        <v>0</v>
      </c>
      <c r="K62" s="9">
        <f>IF(G62="A",'01_Referència'!G62,IF(G62="B",'01_Referència'!G62+'01_Referència'!H62,IF(G62="C",'01_Referència'!G62+'01_Referència'!H62+'01_Referència'!I62,0)))</f>
        <v>1.62</v>
      </c>
      <c r="L62" s="9">
        <f t="shared" si="4"/>
        <v>8100.0000000000009</v>
      </c>
      <c r="M62" s="9">
        <f t="shared" si="5"/>
        <v>8100.0000000000009</v>
      </c>
    </row>
    <row r="63" spans="1:13" x14ac:dyDescent="0.25">
      <c r="A63" s="6" t="s">
        <v>17</v>
      </c>
      <c r="B63" s="6" t="s">
        <v>71</v>
      </c>
      <c r="C63" s="6" t="s">
        <v>69</v>
      </c>
      <c r="D63" s="6" t="s">
        <v>24</v>
      </c>
      <c r="E63" s="6" t="s">
        <v>72</v>
      </c>
      <c r="F63" s="6" t="s">
        <v>33</v>
      </c>
      <c r="G63" s="13" t="s">
        <v>93</v>
      </c>
      <c r="H63" s="13">
        <v>25000</v>
      </c>
      <c r="I63" s="7">
        <f>IF(G63="A",'02_Oferta'!G63,IF(G63="B",'02_Oferta'!G63+'02_Oferta'!H63,IF(G63="C",'02_Oferta'!G63+'02_Oferta'!H63+'02_Oferta'!I63,0)))</f>
        <v>0</v>
      </c>
      <c r="J63" s="7">
        <f t="shared" si="3"/>
        <v>0</v>
      </c>
      <c r="K63" s="7">
        <f>IF(G63="A",'01_Referència'!G63,IF(G63="B",'01_Referència'!G63+'01_Referència'!H63,IF(G63="C",'01_Referència'!G63+'01_Referència'!H63+'01_Referència'!I63,0)))</f>
        <v>0.74</v>
      </c>
      <c r="L63" s="7">
        <f t="shared" si="4"/>
        <v>222000</v>
      </c>
      <c r="M63" s="7">
        <f t="shared" si="5"/>
        <v>222000</v>
      </c>
    </row>
  </sheetData>
  <sheetProtection algorithmName="SHA-512" hashValue="hPSoBABh2i6o4XqJJ9OMOC/ynMlnBEjUQ2fGryjs6kCo68Z4Pf6BiHU49kCFHs0qp9z2P8A+5eJ0+NXrIkHE9Q==" saltValue="be4Jerx3il31xxu4Px00+w==" spinCount="100000" sheet="1" objects="1" scenarios="1" selectLockedCells="1" selectUnlockedCells="1"/>
  <mergeCells count="3">
    <mergeCell ref="C3:N3"/>
    <mergeCell ref="C2:N2"/>
    <mergeCell ref="C1:N1"/>
  </mergeCells>
  <pageMargins left="0.75" right="0.75" top="1" bottom="1" header="0.5" footer="0.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7DE9F-4028-451A-91B6-7C5CE3F7A4F4}">
  <sheetPr codeName="Full7"/>
  <dimension ref="A1:E4"/>
  <sheetViews>
    <sheetView zoomScale="120" zoomScaleNormal="120" workbookViewId="0">
      <selection activeCell="C9" sqref="C9"/>
    </sheetView>
  </sheetViews>
  <sheetFormatPr defaultColWidth="25" defaultRowHeight="15" x14ac:dyDescent="0.25"/>
  <sheetData>
    <row r="1" spans="1:5" x14ac:dyDescent="0.25">
      <c r="A1" s="5" t="s">
        <v>94</v>
      </c>
      <c r="B1" s="5" t="s">
        <v>95</v>
      </c>
      <c r="C1" s="5" t="s">
        <v>96</v>
      </c>
      <c r="D1" s="5" t="s">
        <v>97</v>
      </c>
      <c r="E1" s="5" t="s">
        <v>98</v>
      </c>
    </row>
    <row r="2" spans="1:5" x14ac:dyDescent="0.25">
      <c r="A2" s="15" t="s">
        <v>94</v>
      </c>
      <c r="B2" s="16">
        <f>'03_Escenari_1'!D5</f>
        <v>1493619.12</v>
      </c>
      <c r="C2" s="17">
        <f>'03_Escenari_1'!B5</f>
        <v>0</v>
      </c>
      <c r="D2" s="16">
        <f>'03_Escenari_1'!F5</f>
        <v>1493619.12</v>
      </c>
      <c r="E2" s="18">
        <f>D2/B2</f>
        <v>1</v>
      </c>
    </row>
    <row r="3" spans="1:5" x14ac:dyDescent="0.25">
      <c r="A3" s="15" t="s">
        <v>99</v>
      </c>
      <c r="B3" s="16">
        <f>'04_Escenari_2'!D5</f>
        <v>702172.5</v>
      </c>
      <c r="C3" s="17">
        <f>'04_Escenari_2'!B5</f>
        <v>0</v>
      </c>
      <c r="D3" s="16">
        <f>'04_Escenari_2'!F5</f>
        <v>702172.5</v>
      </c>
      <c r="E3" s="18">
        <f t="shared" ref="E3:E4" si="0">D3/B3</f>
        <v>1</v>
      </c>
    </row>
    <row r="4" spans="1:5" x14ac:dyDescent="0.25">
      <c r="A4" s="15" t="s">
        <v>100</v>
      </c>
      <c r="B4" s="16">
        <f>'05_Escenari_3'!D5</f>
        <v>6503655.5900000008</v>
      </c>
      <c r="C4" s="17">
        <f>'05_Escenari_3'!B5</f>
        <v>0</v>
      </c>
      <c r="D4" s="16">
        <f>'05_Escenari_3'!F5</f>
        <v>6503655.5900000008</v>
      </c>
      <c r="E4" s="18">
        <f t="shared" si="0"/>
        <v>1</v>
      </c>
    </row>
  </sheetData>
  <sheetProtection algorithmName="SHA-512" hashValue="kjdCYmdMDfpcv23GnA9Acp8KSlFKzA/B6J0NOt3n8mEBx6wScVupqaa07/A3oW0P6toS5ihyCtu/ELobICyCtA==" saltValue="x+lfu5ifqT6bXdQrgG+2qA==" spinCount="100000" sheet="1" objects="1" scenarios="1" selectLockedCells="1"/>
  <phoneticPr fontId="13" type="noConversion"/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A55BC6F-E54E-4198-8161-84647E5E8942}">
            <xm:f>AND(C2&lt;&gt;"",C2&gt;'01_Referència'!C2)</xm:f>
            <x14:dxf>
              <fill>
                <patternFill patternType="solid">
                  <fgColor rgb="FFFFC7CE"/>
                </patternFill>
              </fill>
            </x14:dxf>
          </x14:cfRule>
          <xm:sqref>C2:C4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2BDA1ECDA1B144286ADCD96451C7A27" ma:contentTypeVersion="3" ma:contentTypeDescription="Crear nuevo documento." ma:contentTypeScope="" ma:versionID="1f2607e4306522945b61cf20efc720f9">
  <xsd:schema xmlns:xsd="http://www.w3.org/2001/XMLSchema" xmlns:xs="http://www.w3.org/2001/XMLSchema" xmlns:p="http://schemas.microsoft.com/office/2006/metadata/properties" xmlns:ns2="a9065290-e9f1-4c67-81bf-e9d950ee8d31" targetNamespace="http://schemas.microsoft.com/office/2006/metadata/properties" ma:root="true" ma:fieldsID="270bad1e57b936b6eec972c64fecef25" ns2:_="">
    <xsd:import namespace="a9065290-e9f1-4c67-81bf-e9d950ee8d3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065290-e9f1-4c67-81bf-e9d950ee8d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629357-1483-41A9-BC47-41C50DEC2E73}">
  <ds:schemaRefs>
    <ds:schemaRef ds:uri="http://schemas.microsoft.com/office/infopath/2007/PartnerControls"/>
    <ds:schemaRef ds:uri="http://purl.org/dc/dcmitype/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a9065290-e9f1-4c67-81bf-e9d950ee8d31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1E70C47-D6C2-44CD-8CD7-837904017B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065290-e9f1-4c67-81bf-e9d950ee8d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B059E50-BF7B-4474-852D-D27CE467449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7</vt:i4>
      </vt:variant>
    </vt:vector>
  </HeadingPairs>
  <TitlesOfParts>
    <vt:vector size="7" baseType="lpstr">
      <vt:lpstr>Instruccions</vt:lpstr>
      <vt:lpstr>01_Referència</vt:lpstr>
      <vt:lpstr>02_Oferta</vt:lpstr>
      <vt:lpstr>03_Escenari_1</vt:lpstr>
      <vt:lpstr>04_Escenari_2</vt:lpstr>
      <vt:lpstr>05_Escenari_3</vt:lpstr>
      <vt:lpstr>Resum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Oferta económica Lote 1 — Servicios de operación de ciberseguridad (CROC operativo) CROC-OSAP</dc:title>
  <dc:subject/>
  <dc:creator>ChatGPT</dc:creator>
  <cp:keywords/>
  <dc:description/>
  <cp:lastModifiedBy>LOPEZ PORTERO, JORGE VICENTE</cp:lastModifiedBy>
  <cp:revision/>
  <dcterms:created xsi:type="dcterms:W3CDTF">2026-05-21T14:57:38Z</dcterms:created>
  <dcterms:modified xsi:type="dcterms:W3CDTF">2026-07-09T13:34:55Z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0x01010092BDA1ECDA1B144286ADCD96451C7A27</vt:lpwstr>
  </property>
</Properties>
</file>