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AquestLlibreDeTreball"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Documentació final Plec/"/>
    </mc:Choice>
  </mc:AlternateContent>
  <xr:revisionPtr revIDLastSave="55" documentId="8_{58597929-5085-4267-BD5B-DD75728276B8}" xr6:coauthVersionLast="47" xr6:coauthVersionMax="47" xr10:uidLastSave="{761D3768-5F37-4086-A378-14B6648D85BB}"/>
  <bookViews>
    <workbookView xWindow="57540" yWindow="-60" windowWidth="28920" windowHeight="15600" activeTab="2" xr2:uid="{00000000-000D-0000-FFFF-FFFF00000000}"/>
  </bookViews>
  <sheets>
    <sheet name="Instruccions" sheetId="6" r:id="rId1"/>
    <sheet name="01_Referència" sheetId="1" r:id="rId2"/>
    <sheet name="02_Oferta" sheetId="2" r:id="rId3"/>
    <sheet name="03_Escenari_1" sheetId="3" r:id="rId4"/>
    <sheet name="04_Escenari_2" sheetId="4" r:id="rId5"/>
    <sheet name="05_Escenari_3" sheetId="5" r:id="rId6"/>
    <sheet name="Resum" sheetId="7" r:id="rId7"/>
  </sheets>
  <definedNames>
    <definedName name="_xlnm._FilterDatabase" localSheetId="1" hidden="1">'01_Referència'!$A$6:$L$42</definedName>
    <definedName name="_xlnm._FilterDatabase" localSheetId="2" hidden="1">'02_Oferta'!$A$6:$M$42</definedName>
    <definedName name="_xlnm._FilterDatabase" localSheetId="3" hidden="1">'03_Escenari_1'!$A$6:$M$42</definedName>
    <definedName name="_xlnm._FilterDatabase" localSheetId="4" hidden="1">'04_Escenari_2'!$A$6:$M$42</definedName>
    <definedName name="_xlnm._FilterDatabase" localSheetId="5" hidden="1">'05_Escenari_3'!$A$6:$M$42</definedName>
  </definedName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2" i="2" l="1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K42" i="5"/>
  <c r="L42" i="5" s="1"/>
  <c r="I42" i="5"/>
  <c r="J42" i="5" s="1"/>
  <c r="K41" i="5"/>
  <c r="L41" i="5" s="1"/>
  <c r="I41" i="5"/>
  <c r="J41" i="5" s="1"/>
  <c r="K40" i="5"/>
  <c r="L40" i="5" s="1"/>
  <c r="I40" i="5"/>
  <c r="J40" i="5" s="1"/>
  <c r="K39" i="5"/>
  <c r="L39" i="5" s="1"/>
  <c r="I39" i="5"/>
  <c r="J39" i="5" s="1"/>
  <c r="K38" i="5"/>
  <c r="L38" i="5" s="1"/>
  <c r="I38" i="5"/>
  <c r="J38" i="5" s="1"/>
  <c r="K37" i="5"/>
  <c r="L37" i="5" s="1"/>
  <c r="I37" i="5"/>
  <c r="J37" i="5" s="1"/>
  <c r="K36" i="5"/>
  <c r="L36" i="5" s="1"/>
  <c r="I36" i="5"/>
  <c r="J36" i="5" s="1"/>
  <c r="K35" i="5"/>
  <c r="L35" i="5" s="1"/>
  <c r="I35" i="5"/>
  <c r="J35" i="5" s="1"/>
  <c r="K34" i="5"/>
  <c r="L34" i="5" s="1"/>
  <c r="I34" i="5"/>
  <c r="J34" i="5" s="1"/>
  <c r="K33" i="5"/>
  <c r="L33" i="5" s="1"/>
  <c r="I33" i="5"/>
  <c r="J33" i="5" s="1"/>
  <c r="K32" i="5"/>
  <c r="L32" i="5" s="1"/>
  <c r="I32" i="5"/>
  <c r="J32" i="5" s="1"/>
  <c r="K31" i="5"/>
  <c r="L31" i="5" s="1"/>
  <c r="I31" i="5"/>
  <c r="J31" i="5" s="1"/>
  <c r="K30" i="5"/>
  <c r="L30" i="5" s="1"/>
  <c r="I30" i="5"/>
  <c r="J30" i="5" s="1"/>
  <c r="K29" i="5"/>
  <c r="L29" i="5" s="1"/>
  <c r="I29" i="5"/>
  <c r="J29" i="5" s="1"/>
  <c r="K28" i="5"/>
  <c r="L28" i="5" s="1"/>
  <c r="I28" i="5"/>
  <c r="J28" i="5" s="1"/>
  <c r="K27" i="5"/>
  <c r="L27" i="5" s="1"/>
  <c r="I27" i="5"/>
  <c r="J27" i="5" s="1"/>
  <c r="K26" i="5"/>
  <c r="L26" i="5" s="1"/>
  <c r="I26" i="5"/>
  <c r="J26" i="5" s="1"/>
  <c r="K25" i="5"/>
  <c r="L25" i="5" s="1"/>
  <c r="I25" i="5"/>
  <c r="J25" i="5" s="1"/>
  <c r="K24" i="5"/>
  <c r="L24" i="5" s="1"/>
  <c r="I24" i="5"/>
  <c r="J24" i="5" s="1"/>
  <c r="K23" i="5"/>
  <c r="L23" i="5" s="1"/>
  <c r="I23" i="5"/>
  <c r="J23" i="5" s="1"/>
  <c r="K22" i="5"/>
  <c r="L22" i="5" s="1"/>
  <c r="I22" i="5"/>
  <c r="J22" i="5" s="1"/>
  <c r="K21" i="5"/>
  <c r="L21" i="5" s="1"/>
  <c r="I21" i="5"/>
  <c r="J21" i="5" s="1"/>
  <c r="K20" i="5"/>
  <c r="L20" i="5" s="1"/>
  <c r="I20" i="5"/>
  <c r="J20" i="5" s="1"/>
  <c r="K19" i="5"/>
  <c r="L19" i="5" s="1"/>
  <c r="I19" i="5"/>
  <c r="J19" i="5" s="1"/>
  <c r="K18" i="5"/>
  <c r="L18" i="5" s="1"/>
  <c r="I18" i="5"/>
  <c r="J18" i="5" s="1"/>
  <c r="K17" i="5"/>
  <c r="L17" i="5" s="1"/>
  <c r="I17" i="5"/>
  <c r="J17" i="5" s="1"/>
  <c r="K16" i="5"/>
  <c r="L16" i="5" s="1"/>
  <c r="I16" i="5"/>
  <c r="J16" i="5" s="1"/>
  <c r="K15" i="5"/>
  <c r="L15" i="5" s="1"/>
  <c r="I15" i="5"/>
  <c r="J15" i="5" s="1"/>
  <c r="K14" i="5"/>
  <c r="L14" i="5" s="1"/>
  <c r="I14" i="5"/>
  <c r="J14" i="5" s="1"/>
  <c r="K13" i="5"/>
  <c r="L13" i="5" s="1"/>
  <c r="I13" i="5"/>
  <c r="J13" i="5" s="1"/>
  <c r="K12" i="5"/>
  <c r="L12" i="5" s="1"/>
  <c r="I12" i="5"/>
  <c r="J12" i="5" s="1"/>
  <c r="K11" i="5"/>
  <c r="L11" i="5" s="1"/>
  <c r="I11" i="5"/>
  <c r="J11" i="5" s="1"/>
  <c r="K10" i="5"/>
  <c r="L10" i="5" s="1"/>
  <c r="I10" i="5"/>
  <c r="J10" i="5" s="1"/>
  <c r="K9" i="5"/>
  <c r="L9" i="5" s="1"/>
  <c r="I9" i="5"/>
  <c r="J9" i="5" s="1"/>
  <c r="K8" i="5"/>
  <c r="L8" i="5" s="1"/>
  <c r="I8" i="5"/>
  <c r="J8" i="5" s="1"/>
  <c r="K7" i="5"/>
  <c r="L7" i="5" s="1"/>
  <c r="I7" i="5"/>
  <c r="J7" i="5" s="1"/>
  <c r="K42" i="4"/>
  <c r="L42" i="4" s="1"/>
  <c r="I42" i="4"/>
  <c r="J42" i="4" s="1"/>
  <c r="K41" i="4"/>
  <c r="L41" i="4" s="1"/>
  <c r="I41" i="4"/>
  <c r="J41" i="4" s="1"/>
  <c r="K40" i="4"/>
  <c r="L40" i="4" s="1"/>
  <c r="I40" i="4"/>
  <c r="J40" i="4" s="1"/>
  <c r="K39" i="4"/>
  <c r="L39" i="4" s="1"/>
  <c r="I39" i="4"/>
  <c r="J39" i="4" s="1"/>
  <c r="K38" i="4"/>
  <c r="L38" i="4" s="1"/>
  <c r="I38" i="4"/>
  <c r="J38" i="4" s="1"/>
  <c r="K37" i="4"/>
  <c r="L37" i="4" s="1"/>
  <c r="I37" i="4"/>
  <c r="J37" i="4" s="1"/>
  <c r="K36" i="4"/>
  <c r="L36" i="4" s="1"/>
  <c r="I36" i="4"/>
  <c r="J36" i="4" s="1"/>
  <c r="K35" i="4"/>
  <c r="L35" i="4" s="1"/>
  <c r="I35" i="4"/>
  <c r="J35" i="4" s="1"/>
  <c r="K34" i="4"/>
  <c r="L34" i="4" s="1"/>
  <c r="I34" i="4"/>
  <c r="J34" i="4" s="1"/>
  <c r="K33" i="4"/>
  <c r="L33" i="4" s="1"/>
  <c r="I33" i="4"/>
  <c r="J33" i="4" s="1"/>
  <c r="K32" i="4"/>
  <c r="L32" i="4" s="1"/>
  <c r="I32" i="4"/>
  <c r="J32" i="4" s="1"/>
  <c r="K31" i="4"/>
  <c r="L31" i="4" s="1"/>
  <c r="I31" i="4"/>
  <c r="J31" i="4" s="1"/>
  <c r="K30" i="4"/>
  <c r="L30" i="4" s="1"/>
  <c r="I30" i="4"/>
  <c r="J30" i="4" s="1"/>
  <c r="K29" i="4"/>
  <c r="L29" i="4" s="1"/>
  <c r="I29" i="4"/>
  <c r="J29" i="4" s="1"/>
  <c r="K28" i="4"/>
  <c r="L28" i="4" s="1"/>
  <c r="I28" i="4"/>
  <c r="J28" i="4" s="1"/>
  <c r="K27" i="4"/>
  <c r="L27" i="4" s="1"/>
  <c r="I27" i="4"/>
  <c r="J27" i="4" s="1"/>
  <c r="K26" i="4"/>
  <c r="L26" i="4" s="1"/>
  <c r="I26" i="4"/>
  <c r="J26" i="4" s="1"/>
  <c r="K25" i="4"/>
  <c r="L25" i="4" s="1"/>
  <c r="I25" i="4"/>
  <c r="J25" i="4" s="1"/>
  <c r="K24" i="4"/>
  <c r="L24" i="4" s="1"/>
  <c r="I24" i="4"/>
  <c r="J24" i="4" s="1"/>
  <c r="K23" i="4"/>
  <c r="L23" i="4" s="1"/>
  <c r="I23" i="4"/>
  <c r="J23" i="4" s="1"/>
  <c r="K22" i="4"/>
  <c r="L22" i="4" s="1"/>
  <c r="I22" i="4"/>
  <c r="J22" i="4" s="1"/>
  <c r="K21" i="4"/>
  <c r="L21" i="4" s="1"/>
  <c r="I21" i="4"/>
  <c r="J21" i="4" s="1"/>
  <c r="K20" i="4"/>
  <c r="L20" i="4" s="1"/>
  <c r="I20" i="4"/>
  <c r="J20" i="4" s="1"/>
  <c r="K19" i="4"/>
  <c r="L19" i="4" s="1"/>
  <c r="I19" i="4"/>
  <c r="J19" i="4" s="1"/>
  <c r="K18" i="4"/>
  <c r="L18" i="4" s="1"/>
  <c r="I18" i="4"/>
  <c r="J18" i="4" s="1"/>
  <c r="K17" i="4"/>
  <c r="L17" i="4" s="1"/>
  <c r="I17" i="4"/>
  <c r="J17" i="4" s="1"/>
  <c r="K16" i="4"/>
  <c r="L16" i="4" s="1"/>
  <c r="I16" i="4"/>
  <c r="J16" i="4" s="1"/>
  <c r="K15" i="4"/>
  <c r="L15" i="4" s="1"/>
  <c r="I15" i="4"/>
  <c r="J15" i="4" s="1"/>
  <c r="K14" i="4"/>
  <c r="L14" i="4" s="1"/>
  <c r="I14" i="4"/>
  <c r="J14" i="4" s="1"/>
  <c r="K13" i="4"/>
  <c r="L13" i="4" s="1"/>
  <c r="I13" i="4"/>
  <c r="J13" i="4" s="1"/>
  <c r="K12" i="4"/>
  <c r="L12" i="4" s="1"/>
  <c r="I12" i="4"/>
  <c r="J12" i="4" s="1"/>
  <c r="K11" i="4"/>
  <c r="L11" i="4" s="1"/>
  <c r="I11" i="4"/>
  <c r="J11" i="4" s="1"/>
  <c r="K10" i="4"/>
  <c r="L10" i="4" s="1"/>
  <c r="I10" i="4"/>
  <c r="J10" i="4" s="1"/>
  <c r="K9" i="4"/>
  <c r="L9" i="4" s="1"/>
  <c r="I9" i="4"/>
  <c r="J9" i="4" s="1"/>
  <c r="K8" i="4"/>
  <c r="L8" i="4" s="1"/>
  <c r="I8" i="4"/>
  <c r="J8" i="4" s="1"/>
  <c r="K7" i="4"/>
  <c r="L7" i="4" s="1"/>
  <c r="I7" i="4"/>
  <c r="J7" i="4" s="1"/>
  <c r="K42" i="3"/>
  <c r="L42" i="3" s="1"/>
  <c r="I42" i="3"/>
  <c r="J42" i="3" s="1"/>
  <c r="K41" i="3"/>
  <c r="L41" i="3" s="1"/>
  <c r="I41" i="3"/>
  <c r="J41" i="3" s="1"/>
  <c r="K40" i="3"/>
  <c r="L40" i="3" s="1"/>
  <c r="I40" i="3"/>
  <c r="J40" i="3" s="1"/>
  <c r="K39" i="3"/>
  <c r="L39" i="3" s="1"/>
  <c r="I39" i="3"/>
  <c r="J39" i="3" s="1"/>
  <c r="K38" i="3"/>
  <c r="L38" i="3" s="1"/>
  <c r="I38" i="3"/>
  <c r="J38" i="3" s="1"/>
  <c r="K37" i="3"/>
  <c r="L37" i="3" s="1"/>
  <c r="I37" i="3"/>
  <c r="J37" i="3" s="1"/>
  <c r="K36" i="3"/>
  <c r="L36" i="3" s="1"/>
  <c r="I36" i="3"/>
  <c r="J36" i="3" s="1"/>
  <c r="K35" i="3"/>
  <c r="L35" i="3" s="1"/>
  <c r="I35" i="3"/>
  <c r="J35" i="3" s="1"/>
  <c r="K34" i="3"/>
  <c r="L34" i="3" s="1"/>
  <c r="I34" i="3"/>
  <c r="J34" i="3" s="1"/>
  <c r="K33" i="3"/>
  <c r="L33" i="3" s="1"/>
  <c r="I33" i="3"/>
  <c r="J33" i="3" s="1"/>
  <c r="K32" i="3"/>
  <c r="L32" i="3" s="1"/>
  <c r="I32" i="3"/>
  <c r="J32" i="3" s="1"/>
  <c r="K31" i="3"/>
  <c r="L31" i="3" s="1"/>
  <c r="I31" i="3"/>
  <c r="J31" i="3" s="1"/>
  <c r="K30" i="3"/>
  <c r="L30" i="3" s="1"/>
  <c r="I30" i="3"/>
  <c r="J30" i="3" s="1"/>
  <c r="K29" i="3"/>
  <c r="L29" i="3" s="1"/>
  <c r="I29" i="3"/>
  <c r="J29" i="3" s="1"/>
  <c r="K28" i="3"/>
  <c r="L28" i="3" s="1"/>
  <c r="I28" i="3"/>
  <c r="J28" i="3" s="1"/>
  <c r="K27" i="3"/>
  <c r="L27" i="3" s="1"/>
  <c r="I27" i="3"/>
  <c r="J27" i="3" s="1"/>
  <c r="K26" i="3"/>
  <c r="L26" i="3" s="1"/>
  <c r="I26" i="3"/>
  <c r="J26" i="3" s="1"/>
  <c r="K25" i="3"/>
  <c r="L25" i="3" s="1"/>
  <c r="I25" i="3"/>
  <c r="J25" i="3" s="1"/>
  <c r="K24" i="3"/>
  <c r="L24" i="3" s="1"/>
  <c r="I24" i="3"/>
  <c r="J24" i="3" s="1"/>
  <c r="K23" i="3"/>
  <c r="L23" i="3" s="1"/>
  <c r="I23" i="3"/>
  <c r="J23" i="3" s="1"/>
  <c r="K22" i="3"/>
  <c r="L22" i="3" s="1"/>
  <c r="I22" i="3"/>
  <c r="J22" i="3" s="1"/>
  <c r="K21" i="3"/>
  <c r="L21" i="3" s="1"/>
  <c r="I21" i="3"/>
  <c r="J21" i="3" s="1"/>
  <c r="K20" i="3"/>
  <c r="L20" i="3" s="1"/>
  <c r="I20" i="3"/>
  <c r="J20" i="3" s="1"/>
  <c r="K19" i="3"/>
  <c r="L19" i="3" s="1"/>
  <c r="I19" i="3"/>
  <c r="J19" i="3" s="1"/>
  <c r="K18" i="3"/>
  <c r="L18" i="3" s="1"/>
  <c r="I18" i="3"/>
  <c r="J18" i="3" s="1"/>
  <c r="K17" i="3"/>
  <c r="L17" i="3" s="1"/>
  <c r="I17" i="3"/>
  <c r="J17" i="3" s="1"/>
  <c r="K16" i="3"/>
  <c r="L16" i="3" s="1"/>
  <c r="I16" i="3"/>
  <c r="J16" i="3" s="1"/>
  <c r="K15" i="3"/>
  <c r="L15" i="3" s="1"/>
  <c r="I15" i="3"/>
  <c r="J15" i="3" s="1"/>
  <c r="K14" i="3"/>
  <c r="L14" i="3" s="1"/>
  <c r="I14" i="3"/>
  <c r="J14" i="3" s="1"/>
  <c r="K13" i="3"/>
  <c r="L13" i="3" s="1"/>
  <c r="I13" i="3"/>
  <c r="J13" i="3" s="1"/>
  <c r="K12" i="3"/>
  <c r="L12" i="3" s="1"/>
  <c r="I12" i="3"/>
  <c r="J12" i="3" s="1"/>
  <c r="K11" i="3"/>
  <c r="L11" i="3" s="1"/>
  <c r="I11" i="3"/>
  <c r="J11" i="3" s="1"/>
  <c r="K10" i="3"/>
  <c r="L10" i="3" s="1"/>
  <c r="I10" i="3"/>
  <c r="J10" i="3" s="1"/>
  <c r="K9" i="3"/>
  <c r="L9" i="3" s="1"/>
  <c r="I9" i="3"/>
  <c r="J9" i="3" s="1"/>
  <c r="K8" i="3"/>
  <c r="L8" i="3" s="1"/>
  <c r="I8" i="3"/>
  <c r="J8" i="3" s="1"/>
  <c r="K7" i="3"/>
  <c r="L7" i="3" s="1"/>
  <c r="I7" i="3"/>
  <c r="J7" i="3" s="1"/>
  <c r="L42" i="2"/>
  <c r="K42" i="2"/>
  <c r="J42" i="2"/>
  <c r="L41" i="2"/>
  <c r="K41" i="2"/>
  <c r="J41" i="2"/>
  <c r="L40" i="2"/>
  <c r="K40" i="2"/>
  <c r="J40" i="2"/>
  <c r="L39" i="2"/>
  <c r="K39" i="2"/>
  <c r="J39" i="2"/>
  <c r="L38" i="2"/>
  <c r="K38" i="2"/>
  <c r="J38" i="2"/>
  <c r="L37" i="2"/>
  <c r="K37" i="2"/>
  <c r="J37" i="2"/>
  <c r="L36" i="2"/>
  <c r="K36" i="2"/>
  <c r="J36" i="2"/>
  <c r="L35" i="2"/>
  <c r="K35" i="2"/>
  <c r="J35" i="2"/>
  <c r="L34" i="2"/>
  <c r="K34" i="2"/>
  <c r="J34" i="2"/>
  <c r="L33" i="2"/>
  <c r="K33" i="2"/>
  <c r="J33" i="2"/>
  <c r="L32" i="2"/>
  <c r="K32" i="2"/>
  <c r="J32" i="2"/>
  <c r="L31" i="2"/>
  <c r="K31" i="2"/>
  <c r="J31" i="2"/>
  <c r="L30" i="2"/>
  <c r="K30" i="2"/>
  <c r="J30" i="2"/>
  <c r="L29" i="2"/>
  <c r="K29" i="2"/>
  <c r="J29" i="2"/>
  <c r="L28" i="2"/>
  <c r="K28" i="2"/>
  <c r="J28" i="2"/>
  <c r="L27" i="2"/>
  <c r="K27" i="2"/>
  <c r="J27" i="2"/>
  <c r="L26" i="2"/>
  <c r="K26" i="2"/>
  <c r="J26" i="2"/>
  <c r="L25" i="2"/>
  <c r="K25" i="2"/>
  <c r="J25" i="2"/>
  <c r="L24" i="2"/>
  <c r="K24" i="2"/>
  <c r="J24" i="2"/>
  <c r="L23" i="2"/>
  <c r="K23" i="2"/>
  <c r="J23" i="2"/>
  <c r="L22" i="2"/>
  <c r="K22" i="2"/>
  <c r="J22" i="2"/>
  <c r="L21" i="2"/>
  <c r="K21" i="2"/>
  <c r="J21" i="2"/>
  <c r="L20" i="2"/>
  <c r="K20" i="2"/>
  <c r="J20" i="2"/>
  <c r="L19" i="2"/>
  <c r="K19" i="2"/>
  <c r="J19" i="2"/>
  <c r="L18" i="2"/>
  <c r="K18" i="2"/>
  <c r="J18" i="2"/>
  <c r="L17" i="2"/>
  <c r="K17" i="2"/>
  <c r="J17" i="2"/>
  <c r="L16" i="2"/>
  <c r="K16" i="2"/>
  <c r="J16" i="2"/>
  <c r="L15" i="2"/>
  <c r="K15" i="2"/>
  <c r="J15" i="2"/>
  <c r="L14" i="2"/>
  <c r="K14" i="2"/>
  <c r="J14" i="2"/>
  <c r="L13" i="2"/>
  <c r="K13" i="2"/>
  <c r="J13" i="2"/>
  <c r="L12" i="2"/>
  <c r="K12" i="2"/>
  <c r="J12" i="2"/>
  <c r="L11" i="2"/>
  <c r="K11" i="2"/>
  <c r="J11" i="2"/>
  <c r="L10" i="2"/>
  <c r="K10" i="2"/>
  <c r="J10" i="2"/>
  <c r="L9" i="2"/>
  <c r="K9" i="2"/>
  <c r="J9" i="2"/>
  <c r="L8" i="2"/>
  <c r="K8" i="2"/>
  <c r="J8" i="2"/>
  <c r="L7" i="2"/>
  <c r="K7" i="2"/>
  <c r="J7" i="2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L10" i="1"/>
  <c r="K10" i="1"/>
  <c r="J10" i="1"/>
  <c r="L9" i="1"/>
  <c r="K9" i="1"/>
  <c r="J9" i="1"/>
  <c r="L8" i="1"/>
  <c r="K8" i="1"/>
  <c r="J8" i="1"/>
  <c r="L7" i="1"/>
  <c r="K7" i="1"/>
  <c r="J7" i="1"/>
  <c r="B5" i="2" l="1"/>
  <c r="M9" i="5"/>
  <c r="M28" i="3"/>
  <c r="M18" i="5"/>
  <c r="M34" i="5"/>
  <c r="M36" i="5"/>
  <c r="M8" i="3"/>
  <c r="M23" i="5"/>
  <c r="M32" i="4"/>
  <c r="M34" i="4"/>
  <c r="M41" i="3"/>
  <c r="D5" i="2"/>
  <c r="M41" i="5"/>
  <c r="M12" i="4"/>
  <c r="M36" i="4"/>
  <c r="M39" i="4"/>
  <c r="M17" i="5"/>
  <c r="M19" i="5"/>
  <c r="M12" i="3"/>
  <c r="M25" i="3"/>
  <c r="M39" i="3"/>
  <c r="M16" i="4"/>
  <c r="M20" i="5"/>
  <c r="M27" i="5"/>
  <c r="M19" i="3"/>
  <c r="M23" i="4"/>
  <c r="M14" i="5"/>
  <c r="M26" i="3"/>
  <c r="M28" i="5"/>
  <c r="M27" i="3"/>
  <c r="M31" i="4"/>
  <c r="M22" i="5"/>
  <c r="M35" i="5"/>
  <c r="M9" i="3"/>
  <c r="M16" i="3"/>
  <c r="M23" i="3"/>
  <c r="M40" i="4"/>
  <c r="M11" i="5"/>
  <c r="M38" i="5"/>
  <c r="M32" i="5"/>
  <c r="M14" i="4"/>
  <c r="M28" i="4"/>
  <c r="M12" i="5"/>
  <c r="M33" i="5"/>
  <c r="M18" i="3"/>
  <c r="M32" i="3"/>
  <c r="M10" i="4"/>
  <c r="M30" i="4"/>
  <c r="M34" i="3"/>
  <c r="M42" i="5"/>
  <c r="M37" i="5"/>
  <c r="M29" i="3"/>
  <c r="M36" i="3"/>
  <c r="M13" i="4"/>
  <c r="M27" i="4"/>
  <c r="M24" i="5"/>
  <c r="M31" i="5"/>
  <c r="B5" i="4"/>
  <c r="M20" i="4"/>
  <c r="M22" i="3"/>
  <c r="M30" i="5"/>
  <c r="M37" i="3"/>
  <c r="M10" i="3"/>
  <c r="M19" i="4"/>
  <c r="M15" i="3"/>
  <c r="M10" i="5"/>
  <c r="M30" i="3"/>
  <c r="M17" i="3"/>
  <c r="M25" i="5"/>
  <c r="M24" i="3"/>
  <c r="M8" i="4"/>
  <c r="M15" i="4"/>
  <c r="M22" i="4"/>
  <c r="M42" i="4"/>
  <c r="M26" i="5"/>
  <c r="M42" i="3"/>
  <c r="M33" i="4"/>
  <c r="M21" i="4"/>
  <c r="M38" i="3"/>
  <c r="M39" i="5"/>
  <c r="M11" i="3"/>
  <c r="M31" i="3"/>
  <c r="M9" i="4"/>
  <c r="M29" i="4"/>
  <c r="B5" i="5"/>
  <c r="M13" i="5"/>
  <c r="M40" i="5"/>
  <c r="M35" i="3"/>
  <c r="M7" i="4"/>
  <c r="D5" i="4"/>
  <c r="M41" i="4"/>
  <c r="M35" i="4"/>
  <c r="D5" i="5"/>
  <c r="M17" i="4"/>
  <c r="M21" i="5"/>
  <c r="M33" i="3"/>
  <c r="B5" i="3"/>
  <c r="M13" i="3"/>
  <c r="M20" i="3"/>
  <c r="M40" i="3"/>
  <c r="M11" i="4"/>
  <c r="M24" i="4"/>
  <c r="M37" i="4"/>
  <c r="M8" i="5"/>
  <c r="M15" i="5"/>
  <c r="M26" i="4"/>
  <c r="D5" i="3"/>
  <c r="M7" i="3"/>
  <c r="M14" i="3"/>
  <c r="M21" i="3"/>
  <c r="M18" i="4"/>
  <c r="M25" i="4"/>
  <c r="M38" i="4"/>
  <c r="M16" i="5"/>
  <c r="M29" i="5"/>
  <c r="M7" i="5"/>
  <c r="C3" i="7" l="1"/>
  <c r="B2" i="7"/>
  <c r="C4" i="7"/>
  <c r="B4" i="7"/>
  <c r="B3" i="7"/>
  <c r="C2" i="7"/>
  <c r="F5" i="4"/>
  <c r="F5" i="5"/>
  <c r="F5" i="3"/>
  <c r="D3" i="7" l="1"/>
  <c r="E3" i="7" s="1"/>
  <c r="D4" i="7"/>
  <c r="E4" i="7" s="1"/>
  <c r="D2" i="7"/>
  <c r="E2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Ajuntament de Barcelona</author>
  </authors>
  <commentList>
    <comment ref="A1" authorId="0" shapeId="0" xr:uid="{D431E5DA-AA25-42E9-9E7D-78C3C9C7E435}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<sst xmlns="http://schemas.openxmlformats.org/spreadsheetml/2006/main" count="1291" uniqueCount="85">
  <si>
    <t>Acord Marc CROC-OSAP — Annex d’oferta econòmica</t>
  </si>
  <si>
    <t>Instruccions d'emplenament</t>
  </si>
  <si>
    <t>Ús del fitxer</t>
  </si>
  <si>
    <t>1. Reviseu la pestanya 01_referència, que conté els preus màxims de sortida del lot.
2. Empleneu únicament les cel·les grogues de la pestanya 02_Oferta.
3. El fitxer no permet introduir preus superiors als preus de referència.
4. Les pestanyes d’Escenaris calculen automàticament l’import aplicable segons la maduresa i les unitats.
5. Els fulls estan protegits amb contrasenya per evitar modificacions accidentals dels preus de referència, la maduresa i les unitats.
6. A la pestanya Resum, les cel·les marcades en groc són les dades que s’han de traslladar al Sobre C.</t>
  </si>
  <si>
    <t>Barcelona Innovació i Tecnologia</t>
  </si>
  <si>
    <t>Lot</t>
  </si>
  <si>
    <t>Paquet</t>
  </si>
  <si>
    <t>Funció</t>
  </si>
  <si>
    <t>Tipologia</t>
  </si>
  <si>
    <t>Capacitat</t>
  </si>
  <si>
    <t>Unitat</t>
  </si>
  <si>
    <t>Preu ref. nivell base</t>
  </si>
  <si>
    <t>Increment ref. A→B</t>
  </si>
  <si>
    <t>Increment ref. B→C</t>
  </si>
  <si>
    <t>Preu ref.</t>
  </si>
  <si>
    <t>Preu ref. B</t>
  </si>
  <si>
    <t>Preu ref. C</t>
  </si>
  <si>
    <t>L3</t>
  </si>
  <si>
    <t>P5</t>
  </si>
  <si>
    <t>Protecció</t>
  </si>
  <si>
    <t>Implantació inicial (Capítol 6)</t>
  </si>
  <si>
    <t>Protecció llocs de treball i dispositius mòbils</t>
  </si>
  <si>
    <t>usuaris interns</t>
  </si>
  <si>
    <t>Ampliació puntual (Capítol 6)</t>
  </si>
  <si>
    <t>Explotació mensual (Capítol 2)</t>
  </si>
  <si>
    <t>P6</t>
  </si>
  <si>
    <t>Protecció servidors i càrregues de treball</t>
  </si>
  <si>
    <t>servidor + workload</t>
  </si>
  <si>
    <t>P7</t>
  </si>
  <si>
    <t>Protecció identitat i accessos</t>
  </si>
  <si>
    <t>P8</t>
  </si>
  <si>
    <t>Protecció informació i dades</t>
  </si>
  <si>
    <t>P9</t>
  </si>
  <si>
    <t>Protecció correu i entorns de col·laboració</t>
  </si>
  <si>
    <t>P10a</t>
  </si>
  <si>
    <t>Protecció xarxes i serveis de telecomunicacions</t>
  </si>
  <si>
    <t>P10b</t>
  </si>
  <si>
    <t>Protecció addicional xarxes i serveis de telecomunicacions</t>
  </si>
  <si>
    <t>dispositius</t>
  </si>
  <si>
    <t>P11</t>
  </si>
  <si>
    <t>Protecció aplicacions i APIs</t>
  </si>
  <si>
    <t>aplicacions</t>
  </si>
  <si>
    <t>P12</t>
  </si>
  <si>
    <t>Protecció entorns al núvol</t>
  </si>
  <si>
    <t>workloads</t>
  </si>
  <si>
    <t>P13</t>
  </si>
  <si>
    <t>Protecció tecnologies emergents i especialitzades (OT, IoT, IA, criptografia)</t>
  </si>
  <si>
    <t>paquets 50 actius</t>
  </si>
  <si>
    <t>P14</t>
  </si>
  <si>
    <t>Protecció hipervisors i sistemes virtualització</t>
  </si>
  <si>
    <t>nodes</t>
  </si>
  <si>
    <t>P15</t>
  </si>
  <si>
    <t>Protecció contenidors i orquestradors</t>
  </si>
  <si>
    <t>Full a emplenar pel licitador | Les cel·les grogues són editables i no admeten imports superiors al preu de referència.</t>
  </si>
  <si>
    <t>Pendents:</t>
  </si>
  <si>
    <t>Revisar:</t>
  </si>
  <si>
    <t>Oferta</t>
  </si>
  <si>
    <t>Oferta Increment A→B</t>
  </si>
  <si>
    <t>Oferta Increment B→C</t>
  </si>
  <si>
    <t>Preu ofert</t>
  </si>
  <si>
    <t>Preu ofert B</t>
  </si>
  <si>
    <t>Preu ofert C</t>
  </si>
  <si>
    <t>Validació</t>
  </si>
  <si>
    <t>Total oferta:</t>
  </si>
  <si>
    <t>Total referència:</t>
  </si>
  <si>
    <t>Diferència:</t>
  </si>
  <si>
    <t>Maduresa</t>
  </si>
  <si>
    <t>Unitats</t>
  </si>
  <si>
    <t>Preu ofert aplicable</t>
  </si>
  <si>
    <t>Preu referència aplicable</t>
  </si>
  <si>
    <t>diferència vs referència</t>
  </si>
  <si>
    <t>B</t>
  </si>
  <si>
    <t>A</t>
  </si>
  <si>
    <t>diferència:</t>
  </si>
  <si>
    <t>C</t>
  </si>
  <si>
    <t>Escenari 1</t>
  </si>
  <si>
    <t>Preu total referència</t>
  </si>
  <si>
    <t>Preu total ofert</t>
  </si>
  <si>
    <t>Diferència</t>
  </si>
  <si>
    <t>% Descompte</t>
  </si>
  <si>
    <t>Escenari 2</t>
  </si>
  <si>
    <t>Escenari 3</t>
  </si>
  <si>
    <t>Lot 3 — Serveis d'Operació de Seguretat i Anàlisi de Protecció (OSAP)</t>
  </si>
  <si>
    <t>import total oferta anual</t>
  </si>
  <si>
    <t>import total referència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</si>
</sst>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\€"/>
  </numFmts>
  <fonts count="18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2"/>
      <color rgb="FF1F2937"/>
      <name val="Calibri"/>
      <family val="2"/>
    </font>
    <font>
      <i/>
      <sz val="10"/>
      <color rgb="FF1F2937"/>
      <name val="Calibri"/>
      <family val="2"/>
    </font>
    <font>
      <b/>
      <sz val="10"/>
      <color rgb="FF1F2937"/>
      <name val="Calibri"/>
      <family val="2"/>
    </font>
    <font>
      <sz val="10"/>
      <color rgb="FF1F2937"/>
      <name val="Calibri"/>
      <family val="2"/>
    </font>
    <font>
      <b/>
      <sz val="10"/>
      <color rgb="FFFFFFFF"/>
      <name val="Calibri"/>
      <family val="2"/>
    </font>
    <font>
      <b/>
      <sz val="11"/>
      <color rgb="FF1F2937"/>
      <name val="Calibri"/>
      <family val="2"/>
    </font>
    <font>
      <b/>
      <sz val="11"/>
      <color rgb="FFE30613"/>
      <name val="Calibri"/>
      <family val="2"/>
    </font>
    <font>
      <b/>
      <sz val="11"/>
      <color rgb="FF17365D"/>
      <name val="Calibri"/>
      <family val="2"/>
    </font>
    <font>
      <b/>
      <sz val="11"/>
      <color rgb="FFFFFFFF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FFFF"/>
      <name val="Calibri"/>
      <family val="2"/>
    </font>
    <font>
      <b/>
      <sz val="11"/>
      <color rgb="FF1F2937"/>
      <name val="Calibri"/>
      <family val="2"/>
    </font>
    <font>
      <sz val="11"/>
      <name val="Calibri"/>
      <family val="2"/>
    </font>
    <font>
      <i/>
      <sz val="10"/>
      <color rgb="FF1F2937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D9EAF7"/>
      </patternFill>
    </fill>
    <fill>
      <patternFill patternType="solid">
        <fgColor rgb="FFF3F4F6"/>
      </patternFill>
    </fill>
    <fill>
      <patternFill patternType="solid">
        <fgColor rgb="FFFAFAFA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3">
    <xf numFmtId="0" fontId="0" fillId="0" borderId="0"/>
    <xf numFmtId="4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horizontal="right" vertical="top" wrapText="1"/>
    </xf>
    <xf numFmtId="0" fontId="0" fillId="5" borderId="1" xfId="0" applyFill="1" applyBorder="1" applyAlignment="1">
      <alignment vertical="top" wrapText="1"/>
    </xf>
    <xf numFmtId="164" fontId="0" fillId="5" borderId="1" xfId="0" applyNumberFormat="1" applyFill="1" applyBorder="1" applyAlignment="1">
      <alignment horizontal="right" vertical="top" wrapText="1"/>
    </xf>
    <xf numFmtId="164" fontId="0" fillId="6" borderId="1" xfId="0" applyNumberFormat="1" applyFill="1" applyBorder="1" applyAlignment="1" applyProtection="1">
      <alignment horizontal="right" vertical="top" wrapText="1"/>
      <protection locked="0"/>
    </xf>
    <xf numFmtId="164" fontId="9" fillId="0" borderId="0" xfId="0" applyNumberFormat="1" applyFont="1"/>
    <xf numFmtId="164" fontId="8" fillId="0" borderId="0" xfId="0" applyNumberFormat="1" applyFont="1"/>
    <xf numFmtId="0" fontId="0" fillId="3" borderId="1" xfId="0" applyFill="1" applyBorder="1" applyAlignment="1">
      <alignment horizontal="center" vertical="top"/>
    </xf>
    <xf numFmtId="0" fontId="9" fillId="0" borderId="0" xfId="0" applyFont="1"/>
    <xf numFmtId="0" fontId="7" fillId="0" borderId="0" xfId="0" applyFont="1" applyAlignment="1">
      <alignment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5" borderId="1" xfId="0" applyFill="1" applyBorder="1" applyAlignment="1">
      <alignment horizontal="center" vertical="top"/>
    </xf>
    <xf numFmtId="0" fontId="1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Protection="1"/>
    <xf numFmtId="164" fontId="0" fillId="6" borderId="1" xfId="0" applyNumberFormat="1" applyFill="1" applyBorder="1" applyAlignment="1">
      <alignment horizontal="right" vertical="top" wrapText="1"/>
    </xf>
    <xf numFmtId="9" fontId="0" fillId="0" borderId="0" xfId="2" applyFont="1" applyProtection="1"/>
    <xf numFmtId="0" fontId="15" fillId="0" borderId="0" xfId="0" applyFont="1"/>
    <xf numFmtId="0" fontId="2" fillId="3" borderId="0" xfId="0" applyFont="1" applyFill="1" applyAlignment="1">
      <alignment horizontal="left" vertical="center"/>
    </xf>
    <xf numFmtId="0" fontId="0" fillId="0" borderId="0" xfId="0"/>
    <xf numFmtId="0" fontId="1" fillId="2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/>
    </xf>
    <xf numFmtId="0" fontId="16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1">
    <dxf>
      <fill>
        <patternFill patternType="solid">
          <f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104775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104775"/>
          <a:ext cx="1666875" cy="342900"/>
        </a:xfrm>
        <a:prstGeom prst="rect">
          <a:avLst/>
        </a:prstGeom>
        <a:ln>
          <a:prstDash val="solid"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666875" cy="34290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ull1">
    <tabColor theme="6" tint="0.59999389629810485"/>
  </sheetPr>
  <dimension ref="A1:N9"/>
  <sheetViews>
    <sheetView workbookViewId="0">
      <selection activeCell="C3" sqref="C3"/>
    </sheetView>
  </sheetViews>
  <sheetFormatPr defaultRowHeight="15" x14ac:dyDescent="0.25"/>
  <cols>
    <col min="1" max="1" width="32" customWidth="1"/>
    <col min="2" max="2" width="10.140625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2"/>
      <c r="D3" s="28" t="s">
        <v>1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6" spans="1:14" x14ac:dyDescent="0.25">
      <c r="A6" s="29" t="s">
        <v>2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4" ht="110.45" customHeight="1" x14ac:dyDescent="0.25">
      <c r="A7" s="30" t="s">
        <v>3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</row>
    <row r="9" spans="1:14" x14ac:dyDescent="0.25">
      <c r="A9" s="3"/>
      <c r="B9" s="14"/>
    </row>
  </sheetData>
  <sheetProtection algorithmName="SHA-512" hashValue="/oWKOvBvQ6rj5v3UxzPWhwAaSsNCxUV0Ix03Qj+1UmpziArPfHPMT819OjhPWi6juA2limXgnktdECdLsfT8bw==" saltValue="Tzz2gd5VWhAGE7+1pKXzaQ==" spinCount="100000" sheet="1" objects="1" scenarios="1" selectLockedCells="1" selectUnlockedCells="1"/>
  <mergeCells count="5">
    <mergeCell ref="D2:N2"/>
    <mergeCell ref="D1:N1"/>
    <mergeCell ref="D3:N3"/>
    <mergeCell ref="A6:N6"/>
    <mergeCell ref="A7:N7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ull2"/>
  <dimension ref="A1:N42"/>
  <sheetViews>
    <sheetView workbookViewId="0">
      <pane ySplit="6" topLeftCell="A7" activePane="bottomLeft" state="frozen"/>
      <selection pane="bottomLeft" activeCell="J34" sqref="J34"/>
    </sheetView>
  </sheetViews>
  <sheetFormatPr defaultRowHeight="15" x14ac:dyDescent="0.25"/>
  <cols>
    <col min="1" max="1" width="10.425781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customWidth="1"/>
    <col min="8" max="9" width="18" hidden="1" customWidth="1"/>
    <col min="10" max="10" width="18" customWidth="1"/>
    <col min="11" max="12" width="18" hidden="1" customWidth="1"/>
    <col min="13" max="13" width="18" customWidth="1"/>
    <col min="14" max="14" width="34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2"/>
      <c r="D3" s="31" t="s">
        <v>4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5" spans="1:14" x14ac:dyDescent="0.25">
      <c r="A5" s="3"/>
      <c r="B5" s="13"/>
    </row>
    <row r="6" spans="1:14" ht="44.1" customHeight="1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19" t="s">
        <v>11</v>
      </c>
      <c r="H6" s="4" t="s">
        <v>12</v>
      </c>
      <c r="I6" s="4" t="s">
        <v>13</v>
      </c>
      <c r="J6" s="19" t="s">
        <v>14</v>
      </c>
      <c r="K6" s="4" t="s">
        <v>15</v>
      </c>
      <c r="L6" s="4" t="s">
        <v>16</v>
      </c>
    </row>
    <row r="7" spans="1:14" x14ac:dyDescent="0.2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6">
        <v>0.46</v>
      </c>
      <c r="H7" s="6">
        <v>0</v>
      </c>
      <c r="I7" s="6">
        <v>0</v>
      </c>
      <c r="J7" s="6">
        <f t="shared" ref="J7:J42" si="0">G7</f>
        <v>0.46</v>
      </c>
      <c r="K7" s="6">
        <f t="shared" ref="K7:K42" si="1">G7+H7</f>
        <v>0.46</v>
      </c>
      <c r="L7" s="6">
        <f t="shared" ref="L7:L42" si="2">G7+H7+I7</f>
        <v>0.46</v>
      </c>
    </row>
    <row r="8" spans="1:14" x14ac:dyDescent="0.25">
      <c r="A8" s="7" t="s">
        <v>17</v>
      </c>
      <c r="B8" s="7" t="s">
        <v>18</v>
      </c>
      <c r="C8" s="7" t="s">
        <v>19</v>
      </c>
      <c r="D8" s="7" t="s">
        <v>23</v>
      </c>
      <c r="E8" s="7" t="s">
        <v>21</v>
      </c>
      <c r="F8" s="7" t="s">
        <v>22</v>
      </c>
      <c r="G8" s="8">
        <v>0.28000000000000003</v>
      </c>
      <c r="H8" s="8">
        <v>0</v>
      </c>
      <c r="I8" s="8">
        <v>0</v>
      </c>
      <c r="J8" s="8">
        <f t="shared" si="0"/>
        <v>0.28000000000000003</v>
      </c>
      <c r="K8" s="8">
        <f t="shared" si="1"/>
        <v>0.28000000000000003</v>
      </c>
      <c r="L8" s="8">
        <f t="shared" si="2"/>
        <v>0.28000000000000003</v>
      </c>
    </row>
    <row r="9" spans="1:14" x14ac:dyDescent="0.25">
      <c r="A9" s="5" t="s">
        <v>17</v>
      </c>
      <c r="B9" s="5" t="s">
        <v>18</v>
      </c>
      <c r="C9" s="5" t="s">
        <v>19</v>
      </c>
      <c r="D9" s="5" t="s">
        <v>24</v>
      </c>
      <c r="E9" s="5" t="s">
        <v>21</v>
      </c>
      <c r="F9" s="5" t="s">
        <v>22</v>
      </c>
      <c r="G9" s="6">
        <v>0.65</v>
      </c>
      <c r="H9" s="6">
        <v>0</v>
      </c>
      <c r="I9" s="6">
        <v>0</v>
      </c>
      <c r="J9" s="6">
        <f t="shared" si="0"/>
        <v>0.65</v>
      </c>
      <c r="K9" s="6">
        <f t="shared" si="1"/>
        <v>0.65</v>
      </c>
      <c r="L9" s="6">
        <f t="shared" si="2"/>
        <v>0.65</v>
      </c>
    </row>
    <row r="10" spans="1:14" x14ac:dyDescent="0.25">
      <c r="A10" s="7" t="s">
        <v>17</v>
      </c>
      <c r="B10" s="7" t="s">
        <v>25</v>
      </c>
      <c r="C10" s="7" t="s">
        <v>19</v>
      </c>
      <c r="D10" s="7" t="s">
        <v>20</v>
      </c>
      <c r="E10" s="7" t="s">
        <v>26</v>
      </c>
      <c r="F10" s="7" t="s">
        <v>27</v>
      </c>
      <c r="G10" s="8">
        <v>5.78</v>
      </c>
      <c r="H10" s="8">
        <v>0</v>
      </c>
      <c r="I10" s="8">
        <v>0</v>
      </c>
      <c r="J10" s="8">
        <f t="shared" si="0"/>
        <v>5.78</v>
      </c>
      <c r="K10" s="8">
        <f t="shared" si="1"/>
        <v>5.78</v>
      </c>
      <c r="L10" s="8">
        <f t="shared" si="2"/>
        <v>5.78</v>
      </c>
    </row>
    <row r="11" spans="1:14" x14ac:dyDescent="0.25">
      <c r="A11" s="5" t="s">
        <v>17</v>
      </c>
      <c r="B11" s="5" t="s">
        <v>25</v>
      </c>
      <c r="C11" s="5" t="s">
        <v>19</v>
      </c>
      <c r="D11" s="5" t="s">
        <v>23</v>
      </c>
      <c r="E11" s="5" t="s">
        <v>26</v>
      </c>
      <c r="F11" s="5" t="s">
        <v>27</v>
      </c>
      <c r="G11" s="6">
        <v>3.68</v>
      </c>
      <c r="H11" s="6">
        <v>0</v>
      </c>
      <c r="I11" s="6">
        <v>0</v>
      </c>
      <c r="J11" s="6">
        <f t="shared" si="0"/>
        <v>3.68</v>
      </c>
      <c r="K11" s="6">
        <f t="shared" si="1"/>
        <v>3.68</v>
      </c>
      <c r="L11" s="6">
        <f t="shared" si="2"/>
        <v>3.68</v>
      </c>
    </row>
    <row r="12" spans="1:14" x14ac:dyDescent="0.25">
      <c r="A12" s="7" t="s">
        <v>17</v>
      </c>
      <c r="B12" s="7" t="s">
        <v>25</v>
      </c>
      <c r="C12" s="7" t="s">
        <v>19</v>
      </c>
      <c r="D12" s="7" t="s">
        <v>24</v>
      </c>
      <c r="E12" s="7" t="s">
        <v>26</v>
      </c>
      <c r="F12" s="7" t="s">
        <v>27</v>
      </c>
      <c r="G12" s="8">
        <v>3.34</v>
      </c>
      <c r="H12" s="8">
        <v>0</v>
      </c>
      <c r="I12" s="8">
        <v>0</v>
      </c>
      <c r="J12" s="8">
        <f t="shared" si="0"/>
        <v>3.34</v>
      </c>
      <c r="K12" s="8">
        <f t="shared" si="1"/>
        <v>3.34</v>
      </c>
      <c r="L12" s="8">
        <f t="shared" si="2"/>
        <v>3.34</v>
      </c>
    </row>
    <row r="13" spans="1:14" x14ac:dyDescent="0.25">
      <c r="A13" s="5" t="s">
        <v>17</v>
      </c>
      <c r="B13" s="5" t="s">
        <v>28</v>
      </c>
      <c r="C13" s="5" t="s">
        <v>19</v>
      </c>
      <c r="D13" s="5" t="s">
        <v>20</v>
      </c>
      <c r="E13" s="5" t="s">
        <v>29</v>
      </c>
      <c r="F13" s="5" t="s">
        <v>22</v>
      </c>
      <c r="G13" s="6">
        <v>0.56999999999999995</v>
      </c>
      <c r="H13" s="6">
        <v>0</v>
      </c>
      <c r="I13" s="6">
        <v>0</v>
      </c>
      <c r="J13" s="6">
        <f t="shared" si="0"/>
        <v>0.56999999999999995</v>
      </c>
      <c r="K13" s="6">
        <f t="shared" si="1"/>
        <v>0.56999999999999995</v>
      </c>
      <c r="L13" s="6">
        <f t="shared" si="2"/>
        <v>0.56999999999999995</v>
      </c>
    </row>
    <row r="14" spans="1:14" x14ac:dyDescent="0.25">
      <c r="A14" s="7" t="s">
        <v>17</v>
      </c>
      <c r="B14" s="7" t="s">
        <v>28</v>
      </c>
      <c r="C14" s="7" t="s">
        <v>19</v>
      </c>
      <c r="D14" s="7" t="s">
        <v>23</v>
      </c>
      <c r="E14" s="7" t="s">
        <v>29</v>
      </c>
      <c r="F14" s="7" t="s">
        <v>22</v>
      </c>
      <c r="G14" s="8">
        <v>0.28000000000000003</v>
      </c>
      <c r="H14" s="8">
        <v>0</v>
      </c>
      <c r="I14" s="8">
        <v>0</v>
      </c>
      <c r="J14" s="8">
        <f t="shared" si="0"/>
        <v>0.28000000000000003</v>
      </c>
      <c r="K14" s="8">
        <f t="shared" si="1"/>
        <v>0.28000000000000003</v>
      </c>
      <c r="L14" s="8">
        <f t="shared" si="2"/>
        <v>0.28000000000000003</v>
      </c>
    </row>
    <row r="15" spans="1:14" x14ac:dyDescent="0.25">
      <c r="A15" s="5" t="s">
        <v>17</v>
      </c>
      <c r="B15" s="5" t="s">
        <v>28</v>
      </c>
      <c r="C15" s="5" t="s">
        <v>19</v>
      </c>
      <c r="D15" s="5" t="s">
        <v>24</v>
      </c>
      <c r="E15" s="5" t="s">
        <v>29</v>
      </c>
      <c r="F15" s="5" t="s">
        <v>22</v>
      </c>
      <c r="G15" s="6">
        <v>0.25</v>
      </c>
      <c r="H15" s="6">
        <v>0</v>
      </c>
      <c r="I15" s="6">
        <v>0</v>
      </c>
      <c r="J15" s="6">
        <f t="shared" si="0"/>
        <v>0.25</v>
      </c>
      <c r="K15" s="6">
        <f t="shared" si="1"/>
        <v>0.25</v>
      </c>
      <c r="L15" s="6">
        <f t="shared" si="2"/>
        <v>0.25</v>
      </c>
    </row>
    <row r="16" spans="1:14" x14ac:dyDescent="0.25">
      <c r="A16" s="7" t="s">
        <v>17</v>
      </c>
      <c r="B16" s="7" t="s">
        <v>30</v>
      </c>
      <c r="C16" s="7" t="s">
        <v>19</v>
      </c>
      <c r="D16" s="7" t="s">
        <v>20</v>
      </c>
      <c r="E16" s="7" t="s">
        <v>31</v>
      </c>
      <c r="F16" s="7" t="s">
        <v>22</v>
      </c>
      <c r="G16" s="8">
        <v>0.78</v>
      </c>
      <c r="H16" s="8">
        <v>0</v>
      </c>
      <c r="I16" s="8">
        <v>0</v>
      </c>
      <c r="J16" s="8">
        <f t="shared" si="0"/>
        <v>0.78</v>
      </c>
      <c r="K16" s="8">
        <f t="shared" si="1"/>
        <v>0.78</v>
      </c>
      <c r="L16" s="8">
        <f t="shared" si="2"/>
        <v>0.78</v>
      </c>
    </row>
    <row r="17" spans="1:12" x14ac:dyDescent="0.25">
      <c r="A17" s="5" t="s">
        <v>17</v>
      </c>
      <c r="B17" s="5" t="s">
        <v>30</v>
      </c>
      <c r="C17" s="5" t="s">
        <v>19</v>
      </c>
      <c r="D17" s="5" t="s">
        <v>23</v>
      </c>
      <c r="E17" s="5" t="s">
        <v>31</v>
      </c>
      <c r="F17" s="5" t="s">
        <v>22</v>
      </c>
      <c r="G17" s="6">
        <v>0.6</v>
      </c>
      <c r="H17" s="6">
        <v>0</v>
      </c>
      <c r="I17" s="6">
        <v>0</v>
      </c>
      <c r="J17" s="6">
        <f t="shared" si="0"/>
        <v>0.6</v>
      </c>
      <c r="K17" s="6">
        <f t="shared" si="1"/>
        <v>0.6</v>
      </c>
      <c r="L17" s="6">
        <f t="shared" si="2"/>
        <v>0.6</v>
      </c>
    </row>
    <row r="18" spans="1:12" x14ac:dyDescent="0.25">
      <c r="A18" s="7" t="s">
        <v>17</v>
      </c>
      <c r="B18" s="7" t="s">
        <v>30</v>
      </c>
      <c r="C18" s="7" t="s">
        <v>19</v>
      </c>
      <c r="D18" s="7" t="s">
        <v>24</v>
      </c>
      <c r="E18" s="7" t="s">
        <v>31</v>
      </c>
      <c r="F18" s="7" t="s">
        <v>22</v>
      </c>
      <c r="G18" s="8">
        <v>0.32</v>
      </c>
      <c r="H18" s="8">
        <v>0</v>
      </c>
      <c r="I18" s="8">
        <v>0</v>
      </c>
      <c r="J18" s="8">
        <f t="shared" si="0"/>
        <v>0.32</v>
      </c>
      <c r="K18" s="8">
        <f t="shared" si="1"/>
        <v>0.32</v>
      </c>
      <c r="L18" s="8">
        <f t="shared" si="2"/>
        <v>0.32</v>
      </c>
    </row>
    <row r="19" spans="1:12" x14ac:dyDescent="0.25">
      <c r="A19" s="5" t="s">
        <v>17</v>
      </c>
      <c r="B19" s="5" t="s">
        <v>32</v>
      </c>
      <c r="C19" s="5" t="s">
        <v>19</v>
      </c>
      <c r="D19" s="5" t="s">
        <v>20</v>
      </c>
      <c r="E19" s="5" t="s">
        <v>33</v>
      </c>
      <c r="F19" s="5" t="s">
        <v>22</v>
      </c>
      <c r="G19" s="6">
        <v>0.5</v>
      </c>
      <c r="H19" s="6">
        <v>0</v>
      </c>
      <c r="I19" s="6">
        <v>0</v>
      </c>
      <c r="J19" s="6">
        <f t="shared" si="0"/>
        <v>0.5</v>
      </c>
      <c r="K19" s="6">
        <f t="shared" si="1"/>
        <v>0.5</v>
      </c>
      <c r="L19" s="6">
        <f t="shared" si="2"/>
        <v>0.5</v>
      </c>
    </row>
    <row r="20" spans="1:12" x14ac:dyDescent="0.25">
      <c r="A20" s="7" t="s">
        <v>17</v>
      </c>
      <c r="B20" s="7" t="s">
        <v>32</v>
      </c>
      <c r="C20" s="7" t="s">
        <v>19</v>
      </c>
      <c r="D20" s="7" t="s">
        <v>23</v>
      </c>
      <c r="E20" s="7" t="s">
        <v>33</v>
      </c>
      <c r="F20" s="7" t="s">
        <v>22</v>
      </c>
      <c r="G20" s="8">
        <v>0.33</v>
      </c>
      <c r="H20" s="8">
        <v>0</v>
      </c>
      <c r="I20" s="8">
        <v>0</v>
      </c>
      <c r="J20" s="8">
        <f t="shared" si="0"/>
        <v>0.33</v>
      </c>
      <c r="K20" s="8">
        <f t="shared" si="1"/>
        <v>0.33</v>
      </c>
      <c r="L20" s="8">
        <f t="shared" si="2"/>
        <v>0.33</v>
      </c>
    </row>
    <row r="21" spans="1:12" x14ac:dyDescent="0.25">
      <c r="A21" s="5" t="s">
        <v>17</v>
      </c>
      <c r="B21" s="5" t="s">
        <v>32</v>
      </c>
      <c r="C21" s="5" t="s">
        <v>19</v>
      </c>
      <c r="D21" s="5" t="s">
        <v>24</v>
      </c>
      <c r="E21" s="5" t="s">
        <v>33</v>
      </c>
      <c r="F21" s="5" t="s">
        <v>22</v>
      </c>
      <c r="G21" s="6">
        <v>0.34</v>
      </c>
      <c r="H21" s="6">
        <v>0</v>
      </c>
      <c r="I21" s="6">
        <v>0</v>
      </c>
      <c r="J21" s="6">
        <f t="shared" si="0"/>
        <v>0.34</v>
      </c>
      <c r="K21" s="6">
        <f t="shared" si="1"/>
        <v>0.34</v>
      </c>
      <c r="L21" s="6">
        <f t="shared" si="2"/>
        <v>0.34</v>
      </c>
    </row>
    <row r="22" spans="1:12" x14ac:dyDescent="0.25">
      <c r="A22" s="7" t="s">
        <v>17</v>
      </c>
      <c r="B22" s="7" t="s">
        <v>34</v>
      </c>
      <c r="C22" s="7" t="s">
        <v>19</v>
      </c>
      <c r="D22" s="7" t="s">
        <v>20</v>
      </c>
      <c r="E22" s="7" t="s">
        <v>35</v>
      </c>
      <c r="F22" s="7" t="s">
        <v>22</v>
      </c>
      <c r="G22" s="8">
        <v>0.65</v>
      </c>
      <c r="H22" s="8">
        <v>0</v>
      </c>
      <c r="I22" s="8">
        <v>0</v>
      </c>
      <c r="J22" s="8">
        <f t="shared" si="0"/>
        <v>0.65</v>
      </c>
      <c r="K22" s="8">
        <f t="shared" si="1"/>
        <v>0.65</v>
      </c>
      <c r="L22" s="8">
        <f t="shared" si="2"/>
        <v>0.65</v>
      </c>
    </row>
    <row r="23" spans="1:12" x14ac:dyDescent="0.25">
      <c r="A23" s="5" t="s">
        <v>17</v>
      </c>
      <c r="B23" s="5" t="s">
        <v>34</v>
      </c>
      <c r="C23" s="5" t="s">
        <v>19</v>
      </c>
      <c r="D23" s="5" t="s">
        <v>23</v>
      </c>
      <c r="E23" s="5" t="s">
        <v>35</v>
      </c>
      <c r="F23" s="5" t="s">
        <v>22</v>
      </c>
      <c r="G23" s="6">
        <v>0.39</v>
      </c>
      <c r="H23" s="6">
        <v>0</v>
      </c>
      <c r="I23" s="6">
        <v>0</v>
      </c>
      <c r="J23" s="6">
        <f t="shared" si="0"/>
        <v>0.39</v>
      </c>
      <c r="K23" s="6">
        <f t="shared" si="1"/>
        <v>0.39</v>
      </c>
      <c r="L23" s="6">
        <f t="shared" si="2"/>
        <v>0.39</v>
      </c>
    </row>
    <row r="24" spans="1:12" x14ac:dyDescent="0.25">
      <c r="A24" s="7" t="s">
        <v>17</v>
      </c>
      <c r="B24" s="7" t="s">
        <v>34</v>
      </c>
      <c r="C24" s="7" t="s">
        <v>19</v>
      </c>
      <c r="D24" s="7" t="s">
        <v>24</v>
      </c>
      <c r="E24" s="7" t="s">
        <v>35</v>
      </c>
      <c r="F24" s="7" t="s">
        <v>22</v>
      </c>
      <c r="G24" s="8">
        <v>0.42</v>
      </c>
      <c r="H24" s="8">
        <v>0</v>
      </c>
      <c r="I24" s="8">
        <v>0</v>
      </c>
      <c r="J24" s="8">
        <f t="shared" si="0"/>
        <v>0.42</v>
      </c>
      <c r="K24" s="8">
        <f t="shared" si="1"/>
        <v>0.42</v>
      </c>
      <c r="L24" s="8">
        <f t="shared" si="2"/>
        <v>0.42</v>
      </c>
    </row>
    <row r="25" spans="1:12" ht="30" x14ac:dyDescent="0.25">
      <c r="A25" s="5" t="s">
        <v>17</v>
      </c>
      <c r="B25" s="5" t="s">
        <v>36</v>
      </c>
      <c r="C25" s="5" t="s">
        <v>19</v>
      </c>
      <c r="D25" s="5" t="s">
        <v>20</v>
      </c>
      <c r="E25" s="5" t="s">
        <v>37</v>
      </c>
      <c r="F25" s="5" t="s">
        <v>38</v>
      </c>
      <c r="G25" s="6">
        <v>179.25</v>
      </c>
      <c r="H25" s="6">
        <v>0</v>
      </c>
      <c r="I25" s="6">
        <v>0</v>
      </c>
      <c r="J25" s="6">
        <f t="shared" si="0"/>
        <v>179.25</v>
      </c>
      <c r="K25" s="6">
        <f t="shared" si="1"/>
        <v>179.25</v>
      </c>
      <c r="L25" s="6">
        <f t="shared" si="2"/>
        <v>179.25</v>
      </c>
    </row>
    <row r="26" spans="1:12" ht="30" x14ac:dyDescent="0.25">
      <c r="A26" s="7" t="s">
        <v>17</v>
      </c>
      <c r="B26" s="7" t="s">
        <v>36</v>
      </c>
      <c r="C26" s="7" t="s">
        <v>19</v>
      </c>
      <c r="D26" s="7" t="s">
        <v>23</v>
      </c>
      <c r="E26" s="7" t="s">
        <v>37</v>
      </c>
      <c r="F26" s="7" t="s">
        <v>38</v>
      </c>
      <c r="G26" s="8">
        <v>186.5</v>
      </c>
      <c r="H26" s="8">
        <v>0</v>
      </c>
      <c r="I26" s="8">
        <v>0</v>
      </c>
      <c r="J26" s="8">
        <f t="shared" si="0"/>
        <v>186.5</v>
      </c>
      <c r="K26" s="8">
        <f t="shared" si="1"/>
        <v>186.5</v>
      </c>
      <c r="L26" s="8">
        <f t="shared" si="2"/>
        <v>186.5</v>
      </c>
    </row>
    <row r="27" spans="1:12" ht="30" x14ac:dyDescent="0.25">
      <c r="A27" s="5" t="s">
        <v>17</v>
      </c>
      <c r="B27" s="5" t="s">
        <v>36</v>
      </c>
      <c r="C27" s="5" t="s">
        <v>19</v>
      </c>
      <c r="D27" s="5" t="s">
        <v>24</v>
      </c>
      <c r="E27" s="5" t="s">
        <v>37</v>
      </c>
      <c r="F27" s="5" t="s">
        <v>38</v>
      </c>
      <c r="G27" s="6">
        <v>44.44</v>
      </c>
      <c r="H27" s="6">
        <v>0</v>
      </c>
      <c r="I27" s="6">
        <v>0</v>
      </c>
      <c r="J27" s="6">
        <f t="shared" si="0"/>
        <v>44.44</v>
      </c>
      <c r="K27" s="6">
        <f t="shared" si="1"/>
        <v>44.44</v>
      </c>
      <c r="L27" s="6">
        <f t="shared" si="2"/>
        <v>44.44</v>
      </c>
    </row>
    <row r="28" spans="1:12" x14ac:dyDescent="0.25">
      <c r="A28" s="7" t="s">
        <v>17</v>
      </c>
      <c r="B28" s="7" t="s">
        <v>39</v>
      </c>
      <c r="C28" s="7" t="s">
        <v>19</v>
      </c>
      <c r="D28" s="7" t="s">
        <v>20</v>
      </c>
      <c r="E28" s="7" t="s">
        <v>40</v>
      </c>
      <c r="F28" s="7" t="s">
        <v>41</v>
      </c>
      <c r="G28" s="8">
        <v>35.020000000000003</v>
      </c>
      <c r="H28" s="8">
        <v>0</v>
      </c>
      <c r="I28" s="8">
        <v>0</v>
      </c>
      <c r="J28" s="8">
        <f t="shared" si="0"/>
        <v>35.020000000000003</v>
      </c>
      <c r="K28" s="8">
        <f t="shared" si="1"/>
        <v>35.020000000000003</v>
      </c>
      <c r="L28" s="8">
        <f t="shared" si="2"/>
        <v>35.020000000000003</v>
      </c>
    </row>
    <row r="29" spans="1:12" x14ac:dyDescent="0.25">
      <c r="A29" s="5" t="s">
        <v>17</v>
      </c>
      <c r="B29" s="5" t="s">
        <v>39</v>
      </c>
      <c r="C29" s="5" t="s">
        <v>19</v>
      </c>
      <c r="D29" s="5" t="s">
        <v>23</v>
      </c>
      <c r="E29" s="5" t="s">
        <v>40</v>
      </c>
      <c r="F29" s="5" t="s">
        <v>41</v>
      </c>
      <c r="G29" s="6">
        <v>15.89</v>
      </c>
      <c r="H29" s="6">
        <v>0</v>
      </c>
      <c r="I29" s="6">
        <v>0</v>
      </c>
      <c r="J29" s="6">
        <f t="shared" si="0"/>
        <v>15.89</v>
      </c>
      <c r="K29" s="6">
        <f t="shared" si="1"/>
        <v>15.89</v>
      </c>
      <c r="L29" s="6">
        <f t="shared" si="2"/>
        <v>15.89</v>
      </c>
    </row>
    <row r="30" spans="1:12" x14ac:dyDescent="0.25">
      <c r="A30" s="7" t="s">
        <v>17</v>
      </c>
      <c r="B30" s="7" t="s">
        <v>39</v>
      </c>
      <c r="C30" s="7" t="s">
        <v>19</v>
      </c>
      <c r="D30" s="7" t="s">
        <v>24</v>
      </c>
      <c r="E30" s="7" t="s">
        <v>40</v>
      </c>
      <c r="F30" s="7" t="s">
        <v>41</v>
      </c>
      <c r="G30" s="8">
        <v>40.130000000000003</v>
      </c>
      <c r="H30" s="8">
        <v>0</v>
      </c>
      <c r="I30" s="8">
        <v>0</v>
      </c>
      <c r="J30" s="8">
        <f t="shared" si="0"/>
        <v>40.130000000000003</v>
      </c>
      <c r="K30" s="8">
        <f t="shared" si="1"/>
        <v>40.130000000000003</v>
      </c>
      <c r="L30" s="8">
        <f t="shared" si="2"/>
        <v>40.130000000000003</v>
      </c>
    </row>
    <row r="31" spans="1:12" x14ac:dyDescent="0.25">
      <c r="A31" s="5" t="s">
        <v>17</v>
      </c>
      <c r="B31" s="5" t="s">
        <v>42</v>
      </c>
      <c r="C31" s="5" t="s">
        <v>19</v>
      </c>
      <c r="D31" s="5" t="s">
        <v>20</v>
      </c>
      <c r="E31" s="5" t="s">
        <v>43</v>
      </c>
      <c r="F31" s="5" t="s">
        <v>44</v>
      </c>
      <c r="G31" s="6">
        <v>34.340000000000003</v>
      </c>
      <c r="H31" s="6">
        <v>0</v>
      </c>
      <c r="I31" s="6">
        <v>0</v>
      </c>
      <c r="J31" s="6">
        <f t="shared" si="0"/>
        <v>34.340000000000003</v>
      </c>
      <c r="K31" s="6">
        <f t="shared" si="1"/>
        <v>34.340000000000003</v>
      </c>
      <c r="L31" s="6">
        <f t="shared" si="2"/>
        <v>34.340000000000003</v>
      </c>
    </row>
    <row r="32" spans="1:12" x14ac:dyDescent="0.25">
      <c r="A32" s="7" t="s">
        <v>17</v>
      </c>
      <c r="B32" s="7" t="s">
        <v>42</v>
      </c>
      <c r="C32" s="7" t="s">
        <v>19</v>
      </c>
      <c r="D32" s="7" t="s">
        <v>23</v>
      </c>
      <c r="E32" s="7" t="s">
        <v>43</v>
      </c>
      <c r="F32" s="7" t="s">
        <v>44</v>
      </c>
      <c r="G32" s="8">
        <v>15.71</v>
      </c>
      <c r="H32" s="8">
        <v>0</v>
      </c>
      <c r="I32" s="8">
        <v>0</v>
      </c>
      <c r="J32" s="8">
        <f t="shared" si="0"/>
        <v>15.71</v>
      </c>
      <c r="K32" s="8">
        <f t="shared" si="1"/>
        <v>15.71</v>
      </c>
      <c r="L32" s="8">
        <f t="shared" si="2"/>
        <v>15.71</v>
      </c>
    </row>
    <row r="33" spans="1:12" x14ac:dyDescent="0.25">
      <c r="A33" s="5" t="s">
        <v>17</v>
      </c>
      <c r="B33" s="5" t="s">
        <v>42</v>
      </c>
      <c r="C33" s="5" t="s">
        <v>19</v>
      </c>
      <c r="D33" s="5" t="s">
        <v>24</v>
      </c>
      <c r="E33" s="5" t="s">
        <v>43</v>
      </c>
      <c r="F33" s="5" t="s">
        <v>44</v>
      </c>
      <c r="G33" s="6">
        <v>13</v>
      </c>
      <c r="H33" s="6">
        <v>0</v>
      </c>
      <c r="I33" s="6">
        <v>0</v>
      </c>
      <c r="J33" s="6">
        <f t="shared" si="0"/>
        <v>13</v>
      </c>
      <c r="K33" s="6">
        <f t="shared" si="1"/>
        <v>13</v>
      </c>
      <c r="L33" s="6">
        <f t="shared" si="2"/>
        <v>13</v>
      </c>
    </row>
    <row r="34" spans="1:12" ht="30" x14ac:dyDescent="0.25">
      <c r="A34" s="7" t="s">
        <v>17</v>
      </c>
      <c r="B34" s="7" t="s">
        <v>45</v>
      </c>
      <c r="C34" s="7" t="s">
        <v>19</v>
      </c>
      <c r="D34" s="7" t="s">
        <v>20</v>
      </c>
      <c r="E34" s="7" t="s">
        <v>46</v>
      </c>
      <c r="F34" s="7" t="s">
        <v>47</v>
      </c>
      <c r="G34" s="8">
        <v>2274.4299999999998</v>
      </c>
      <c r="H34" s="8">
        <v>0</v>
      </c>
      <c r="I34" s="8">
        <v>0</v>
      </c>
      <c r="J34" s="8">
        <f t="shared" si="0"/>
        <v>2274.4299999999998</v>
      </c>
      <c r="K34" s="8">
        <f t="shared" si="1"/>
        <v>2274.4299999999998</v>
      </c>
      <c r="L34" s="8">
        <f t="shared" si="2"/>
        <v>2274.4299999999998</v>
      </c>
    </row>
    <row r="35" spans="1:12" ht="30" x14ac:dyDescent="0.25">
      <c r="A35" s="5" t="s">
        <v>17</v>
      </c>
      <c r="B35" s="5" t="s">
        <v>45</v>
      </c>
      <c r="C35" s="5" t="s">
        <v>19</v>
      </c>
      <c r="D35" s="5" t="s">
        <v>23</v>
      </c>
      <c r="E35" s="5" t="s">
        <v>46</v>
      </c>
      <c r="F35" s="5" t="s">
        <v>47</v>
      </c>
      <c r="G35" s="6">
        <v>1105.6300000000001</v>
      </c>
      <c r="H35" s="6">
        <v>0</v>
      </c>
      <c r="I35" s="6">
        <v>0</v>
      </c>
      <c r="J35" s="6">
        <f t="shared" si="0"/>
        <v>1105.6300000000001</v>
      </c>
      <c r="K35" s="6">
        <f t="shared" si="1"/>
        <v>1105.6300000000001</v>
      </c>
      <c r="L35" s="6">
        <f t="shared" si="2"/>
        <v>1105.6300000000001</v>
      </c>
    </row>
    <row r="36" spans="1:12" ht="30" x14ac:dyDescent="0.25">
      <c r="A36" s="7" t="s">
        <v>17</v>
      </c>
      <c r="B36" s="7" t="s">
        <v>45</v>
      </c>
      <c r="C36" s="7" t="s">
        <v>19</v>
      </c>
      <c r="D36" s="7" t="s">
        <v>24</v>
      </c>
      <c r="E36" s="7" t="s">
        <v>46</v>
      </c>
      <c r="F36" s="7" t="s">
        <v>47</v>
      </c>
      <c r="G36" s="8">
        <v>1016.82</v>
      </c>
      <c r="H36" s="8">
        <v>0</v>
      </c>
      <c r="I36" s="8">
        <v>0</v>
      </c>
      <c r="J36" s="8">
        <f t="shared" si="0"/>
        <v>1016.82</v>
      </c>
      <c r="K36" s="8">
        <f t="shared" si="1"/>
        <v>1016.82</v>
      </c>
      <c r="L36" s="8">
        <f t="shared" si="2"/>
        <v>1016.82</v>
      </c>
    </row>
    <row r="37" spans="1:12" x14ac:dyDescent="0.25">
      <c r="A37" s="5" t="s">
        <v>17</v>
      </c>
      <c r="B37" s="5" t="s">
        <v>48</v>
      </c>
      <c r="C37" s="5" t="s">
        <v>19</v>
      </c>
      <c r="D37" s="5" t="s">
        <v>20</v>
      </c>
      <c r="E37" s="5" t="s">
        <v>49</v>
      </c>
      <c r="F37" s="5" t="s">
        <v>50</v>
      </c>
      <c r="G37" s="6">
        <v>243.13</v>
      </c>
      <c r="H37" s="6">
        <v>0</v>
      </c>
      <c r="I37" s="6">
        <v>0</v>
      </c>
      <c r="J37" s="6">
        <f t="shared" si="0"/>
        <v>243.13</v>
      </c>
      <c r="K37" s="6">
        <f t="shared" si="1"/>
        <v>243.13</v>
      </c>
      <c r="L37" s="6">
        <f t="shared" si="2"/>
        <v>243.13</v>
      </c>
    </row>
    <row r="38" spans="1:12" x14ac:dyDescent="0.25">
      <c r="A38" s="7" t="s">
        <v>17</v>
      </c>
      <c r="B38" s="7" t="s">
        <v>48</v>
      </c>
      <c r="C38" s="7" t="s">
        <v>19</v>
      </c>
      <c r="D38" s="7" t="s">
        <v>23</v>
      </c>
      <c r="E38" s="7" t="s">
        <v>49</v>
      </c>
      <c r="F38" s="7" t="s">
        <v>50</v>
      </c>
      <c r="G38" s="8">
        <v>125</v>
      </c>
      <c r="H38" s="8">
        <v>0</v>
      </c>
      <c r="I38" s="8">
        <v>0</v>
      </c>
      <c r="J38" s="8">
        <f t="shared" si="0"/>
        <v>125</v>
      </c>
      <c r="K38" s="8">
        <f t="shared" si="1"/>
        <v>125</v>
      </c>
      <c r="L38" s="8">
        <f t="shared" si="2"/>
        <v>125</v>
      </c>
    </row>
    <row r="39" spans="1:12" x14ac:dyDescent="0.25">
      <c r="A39" s="5" t="s">
        <v>17</v>
      </c>
      <c r="B39" s="5" t="s">
        <v>48</v>
      </c>
      <c r="C39" s="5" t="s">
        <v>19</v>
      </c>
      <c r="D39" s="5" t="s">
        <v>24</v>
      </c>
      <c r="E39" s="5" t="s">
        <v>49</v>
      </c>
      <c r="F39" s="5" t="s">
        <v>50</v>
      </c>
      <c r="G39" s="6">
        <v>37.89</v>
      </c>
      <c r="H39" s="6">
        <v>0</v>
      </c>
      <c r="I39" s="6">
        <v>0</v>
      </c>
      <c r="J39" s="6">
        <f t="shared" si="0"/>
        <v>37.89</v>
      </c>
      <c r="K39" s="6">
        <f t="shared" si="1"/>
        <v>37.89</v>
      </c>
      <c r="L39" s="6">
        <f t="shared" si="2"/>
        <v>37.89</v>
      </c>
    </row>
    <row r="40" spans="1:12" x14ac:dyDescent="0.25">
      <c r="A40" s="7" t="s">
        <v>17</v>
      </c>
      <c r="B40" s="7" t="s">
        <v>51</v>
      </c>
      <c r="C40" s="7" t="s">
        <v>19</v>
      </c>
      <c r="D40" s="7" t="s">
        <v>20</v>
      </c>
      <c r="E40" s="7" t="s">
        <v>52</v>
      </c>
      <c r="F40" s="7" t="s">
        <v>50</v>
      </c>
      <c r="G40" s="8">
        <v>188.91</v>
      </c>
      <c r="H40" s="8">
        <v>0</v>
      </c>
      <c r="I40" s="8">
        <v>0</v>
      </c>
      <c r="J40" s="8">
        <f t="shared" si="0"/>
        <v>188.91</v>
      </c>
      <c r="K40" s="8">
        <f t="shared" si="1"/>
        <v>188.91</v>
      </c>
      <c r="L40" s="8">
        <f t="shared" si="2"/>
        <v>188.91</v>
      </c>
    </row>
    <row r="41" spans="1:12" x14ac:dyDescent="0.25">
      <c r="A41" s="5" t="s">
        <v>17</v>
      </c>
      <c r="B41" s="5" t="s">
        <v>51</v>
      </c>
      <c r="C41" s="5" t="s">
        <v>19</v>
      </c>
      <c r="D41" s="5" t="s">
        <v>23</v>
      </c>
      <c r="E41" s="5" t="s">
        <v>52</v>
      </c>
      <c r="F41" s="5" t="s">
        <v>50</v>
      </c>
      <c r="G41" s="6">
        <v>113.83</v>
      </c>
      <c r="H41" s="6">
        <v>0</v>
      </c>
      <c r="I41" s="6">
        <v>0</v>
      </c>
      <c r="J41" s="6">
        <f t="shared" si="0"/>
        <v>113.83</v>
      </c>
      <c r="K41" s="6">
        <f t="shared" si="1"/>
        <v>113.83</v>
      </c>
      <c r="L41" s="6">
        <f t="shared" si="2"/>
        <v>113.83</v>
      </c>
    </row>
    <row r="42" spans="1:12" x14ac:dyDescent="0.25">
      <c r="A42" s="7" t="s">
        <v>17</v>
      </c>
      <c r="B42" s="7" t="s">
        <v>51</v>
      </c>
      <c r="C42" s="7" t="s">
        <v>19</v>
      </c>
      <c r="D42" s="7" t="s">
        <v>24</v>
      </c>
      <c r="E42" s="7" t="s">
        <v>52</v>
      </c>
      <c r="F42" s="7" t="s">
        <v>50</v>
      </c>
      <c r="G42" s="8">
        <v>10.99</v>
      </c>
      <c r="H42" s="8">
        <v>0</v>
      </c>
      <c r="I42" s="8">
        <v>0</v>
      </c>
      <c r="J42" s="8">
        <f t="shared" si="0"/>
        <v>10.99</v>
      </c>
      <c r="K42" s="8">
        <f t="shared" si="1"/>
        <v>10.99</v>
      </c>
      <c r="L42" s="8">
        <f t="shared" si="2"/>
        <v>10.99</v>
      </c>
    </row>
  </sheetData>
  <sheetProtection algorithmName="SHA-512" hashValue="XfxnYWYOGCIspEPydvANn9lykjzZWFJq4IoTGHdqMXmbI3IfzLjjLvHZLse13KkwGHp2kaPby3TuCzhd1VBtug==" saltValue="rZUNRVZmdVhLEgJSPexFTw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ull3"/>
  <dimension ref="A1:N42"/>
  <sheetViews>
    <sheetView tabSelected="1" workbookViewId="0">
      <pane ySplit="6" topLeftCell="A7" activePane="bottomLeft" state="frozen"/>
      <selection pane="bottomLeft" activeCell="G11" sqref="G11"/>
    </sheetView>
  </sheetViews>
  <sheetFormatPr defaultColWidth="8.7109375" defaultRowHeight="15" x14ac:dyDescent="0.25"/>
  <cols>
    <col min="1" max="1" width="10.85546875" customWidth="1"/>
    <col min="2" max="2" width="11.42578125" customWidth="1"/>
    <col min="3" max="3" width="23" customWidth="1"/>
    <col min="4" max="4" width="34" customWidth="1"/>
    <col min="5" max="5" width="48" customWidth="1"/>
    <col min="6" max="6" width="23" customWidth="1"/>
    <col min="7" max="7" width="18" customWidth="1"/>
    <col min="8" max="9" width="18" hidden="1" customWidth="1"/>
    <col min="10" max="10" width="18" customWidth="1"/>
    <col min="11" max="12" width="18" hidden="1" customWidth="1"/>
    <col min="13" max="13" width="18" customWidth="1"/>
    <col min="14" max="14" width="34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15"/>
      <c r="D3" s="28" t="s">
        <v>53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5" spans="1:14" x14ac:dyDescent="0.25">
      <c r="A5" s="3" t="s">
        <v>54</v>
      </c>
      <c r="B5" s="16">
        <f>COUNTIF(M7:M42,"Pendent")</f>
        <v>36</v>
      </c>
      <c r="C5" s="3" t="s">
        <v>55</v>
      </c>
      <c r="D5" s="16">
        <f>COUNTIF(M7:M42,"Revisar")</f>
        <v>0</v>
      </c>
    </row>
    <row r="6" spans="1:14" ht="44.1" customHeight="1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61</v>
      </c>
      <c r="M6" s="4" t="s">
        <v>62</v>
      </c>
    </row>
    <row r="7" spans="1:14" x14ac:dyDescent="0.2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9"/>
      <c r="H7" s="9">
        <v>0</v>
      </c>
      <c r="I7" s="9">
        <v>0</v>
      </c>
      <c r="J7" s="6">
        <f t="shared" ref="J7:J42" si="0">G7</f>
        <v>0</v>
      </c>
      <c r="K7" s="6">
        <f t="shared" ref="K7:K42" si="1">G7+H7</f>
        <v>0</v>
      </c>
      <c r="L7" s="6">
        <f t="shared" ref="L7:L42" si="2">G7+H7+I7</f>
        <v>0</v>
      </c>
      <c r="M7" s="17" t="str">
        <f>IF(OR(G7="",H7="",I7=""),"Pendent",IF(AND(G7&lt;='01_Referència'!G7,H7&lt;='01_Referència'!H7,I7&lt;='01_Referència'!I7),"OK","Revisar"))</f>
        <v>Pendent</v>
      </c>
    </row>
    <row r="8" spans="1:14" x14ac:dyDescent="0.25">
      <c r="A8" s="7" t="s">
        <v>17</v>
      </c>
      <c r="B8" s="7" t="s">
        <v>18</v>
      </c>
      <c r="C8" s="7" t="s">
        <v>19</v>
      </c>
      <c r="D8" s="7" t="s">
        <v>23</v>
      </c>
      <c r="E8" s="7" t="s">
        <v>21</v>
      </c>
      <c r="F8" s="7" t="s">
        <v>22</v>
      </c>
      <c r="G8" s="9"/>
      <c r="H8" s="9">
        <v>0</v>
      </c>
      <c r="I8" s="9">
        <v>0</v>
      </c>
      <c r="J8" s="8">
        <f t="shared" si="0"/>
        <v>0</v>
      </c>
      <c r="K8" s="8">
        <f t="shared" si="1"/>
        <v>0</v>
      </c>
      <c r="L8" s="8">
        <f t="shared" si="2"/>
        <v>0</v>
      </c>
      <c r="M8" s="18" t="str">
        <f>IF(OR(G8="",H8="",I8=""),"Pendent",IF(AND(G8&lt;='01_Referència'!G8,H8&lt;='01_Referència'!H8,I8&lt;='01_Referència'!I8),"OK","Revisar"))</f>
        <v>Pendent</v>
      </c>
    </row>
    <row r="9" spans="1:14" x14ac:dyDescent="0.25">
      <c r="A9" s="5" t="s">
        <v>17</v>
      </c>
      <c r="B9" s="5" t="s">
        <v>18</v>
      </c>
      <c r="C9" s="5" t="s">
        <v>19</v>
      </c>
      <c r="D9" s="5" t="s">
        <v>24</v>
      </c>
      <c r="E9" s="5" t="s">
        <v>21</v>
      </c>
      <c r="F9" s="5" t="s">
        <v>22</v>
      </c>
      <c r="G9" s="9"/>
      <c r="H9" s="9">
        <v>0</v>
      </c>
      <c r="I9" s="9">
        <v>0</v>
      </c>
      <c r="J9" s="6">
        <f t="shared" si="0"/>
        <v>0</v>
      </c>
      <c r="K9" s="6">
        <f t="shared" si="1"/>
        <v>0</v>
      </c>
      <c r="L9" s="6">
        <f t="shared" si="2"/>
        <v>0</v>
      </c>
      <c r="M9" s="17" t="str">
        <f>IF(OR(G9="",H9="",I9=""),"Pendent",IF(AND(G9&lt;='01_Referència'!G9,H9&lt;='01_Referència'!H9,I9&lt;='01_Referència'!I9),"OK","Revisar"))</f>
        <v>Pendent</v>
      </c>
    </row>
    <row r="10" spans="1:14" x14ac:dyDescent="0.25">
      <c r="A10" s="7" t="s">
        <v>17</v>
      </c>
      <c r="B10" s="7" t="s">
        <v>25</v>
      </c>
      <c r="C10" s="7" t="s">
        <v>19</v>
      </c>
      <c r="D10" s="7" t="s">
        <v>20</v>
      </c>
      <c r="E10" s="7" t="s">
        <v>26</v>
      </c>
      <c r="F10" s="7" t="s">
        <v>27</v>
      </c>
      <c r="G10" s="9"/>
      <c r="H10" s="9">
        <v>0</v>
      </c>
      <c r="I10" s="9">
        <v>0</v>
      </c>
      <c r="J10" s="8">
        <f t="shared" si="0"/>
        <v>0</v>
      </c>
      <c r="K10" s="8">
        <f t="shared" si="1"/>
        <v>0</v>
      </c>
      <c r="L10" s="8">
        <f t="shared" si="2"/>
        <v>0</v>
      </c>
      <c r="M10" s="18" t="str">
        <f>IF(OR(G10="",H10="",I10=""),"Pendent",IF(AND(G10&lt;='01_Referència'!G10,H10&lt;='01_Referència'!H10,I10&lt;='01_Referència'!I10),"OK","Revisar"))</f>
        <v>Pendent</v>
      </c>
    </row>
    <row r="11" spans="1:14" x14ac:dyDescent="0.25">
      <c r="A11" s="5" t="s">
        <v>17</v>
      </c>
      <c r="B11" s="5" t="s">
        <v>25</v>
      </c>
      <c r="C11" s="5" t="s">
        <v>19</v>
      </c>
      <c r="D11" s="5" t="s">
        <v>23</v>
      </c>
      <c r="E11" s="5" t="s">
        <v>26</v>
      </c>
      <c r="F11" s="5" t="s">
        <v>27</v>
      </c>
      <c r="G11" s="9"/>
      <c r="H11" s="9">
        <v>0</v>
      </c>
      <c r="I11" s="9">
        <v>0</v>
      </c>
      <c r="J11" s="6">
        <f t="shared" si="0"/>
        <v>0</v>
      </c>
      <c r="K11" s="6">
        <f t="shared" si="1"/>
        <v>0</v>
      </c>
      <c r="L11" s="6">
        <f t="shared" si="2"/>
        <v>0</v>
      </c>
      <c r="M11" s="17" t="str">
        <f>IF(OR(G11="",H11="",I11=""),"Pendent",IF(AND(G11&lt;='01_Referència'!G11,H11&lt;='01_Referència'!H11,I11&lt;='01_Referència'!I11),"OK","Revisar"))</f>
        <v>Pendent</v>
      </c>
    </row>
    <row r="12" spans="1:14" x14ac:dyDescent="0.25">
      <c r="A12" s="7" t="s">
        <v>17</v>
      </c>
      <c r="B12" s="7" t="s">
        <v>25</v>
      </c>
      <c r="C12" s="7" t="s">
        <v>19</v>
      </c>
      <c r="D12" s="7" t="s">
        <v>24</v>
      </c>
      <c r="E12" s="7" t="s">
        <v>26</v>
      </c>
      <c r="F12" s="7" t="s">
        <v>27</v>
      </c>
      <c r="G12" s="9"/>
      <c r="H12" s="9">
        <v>0</v>
      </c>
      <c r="I12" s="9">
        <v>0</v>
      </c>
      <c r="J12" s="8">
        <f t="shared" si="0"/>
        <v>0</v>
      </c>
      <c r="K12" s="8">
        <f t="shared" si="1"/>
        <v>0</v>
      </c>
      <c r="L12" s="8">
        <f t="shared" si="2"/>
        <v>0</v>
      </c>
      <c r="M12" s="18" t="str">
        <f>IF(OR(G12="",H12="",I12=""),"Pendent",IF(AND(G12&lt;='01_Referència'!G12,H12&lt;='01_Referència'!H12,I12&lt;='01_Referència'!I12),"OK","Revisar"))</f>
        <v>Pendent</v>
      </c>
    </row>
    <row r="13" spans="1:14" x14ac:dyDescent="0.25">
      <c r="A13" s="5" t="s">
        <v>17</v>
      </c>
      <c r="B13" s="5" t="s">
        <v>28</v>
      </c>
      <c r="C13" s="5" t="s">
        <v>19</v>
      </c>
      <c r="D13" s="5" t="s">
        <v>20</v>
      </c>
      <c r="E13" s="5" t="s">
        <v>29</v>
      </c>
      <c r="F13" s="5" t="s">
        <v>22</v>
      </c>
      <c r="G13" s="9"/>
      <c r="H13" s="9">
        <v>0</v>
      </c>
      <c r="I13" s="9">
        <v>0</v>
      </c>
      <c r="J13" s="6">
        <f t="shared" si="0"/>
        <v>0</v>
      </c>
      <c r="K13" s="6">
        <f t="shared" si="1"/>
        <v>0</v>
      </c>
      <c r="L13" s="6">
        <f t="shared" si="2"/>
        <v>0</v>
      </c>
      <c r="M13" s="17" t="str">
        <f>IF(OR(G13="",H13="",I13=""),"Pendent",IF(AND(G13&lt;='01_Referència'!G13,H13&lt;='01_Referència'!H13,I13&lt;='01_Referència'!I13),"OK","Revisar"))</f>
        <v>Pendent</v>
      </c>
    </row>
    <row r="14" spans="1:14" x14ac:dyDescent="0.25">
      <c r="A14" s="7" t="s">
        <v>17</v>
      </c>
      <c r="B14" s="7" t="s">
        <v>28</v>
      </c>
      <c r="C14" s="7" t="s">
        <v>19</v>
      </c>
      <c r="D14" s="7" t="s">
        <v>23</v>
      </c>
      <c r="E14" s="7" t="s">
        <v>29</v>
      </c>
      <c r="F14" s="7" t="s">
        <v>22</v>
      </c>
      <c r="G14" s="9"/>
      <c r="H14" s="9">
        <v>0</v>
      </c>
      <c r="I14" s="9">
        <v>0</v>
      </c>
      <c r="J14" s="8">
        <f t="shared" si="0"/>
        <v>0</v>
      </c>
      <c r="K14" s="8">
        <f t="shared" si="1"/>
        <v>0</v>
      </c>
      <c r="L14" s="8">
        <f t="shared" si="2"/>
        <v>0</v>
      </c>
      <c r="M14" s="18" t="str">
        <f>IF(OR(G14="",H14="",I14=""),"Pendent",IF(AND(G14&lt;='01_Referència'!G14,H14&lt;='01_Referència'!H14,I14&lt;='01_Referència'!I14),"OK","Revisar"))</f>
        <v>Pendent</v>
      </c>
    </row>
    <row r="15" spans="1:14" x14ac:dyDescent="0.25">
      <c r="A15" s="5" t="s">
        <v>17</v>
      </c>
      <c r="B15" s="5" t="s">
        <v>28</v>
      </c>
      <c r="C15" s="5" t="s">
        <v>19</v>
      </c>
      <c r="D15" s="5" t="s">
        <v>24</v>
      </c>
      <c r="E15" s="5" t="s">
        <v>29</v>
      </c>
      <c r="F15" s="5" t="s">
        <v>22</v>
      </c>
      <c r="G15" s="9"/>
      <c r="H15" s="9">
        <v>0</v>
      </c>
      <c r="I15" s="9">
        <v>0</v>
      </c>
      <c r="J15" s="6">
        <f t="shared" si="0"/>
        <v>0</v>
      </c>
      <c r="K15" s="6">
        <f t="shared" si="1"/>
        <v>0</v>
      </c>
      <c r="L15" s="6">
        <f t="shared" si="2"/>
        <v>0</v>
      </c>
      <c r="M15" s="17" t="str">
        <f>IF(OR(G15="",H15="",I15=""),"Pendent",IF(AND(G15&lt;='01_Referència'!G15,H15&lt;='01_Referència'!H15,I15&lt;='01_Referència'!I15),"OK","Revisar"))</f>
        <v>Pendent</v>
      </c>
    </row>
    <row r="16" spans="1:14" x14ac:dyDescent="0.25">
      <c r="A16" s="7" t="s">
        <v>17</v>
      </c>
      <c r="B16" s="7" t="s">
        <v>30</v>
      </c>
      <c r="C16" s="7" t="s">
        <v>19</v>
      </c>
      <c r="D16" s="7" t="s">
        <v>20</v>
      </c>
      <c r="E16" s="7" t="s">
        <v>31</v>
      </c>
      <c r="F16" s="7" t="s">
        <v>22</v>
      </c>
      <c r="G16" s="9"/>
      <c r="H16" s="9">
        <v>0</v>
      </c>
      <c r="I16" s="9">
        <v>0</v>
      </c>
      <c r="J16" s="8">
        <f t="shared" si="0"/>
        <v>0</v>
      </c>
      <c r="K16" s="8">
        <f t="shared" si="1"/>
        <v>0</v>
      </c>
      <c r="L16" s="8">
        <f t="shared" si="2"/>
        <v>0</v>
      </c>
      <c r="M16" s="18" t="str">
        <f>IF(OR(G16="",H16="",I16=""),"Pendent",IF(AND(G16&lt;='01_Referència'!G16,H16&lt;='01_Referència'!H16,I16&lt;='01_Referència'!I16),"OK","Revisar"))</f>
        <v>Pendent</v>
      </c>
    </row>
    <row r="17" spans="1:13" x14ac:dyDescent="0.25">
      <c r="A17" s="5" t="s">
        <v>17</v>
      </c>
      <c r="B17" s="5" t="s">
        <v>30</v>
      </c>
      <c r="C17" s="5" t="s">
        <v>19</v>
      </c>
      <c r="D17" s="5" t="s">
        <v>23</v>
      </c>
      <c r="E17" s="5" t="s">
        <v>31</v>
      </c>
      <c r="F17" s="5" t="s">
        <v>22</v>
      </c>
      <c r="G17" s="9"/>
      <c r="H17" s="9">
        <v>0</v>
      </c>
      <c r="I17" s="9">
        <v>0</v>
      </c>
      <c r="J17" s="6">
        <f t="shared" si="0"/>
        <v>0</v>
      </c>
      <c r="K17" s="6">
        <f t="shared" si="1"/>
        <v>0</v>
      </c>
      <c r="L17" s="6">
        <f t="shared" si="2"/>
        <v>0</v>
      </c>
      <c r="M17" s="17" t="str">
        <f>IF(OR(G17="",H17="",I17=""),"Pendent",IF(AND(G17&lt;='01_Referència'!G17,H17&lt;='01_Referència'!H17,I17&lt;='01_Referència'!I17),"OK","Revisar"))</f>
        <v>Pendent</v>
      </c>
    </row>
    <row r="18" spans="1:13" x14ac:dyDescent="0.25">
      <c r="A18" s="7" t="s">
        <v>17</v>
      </c>
      <c r="B18" s="7" t="s">
        <v>30</v>
      </c>
      <c r="C18" s="7" t="s">
        <v>19</v>
      </c>
      <c r="D18" s="7" t="s">
        <v>24</v>
      </c>
      <c r="E18" s="7" t="s">
        <v>31</v>
      </c>
      <c r="F18" s="7" t="s">
        <v>22</v>
      </c>
      <c r="G18" s="9"/>
      <c r="H18" s="9">
        <v>0</v>
      </c>
      <c r="I18" s="9">
        <v>0</v>
      </c>
      <c r="J18" s="8">
        <f t="shared" si="0"/>
        <v>0</v>
      </c>
      <c r="K18" s="8">
        <f t="shared" si="1"/>
        <v>0</v>
      </c>
      <c r="L18" s="8">
        <f t="shared" si="2"/>
        <v>0</v>
      </c>
      <c r="M18" s="18" t="str">
        <f>IF(OR(G18="",H18="",I18=""),"Pendent",IF(AND(G18&lt;='01_Referència'!G18,H18&lt;='01_Referència'!H18,I18&lt;='01_Referència'!I18),"OK","Revisar"))</f>
        <v>Pendent</v>
      </c>
    </row>
    <row r="19" spans="1:13" x14ac:dyDescent="0.25">
      <c r="A19" s="5" t="s">
        <v>17</v>
      </c>
      <c r="B19" s="5" t="s">
        <v>32</v>
      </c>
      <c r="C19" s="5" t="s">
        <v>19</v>
      </c>
      <c r="D19" s="5" t="s">
        <v>20</v>
      </c>
      <c r="E19" s="5" t="s">
        <v>33</v>
      </c>
      <c r="F19" s="5" t="s">
        <v>22</v>
      </c>
      <c r="G19" s="9"/>
      <c r="H19" s="9">
        <v>0</v>
      </c>
      <c r="I19" s="9">
        <v>0</v>
      </c>
      <c r="J19" s="6">
        <f t="shared" si="0"/>
        <v>0</v>
      </c>
      <c r="K19" s="6">
        <f t="shared" si="1"/>
        <v>0</v>
      </c>
      <c r="L19" s="6">
        <f t="shared" si="2"/>
        <v>0</v>
      </c>
      <c r="M19" s="17" t="str">
        <f>IF(OR(G19="",H19="",I19=""),"Pendent",IF(AND(G19&lt;='01_Referència'!G19,H19&lt;='01_Referència'!H19,I19&lt;='01_Referència'!I19),"OK","Revisar"))</f>
        <v>Pendent</v>
      </c>
    </row>
    <row r="20" spans="1:13" x14ac:dyDescent="0.25">
      <c r="A20" s="7" t="s">
        <v>17</v>
      </c>
      <c r="B20" s="7" t="s">
        <v>32</v>
      </c>
      <c r="C20" s="7" t="s">
        <v>19</v>
      </c>
      <c r="D20" s="7" t="s">
        <v>23</v>
      </c>
      <c r="E20" s="7" t="s">
        <v>33</v>
      </c>
      <c r="F20" s="7" t="s">
        <v>22</v>
      </c>
      <c r="G20" s="9"/>
      <c r="H20" s="9">
        <v>0</v>
      </c>
      <c r="I20" s="9">
        <v>0</v>
      </c>
      <c r="J20" s="8">
        <f t="shared" si="0"/>
        <v>0</v>
      </c>
      <c r="K20" s="8">
        <f t="shared" si="1"/>
        <v>0</v>
      </c>
      <c r="L20" s="8">
        <f t="shared" si="2"/>
        <v>0</v>
      </c>
      <c r="M20" s="18" t="str">
        <f>IF(OR(G20="",H20="",I20=""),"Pendent",IF(AND(G20&lt;='01_Referència'!G20,H20&lt;='01_Referència'!H20,I20&lt;='01_Referència'!I20),"OK","Revisar"))</f>
        <v>Pendent</v>
      </c>
    </row>
    <row r="21" spans="1:13" x14ac:dyDescent="0.25">
      <c r="A21" s="5" t="s">
        <v>17</v>
      </c>
      <c r="B21" s="5" t="s">
        <v>32</v>
      </c>
      <c r="C21" s="5" t="s">
        <v>19</v>
      </c>
      <c r="D21" s="5" t="s">
        <v>24</v>
      </c>
      <c r="E21" s="5" t="s">
        <v>33</v>
      </c>
      <c r="F21" s="5" t="s">
        <v>22</v>
      </c>
      <c r="G21" s="9"/>
      <c r="H21" s="9">
        <v>0</v>
      </c>
      <c r="I21" s="9">
        <v>0</v>
      </c>
      <c r="J21" s="6">
        <f t="shared" si="0"/>
        <v>0</v>
      </c>
      <c r="K21" s="6">
        <f t="shared" si="1"/>
        <v>0</v>
      </c>
      <c r="L21" s="6">
        <f t="shared" si="2"/>
        <v>0</v>
      </c>
      <c r="M21" s="17" t="str">
        <f>IF(OR(G21="",H21="",I21=""),"Pendent",IF(AND(G21&lt;='01_Referència'!G21,H21&lt;='01_Referència'!H21,I21&lt;='01_Referència'!I21),"OK","Revisar"))</f>
        <v>Pendent</v>
      </c>
    </row>
    <row r="22" spans="1:13" x14ac:dyDescent="0.25">
      <c r="A22" s="7" t="s">
        <v>17</v>
      </c>
      <c r="B22" s="7" t="s">
        <v>34</v>
      </c>
      <c r="C22" s="7" t="s">
        <v>19</v>
      </c>
      <c r="D22" s="7" t="s">
        <v>20</v>
      </c>
      <c r="E22" s="7" t="s">
        <v>35</v>
      </c>
      <c r="F22" s="7" t="s">
        <v>22</v>
      </c>
      <c r="G22" s="9"/>
      <c r="H22" s="9">
        <v>0</v>
      </c>
      <c r="I22" s="9">
        <v>0</v>
      </c>
      <c r="J22" s="8">
        <f t="shared" si="0"/>
        <v>0</v>
      </c>
      <c r="K22" s="8">
        <f t="shared" si="1"/>
        <v>0</v>
      </c>
      <c r="L22" s="8">
        <f t="shared" si="2"/>
        <v>0</v>
      </c>
      <c r="M22" s="18" t="str">
        <f>IF(OR(G22="",H22="",I22=""),"Pendent",IF(AND(G22&lt;='01_Referència'!G22,H22&lt;='01_Referència'!H22,I22&lt;='01_Referència'!I22),"OK","Revisar"))</f>
        <v>Pendent</v>
      </c>
    </row>
    <row r="23" spans="1:13" x14ac:dyDescent="0.25">
      <c r="A23" s="5" t="s">
        <v>17</v>
      </c>
      <c r="B23" s="5" t="s">
        <v>34</v>
      </c>
      <c r="C23" s="5" t="s">
        <v>19</v>
      </c>
      <c r="D23" s="5" t="s">
        <v>23</v>
      </c>
      <c r="E23" s="5" t="s">
        <v>35</v>
      </c>
      <c r="F23" s="5" t="s">
        <v>22</v>
      </c>
      <c r="G23" s="9"/>
      <c r="H23" s="9">
        <v>0</v>
      </c>
      <c r="I23" s="9">
        <v>0</v>
      </c>
      <c r="J23" s="6">
        <f t="shared" si="0"/>
        <v>0</v>
      </c>
      <c r="K23" s="6">
        <f t="shared" si="1"/>
        <v>0</v>
      </c>
      <c r="L23" s="6">
        <f t="shared" si="2"/>
        <v>0</v>
      </c>
      <c r="M23" s="17" t="str">
        <f>IF(OR(G23="",H23="",I23=""),"Pendent",IF(AND(G23&lt;='01_Referència'!G23,H23&lt;='01_Referència'!H23,I23&lt;='01_Referència'!I23),"OK","Revisar"))</f>
        <v>Pendent</v>
      </c>
    </row>
    <row r="24" spans="1:13" x14ac:dyDescent="0.25">
      <c r="A24" s="7" t="s">
        <v>17</v>
      </c>
      <c r="B24" s="7" t="s">
        <v>34</v>
      </c>
      <c r="C24" s="7" t="s">
        <v>19</v>
      </c>
      <c r="D24" s="7" t="s">
        <v>24</v>
      </c>
      <c r="E24" s="7" t="s">
        <v>35</v>
      </c>
      <c r="F24" s="7" t="s">
        <v>22</v>
      </c>
      <c r="G24" s="9"/>
      <c r="H24" s="9">
        <v>0</v>
      </c>
      <c r="I24" s="9">
        <v>0</v>
      </c>
      <c r="J24" s="8">
        <f t="shared" si="0"/>
        <v>0</v>
      </c>
      <c r="K24" s="8">
        <f t="shared" si="1"/>
        <v>0</v>
      </c>
      <c r="L24" s="8">
        <f t="shared" si="2"/>
        <v>0</v>
      </c>
      <c r="M24" s="18" t="str">
        <f>IF(OR(G24="",H24="",I24=""),"Pendent",IF(AND(G24&lt;='01_Referència'!G24,H24&lt;='01_Referència'!H24,I24&lt;='01_Referència'!I24),"OK","Revisar"))</f>
        <v>Pendent</v>
      </c>
    </row>
    <row r="25" spans="1:13" ht="30" x14ac:dyDescent="0.25">
      <c r="A25" s="5" t="s">
        <v>17</v>
      </c>
      <c r="B25" s="5" t="s">
        <v>36</v>
      </c>
      <c r="C25" s="5" t="s">
        <v>19</v>
      </c>
      <c r="D25" s="5" t="s">
        <v>20</v>
      </c>
      <c r="E25" s="5" t="s">
        <v>37</v>
      </c>
      <c r="F25" s="5" t="s">
        <v>38</v>
      </c>
      <c r="G25" s="9"/>
      <c r="H25" s="9">
        <v>0</v>
      </c>
      <c r="I25" s="9">
        <v>0</v>
      </c>
      <c r="J25" s="6">
        <f t="shared" si="0"/>
        <v>0</v>
      </c>
      <c r="K25" s="6">
        <f t="shared" si="1"/>
        <v>0</v>
      </c>
      <c r="L25" s="6">
        <f t="shared" si="2"/>
        <v>0</v>
      </c>
      <c r="M25" s="17" t="str">
        <f>IF(OR(G25="",H25="",I25=""),"Pendent",IF(AND(G25&lt;='01_Referència'!G25,H25&lt;='01_Referència'!H25,I25&lt;='01_Referència'!I25),"OK","Revisar"))</f>
        <v>Pendent</v>
      </c>
    </row>
    <row r="26" spans="1:13" ht="30" x14ac:dyDescent="0.25">
      <c r="A26" s="7" t="s">
        <v>17</v>
      </c>
      <c r="B26" s="7" t="s">
        <v>36</v>
      </c>
      <c r="C26" s="7" t="s">
        <v>19</v>
      </c>
      <c r="D26" s="7" t="s">
        <v>23</v>
      </c>
      <c r="E26" s="7" t="s">
        <v>37</v>
      </c>
      <c r="F26" s="7" t="s">
        <v>38</v>
      </c>
      <c r="G26" s="9"/>
      <c r="H26" s="9">
        <v>0</v>
      </c>
      <c r="I26" s="9">
        <v>0</v>
      </c>
      <c r="J26" s="8">
        <f t="shared" si="0"/>
        <v>0</v>
      </c>
      <c r="K26" s="8">
        <f t="shared" si="1"/>
        <v>0</v>
      </c>
      <c r="L26" s="8">
        <f t="shared" si="2"/>
        <v>0</v>
      </c>
      <c r="M26" s="18" t="str">
        <f>IF(OR(G26="",H26="",I26=""),"Pendent",IF(AND(G26&lt;='01_Referència'!G26,H26&lt;='01_Referència'!H26,I26&lt;='01_Referència'!I26),"OK","Revisar"))</f>
        <v>Pendent</v>
      </c>
    </row>
    <row r="27" spans="1:13" ht="30" x14ac:dyDescent="0.25">
      <c r="A27" s="5" t="s">
        <v>17</v>
      </c>
      <c r="B27" s="5" t="s">
        <v>36</v>
      </c>
      <c r="C27" s="5" t="s">
        <v>19</v>
      </c>
      <c r="D27" s="5" t="s">
        <v>24</v>
      </c>
      <c r="E27" s="5" t="s">
        <v>37</v>
      </c>
      <c r="F27" s="5" t="s">
        <v>38</v>
      </c>
      <c r="G27" s="9"/>
      <c r="H27" s="9">
        <v>0</v>
      </c>
      <c r="I27" s="9">
        <v>0</v>
      </c>
      <c r="J27" s="6">
        <f t="shared" si="0"/>
        <v>0</v>
      </c>
      <c r="K27" s="6">
        <f t="shared" si="1"/>
        <v>0</v>
      </c>
      <c r="L27" s="6">
        <f t="shared" si="2"/>
        <v>0</v>
      </c>
      <c r="M27" s="17" t="str">
        <f>IF(OR(G27="",H27="",I27=""),"Pendent",IF(AND(G27&lt;='01_Referència'!G27,H27&lt;='01_Referència'!H27,I27&lt;='01_Referència'!I27),"OK","Revisar"))</f>
        <v>Pendent</v>
      </c>
    </row>
    <row r="28" spans="1:13" x14ac:dyDescent="0.25">
      <c r="A28" s="7" t="s">
        <v>17</v>
      </c>
      <c r="B28" s="7" t="s">
        <v>39</v>
      </c>
      <c r="C28" s="7" t="s">
        <v>19</v>
      </c>
      <c r="D28" s="7" t="s">
        <v>20</v>
      </c>
      <c r="E28" s="7" t="s">
        <v>40</v>
      </c>
      <c r="F28" s="7" t="s">
        <v>41</v>
      </c>
      <c r="G28" s="9"/>
      <c r="H28" s="9">
        <v>0</v>
      </c>
      <c r="I28" s="9">
        <v>0</v>
      </c>
      <c r="J28" s="8">
        <f t="shared" si="0"/>
        <v>0</v>
      </c>
      <c r="K28" s="8">
        <f t="shared" si="1"/>
        <v>0</v>
      </c>
      <c r="L28" s="8">
        <f t="shared" si="2"/>
        <v>0</v>
      </c>
      <c r="M28" s="18" t="str">
        <f>IF(OR(G28="",H28="",I28=""),"Pendent",IF(AND(G28&lt;='01_Referència'!G28,H28&lt;='01_Referència'!H28,I28&lt;='01_Referència'!I28),"OK","Revisar"))</f>
        <v>Pendent</v>
      </c>
    </row>
    <row r="29" spans="1:13" x14ac:dyDescent="0.25">
      <c r="A29" s="5" t="s">
        <v>17</v>
      </c>
      <c r="B29" s="5" t="s">
        <v>39</v>
      </c>
      <c r="C29" s="5" t="s">
        <v>19</v>
      </c>
      <c r="D29" s="5" t="s">
        <v>23</v>
      </c>
      <c r="E29" s="5" t="s">
        <v>40</v>
      </c>
      <c r="F29" s="5" t="s">
        <v>41</v>
      </c>
      <c r="G29" s="9"/>
      <c r="H29" s="9">
        <v>0</v>
      </c>
      <c r="I29" s="9">
        <v>0</v>
      </c>
      <c r="J29" s="6">
        <f t="shared" si="0"/>
        <v>0</v>
      </c>
      <c r="K29" s="6">
        <f t="shared" si="1"/>
        <v>0</v>
      </c>
      <c r="L29" s="6">
        <f t="shared" si="2"/>
        <v>0</v>
      </c>
      <c r="M29" s="17" t="str">
        <f>IF(OR(G29="",H29="",I29=""),"Pendent",IF(AND(G29&lt;='01_Referència'!G29,H29&lt;='01_Referència'!H29,I29&lt;='01_Referència'!I29),"OK","Revisar"))</f>
        <v>Pendent</v>
      </c>
    </row>
    <row r="30" spans="1:13" x14ac:dyDescent="0.25">
      <c r="A30" s="7" t="s">
        <v>17</v>
      </c>
      <c r="B30" s="7" t="s">
        <v>39</v>
      </c>
      <c r="C30" s="7" t="s">
        <v>19</v>
      </c>
      <c r="D30" s="7" t="s">
        <v>24</v>
      </c>
      <c r="E30" s="7" t="s">
        <v>40</v>
      </c>
      <c r="F30" s="7" t="s">
        <v>41</v>
      </c>
      <c r="G30" s="9"/>
      <c r="H30" s="9">
        <v>0</v>
      </c>
      <c r="I30" s="9">
        <v>0</v>
      </c>
      <c r="J30" s="8">
        <f t="shared" si="0"/>
        <v>0</v>
      </c>
      <c r="K30" s="8">
        <f t="shared" si="1"/>
        <v>0</v>
      </c>
      <c r="L30" s="8">
        <f t="shared" si="2"/>
        <v>0</v>
      </c>
      <c r="M30" s="18" t="str">
        <f>IF(OR(G30="",H30="",I30=""),"Pendent",IF(AND(G30&lt;='01_Referència'!G30,H30&lt;='01_Referència'!H30,I30&lt;='01_Referència'!I30),"OK","Revisar"))</f>
        <v>Pendent</v>
      </c>
    </row>
    <row r="31" spans="1:13" x14ac:dyDescent="0.25">
      <c r="A31" s="5" t="s">
        <v>17</v>
      </c>
      <c r="B31" s="5" t="s">
        <v>42</v>
      </c>
      <c r="C31" s="5" t="s">
        <v>19</v>
      </c>
      <c r="D31" s="5" t="s">
        <v>20</v>
      </c>
      <c r="E31" s="5" t="s">
        <v>43</v>
      </c>
      <c r="F31" s="5" t="s">
        <v>44</v>
      </c>
      <c r="G31" s="9"/>
      <c r="H31" s="9">
        <v>0</v>
      </c>
      <c r="I31" s="9">
        <v>0</v>
      </c>
      <c r="J31" s="6">
        <f t="shared" si="0"/>
        <v>0</v>
      </c>
      <c r="K31" s="6">
        <f t="shared" si="1"/>
        <v>0</v>
      </c>
      <c r="L31" s="6">
        <f t="shared" si="2"/>
        <v>0</v>
      </c>
      <c r="M31" s="17" t="str">
        <f>IF(OR(G31="",H31="",I31=""),"Pendent",IF(AND(G31&lt;='01_Referència'!G31,H31&lt;='01_Referència'!H31,I31&lt;='01_Referència'!I31),"OK","Revisar"))</f>
        <v>Pendent</v>
      </c>
    </row>
    <row r="32" spans="1:13" x14ac:dyDescent="0.25">
      <c r="A32" s="7" t="s">
        <v>17</v>
      </c>
      <c r="B32" s="7" t="s">
        <v>42</v>
      </c>
      <c r="C32" s="7" t="s">
        <v>19</v>
      </c>
      <c r="D32" s="7" t="s">
        <v>23</v>
      </c>
      <c r="E32" s="7" t="s">
        <v>43</v>
      </c>
      <c r="F32" s="7" t="s">
        <v>44</v>
      </c>
      <c r="G32" s="9"/>
      <c r="H32" s="9">
        <v>0</v>
      </c>
      <c r="I32" s="9">
        <v>0</v>
      </c>
      <c r="J32" s="8">
        <f t="shared" si="0"/>
        <v>0</v>
      </c>
      <c r="K32" s="8">
        <f t="shared" si="1"/>
        <v>0</v>
      </c>
      <c r="L32" s="8">
        <f t="shared" si="2"/>
        <v>0</v>
      </c>
      <c r="M32" s="18" t="str">
        <f>IF(OR(G32="",H32="",I32=""),"Pendent",IF(AND(G32&lt;='01_Referència'!G32,H32&lt;='01_Referència'!H32,I32&lt;='01_Referència'!I32),"OK","Revisar"))</f>
        <v>Pendent</v>
      </c>
    </row>
    <row r="33" spans="1:13" x14ac:dyDescent="0.25">
      <c r="A33" s="5" t="s">
        <v>17</v>
      </c>
      <c r="B33" s="5" t="s">
        <v>42</v>
      </c>
      <c r="C33" s="5" t="s">
        <v>19</v>
      </c>
      <c r="D33" s="5" t="s">
        <v>24</v>
      </c>
      <c r="E33" s="5" t="s">
        <v>43</v>
      </c>
      <c r="F33" s="5" t="s">
        <v>44</v>
      </c>
      <c r="G33" s="9"/>
      <c r="H33" s="9">
        <v>0</v>
      </c>
      <c r="I33" s="9">
        <v>0</v>
      </c>
      <c r="J33" s="6">
        <f t="shared" si="0"/>
        <v>0</v>
      </c>
      <c r="K33" s="6">
        <f t="shared" si="1"/>
        <v>0</v>
      </c>
      <c r="L33" s="6">
        <f t="shared" si="2"/>
        <v>0</v>
      </c>
      <c r="M33" s="17" t="str">
        <f>IF(OR(G33="",H33="",I33=""),"Pendent",IF(AND(G33&lt;='01_Referència'!G33,H33&lt;='01_Referència'!H33,I33&lt;='01_Referència'!I33),"OK","Revisar"))</f>
        <v>Pendent</v>
      </c>
    </row>
    <row r="34" spans="1:13" ht="30" x14ac:dyDescent="0.25">
      <c r="A34" s="7" t="s">
        <v>17</v>
      </c>
      <c r="B34" s="7" t="s">
        <v>45</v>
      </c>
      <c r="C34" s="7" t="s">
        <v>19</v>
      </c>
      <c r="D34" s="7" t="s">
        <v>20</v>
      </c>
      <c r="E34" s="7" t="s">
        <v>46</v>
      </c>
      <c r="F34" s="7" t="s">
        <v>47</v>
      </c>
      <c r="G34" s="9"/>
      <c r="H34" s="9">
        <v>0</v>
      </c>
      <c r="I34" s="9">
        <v>0</v>
      </c>
      <c r="J34" s="8">
        <f t="shared" si="0"/>
        <v>0</v>
      </c>
      <c r="K34" s="8">
        <f t="shared" si="1"/>
        <v>0</v>
      </c>
      <c r="L34" s="8">
        <f t="shared" si="2"/>
        <v>0</v>
      </c>
      <c r="M34" s="18" t="str">
        <f>IF(OR(G34="",H34="",I34=""),"Pendent",IF(AND(G34&lt;='01_Referència'!G34,H34&lt;='01_Referència'!H34,I34&lt;='01_Referència'!I34),"OK","Revisar"))</f>
        <v>Pendent</v>
      </c>
    </row>
    <row r="35" spans="1:13" ht="30" x14ac:dyDescent="0.25">
      <c r="A35" s="5" t="s">
        <v>17</v>
      </c>
      <c r="B35" s="5" t="s">
        <v>45</v>
      </c>
      <c r="C35" s="5" t="s">
        <v>19</v>
      </c>
      <c r="D35" s="5" t="s">
        <v>23</v>
      </c>
      <c r="E35" s="5" t="s">
        <v>46</v>
      </c>
      <c r="F35" s="5" t="s">
        <v>47</v>
      </c>
      <c r="G35" s="9"/>
      <c r="H35" s="9">
        <v>0</v>
      </c>
      <c r="I35" s="9">
        <v>0</v>
      </c>
      <c r="J35" s="6">
        <f t="shared" si="0"/>
        <v>0</v>
      </c>
      <c r="K35" s="6">
        <f t="shared" si="1"/>
        <v>0</v>
      </c>
      <c r="L35" s="6">
        <f t="shared" si="2"/>
        <v>0</v>
      </c>
      <c r="M35" s="17" t="str">
        <f>IF(OR(G35="",H35="",I35=""),"Pendent",IF(AND(G35&lt;='01_Referència'!G35,H35&lt;='01_Referència'!H35,I35&lt;='01_Referència'!I35),"OK","Revisar"))</f>
        <v>Pendent</v>
      </c>
    </row>
    <row r="36" spans="1:13" ht="30" x14ac:dyDescent="0.25">
      <c r="A36" s="7" t="s">
        <v>17</v>
      </c>
      <c r="B36" s="7" t="s">
        <v>45</v>
      </c>
      <c r="C36" s="7" t="s">
        <v>19</v>
      </c>
      <c r="D36" s="7" t="s">
        <v>24</v>
      </c>
      <c r="E36" s="7" t="s">
        <v>46</v>
      </c>
      <c r="F36" s="7" t="s">
        <v>47</v>
      </c>
      <c r="G36" s="9"/>
      <c r="H36" s="9">
        <v>0</v>
      </c>
      <c r="I36" s="9">
        <v>0</v>
      </c>
      <c r="J36" s="8">
        <f t="shared" si="0"/>
        <v>0</v>
      </c>
      <c r="K36" s="8">
        <f t="shared" si="1"/>
        <v>0</v>
      </c>
      <c r="L36" s="8">
        <f t="shared" si="2"/>
        <v>0</v>
      </c>
      <c r="M36" s="18" t="str">
        <f>IF(OR(G36="",H36="",I36=""),"Pendent",IF(AND(G36&lt;='01_Referència'!G36,H36&lt;='01_Referència'!H36,I36&lt;='01_Referència'!I36),"OK","Revisar"))</f>
        <v>Pendent</v>
      </c>
    </row>
    <row r="37" spans="1:13" x14ac:dyDescent="0.25">
      <c r="A37" s="5" t="s">
        <v>17</v>
      </c>
      <c r="B37" s="5" t="s">
        <v>48</v>
      </c>
      <c r="C37" s="5" t="s">
        <v>19</v>
      </c>
      <c r="D37" s="5" t="s">
        <v>20</v>
      </c>
      <c r="E37" s="5" t="s">
        <v>49</v>
      </c>
      <c r="F37" s="5" t="s">
        <v>50</v>
      </c>
      <c r="G37" s="9"/>
      <c r="H37" s="9">
        <v>0</v>
      </c>
      <c r="I37" s="9">
        <v>0</v>
      </c>
      <c r="J37" s="6">
        <f t="shared" si="0"/>
        <v>0</v>
      </c>
      <c r="K37" s="6">
        <f t="shared" si="1"/>
        <v>0</v>
      </c>
      <c r="L37" s="6">
        <f t="shared" si="2"/>
        <v>0</v>
      </c>
      <c r="M37" s="17" t="str">
        <f>IF(OR(G37="",H37="",I37=""),"Pendent",IF(AND(G37&lt;='01_Referència'!G37,H37&lt;='01_Referència'!H37,I37&lt;='01_Referència'!I37),"OK","Revisar"))</f>
        <v>Pendent</v>
      </c>
    </row>
    <row r="38" spans="1:13" x14ac:dyDescent="0.25">
      <c r="A38" s="7" t="s">
        <v>17</v>
      </c>
      <c r="B38" s="7" t="s">
        <v>48</v>
      </c>
      <c r="C38" s="7" t="s">
        <v>19</v>
      </c>
      <c r="D38" s="7" t="s">
        <v>23</v>
      </c>
      <c r="E38" s="7" t="s">
        <v>49</v>
      </c>
      <c r="F38" s="7" t="s">
        <v>50</v>
      </c>
      <c r="G38" s="9"/>
      <c r="H38" s="9">
        <v>0</v>
      </c>
      <c r="I38" s="9">
        <v>0</v>
      </c>
      <c r="J38" s="8">
        <f t="shared" si="0"/>
        <v>0</v>
      </c>
      <c r="K38" s="8">
        <f t="shared" si="1"/>
        <v>0</v>
      </c>
      <c r="L38" s="8">
        <f t="shared" si="2"/>
        <v>0</v>
      </c>
      <c r="M38" s="18" t="str">
        <f>IF(OR(G38="",H38="",I38=""),"Pendent",IF(AND(G38&lt;='01_Referència'!G38,H38&lt;='01_Referència'!H38,I38&lt;='01_Referència'!I38),"OK","Revisar"))</f>
        <v>Pendent</v>
      </c>
    </row>
    <row r="39" spans="1:13" x14ac:dyDescent="0.25">
      <c r="A39" s="5" t="s">
        <v>17</v>
      </c>
      <c r="B39" s="5" t="s">
        <v>48</v>
      </c>
      <c r="C39" s="5" t="s">
        <v>19</v>
      </c>
      <c r="D39" s="5" t="s">
        <v>24</v>
      </c>
      <c r="E39" s="5" t="s">
        <v>49</v>
      </c>
      <c r="F39" s="5" t="s">
        <v>50</v>
      </c>
      <c r="G39" s="9"/>
      <c r="H39" s="9">
        <v>0</v>
      </c>
      <c r="I39" s="9">
        <v>0</v>
      </c>
      <c r="J39" s="6">
        <f t="shared" si="0"/>
        <v>0</v>
      </c>
      <c r="K39" s="6">
        <f t="shared" si="1"/>
        <v>0</v>
      </c>
      <c r="L39" s="6">
        <f t="shared" si="2"/>
        <v>0</v>
      </c>
      <c r="M39" s="17" t="str">
        <f>IF(OR(G39="",H39="",I39=""),"Pendent",IF(AND(G39&lt;='01_Referència'!G39,H39&lt;='01_Referència'!H39,I39&lt;='01_Referència'!I39),"OK","Revisar"))</f>
        <v>Pendent</v>
      </c>
    </row>
    <row r="40" spans="1:13" x14ac:dyDescent="0.25">
      <c r="A40" s="7" t="s">
        <v>17</v>
      </c>
      <c r="B40" s="7" t="s">
        <v>51</v>
      </c>
      <c r="C40" s="7" t="s">
        <v>19</v>
      </c>
      <c r="D40" s="7" t="s">
        <v>20</v>
      </c>
      <c r="E40" s="7" t="s">
        <v>52</v>
      </c>
      <c r="F40" s="7" t="s">
        <v>50</v>
      </c>
      <c r="G40" s="9"/>
      <c r="H40" s="9">
        <v>0</v>
      </c>
      <c r="I40" s="9">
        <v>0</v>
      </c>
      <c r="J40" s="8">
        <f t="shared" si="0"/>
        <v>0</v>
      </c>
      <c r="K40" s="8">
        <f t="shared" si="1"/>
        <v>0</v>
      </c>
      <c r="L40" s="8">
        <f t="shared" si="2"/>
        <v>0</v>
      </c>
      <c r="M40" s="18" t="str">
        <f>IF(OR(G40="",H40="",I40=""),"Pendent",IF(AND(G40&lt;='01_Referència'!G40,H40&lt;='01_Referència'!H40,I40&lt;='01_Referència'!I40),"OK","Revisar"))</f>
        <v>Pendent</v>
      </c>
    </row>
    <row r="41" spans="1:13" x14ac:dyDescent="0.25">
      <c r="A41" s="5" t="s">
        <v>17</v>
      </c>
      <c r="B41" s="5" t="s">
        <v>51</v>
      </c>
      <c r="C41" s="5" t="s">
        <v>19</v>
      </c>
      <c r="D41" s="5" t="s">
        <v>23</v>
      </c>
      <c r="E41" s="5" t="s">
        <v>52</v>
      </c>
      <c r="F41" s="5" t="s">
        <v>50</v>
      </c>
      <c r="G41" s="9"/>
      <c r="H41" s="9">
        <v>0</v>
      </c>
      <c r="I41" s="9">
        <v>0</v>
      </c>
      <c r="J41" s="6">
        <f t="shared" si="0"/>
        <v>0</v>
      </c>
      <c r="K41" s="6">
        <f t="shared" si="1"/>
        <v>0</v>
      </c>
      <c r="L41" s="6">
        <f t="shared" si="2"/>
        <v>0</v>
      </c>
      <c r="M41" s="17" t="str">
        <f>IF(OR(G41="",H41="",I41=""),"Pendent",IF(AND(G41&lt;='01_Referència'!G41,H41&lt;='01_Referència'!H41,I41&lt;='01_Referència'!I41),"OK","Revisar"))</f>
        <v>Pendent</v>
      </c>
    </row>
    <row r="42" spans="1:13" x14ac:dyDescent="0.25">
      <c r="A42" s="7" t="s">
        <v>17</v>
      </c>
      <c r="B42" s="7" t="s">
        <v>51</v>
      </c>
      <c r="C42" s="7" t="s">
        <v>19</v>
      </c>
      <c r="D42" s="7" t="s">
        <v>24</v>
      </c>
      <c r="E42" s="7" t="s">
        <v>52</v>
      </c>
      <c r="F42" s="7" t="s">
        <v>50</v>
      </c>
      <c r="G42" s="9"/>
      <c r="H42" s="9">
        <v>0</v>
      </c>
      <c r="I42" s="9">
        <v>0</v>
      </c>
      <c r="J42" s="8">
        <f t="shared" si="0"/>
        <v>0</v>
      </c>
      <c r="K42" s="8">
        <f t="shared" si="1"/>
        <v>0</v>
      </c>
      <c r="L42" s="8">
        <f t="shared" si="2"/>
        <v>0</v>
      </c>
      <c r="M42" s="18" t="str">
        <f>IF(OR(G42="",H42="",I42=""),"Pendent",IF(AND(G42&lt;='01_Referència'!G42,H42&lt;='01_Referència'!H42,I42&lt;='01_Referència'!I42),"OK","Revisar"))</f>
        <v>Pendent</v>
      </c>
    </row>
  </sheetData>
  <sheetProtection algorithmName="SHA-512" hashValue="KUdtYGjJzirjGXF0ytTQZZesYlQfqhMOREI/zzVC8SwMveNRIl8nHv6gLRX8BjxlrKLEKMp9muj2LusU8FP+4w==" saltValue="bNyyfyYwpXONl/zI604QFw==" spinCount="100000" sheet="1" objects="1" scenarios="1" selectLockedCells="1"/>
  <mergeCells count="3">
    <mergeCell ref="D2:N2"/>
    <mergeCell ref="D1:N1"/>
    <mergeCell ref="D3:N3"/>
  </mergeCells>
  <pageMargins left="0.75" right="0.75" top="1" bottom="1" header="0.5" footer="0.5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AND(G7&lt;&gt;"",G7&gt;'01_Referència'!G7)</xm:f>
            <x14:dxf>
              <fill>
                <patternFill patternType="solid">
                  <fgColor rgb="FFFFC7CE"/>
                </patternFill>
              </fill>
            </x14:dxf>
          </x14:cfRule>
          <xm:sqref>G7:I42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195" yWindow="617" count="2">
        <x14:dataValidation type="custom" allowBlank="1" showInputMessage="1" showErrorMessage="1" errorTitle="Preu no permès" error="L’import ofert ha de ser superior o igual a 0 i no pot superar el preu de referència de la mateixa fila." promptTitle="Preu ofert" prompt="Introduïu un import igual o inferior al preu de referència." xr:uid="{00000000-0002-0000-0100-000000000000}">
          <x14:formula1>
            <xm:f>OR(G7="",AND(ISNUMBER(G7),G7&gt;=0,G7&lt;='01_Referència'!G7))</xm:f>
          </x14:formula1>
          <xm:sqref>H7:I42 G8:G9 G7</xm:sqref>
        </x14:dataValidation>
        <x14:dataValidation type="custom" allowBlank="1" showInputMessage="1" showErrorMessage="1" errorTitle="Preu no permès" error="L’import ofert ha de ser superior o igual a 0 i no pot superar el preu de referència de la mateixa fila." promptTitle="Preu Ofert" prompt="Introduïu un import igual o inferior al preu de referència" xr:uid="{6789B08B-00E1-4B58-B377-4C898D147C49}">
          <x14:formula1>
            <xm:f>OR(G10="",AND(ISNUMBER(G10),G10&gt;=0,G10&lt;='01_Referència'!G10))</xm:f>
          </x14:formula1>
          <xm:sqref>G10:G42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ull4"/>
  <dimension ref="A1:N42"/>
  <sheetViews>
    <sheetView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1.285156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hidden="1" customWidth="1"/>
    <col min="8" max="13" width="18" customWidth="1"/>
    <col min="14" max="14" width="34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2"/>
      <c r="D3" s="31" t="s">
        <v>4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5" spans="1:14" x14ac:dyDescent="0.25">
      <c r="A5" s="3" t="s">
        <v>63</v>
      </c>
      <c r="B5" s="10">
        <f>SUM(J7:J42)</f>
        <v>0</v>
      </c>
      <c r="C5" s="3" t="s">
        <v>64</v>
      </c>
      <c r="D5" s="10">
        <f>SUM(L7:L42)</f>
        <v>906833.8</v>
      </c>
      <c r="E5" s="3" t="s">
        <v>65</v>
      </c>
      <c r="F5" s="11">
        <f>D5-B5</f>
        <v>906833.8</v>
      </c>
    </row>
    <row r="6" spans="1:14" ht="44.1" customHeight="1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66</v>
      </c>
      <c r="H6" s="4" t="s">
        <v>67</v>
      </c>
      <c r="I6" s="4" t="s">
        <v>68</v>
      </c>
      <c r="J6" s="4" t="s">
        <v>83</v>
      </c>
      <c r="K6" s="4" t="s">
        <v>69</v>
      </c>
      <c r="L6" s="4" t="s">
        <v>84</v>
      </c>
      <c r="M6" s="4" t="s">
        <v>70</v>
      </c>
    </row>
    <row r="7" spans="1:14" x14ac:dyDescent="0.2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12" t="s">
        <v>71</v>
      </c>
      <c r="H7" s="12">
        <v>16000</v>
      </c>
      <c r="I7" s="6">
        <f>IF(G7="A",'02_Oferta'!G7,IF(G7="B",'02_Oferta'!G7+'02_Oferta'!H7,IF(G7="C",'02_Oferta'!G7+'02_Oferta'!H7+'02_Oferta'!I7,0)))</f>
        <v>0</v>
      </c>
      <c r="J7" s="6">
        <f t="shared" ref="J7:J42" si="0">IF($D7="Explotació mensual (Capítol 2)",I7*H7*12,I7*H7)</f>
        <v>0</v>
      </c>
      <c r="K7" s="6">
        <f>IF(G7="A",'01_Referència'!G7,IF(G7="B",'01_Referència'!G7+'01_Referència'!H7,IF(G7="C",'01_Referència'!G7+'01_Referència'!H7+'01_Referència'!I7,0)))</f>
        <v>0.46</v>
      </c>
      <c r="L7" s="6">
        <f t="shared" ref="L7:L42" si="1">IF($D7="Explotació mensual (Capítol 2)",K7*H7*12,K7*H7)</f>
        <v>7360</v>
      </c>
      <c r="M7" s="6">
        <f t="shared" ref="M7:M42" si="2">L7-J7</f>
        <v>7360</v>
      </c>
    </row>
    <row r="8" spans="1:14" x14ac:dyDescent="0.25">
      <c r="A8" s="7" t="s">
        <v>17</v>
      </c>
      <c r="B8" s="7" t="s">
        <v>18</v>
      </c>
      <c r="C8" s="7" t="s">
        <v>19</v>
      </c>
      <c r="D8" s="7" t="s">
        <v>23</v>
      </c>
      <c r="E8" s="7" t="s">
        <v>21</v>
      </c>
      <c r="F8" s="7" t="s">
        <v>22</v>
      </c>
      <c r="G8" s="12" t="s">
        <v>71</v>
      </c>
      <c r="H8" s="12">
        <v>0</v>
      </c>
      <c r="I8" s="8">
        <f>IF(G8="A",'02_Oferta'!G8,IF(G8="B",'02_Oferta'!G8+'02_Oferta'!H8,IF(G8="C",'02_Oferta'!G8+'02_Oferta'!H8+'02_Oferta'!I8,0)))</f>
        <v>0</v>
      </c>
      <c r="J8" s="8">
        <f t="shared" si="0"/>
        <v>0</v>
      </c>
      <c r="K8" s="8">
        <f>IF(G8="A",'01_Referència'!G8,IF(G8="B",'01_Referència'!G8+'01_Referència'!H8,IF(G8="C",'01_Referència'!G8+'01_Referència'!H8+'01_Referència'!I8,0)))</f>
        <v>0.28000000000000003</v>
      </c>
      <c r="L8" s="8">
        <f t="shared" si="1"/>
        <v>0</v>
      </c>
      <c r="M8" s="8">
        <f t="shared" si="2"/>
        <v>0</v>
      </c>
    </row>
    <row r="9" spans="1:14" x14ac:dyDescent="0.25">
      <c r="A9" s="5" t="s">
        <v>17</v>
      </c>
      <c r="B9" s="5" t="s">
        <v>18</v>
      </c>
      <c r="C9" s="5" t="s">
        <v>19</v>
      </c>
      <c r="D9" s="5" t="s">
        <v>24</v>
      </c>
      <c r="E9" s="5" t="s">
        <v>21</v>
      </c>
      <c r="F9" s="5" t="s">
        <v>22</v>
      </c>
      <c r="G9" s="12" t="s">
        <v>71</v>
      </c>
      <c r="H9" s="12">
        <v>16000</v>
      </c>
      <c r="I9" s="6">
        <f>IF(G9="A",'02_Oferta'!G9,IF(G9="B",'02_Oferta'!G9+'02_Oferta'!H9,IF(G9="C",'02_Oferta'!G9+'02_Oferta'!H9+'02_Oferta'!I9,0)))</f>
        <v>0</v>
      </c>
      <c r="J9" s="6">
        <f t="shared" si="0"/>
        <v>0</v>
      </c>
      <c r="K9" s="6">
        <f>IF(G9="A",'01_Referència'!G9,IF(G9="B",'01_Referència'!G9+'01_Referència'!H9,IF(G9="C",'01_Referència'!G9+'01_Referència'!H9+'01_Referència'!I9,0)))</f>
        <v>0.65</v>
      </c>
      <c r="L9" s="6">
        <f t="shared" si="1"/>
        <v>124800</v>
      </c>
      <c r="M9" s="6">
        <f t="shared" si="2"/>
        <v>124800</v>
      </c>
    </row>
    <row r="10" spans="1:14" x14ac:dyDescent="0.25">
      <c r="A10" s="7" t="s">
        <v>17</v>
      </c>
      <c r="B10" s="7" t="s">
        <v>25</v>
      </c>
      <c r="C10" s="7" t="s">
        <v>19</v>
      </c>
      <c r="D10" s="7" t="s">
        <v>20</v>
      </c>
      <c r="E10" s="7" t="s">
        <v>26</v>
      </c>
      <c r="F10" s="7" t="s">
        <v>27</v>
      </c>
      <c r="G10" s="12" t="s">
        <v>72</v>
      </c>
      <c r="H10" s="12">
        <v>1200</v>
      </c>
      <c r="I10" s="8">
        <f>IF(G10="A",'02_Oferta'!G10,IF(G10="B",'02_Oferta'!G10+'02_Oferta'!H10,IF(G10="C",'02_Oferta'!G10+'02_Oferta'!H10+'02_Oferta'!I10,0)))</f>
        <v>0</v>
      </c>
      <c r="J10" s="8">
        <f t="shared" si="0"/>
        <v>0</v>
      </c>
      <c r="K10" s="8">
        <f>IF(G10="A",'01_Referència'!G10,IF(G10="B",'01_Referència'!G10+'01_Referència'!H10,IF(G10="C",'01_Referència'!G10+'01_Referència'!H10+'01_Referència'!I10,0)))</f>
        <v>5.78</v>
      </c>
      <c r="L10" s="8">
        <f t="shared" si="1"/>
        <v>6936</v>
      </c>
      <c r="M10" s="8">
        <f t="shared" si="2"/>
        <v>6936</v>
      </c>
    </row>
    <row r="11" spans="1:14" x14ac:dyDescent="0.25">
      <c r="A11" s="5" t="s">
        <v>17</v>
      </c>
      <c r="B11" s="5" t="s">
        <v>25</v>
      </c>
      <c r="C11" s="5" t="s">
        <v>19</v>
      </c>
      <c r="D11" s="5" t="s">
        <v>23</v>
      </c>
      <c r="E11" s="5" t="s">
        <v>26</v>
      </c>
      <c r="F11" s="5" t="s">
        <v>27</v>
      </c>
      <c r="G11" s="12" t="s">
        <v>72</v>
      </c>
      <c r="H11" s="12">
        <v>0</v>
      </c>
      <c r="I11" s="6">
        <f>IF(G11="A",'02_Oferta'!G11,IF(G11="B",'02_Oferta'!G11+'02_Oferta'!H11,IF(G11="C",'02_Oferta'!G11+'02_Oferta'!H11+'02_Oferta'!I11,0)))</f>
        <v>0</v>
      </c>
      <c r="J11" s="6">
        <f t="shared" si="0"/>
        <v>0</v>
      </c>
      <c r="K11" s="6">
        <f>IF(G11="A",'01_Referència'!G11,IF(G11="B",'01_Referència'!G11+'01_Referència'!H11,IF(G11="C",'01_Referència'!G11+'01_Referència'!H11+'01_Referència'!I11,0)))</f>
        <v>3.68</v>
      </c>
      <c r="L11" s="6">
        <f t="shared" si="1"/>
        <v>0</v>
      </c>
      <c r="M11" s="6">
        <f t="shared" si="2"/>
        <v>0</v>
      </c>
    </row>
    <row r="12" spans="1:14" x14ac:dyDescent="0.25">
      <c r="A12" s="7" t="s">
        <v>17</v>
      </c>
      <c r="B12" s="7" t="s">
        <v>25</v>
      </c>
      <c r="C12" s="7" t="s">
        <v>19</v>
      </c>
      <c r="D12" s="7" t="s">
        <v>24</v>
      </c>
      <c r="E12" s="7" t="s">
        <v>26</v>
      </c>
      <c r="F12" s="7" t="s">
        <v>27</v>
      </c>
      <c r="G12" s="12" t="s">
        <v>72</v>
      </c>
      <c r="H12" s="12">
        <v>1200</v>
      </c>
      <c r="I12" s="8">
        <f>IF(G12="A",'02_Oferta'!G12,IF(G12="B",'02_Oferta'!G12+'02_Oferta'!H12,IF(G12="C",'02_Oferta'!G12+'02_Oferta'!H12+'02_Oferta'!I12,0)))</f>
        <v>0</v>
      </c>
      <c r="J12" s="8">
        <f t="shared" si="0"/>
        <v>0</v>
      </c>
      <c r="K12" s="8">
        <f>IF(G12="A",'01_Referència'!G12,IF(G12="B",'01_Referència'!G12+'01_Referència'!H12,IF(G12="C",'01_Referència'!G12+'01_Referència'!H12+'01_Referència'!I12,0)))</f>
        <v>3.34</v>
      </c>
      <c r="L12" s="8">
        <f t="shared" si="1"/>
        <v>48096</v>
      </c>
      <c r="M12" s="8">
        <f t="shared" si="2"/>
        <v>48096</v>
      </c>
    </row>
    <row r="13" spans="1:14" x14ac:dyDescent="0.25">
      <c r="A13" s="5" t="s">
        <v>17</v>
      </c>
      <c r="B13" s="5" t="s">
        <v>28</v>
      </c>
      <c r="C13" s="5" t="s">
        <v>19</v>
      </c>
      <c r="D13" s="5" t="s">
        <v>20</v>
      </c>
      <c r="E13" s="5" t="s">
        <v>29</v>
      </c>
      <c r="F13" s="5" t="s">
        <v>22</v>
      </c>
      <c r="G13" s="12" t="s">
        <v>72</v>
      </c>
      <c r="H13" s="12">
        <v>16000</v>
      </c>
      <c r="I13" s="6">
        <f>IF(G13="A",'02_Oferta'!G13,IF(G13="B",'02_Oferta'!G13+'02_Oferta'!H13,IF(G13="C",'02_Oferta'!G13+'02_Oferta'!H13+'02_Oferta'!I13,0)))</f>
        <v>0</v>
      </c>
      <c r="J13" s="6">
        <f t="shared" si="0"/>
        <v>0</v>
      </c>
      <c r="K13" s="6">
        <f>IF(G13="A",'01_Referència'!G13,IF(G13="B",'01_Referència'!G13+'01_Referència'!H13,IF(G13="C",'01_Referència'!G13+'01_Referència'!H13+'01_Referència'!I13,0)))</f>
        <v>0.56999999999999995</v>
      </c>
      <c r="L13" s="6">
        <f t="shared" si="1"/>
        <v>9120</v>
      </c>
      <c r="M13" s="6">
        <f t="shared" si="2"/>
        <v>9120</v>
      </c>
    </row>
    <row r="14" spans="1:14" x14ac:dyDescent="0.25">
      <c r="A14" s="7" t="s">
        <v>17</v>
      </c>
      <c r="B14" s="7" t="s">
        <v>28</v>
      </c>
      <c r="C14" s="7" t="s">
        <v>19</v>
      </c>
      <c r="D14" s="7" t="s">
        <v>23</v>
      </c>
      <c r="E14" s="7" t="s">
        <v>29</v>
      </c>
      <c r="F14" s="7" t="s">
        <v>22</v>
      </c>
      <c r="G14" s="12" t="s">
        <v>72</v>
      </c>
      <c r="H14" s="12">
        <v>32000</v>
      </c>
      <c r="I14" s="8">
        <f>IF(G14="A",'02_Oferta'!G14,IF(G14="B",'02_Oferta'!G14+'02_Oferta'!H14,IF(G14="C",'02_Oferta'!G14+'02_Oferta'!H14+'02_Oferta'!I14,0)))</f>
        <v>0</v>
      </c>
      <c r="J14" s="8">
        <f t="shared" si="0"/>
        <v>0</v>
      </c>
      <c r="K14" s="8">
        <f>IF(G14="A",'01_Referència'!G14,IF(G14="B",'01_Referència'!G14+'01_Referència'!H14,IF(G14="C",'01_Referència'!G14+'01_Referència'!H14+'01_Referència'!I14,0)))</f>
        <v>0.28000000000000003</v>
      </c>
      <c r="L14" s="8">
        <f t="shared" si="1"/>
        <v>8960</v>
      </c>
      <c r="M14" s="8">
        <f t="shared" si="2"/>
        <v>8960</v>
      </c>
    </row>
    <row r="15" spans="1:14" x14ac:dyDescent="0.25">
      <c r="A15" s="5" t="s">
        <v>17</v>
      </c>
      <c r="B15" s="5" t="s">
        <v>28</v>
      </c>
      <c r="C15" s="5" t="s">
        <v>19</v>
      </c>
      <c r="D15" s="5" t="s">
        <v>24</v>
      </c>
      <c r="E15" s="5" t="s">
        <v>29</v>
      </c>
      <c r="F15" s="5" t="s">
        <v>22</v>
      </c>
      <c r="G15" s="12" t="s">
        <v>72</v>
      </c>
      <c r="H15" s="12">
        <v>48000</v>
      </c>
      <c r="I15" s="6">
        <f>IF(G15="A",'02_Oferta'!G15,IF(G15="B",'02_Oferta'!G15+'02_Oferta'!H15,IF(G15="C",'02_Oferta'!G15+'02_Oferta'!H15+'02_Oferta'!I15,0)))</f>
        <v>0</v>
      </c>
      <c r="J15" s="6">
        <f t="shared" si="0"/>
        <v>0</v>
      </c>
      <c r="K15" s="6">
        <f>IF(G15="A",'01_Referència'!G15,IF(G15="B",'01_Referència'!G15+'01_Referència'!H15,IF(G15="C",'01_Referència'!G15+'01_Referència'!H15+'01_Referència'!I15,0)))</f>
        <v>0.25</v>
      </c>
      <c r="L15" s="6">
        <f t="shared" si="1"/>
        <v>144000</v>
      </c>
      <c r="M15" s="6">
        <f t="shared" si="2"/>
        <v>144000</v>
      </c>
    </row>
    <row r="16" spans="1:14" x14ac:dyDescent="0.25">
      <c r="A16" s="7" t="s">
        <v>17</v>
      </c>
      <c r="B16" s="7" t="s">
        <v>30</v>
      </c>
      <c r="C16" s="7" t="s">
        <v>19</v>
      </c>
      <c r="D16" s="7" t="s">
        <v>20</v>
      </c>
      <c r="E16" s="7" t="s">
        <v>31</v>
      </c>
      <c r="F16" s="7" t="s">
        <v>22</v>
      </c>
      <c r="G16" s="12" t="s">
        <v>72</v>
      </c>
      <c r="H16" s="12">
        <v>0</v>
      </c>
      <c r="I16" s="8">
        <f>IF(G16="A",'02_Oferta'!G16,IF(G16="B",'02_Oferta'!G16+'02_Oferta'!H16,IF(G16="C",'02_Oferta'!G16+'02_Oferta'!H16+'02_Oferta'!I16,0)))</f>
        <v>0</v>
      </c>
      <c r="J16" s="8">
        <f t="shared" si="0"/>
        <v>0</v>
      </c>
      <c r="K16" s="8">
        <f>IF(G16="A",'01_Referència'!G16,IF(G16="B",'01_Referència'!G16+'01_Referència'!H16,IF(G16="C",'01_Referència'!G16+'01_Referència'!H16+'01_Referència'!I16,0)))</f>
        <v>0.78</v>
      </c>
      <c r="L16" s="8">
        <f t="shared" si="1"/>
        <v>0</v>
      </c>
      <c r="M16" s="8">
        <f t="shared" si="2"/>
        <v>0</v>
      </c>
    </row>
    <row r="17" spans="1:13" x14ac:dyDescent="0.25">
      <c r="A17" s="5" t="s">
        <v>17</v>
      </c>
      <c r="B17" s="5" t="s">
        <v>30</v>
      </c>
      <c r="C17" s="5" t="s">
        <v>19</v>
      </c>
      <c r="D17" s="5" t="s">
        <v>23</v>
      </c>
      <c r="E17" s="5" t="s">
        <v>31</v>
      </c>
      <c r="F17" s="5" t="s">
        <v>22</v>
      </c>
      <c r="G17" s="12" t="s">
        <v>72</v>
      </c>
      <c r="H17" s="12">
        <v>0</v>
      </c>
      <c r="I17" s="6">
        <f>IF(G17="A",'02_Oferta'!G17,IF(G17="B",'02_Oferta'!G17+'02_Oferta'!H17,IF(G17="C",'02_Oferta'!G17+'02_Oferta'!H17+'02_Oferta'!I17,0)))</f>
        <v>0</v>
      </c>
      <c r="J17" s="6">
        <f t="shared" si="0"/>
        <v>0</v>
      </c>
      <c r="K17" s="6">
        <f>IF(G17="A",'01_Referència'!G17,IF(G17="B",'01_Referència'!G17+'01_Referència'!H17,IF(G17="C",'01_Referència'!G17+'01_Referència'!H17+'01_Referència'!I17,0)))</f>
        <v>0.6</v>
      </c>
      <c r="L17" s="6">
        <f t="shared" si="1"/>
        <v>0</v>
      </c>
      <c r="M17" s="6">
        <f t="shared" si="2"/>
        <v>0</v>
      </c>
    </row>
    <row r="18" spans="1:13" x14ac:dyDescent="0.25">
      <c r="A18" s="7" t="s">
        <v>17</v>
      </c>
      <c r="B18" s="7" t="s">
        <v>30</v>
      </c>
      <c r="C18" s="7" t="s">
        <v>19</v>
      </c>
      <c r="D18" s="7" t="s">
        <v>24</v>
      </c>
      <c r="E18" s="7" t="s">
        <v>31</v>
      </c>
      <c r="F18" s="7" t="s">
        <v>22</v>
      </c>
      <c r="G18" s="12" t="s">
        <v>72</v>
      </c>
      <c r="H18" s="12">
        <v>0</v>
      </c>
      <c r="I18" s="8">
        <f>IF(G18="A",'02_Oferta'!G18,IF(G18="B",'02_Oferta'!G18+'02_Oferta'!H18,IF(G18="C",'02_Oferta'!G18+'02_Oferta'!H18+'02_Oferta'!I18,0)))</f>
        <v>0</v>
      </c>
      <c r="J18" s="8">
        <f t="shared" si="0"/>
        <v>0</v>
      </c>
      <c r="K18" s="8">
        <f>IF(G18="A",'01_Referència'!G18,IF(G18="B",'01_Referència'!G18+'01_Referència'!H18,IF(G18="C",'01_Referència'!G18+'01_Referència'!H18+'01_Referència'!I18,0)))</f>
        <v>0.32</v>
      </c>
      <c r="L18" s="8">
        <f t="shared" si="1"/>
        <v>0</v>
      </c>
      <c r="M18" s="8">
        <f t="shared" si="2"/>
        <v>0</v>
      </c>
    </row>
    <row r="19" spans="1:13" x14ac:dyDescent="0.25">
      <c r="A19" s="5" t="s">
        <v>17</v>
      </c>
      <c r="B19" s="5" t="s">
        <v>32</v>
      </c>
      <c r="C19" s="5" t="s">
        <v>19</v>
      </c>
      <c r="D19" s="5" t="s">
        <v>20</v>
      </c>
      <c r="E19" s="5" t="s">
        <v>33</v>
      </c>
      <c r="F19" s="5" t="s">
        <v>22</v>
      </c>
      <c r="G19" s="12" t="s">
        <v>72</v>
      </c>
      <c r="H19" s="12">
        <v>16000</v>
      </c>
      <c r="I19" s="6">
        <f>IF(G19="A",'02_Oferta'!G19,IF(G19="B",'02_Oferta'!G19+'02_Oferta'!H19,IF(G19="C",'02_Oferta'!G19+'02_Oferta'!H19+'02_Oferta'!I19,0)))</f>
        <v>0</v>
      </c>
      <c r="J19" s="6">
        <f t="shared" si="0"/>
        <v>0</v>
      </c>
      <c r="K19" s="6">
        <f>IF(G19="A",'01_Referència'!G19,IF(G19="B",'01_Referència'!G19+'01_Referència'!H19,IF(G19="C",'01_Referència'!G19+'01_Referència'!H19+'01_Referència'!I19,0)))</f>
        <v>0.5</v>
      </c>
      <c r="L19" s="6">
        <f t="shared" si="1"/>
        <v>8000</v>
      </c>
      <c r="M19" s="6">
        <f t="shared" si="2"/>
        <v>8000</v>
      </c>
    </row>
    <row r="20" spans="1:13" x14ac:dyDescent="0.25">
      <c r="A20" s="7" t="s">
        <v>17</v>
      </c>
      <c r="B20" s="7" t="s">
        <v>32</v>
      </c>
      <c r="C20" s="7" t="s">
        <v>19</v>
      </c>
      <c r="D20" s="7" t="s">
        <v>23</v>
      </c>
      <c r="E20" s="7" t="s">
        <v>33</v>
      </c>
      <c r="F20" s="7" t="s">
        <v>22</v>
      </c>
      <c r="G20" s="12" t="s">
        <v>72</v>
      </c>
      <c r="H20" s="12">
        <v>0</v>
      </c>
      <c r="I20" s="8">
        <f>IF(G20="A",'02_Oferta'!G20,IF(G20="B",'02_Oferta'!G20+'02_Oferta'!H20,IF(G20="C",'02_Oferta'!G20+'02_Oferta'!H20+'02_Oferta'!I20,0)))</f>
        <v>0</v>
      </c>
      <c r="J20" s="8">
        <f t="shared" si="0"/>
        <v>0</v>
      </c>
      <c r="K20" s="8">
        <f>IF(G20="A",'01_Referència'!G20,IF(G20="B",'01_Referència'!G20+'01_Referència'!H20,IF(G20="C",'01_Referència'!G20+'01_Referència'!H20+'01_Referència'!I20,0)))</f>
        <v>0.33</v>
      </c>
      <c r="L20" s="8">
        <f t="shared" si="1"/>
        <v>0</v>
      </c>
      <c r="M20" s="8">
        <f t="shared" si="2"/>
        <v>0</v>
      </c>
    </row>
    <row r="21" spans="1:13" x14ac:dyDescent="0.25">
      <c r="A21" s="5" t="s">
        <v>17</v>
      </c>
      <c r="B21" s="5" t="s">
        <v>32</v>
      </c>
      <c r="C21" s="5" t="s">
        <v>19</v>
      </c>
      <c r="D21" s="5" t="s">
        <v>24</v>
      </c>
      <c r="E21" s="5" t="s">
        <v>33</v>
      </c>
      <c r="F21" s="5" t="s">
        <v>22</v>
      </c>
      <c r="G21" s="12" t="s">
        <v>72</v>
      </c>
      <c r="H21" s="12">
        <v>16000</v>
      </c>
      <c r="I21" s="6">
        <f>IF(G21="A",'02_Oferta'!G21,IF(G21="B",'02_Oferta'!G21+'02_Oferta'!H21,IF(G21="C",'02_Oferta'!G21+'02_Oferta'!H21+'02_Oferta'!I21,0)))</f>
        <v>0</v>
      </c>
      <c r="J21" s="6">
        <f t="shared" si="0"/>
        <v>0</v>
      </c>
      <c r="K21" s="6">
        <f>IF(G21="A",'01_Referència'!G21,IF(G21="B",'01_Referència'!G21+'01_Referència'!H21,IF(G21="C",'01_Referència'!G21+'01_Referència'!H21+'01_Referència'!I21,0)))</f>
        <v>0.34</v>
      </c>
      <c r="L21" s="6">
        <f t="shared" si="1"/>
        <v>65280</v>
      </c>
      <c r="M21" s="6">
        <f t="shared" si="2"/>
        <v>65280</v>
      </c>
    </row>
    <row r="22" spans="1:13" x14ac:dyDescent="0.25">
      <c r="A22" s="7" t="s">
        <v>17</v>
      </c>
      <c r="B22" s="7" t="s">
        <v>34</v>
      </c>
      <c r="C22" s="7" t="s">
        <v>19</v>
      </c>
      <c r="D22" s="7" t="s">
        <v>20</v>
      </c>
      <c r="E22" s="7" t="s">
        <v>35</v>
      </c>
      <c r="F22" s="7" t="s">
        <v>22</v>
      </c>
      <c r="G22" s="12" t="s">
        <v>72</v>
      </c>
      <c r="H22" s="12">
        <v>16000</v>
      </c>
      <c r="I22" s="8">
        <f>IF(G22="A",'02_Oferta'!G22,IF(G22="B",'02_Oferta'!G22+'02_Oferta'!H22,IF(G22="C",'02_Oferta'!G22+'02_Oferta'!H22+'02_Oferta'!I22,0)))</f>
        <v>0</v>
      </c>
      <c r="J22" s="8">
        <f t="shared" si="0"/>
        <v>0</v>
      </c>
      <c r="K22" s="8">
        <f>IF(G22="A",'01_Referència'!G22,IF(G22="B",'01_Referència'!G22+'01_Referència'!H22,IF(G22="C",'01_Referència'!G22+'01_Referència'!H22+'01_Referència'!I22,0)))</f>
        <v>0.65</v>
      </c>
      <c r="L22" s="8">
        <f t="shared" si="1"/>
        <v>10400</v>
      </c>
      <c r="M22" s="8">
        <f t="shared" si="2"/>
        <v>10400</v>
      </c>
    </row>
    <row r="23" spans="1:13" x14ac:dyDescent="0.25">
      <c r="A23" s="5" t="s">
        <v>17</v>
      </c>
      <c r="B23" s="5" t="s">
        <v>34</v>
      </c>
      <c r="C23" s="5" t="s">
        <v>19</v>
      </c>
      <c r="D23" s="5" t="s">
        <v>23</v>
      </c>
      <c r="E23" s="5" t="s">
        <v>35</v>
      </c>
      <c r="F23" s="5" t="s">
        <v>22</v>
      </c>
      <c r="G23" s="12" t="s">
        <v>72</v>
      </c>
      <c r="H23" s="12">
        <v>32000</v>
      </c>
      <c r="I23" s="6">
        <f>IF(G23="A",'02_Oferta'!G23,IF(G23="B",'02_Oferta'!G23+'02_Oferta'!H23,IF(G23="C",'02_Oferta'!G23+'02_Oferta'!H23+'02_Oferta'!I23,0)))</f>
        <v>0</v>
      </c>
      <c r="J23" s="6">
        <f t="shared" si="0"/>
        <v>0</v>
      </c>
      <c r="K23" s="6">
        <f>IF(G23="A",'01_Referència'!G23,IF(G23="B",'01_Referència'!G23+'01_Referència'!H23,IF(G23="C",'01_Referència'!G23+'01_Referència'!H23+'01_Referència'!I23,0)))</f>
        <v>0.39</v>
      </c>
      <c r="L23" s="6">
        <f t="shared" si="1"/>
        <v>12480</v>
      </c>
      <c r="M23" s="6">
        <f t="shared" si="2"/>
        <v>12480</v>
      </c>
    </row>
    <row r="24" spans="1:13" x14ac:dyDescent="0.25">
      <c r="A24" s="7" t="s">
        <v>17</v>
      </c>
      <c r="B24" s="7" t="s">
        <v>34</v>
      </c>
      <c r="C24" s="7" t="s">
        <v>19</v>
      </c>
      <c r="D24" s="7" t="s">
        <v>24</v>
      </c>
      <c r="E24" s="7" t="s">
        <v>35</v>
      </c>
      <c r="F24" s="7" t="s">
        <v>22</v>
      </c>
      <c r="G24" s="12" t="s">
        <v>72</v>
      </c>
      <c r="H24" s="12">
        <v>48000</v>
      </c>
      <c r="I24" s="8">
        <f>IF(G24="A",'02_Oferta'!G24,IF(G24="B",'02_Oferta'!G24+'02_Oferta'!H24,IF(G24="C",'02_Oferta'!G24+'02_Oferta'!H24+'02_Oferta'!I24,0)))</f>
        <v>0</v>
      </c>
      <c r="J24" s="8">
        <f t="shared" si="0"/>
        <v>0</v>
      </c>
      <c r="K24" s="8">
        <f>IF(G24="A",'01_Referència'!G24,IF(G24="B",'01_Referència'!G24+'01_Referència'!H24,IF(G24="C",'01_Referència'!G24+'01_Referència'!H24+'01_Referència'!I24,0)))</f>
        <v>0.42</v>
      </c>
      <c r="L24" s="8">
        <f t="shared" si="1"/>
        <v>241920</v>
      </c>
      <c r="M24" s="8">
        <f t="shared" si="2"/>
        <v>241920</v>
      </c>
    </row>
    <row r="25" spans="1:13" ht="30" x14ac:dyDescent="0.25">
      <c r="A25" s="5" t="s">
        <v>17</v>
      </c>
      <c r="B25" s="5" t="s">
        <v>36</v>
      </c>
      <c r="C25" s="5" t="s">
        <v>19</v>
      </c>
      <c r="D25" s="5" t="s">
        <v>20</v>
      </c>
      <c r="E25" s="5" t="s">
        <v>37</v>
      </c>
      <c r="F25" s="5" t="s">
        <v>38</v>
      </c>
      <c r="G25" s="12" t="s">
        <v>72</v>
      </c>
      <c r="H25" s="12">
        <v>60</v>
      </c>
      <c r="I25" s="6">
        <f>IF(G25="A",'02_Oferta'!G25,IF(G25="B",'02_Oferta'!G25+'02_Oferta'!H25,IF(G25="C",'02_Oferta'!G25+'02_Oferta'!H25+'02_Oferta'!I25,0)))</f>
        <v>0</v>
      </c>
      <c r="J25" s="6">
        <f t="shared" si="0"/>
        <v>0</v>
      </c>
      <c r="K25" s="6">
        <f>IF(G25="A",'01_Referència'!G25,IF(G25="B",'01_Referència'!G25+'01_Referència'!H25,IF(G25="C",'01_Referència'!G25+'01_Referència'!H25+'01_Referència'!I25,0)))</f>
        <v>179.25</v>
      </c>
      <c r="L25" s="6">
        <f t="shared" si="1"/>
        <v>10755</v>
      </c>
      <c r="M25" s="6">
        <f t="shared" si="2"/>
        <v>10755</v>
      </c>
    </row>
    <row r="26" spans="1:13" ht="30" x14ac:dyDescent="0.25">
      <c r="A26" s="7" t="s">
        <v>17</v>
      </c>
      <c r="B26" s="7" t="s">
        <v>36</v>
      </c>
      <c r="C26" s="7" t="s">
        <v>19</v>
      </c>
      <c r="D26" s="7" t="s">
        <v>23</v>
      </c>
      <c r="E26" s="7" t="s">
        <v>37</v>
      </c>
      <c r="F26" s="7" t="s">
        <v>38</v>
      </c>
      <c r="G26" s="12" t="s">
        <v>72</v>
      </c>
      <c r="H26" s="12">
        <v>0</v>
      </c>
      <c r="I26" s="8">
        <f>IF(G26="A",'02_Oferta'!G26,IF(G26="B",'02_Oferta'!G26+'02_Oferta'!H26,IF(G26="C",'02_Oferta'!G26+'02_Oferta'!H26+'02_Oferta'!I26,0)))</f>
        <v>0</v>
      </c>
      <c r="J26" s="8">
        <f t="shared" si="0"/>
        <v>0</v>
      </c>
      <c r="K26" s="8">
        <f>IF(G26="A",'01_Referència'!G26,IF(G26="B",'01_Referència'!G26+'01_Referència'!H26,IF(G26="C",'01_Referència'!G26+'01_Referència'!H26+'01_Referència'!I26,0)))</f>
        <v>186.5</v>
      </c>
      <c r="L26" s="8">
        <f t="shared" si="1"/>
        <v>0</v>
      </c>
      <c r="M26" s="8">
        <f t="shared" si="2"/>
        <v>0</v>
      </c>
    </row>
    <row r="27" spans="1:13" ht="30" x14ac:dyDescent="0.25">
      <c r="A27" s="5" t="s">
        <v>17</v>
      </c>
      <c r="B27" s="5" t="s">
        <v>36</v>
      </c>
      <c r="C27" s="5" t="s">
        <v>19</v>
      </c>
      <c r="D27" s="5" t="s">
        <v>24</v>
      </c>
      <c r="E27" s="5" t="s">
        <v>37</v>
      </c>
      <c r="F27" s="5" t="s">
        <v>38</v>
      </c>
      <c r="G27" s="12" t="s">
        <v>72</v>
      </c>
      <c r="H27" s="12">
        <v>60</v>
      </c>
      <c r="I27" s="6">
        <f>IF(G27="A",'02_Oferta'!G27,IF(G27="B",'02_Oferta'!G27+'02_Oferta'!H27,IF(G27="C",'02_Oferta'!G27+'02_Oferta'!H27+'02_Oferta'!I27,0)))</f>
        <v>0</v>
      </c>
      <c r="J27" s="6">
        <f t="shared" si="0"/>
        <v>0</v>
      </c>
      <c r="K27" s="6">
        <f>IF(G27="A",'01_Referència'!G27,IF(G27="B",'01_Referència'!G27+'01_Referència'!H27,IF(G27="C",'01_Referència'!G27+'01_Referència'!H27+'01_Referència'!I27,0)))</f>
        <v>44.44</v>
      </c>
      <c r="L27" s="6">
        <f t="shared" si="1"/>
        <v>31996.799999999996</v>
      </c>
      <c r="M27" s="6">
        <f t="shared" si="2"/>
        <v>31996.799999999996</v>
      </c>
    </row>
    <row r="28" spans="1:13" x14ac:dyDescent="0.25">
      <c r="A28" s="7" t="s">
        <v>17</v>
      </c>
      <c r="B28" s="7" t="s">
        <v>39</v>
      </c>
      <c r="C28" s="7" t="s">
        <v>19</v>
      </c>
      <c r="D28" s="7" t="s">
        <v>20</v>
      </c>
      <c r="E28" s="7" t="s">
        <v>40</v>
      </c>
      <c r="F28" s="7" t="s">
        <v>41</v>
      </c>
      <c r="G28" s="12" t="s">
        <v>72</v>
      </c>
      <c r="H28" s="12">
        <v>250</v>
      </c>
      <c r="I28" s="8">
        <f>IF(G28="A",'02_Oferta'!G28,IF(G28="B",'02_Oferta'!G28+'02_Oferta'!H28,IF(G28="C",'02_Oferta'!G28+'02_Oferta'!H28+'02_Oferta'!I28,0)))</f>
        <v>0</v>
      </c>
      <c r="J28" s="8">
        <f t="shared" si="0"/>
        <v>0</v>
      </c>
      <c r="K28" s="8">
        <f>IF(G28="A",'01_Referència'!G28,IF(G28="B",'01_Referència'!G28+'01_Referència'!H28,IF(G28="C",'01_Referència'!G28+'01_Referència'!H28+'01_Referència'!I28,0)))</f>
        <v>35.020000000000003</v>
      </c>
      <c r="L28" s="8">
        <f t="shared" si="1"/>
        <v>8755</v>
      </c>
      <c r="M28" s="8">
        <f t="shared" si="2"/>
        <v>8755</v>
      </c>
    </row>
    <row r="29" spans="1:13" x14ac:dyDescent="0.25">
      <c r="A29" s="5" t="s">
        <v>17</v>
      </c>
      <c r="B29" s="5" t="s">
        <v>39</v>
      </c>
      <c r="C29" s="5" t="s">
        <v>19</v>
      </c>
      <c r="D29" s="5" t="s">
        <v>23</v>
      </c>
      <c r="E29" s="5" t="s">
        <v>40</v>
      </c>
      <c r="F29" s="5" t="s">
        <v>41</v>
      </c>
      <c r="G29" s="12" t="s">
        <v>72</v>
      </c>
      <c r="H29" s="12">
        <v>0</v>
      </c>
      <c r="I29" s="6">
        <f>IF(G29="A",'02_Oferta'!G29,IF(G29="B",'02_Oferta'!G29+'02_Oferta'!H29,IF(G29="C",'02_Oferta'!G29+'02_Oferta'!H29+'02_Oferta'!I29,0)))</f>
        <v>0</v>
      </c>
      <c r="J29" s="6">
        <f t="shared" si="0"/>
        <v>0</v>
      </c>
      <c r="K29" s="6">
        <f>IF(G29="A",'01_Referència'!G29,IF(G29="B",'01_Referència'!G29+'01_Referència'!H29,IF(G29="C",'01_Referència'!G29+'01_Referència'!H29+'01_Referència'!I29,0)))</f>
        <v>15.89</v>
      </c>
      <c r="L29" s="6">
        <f t="shared" si="1"/>
        <v>0</v>
      </c>
      <c r="M29" s="6">
        <f t="shared" si="2"/>
        <v>0</v>
      </c>
    </row>
    <row r="30" spans="1:13" x14ac:dyDescent="0.25">
      <c r="A30" s="7" t="s">
        <v>17</v>
      </c>
      <c r="B30" s="7" t="s">
        <v>39</v>
      </c>
      <c r="C30" s="7" t="s">
        <v>19</v>
      </c>
      <c r="D30" s="7" t="s">
        <v>24</v>
      </c>
      <c r="E30" s="7" t="s">
        <v>40</v>
      </c>
      <c r="F30" s="7" t="s">
        <v>41</v>
      </c>
      <c r="G30" s="12" t="s">
        <v>72</v>
      </c>
      <c r="H30" s="12">
        <v>250</v>
      </c>
      <c r="I30" s="8">
        <f>IF(G30="A",'02_Oferta'!G30,IF(G30="B",'02_Oferta'!G30+'02_Oferta'!H30,IF(G30="C",'02_Oferta'!G30+'02_Oferta'!H30+'02_Oferta'!I30,0)))</f>
        <v>0</v>
      </c>
      <c r="J30" s="8">
        <f t="shared" si="0"/>
        <v>0</v>
      </c>
      <c r="K30" s="8">
        <f>IF(G30="A",'01_Referència'!G30,IF(G30="B",'01_Referència'!G30+'01_Referència'!H30,IF(G30="C",'01_Referència'!G30+'01_Referència'!H30+'01_Referència'!I30,0)))</f>
        <v>40.130000000000003</v>
      </c>
      <c r="L30" s="8">
        <f t="shared" si="1"/>
        <v>120390</v>
      </c>
      <c r="M30" s="8">
        <f t="shared" si="2"/>
        <v>120390</v>
      </c>
    </row>
    <row r="31" spans="1:13" x14ac:dyDescent="0.25">
      <c r="A31" s="5" t="s">
        <v>17</v>
      </c>
      <c r="B31" s="5" t="s">
        <v>42</v>
      </c>
      <c r="C31" s="5" t="s">
        <v>19</v>
      </c>
      <c r="D31" s="5" t="s">
        <v>20</v>
      </c>
      <c r="E31" s="5" t="s">
        <v>43</v>
      </c>
      <c r="F31" s="5" t="s">
        <v>44</v>
      </c>
      <c r="G31" s="12" t="s">
        <v>72</v>
      </c>
      <c r="H31" s="12">
        <v>250</v>
      </c>
      <c r="I31" s="6">
        <f>IF(G31="A",'02_Oferta'!G31,IF(G31="B",'02_Oferta'!G31+'02_Oferta'!H31,IF(G31="C",'02_Oferta'!G31+'02_Oferta'!H31+'02_Oferta'!I31,0)))</f>
        <v>0</v>
      </c>
      <c r="J31" s="6">
        <f t="shared" si="0"/>
        <v>0</v>
      </c>
      <c r="K31" s="6">
        <f>IF(G31="A",'01_Referència'!G31,IF(G31="B",'01_Referència'!G31+'01_Referència'!H31,IF(G31="C",'01_Referència'!G31+'01_Referència'!H31+'01_Referència'!I31,0)))</f>
        <v>34.340000000000003</v>
      </c>
      <c r="L31" s="6">
        <f t="shared" si="1"/>
        <v>8585</v>
      </c>
      <c r="M31" s="6">
        <f t="shared" si="2"/>
        <v>8585</v>
      </c>
    </row>
    <row r="32" spans="1:13" x14ac:dyDescent="0.25">
      <c r="A32" s="7" t="s">
        <v>17</v>
      </c>
      <c r="B32" s="7" t="s">
        <v>42</v>
      </c>
      <c r="C32" s="7" t="s">
        <v>19</v>
      </c>
      <c r="D32" s="7" t="s">
        <v>23</v>
      </c>
      <c r="E32" s="7" t="s">
        <v>43</v>
      </c>
      <c r="F32" s="7" t="s">
        <v>44</v>
      </c>
      <c r="G32" s="12" t="s">
        <v>72</v>
      </c>
      <c r="H32" s="12">
        <v>0</v>
      </c>
      <c r="I32" s="8">
        <f>IF(G32="A",'02_Oferta'!G32,IF(G32="B",'02_Oferta'!G32+'02_Oferta'!H32,IF(G32="C",'02_Oferta'!G32+'02_Oferta'!H32+'02_Oferta'!I32,0)))</f>
        <v>0</v>
      </c>
      <c r="J32" s="8">
        <f t="shared" si="0"/>
        <v>0</v>
      </c>
      <c r="K32" s="8">
        <f>IF(G32="A",'01_Referència'!G32,IF(G32="B",'01_Referència'!G32+'01_Referència'!H32,IF(G32="C",'01_Referència'!G32+'01_Referència'!H32+'01_Referència'!I32,0)))</f>
        <v>15.71</v>
      </c>
      <c r="L32" s="8">
        <f t="shared" si="1"/>
        <v>0</v>
      </c>
      <c r="M32" s="8">
        <f t="shared" si="2"/>
        <v>0</v>
      </c>
    </row>
    <row r="33" spans="1:13" x14ac:dyDescent="0.25">
      <c r="A33" s="5" t="s">
        <v>17</v>
      </c>
      <c r="B33" s="5" t="s">
        <v>42</v>
      </c>
      <c r="C33" s="5" t="s">
        <v>19</v>
      </c>
      <c r="D33" s="5" t="s">
        <v>24</v>
      </c>
      <c r="E33" s="5" t="s">
        <v>43</v>
      </c>
      <c r="F33" s="5" t="s">
        <v>44</v>
      </c>
      <c r="G33" s="12" t="s">
        <v>72</v>
      </c>
      <c r="H33" s="12">
        <v>250</v>
      </c>
      <c r="I33" s="6">
        <f>IF(G33="A",'02_Oferta'!G33,IF(G33="B",'02_Oferta'!G33+'02_Oferta'!H33,IF(G33="C",'02_Oferta'!G33+'02_Oferta'!H33+'02_Oferta'!I33,0)))</f>
        <v>0</v>
      </c>
      <c r="J33" s="6">
        <f t="shared" si="0"/>
        <v>0</v>
      </c>
      <c r="K33" s="6">
        <f>IF(G33="A",'01_Referència'!G33,IF(G33="B",'01_Referència'!G33+'01_Referència'!H33,IF(G33="C",'01_Referència'!G33+'01_Referència'!H33+'01_Referència'!I33,0)))</f>
        <v>13</v>
      </c>
      <c r="L33" s="6">
        <f t="shared" si="1"/>
        <v>39000</v>
      </c>
      <c r="M33" s="6">
        <f t="shared" si="2"/>
        <v>39000</v>
      </c>
    </row>
    <row r="34" spans="1:13" ht="30" x14ac:dyDescent="0.25">
      <c r="A34" s="7" t="s">
        <v>17</v>
      </c>
      <c r="B34" s="7" t="s">
        <v>45</v>
      </c>
      <c r="C34" s="7" t="s">
        <v>19</v>
      </c>
      <c r="D34" s="7" t="s">
        <v>20</v>
      </c>
      <c r="E34" s="7" t="s">
        <v>46</v>
      </c>
      <c r="F34" s="7" t="s">
        <v>47</v>
      </c>
      <c r="G34" s="12" t="s">
        <v>72</v>
      </c>
      <c r="H34" s="12">
        <v>0</v>
      </c>
      <c r="I34" s="8">
        <f>IF(G34="A",'02_Oferta'!G34,IF(G34="B",'02_Oferta'!G34+'02_Oferta'!H34,IF(G34="C",'02_Oferta'!G34+'02_Oferta'!H34+'02_Oferta'!I34,0)))</f>
        <v>0</v>
      </c>
      <c r="J34" s="8">
        <f t="shared" si="0"/>
        <v>0</v>
      </c>
      <c r="K34" s="8">
        <f>IF(G34="A",'01_Referència'!G34,IF(G34="B",'01_Referència'!G34+'01_Referència'!H34,IF(G34="C",'01_Referència'!G34+'01_Referència'!H34+'01_Referència'!I34,0)))</f>
        <v>2274.4299999999998</v>
      </c>
      <c r="L34" s="8">
        <f t="shared" si="1"/>
        <v>0</v>
      </c>
      <c r="M34" s="8">
        <f t="shared" si="2"/>
        <v>0</v>
      </c>
    </row>
    <row r="35" spans="1:13" ht="30" x14ac:dyDescent="0.25">
      <c r="A35" s="5" t="s">
        <v>17</v>
      </c>
      <c r="B35" s="5" t="s">
        <v>45</v>
      </c>
      <c r="C35" s="5" t="s">
        <v>19</v>
      </c>
      <c r="D35" s="5" t="s">
        <v>23</v>
      </c>
      <c r="E35" s="5" t="s">
        <v>46</v>
      </c>
      <c r="F35" s="5" t="s">
        <v>47</v>
      </c>
      <c r="G35" s="12" t="s">
        <v>72</v>
      </c>
      <c r="H35" s="12">
        <v>0</v>
      </c>
      <c r="I35" s="6">
        <f>IF(G35="A",'02_Oferta'!G35,IF(G35="B",'02_Oferta'!G35+'02_Oferta'!H35,IF(G35="C",'02_Oferta'!G35+'02_Oferta'!H35+'02_Oferta'!I35,0)))</f>
        <v>0</v>
      </c>
      <c r="J35" s="6">
        <f t="shared" si="0"/>
        <v>0</v>
      </c>
      <c r="K35" s="6">
        <f>IF(G35="A",'01_Referència'!G35,IF(G35="B",'01_Referència'!G35+'01_Referència'!H35,IF(G35="C",'01_Referència'!G35+'01_Referència'!H35+'01_Referència'!I35,0)))</f>
        <v>1105.6300000000001</v>
      </c>
      <c r="L35" s="6">
        <f t="shared" si="1"/>
        <v>0</v>
      </c>
      <c r="M35" s="6">
        <f t="shared" si="2"/>
        <v>0</v>
      </c>
    </row>
    <row r="36" spans="1:13" ht="30" x14ac:dyDescent="0.25">
      <c r="A36" s="7" t="s">
        <v>17</v>
      </c>
      <c r="B36" s="7" t="s">
        <v>45</v>
      </c>
      <c r="C36" s="7" t="s">
        <v>19</v>
      </c>
      <c r="D36" s="7" t="s">
        <v>24</v>
      </c>
      <c r="E36" s="7" t="s">
        <v>46</v>
      </c>
      <c r="F36" s="7" t="s">
        <v>47</v>
      </c>
      <c r="G36" s="12" t="s">
        <v>72</v>
      </c>
      <c r="H36" s="12">
        <v>0</v>
      </c>
      <c r="I36" s="8">
        <f>IF(G36="A",'02_Oferta'!G36,IF(G36="B",'02_Oferta'!G36+'02_Oferta'!H36,IF(G36="C",'02_Oferta'!G36+'02_Oferta'!H36+'02_Oferta'!I36,0)))</f>
        <v>0</v>
      </c>
      <c r="J36" s="8">
        <f t="shared" si="0"/>
        <v>0</v>
      </c>
      <c r="K36" s="8">
        <f>IF(G36="A",'01_Referència'!G36,IF(G36="B",'01_Referència'!G36+'01_Referència'!H36,IF(G36="C",'01_Referència'!G36+'01_Referència'!H36+'01_Referència'!I36,0)))</f>
        <v>1016.82</v>
      </c>
      <c r="L36" s="8">
        <f t="shared" si="1"/>
        <v>0</v>
      </c>
      <c r="M36" s="8">
        <f t="shared" si="2"/>
        <v>0</v>
      </c>
    </row>
    <row r="37" spans="1:13" x14ac:dyDescent="0.25">
      <c r="A37" s="5" t="s">
        <v>17</v>
      </c>
      <c r="B37" s="5" t="s">
        <v>48</v>
      </c>
      <c r="C37" s="5" t="s">
        <v>19</v>
      </c>
      <c r="D37" s="5" t="s">
        <v>20</v>
      </c>
      <c r="E37" s="5" t="s">
        <v>49</v>
      </c>
      <c r="F37" s="5" t="s">
        <v>50</v>
      </c>
      <c r="G37" s="12" t="s">
        <v>72</v>
      </c>
      <c r="H37" s="12">
        <v>0</v>
      </c>
      <c r="I37" s="6">
        <f>IF(G37="A",'02_Oferta'!G37,IF(G37="B",'02_Oferta'!G37+'02_Oferta'!H37,IF(G37="C",'02_Oferta'!G37+'02_Oferta'!H37+'02_Oferta'!I37,0)))</f>
        <v>0</v>
      </c>
      <c r="J37" s="6">
        <f t="shared" si="0"/>
        <v>0</v>
      </c>
      <c r="K37" s="6">
        <f>IF(G37="A",'01_Referència'!G37,IF(G37="B",'01_Referència'!G37+'01_Referència'!H37,IF(G37="C",'01_Referència'!G37+'01_Referència'!H37+'01_Referència'!I37,0)))</f>
        <v>243.13</v>
      </c>
      <c r="L37" s="6">
        <f t="shared" si="1"/>
        <v>0</v>
      </c>
      <c r="M37" s="6">
        <f t="shared" si="2"/>
        <v>0</v>
      </c>
    </row>
    <row r="38" spans="1:13" x14ac:dyDescent="0.25">
      <c r="A38" s="7" t="s">
        <v>17</v>
      </c>
      <c r="B38" s="7" t="s">
        <v>48</v>
      </c>
      <c r="C38" s="7" t="s">
        <v>19</v>
      </c>
      <c r="D38" s="7" t="s">
        <v>23</v>
      </c>
      <c r="E38" s="7" t="s">
        <v>49</v>
      </c>
      <c r="F38" s="7" t="s">
        <v>50</v>
      </c>
      <c r="G38" s="12" t="s">
        <v>72</v>
      </c>
      <c r="H38" s="12">
        <v>0</v>
      </c>
      <c r="I38" s="8">
        <f>IF(G38="A",'02_Oferta'!G38,IF(G38="B",'02_Oferta'!G38+'02_Oferta'!H38,IF(G38="C",'02_Oferta'!G38+'02_Oferta'!H38+'02_Oferta'!I38,0)))</f>
        <v>0</v>
      </c>
      <c r="J38" s="8">
        <f t="shared" si="0"/>
        <v>0</v>
      </c>
      <c r="K38" s="8">
        <f>IF(G38="A",'01_Referència'!G38,IF(G38="B",'01_Referència'!G38+'01_Referència'!H38,IF(G38="C",'01_Referència'!G38+'01_Referència'!H38+'01_Referència'!I38,0)))</f>
        <v>125</v>
      </c>
      <c r="L38" s="8">
        <f t="shared" si="1"/>
        <v>0</v>
      </c>
      <c r="M38" s="8">
        <f t="shared" si="2"/>
        <v>0</v>
      </c>
    </row>
    <row r="39" spans="1:13" x14ac:dyDescent="0.25">
      <c r="A39" s="5" t="s">
        <v>17</v>
      </c>
      <c r="B39" s="5" t="s">
        <v>48</v>
      </c>
      <c r="C39" s="5" t="s">
        <v>19</v>
      </c>
      <c r="D39" s="5" t="s">
        <v>24</v>
      </c>
      <c r="E39" s="5" t="s">
        <v>49</v>
      </c>
      <c r="F39" s="5" t="s">
        <v>50</v>
      </c>
      <c r="G39" s="12" t="s">
        <v>72</v>
      </c>
      <c r="H39" s="12">
        <v>0</v>
      </c>
      <c r="I39" s="6">
        <f>IF(G39="A",'02_Oferta'!G39,IF(G39="B",'02_Oferta'!G39+'02_Oferta'!H39,IF(G39="C",'02_Oferta'!G39+'02_Oferta'!H39+'02_Oferta'!I39,0)))</f>
        <v>0</v>
      </c>
      <c r="J39" s="6">
        <f t="shared" si="0"/>
        <v>0</v>
      </c>
      <c r="K39" s="6">
        <f>IF(G39="A",'01_Referència'!G39,IF(G39="B",'01_Referència'!G39+'01_Referència'!H39,IF(G39="C",'01_Referència'!G39+'01_Referència'!H39+'01_Referència'!I39,0)))</f>
        <v>37.89</v>
      </c>
      <c r="L39" s="6">
        <f t="shared" si="1"/>
        <v>0</v>
      </c>
      <c r="M39" s="6">
        <f t="shared" si="2"/>
        <v>0</v>
      </c>
    </row>
    <row r="40" spans="1:13" x14ac:dyDescent="0.25">
      <c r="A40" s="7" t="s">
        <v>17</v>
      </c>
      <c r="B40" s="7" t="s">
        <v>51</v>
      </c>
      <c r="C40" s="7" t="s">
        <v>19</v>
      </c>
      <c r="D40" s="7" t="s">
        <v>20</v>
      </c>
      <c r="E40" s="7" t="s">
        <v>52</v>
      </c>
      <c r="F40" s="7" t="s">
        <v>50</v>
      </c>
      <c r="G40" s="12" t="s">
        <v>72</v>
      </c>
      <c r="H40" s="12">
        <v>0</v>
      </c>
      <c r="I40" s="8">
        <f>IF(G40="A",'02_Oferta'!G40,IF(G40="B",'02_Oferta'!G40+'02_Oferta'!H40,IF(G40="C",'02_Oferta'!G40+'02_Oferta'!H40+'02_Oferta'!I40,0)))</f>
        <v>0</v>
      </c>
      <c r="J40" s="8">
        <f t="shared" si="0"/>
        <v>0</v>
      </c>
      <c r="K40" s="8">
        <f>IF(G40="A",'01_Referència'!G40,IF(G40="B",'01_Referència'!G40+'01_Referència'!H40,IF(G40="C",'01_Referència'!G40+'01_Referència'!H40+'01_Referència'!I40,0)))</f>
        <v>188.91</v>
      </c>
      <c r="L40" s="8">
        <f t="shared" si="1"/>
        <v>0</v>
      </c>
      <c r="M40" s="8">
        <f t="shared" si="2"/>
        <v>0</v>
      </c>
    </row>
    <row r="41" spans="1:13" x14ac:dyDescent="0.25">
      <c r="A41" s="5" t="s">
        <v>17</v>
      </c>
      <c r="B41" s="5" t="s">
        <v>51</v>
      </c>
      <c r="C41" s="5" t="s">
        <v>19</v>
      </c>
      <c r="D41" s="5" t="s">
        <v>23</v>
      </c>
      <c r="E41" s="5" t="s">
        <v>52</v>
      </c>
      <c r="F41" s="5" t="s">
        <v>50</v>
      </c>
      <c r="G41" s="12" t="s">
        <v>72</v>
      </c>
      <c r="H41" s="12">
        <v>0</v>
      </c>
      <c r="I41" s="6">
        <f>IF(G41="A",'02_Oferta'!G41,IF(G41="B",'02_Oferta'!G41+'02_Oferta'!H41,IF(G41="C",'02_Oferta'!G41+'02_Oferta'!H41+'02_Oferta'!I41,0)))</f>
        <v>0</v>
      </c>
      <c r="J41" s="6">
        <f t="shared" si="0"/>
        <v>0</v>
      </c>
      <c r="K41" s="6">
        <f>IF(G41="A",'01_Referència'!G41,IF(G41="B",'01_Referència'!G41+'01_Referència'!H41,IF(G41="C",'01_Referència'!G41+'01_Referència'!H41+'01_Referència'!I41,0)))</f>
        <v>113.83</v>
      </c>
      <c r="L41" s="6">
        <f t="shared" si="1"/>
        <v>0</v>
      </c>
      <c r="M41" s="6">
        <f t="shared" si="2"/>
        <v>0</v>
      </c>
    </row>
    <row r="42" spans="1:13" x14ac:dyDescent="0.25">
      <c r="A42" s="7" t="s">
        <v>17</v>
      </c>
      <c r="B42" s="7" t="s">
        <v>51</v>
      </c>
      <c r="C42" s="7" t="s">
        <v>19</v>
      </c>
      <c r="D42" s="7" t="s">
        <v>24</v>
      </c>
      <c r="E42" s="7" t="s">
        <v>52</v>
      </c>
      <c r="F42" s="7" t="s">
        <v>50</v>
      </c>
      <c r="G42" s="12" t="s">
        <v>72</v>
      </c>
      <c r="H42" s="12">
        <v>0</v>
      </c>
      <c r="I42" s="8">
        <f>IF(G42="A",'02_Oferta'!G42,IF(G42="B",'02_Oferta'!G42+'02_Oferta'!H42,IF(G42="C",'02_Oferta'!G42+'02_Oferta'!H42+'02_Oferta'!I42,0)))</f>
        <v>0</v>
      </c>
      <c r="J42" s="8">
        <f t="shared" si="0"/>
        <v>0</v>
      </c>
      <c r="K42" s="8">
        <f>IF(G42="A",'01_Referència'!G42,IF(G42="B",'01_Referència'!G42+'01_Referència'!H42,IF(G42="C",'01_Referència'!G42+'01_Referència'!H42+'01_Referència'!I42,0)))</f>
        <v>10.99</v>
      </c>
      <c r="L42" s="8">
        <f t="shared" si="1"/>
        <v>0</v>
      </c>
      <c r="M42" s="8">
        <f t="shared" si="2"/>
        <v>0</v>
      </c>
    </row>
  </sheetData>
  <sheetProtection algorithmName="SHA-512" hashValue="EqGisdPm6M60sa6rJUbolVhR4vlEXqv1cGz1PtDAAYGPVRzXZ2MbztHFTn40UDxFZd0/VDvnM/JDwHtKHjUWnA==" saltValue="U9VA4MvhoqNEbHQg/N/Epg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ull5"/>
  <dimension ref="A1:N42"/>
  <sheetViews>
    <sheetView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1.285156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hidden="1" customWidth="1"/>
    <col min="8" max="13" width="18" customWidth="1"/>
    <col min="14" max="14" width="34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2"/>
      <c r="D3" s="31" t="s">
        <v>4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5" spans="1:14" x14ac:dyDescent="0.25">
      <c r="A5" s="3" t="s">
        <v>63</v>
      </c>
      <c r="B5" s="10">
        <f>SUM(J7:J42)</f>
        <v>0</v>
      </c>
      <c r="C5" s="3" t="s">
        <v>64</v>
      </c>
      <c r="D5" s="10">
        <f>SUM(L7:L42)</f>
        <v>924059.70000000007</v>
      </c>
      <c r="E5" s="3" t="s">
        <v>65</v>
      </c>
      <c r="F5" s="11">
        <f>D5-B5</f>
        <v>924059.70000000007</v>
      </c>
    </row>
    <row r="6" spans="1:14" ht="44.1" customHeight="1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66</v>
      </c>
      <c r="H6" s="4" t="s">
        <v>67</v>
      </c>
      <c r="I6" s="4" t="s">
        <v>68</v>
      </c>
      <c r="J6" s="4" t="s">
        <v>83</v>
      </c>
      <c r="K6" s="4" t="s">
        <v>69</v>
      </c>
      <c r="L6" s="4" t="s">
        <v>84</v>
      </c>
      <c r="M6" s="4" t="s">
        <v>70</v>
      </c>
    </row>
    <row r="7" spans="1:14" x14ac:dyDescent="0.2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12" t="s">
        <v>71</v>
      </c>
      <c r="H7" s="12">
        <v>0</v>
      </c>
      <c r="I7" s="6">
        <f>IF(G7="A",'02_Oferta'!G7,IF(G7="B",'02_Oferta'!G7+'02_Oferta'!H7,IF(G7="C",'02_Oferta'!G7+'02_Oferta'!H7+'02_Oferta'!I7,0)))</f>
        <v>0</v>
      </c>
      <c r="J7" s="6">
        <f t="shared" ref="J7:J42" si="0">IF($D7="Explotació mensual (Capítol 2)",I7*H7*12,I7*H7)</f>
        <v>0</v>
      </c>
      <c r="K7" s="6">
        <f>IF(G7="A",'01_Referència'!G7,IF(G7="B",'01_Referència'!G7+'01_Referència'!H7,IF(G7="C",'01_Referència'!G7+'01_Referència'!H7+'01_Referència'!I7,0)))</f>
        <v>0.46</v>
      </c>
      <c r="L7" s="6">
        <f t="shared" ref="L7:L42" si="1">IF($D7="Explotació mensual (Capítol 2)",K7*H7*12,K7*H7)</f>
        <v>0</v>
      </c>
      <c r="M7" s="6">
        <f t="shared" ref="M7:M42" si="2">L7-J7</f>
        <v>0</v>
      </c>
    </row>
    <row r="8" spans="1:14" x14ac:dyDescent="0.25">
      <c r="A8" s="7" t="s">
        <v>17</v>
      </c>
      <c r="B8" s="7" t="s">
        <v>18</v>
      </c>
      <c r="C8" s="7" t="s">
        <v>19</v>
      </c>
      <c r="D8" s="7" t="s">
        <v>23</v>
      </c>
      <c r="E8" s="7" t="s">
        <v>21</v>
      </c>
      <c r="F8" s="7" t="s">
        <v>22</v>
      </c>
      <c r="G8" s="12" t="s">
        <v>71</v>
      </c>
      <c r="H8" s="12">
        <v>16000</v>
      </c>
      <c r="I8" s="8">
        <f>IF(G8="A",'02_Oferta'!G8,IF(G8="B",'02_Oferta'!G8+'02_Oferta'!H8,IF(G8="C",'02_Oferta'!G8+'02_Oferta'!H8+'02_Oferta'!I8,0)))</f>
        <v>0</v>
      </c>
      <c r="J8" s="8">
        <f t="shared" si="0"/>
        <v>0</v>
      </c>
      <c r="K8" s="8">
        <f>IF(G8="A",'01_Referència'!G8,IF(G8="B",'01_Referència'!G8+'01_Referència'!H8,IF(G8="C",'01_Referència'!G8+'01_Referència'!H8+'01_Referència'!I8,0)))</f>
        <v>0.28000000000000003</v>
      </c>
      <c r="L8" s="8">
        <f t="shared" si="1"/>
        <v>4480</v>
      </c>
      <c r="M8" s="8">
        <f t="shared" si="2"/>
        <v>4480</v>
      </c>
    </row>
    <row r="9" spans="1:14" x14ac:dyDescent="0.25">
      <c r="A9" s="5" t="s">
        <v>17</v>
      </c>
      <c r="B9" s="5" t="s">
        <v>18</v>
      </c>
      <c r="C9" s="5" t="s">
        <v>19</v>
      </c>
      <c r="D9" s="5" t="s">
        <v>24</v>
      </c>
      <c r="E9" s="5" t="s">
        <v>21</v>
      </c>
      <c r="F9" s="5" t="s">
        <v>22</v>
      </c>
      <c r="G9" s="12" t="s">
        <v>71</v>
      </c>
      <c r="H9" s="12">
        <v>16000</v>
      </c>
      <c r="I9" s="6">
        <f>IF(G9="A",'02_Oferta'!G9,IF(G9="B",'02_Oferta'!G9+'02_Oferta'!H9,IF(G9="C",'02_Oferta'!G9+'02_Oferta'!H9+'02_Oferta'!I9,0)))</f>
        <v>0</v>
      </c>
      <c r="J9" s="6">
        <f t="shared" si="0"/>
        <v>0</v>
      </c>
      <c r="K9" s="6">
        <f>IF(G9="A",'01_Referència'!G9,IF(G9="B",'01_Referència'!G9+'01_Referència'!H9,IF(G9="C",'01_Referència'!G9+'01_Referència'!H9+'01_Referència'!I9,0)))</f>
        <v>0.65</v>
      </c>
      <c r="L9" s="6">
        <f t="shared" si="1"/>
        <v>124800</v>
      </c>
      <c r="M9" s="6">
        <f t="shared" si="2"/>
        <v>124800</v>
      </c>
    </row>
    <row r="10" spans="1:14" x14ac:dyDescent="0.25">
      <c r="A10" s="7" t="s">
        <v>17</v>
      </c>
      <c r="B10" s="7" t="s">
        <v>25</v>
      </c>
      <c r="C10" s="7" t="s">
        <v>19</v>
      </c>
      <c r="D10" s="7" t="s">
        <v>20</v>
      </c>
      <c r="E10" s="7" t="s">
        <v>26</v>
      </c>
      <c r="F10" s="7" t="s">
        <v>27</v>
      </c>
      <c r="G10" s="12" t="s">
        <v>72</v>
      </c>
      <c r="H10" s="12">
        <v>0</v>
      </c>
      <c r="I10" s="8">
        <f>IF(G10="A",'02_Oferta'!G10,IF(G10="B",'02_Oferta'!G10+'02_Oferta'!H10,IF(G10="C",'02_Oferta'!G10+'02_Oferta'!H10+'02_Oferta'!I10,0)))</f>
        <v>0</v>
      </c>
      <c r="J10" s="8">
        <f t="shared" si="0"/>
        <v>0</v>
      </c>
      <c r="K10" s="8">
        <f>IF(G10="A",'01_Referència'!G10,IF(G10="B",'01_Referència'!G10+'01_Referència'!H10,IF(G10="C",'01_Referència'!G10+'01_Referència'!H10+'01_Referència'!I10,0)))</f>
        <v>5.78</v>
      </c>
      <c r="L10" s="8">
        <f t="shared" si="1"/>
        <v>0</v>
      </c>
      <c r="M10" s="8">
        <f t="shared" si="2"/>
        <v>0</v>
      </c>
    </row>
    <row r="11" spans="1:14" x14ac:dyDescent="0.25">
      <c r="A11" s="5" t="s">
        <v>17</v>
      </c>
      <c r="B11" s="5" t="s">
        <v>25</v>
      </c>
      <c r="C11" s="5" t="s">
        <v>19</v>
      </c>
      <c r="D11" s="5" t="s">
        <v>23</v>
      </c>
      <c r="E11" s="5" t="s">
        <v>26</v>
      </c>
      <c r="F11" s="5" t="s">
        <v>27</v>
      </c>
      <c r="G11" s="12" t="s">
        <v>72</v>
      </c>
      <c r="H11" s="12">
        <v>0</v>
      </c>
      <c r="I11" s="6">
        <f>IF(G11="A",'02_Oferta'!G11,IF(G11="B",'02_Oferta'!G11+'02_Oferta'!H11,IF(G11="C",'02_Oferta'!G11+'02_Oferta'!H11+'02_Oferta'!I11,0)))</f>
        <v>0</v>
      </c>
      <c r="J11" s="6">
        <f t="shared" si="0"/>
        <v>0</v>
      </c>
      <c r="K11" s="6">
        <f>IF(G11="A",'01_Referència'!G11,IF(G11="B",'01_Referència'!G11+'01_Referència'!H11,IF(G11="C",'01_Referència'!G11+'01_Referència'!H11+'01_Referència'!I11,0)))</f>
        <v>3.68</v>
      </c>
      <c r="L11" s="6">
        <f t="shared" si="1"/>
        <v>0</v>
      </c>
      <c r="M11" s="6">
        <f t="shared" si="2"/>
        <v>0</v>
      </c>
    </row>
    <row r="12" spans="1:14" x14ac:dyDescent="0.25">
      <c r="A12" s="7" t="s">
        <v>17</v>
      </c>
      <c r="B12" s="7" t="s">
        <v>25</v>
      </c>
      <c r="C12" s="7" t="s">
        <v>19</v>
      </c>
      <c r="D12" s="7" t="s">
        <v>24</v>
      </c>
      <c r="E12" s="7" t="s">
        <v>26</v>
      </c>
      <c r="F12" s="7" t="s">
        <v>27</v>
      </c>
      <c r="G12" s="12" t="s">
        <v>72</v>
      </c>
      <c r="H12" s="12">
        <v>0</v>
      </c>
      <c r="I12" s="8">
        <f>IF(G12="A",'02_Oferta'!G12,IF(G12="B",'02_Oferta'!G12+'02_Oferta'!H12,IF(G12="C",'02_Oferta'!G12+'02_Oferta'!H12+'02_Oferta'!I12,0)))</f>
        <v>0</v>
      </c>
      <c r="J12" s="8">
        <f t="shared" si="0"/>
        <v>0</v>
      </c>
      <c r="K12" s="8">
        <f>IF(G12="A",'01_Referència'!G12,IF(G12="B",'01_Referència'!G12+'01_Referència'!H12,IF(G12="C",'01_Referència'!G12+'01_Referència'!H12+'01_Referència'!I12,0)))</f>
        <v>3.34</v>
      </c>
      <c r="L12" s="8">
        <f t="shared" si="1"/>
        <v>0</v>
      </c>
      <c r="M12" s="8">
        <f t="shared" si="2"/>
        <v>0</v>
      </c>
    </row>
    <row r="13" spans="1:14" x14ac:dyDescent="0.25">
      <c r="A13" s="5" t="s">
        <v>17</v>
      </c>
      <c r="B13" s="5" t="s">
        <v>28</v>
      </c>
      <c r="C13" s="5" t="s">
        <v>19</v>
      </c>
      <c r="D13" s="5" t="s">
        <v>20</v>
      </c>
      <c r="E13" s="5" t="s">
        <v>29</v>
      </c>
      <c r="F13" s="5" t="s">
        <v>22</v>
      </c>
      <c r="G13" s="12" t="s">
        <v>72</v>
      </c>
      <c r="H13" s="12">
        <v>0</v>
      </c>
      <c r="I13" s="6">
        <f>IF(G13="A",'02_Oferta'!G13,IF(G13="B",'02_Oferta'!G13+'02_Oferta'!H13,IF(G13="C",'02_Oferta'!G13+'02_Oferta'!H13+'02_Oferta'!I13,0)))</f>
        <v>0</v>
      </c>
      <c r="J13" s="6">
        <f t="shared" si="0"/>
        <v>0</v>
      </c>
      <c r="K13" s="6">
        <f>IF(G13="A",'01_Referència'!G13,IF(G13="B",'01_Referència'!G13+'01_Referència'!H13,IF(G13="C",'01_Referència'!G13+'01_Referència'!H13+'01_Referència'!I13,0)))</f>
        <v>0.56999999999999995</v>
      </c>
      <c r="L13" s="6">
        <f t="shared" si="1"/>
        <v>0</v>
      </c>
      <c r="M13" s="6">
        <f t="shared" si="2"/>
        <v>0</v>
      </c>
    </row>
    <row r="14" spans="1:14" x14ac:dyDescent="0.25">
      <c r="A14" s="7" t="s">
        <v>17</v>
      </c>
      <c r="B14" s="7" t="s">
        <v>28</v>
      </c>
      <c r="C14" s="7" t="s">
        <v>19</v>
      </c>
      <c r="D14" s="7" t="s">
        <v>23</v>
      </c>
      <c r="E14" s="7" t="s">
        <v>29</v>
      </c>
      <c r="F14" s="7" t="s">
        <v>22</v>
      </c>
      <c r="G14" s="12" t="s">
        <v>72</v>
      </c>
      <c r="H14" s="12">
        <v>16000</v>
      </c>
      <c r="I14" s="8">
        <f>IF(G14="A",'02_Oferta'!G14,IF(G14="B",'02_Oferta'!G14+'02_Oferta'!H14,IF(G14="C",'02_Oferta'!G14+'02_Oferta'!H14+'02_Oferta'!I14,0)))</f>
        <v>0</v>
      </c>
      <c r="J14" s="8">
        <f t="shared" si="0"/>
        <v>0</v>
      </c>
      <c r="K14" s="8">
        <f>IF(G14="A",'01_Referència'!G14,IF(G14="B",'01_Referència'!G14+'01_Referència'!H14,IF(G14="C",'01_Referència'!G14+'01_Referència'!H14+'01_Referència'!I14,0)))</f>
        <v>0.28000000000000003</v>
      </c>
      <c r="L14" s="8">
        <f t="shared" si="1"/>
        <v>4480</v>
      </c>
      <c r="M14" s="8">
        <f t="shared" si="2"/>
        <v>4480</v>
      </c>
    </row>
    <row r="15" spans="1:14" x14ac:dyDescent="0.25">
      <c r="A15" s="5" t="s">
        <v>17</v>
      </c>
      <c r="B15" s="5" t="s">
        <v>28</v>
      </c>
      <c r="C15" s="5" t="s">
        <v>19</v>
      </c>
      <c r="D15" s="5" t="s">
        <v>24</v>
      </c>
      <c r="E15" s="5" t="s">
        <v>29</v>
      </c>
      <c r="F15" s="5" t="s">
        <v>22</v>
      </c>
      <c r="G15" s="12" t="s">
        <v>72</v>
      </c>
      <c r="H15" s="12">
        <v>0</v>
      </c>
      <c r="I15" s="6">
        <f>IF(G15="A",'02_Oferta'!G15,IF(G15="B",'02_Oferta'!G15+'02_Oferta'!H15,IF(G15="C",'02_Oferta'!G15+'02_Oferta'!H15+'02_Oferta'!I15,0)))</f>
        <v>0</v>
      </c>
      <c r="J15" s="6">
        <f t="shared" si="0"/>
        <v>0</v>
      </c>
      <c r="K15" s="6">
        <f>IF(G15="A",'01_Referència'!G15,IF(G15="B",'01_Referència'!G15+'01_Referència'!H15,IF(G15="C",'01_Referència'!G15+'01_Referència'!H15+'01_Referència'!I15,0)))</f>
        <v>0.25</v>
      </c>
      <c r="L15" s="6">
        <f t="shared" si="1"/>
        <v>0</v>
      </c>
      <c r="M15" s="6">
        <f t="shared" si="2"/>
        <v>0</v>
      </c>
    </row>
    <row r="16" spans="1:14" x14ac:dyDescent="0.25">
      <c r="A16" s="7" t="s">
        <v>17</v>
      </c>
      <c r="B16" s="7" t="s">
        <v>30</v>
      </c>
      <c r="C16" s="7" t="s">
        <v>19</v>
      </c>
      <c r="D16" s="7" t="s">
        <v>20</v>
      </c>
      <c r="E16" s="7" t="s">
        <v>31</v>
      </c>
      <c r="F16" s="7" t="s">
        <v>22</v>
      </c>
      <c r="G16" s="12" t="s">
        <v>72</v>
      </c>
      <c r="H16" s="12">
        <v>16000</v>
      </c>
      <c r="I16" s="8">
        <f>IF(G16="A",'02_Oferta'!G16,IF(G16="B",'02_Oferta'!G16+'02_Oferta'!H16,IF(G16="C",'02_Oferta'!G16+'02_Oferta'!H16+'02_Oferta'!I16,0)))</f>
        <v>0</v>
      </c>
      <c r="J16" s="8">
        <f t="shared" si="0"/>
        <v>0</v>
      </c>
      <c r="K16" s="8">
        <f>IF(G16="A",'01_Referència'!G16,IF(G16="B",'01_Referència'!G16+'01_Referència'!H16,IF(G16="C",'01_Referència'!G16+'01_Referència'!H16+'01_Referència'!I16,0)))</f>
        <v>0.78</v>
      </c>
      <c r="L16" s="8">
        <f t="shared" si="1"/>
        <v>12480</v>
      </c>
      <c r="M16" s="8">
        <f t="shared" si="2"/>
        <v>12480</v>
      </c>
    </row>
    <row r="17" spans="1:13" x14ac:dyDescent="0.25">
      <c r="A17" s="5" t="s">
        <v>17</v>
      </c>
      <c r="B17" s="5" t="s">
        <v>30</v>
      </c>
      <c r="C17" s="5" t="s">
        <v>19</v>
      </c>
      <c r="D17" s="5" t="s">
        <v>23</v>
      </c>
      <c r="E17" s="5" t="s">
        <v>31</v>
      </c>
      <c r="F17" s="5" t="s">
        <v>22</v>
      </c>
      <c r="G17" s="12" t="s">
        <v>72</v>
      </c>
      <c r="H17" s="12">
        <v>0</v>
      </c>
      <c r="I17" s="6">
        <f>IF(G17="A",'02_Oferta'!G17,IF(G17="B",'02_Oferta'!G17+'02_Oferta'!H17,IF(G17="C",'02_Oferta'!G17+'02_Oferta'!H17+'02_Oferta'!I17,0)))</f>
        <v>0</v>
      </c>
      <c r="J17" s="6">
        <f t="shared" si="0"/>
        <v>0</v>
      </c>
      <c r="K17" s="6">
        <f>IF(G17="A",'01_Referència'!G17,IF(G17="B",'01_Referència'!G17+'01_Referència'!H17,IF(G17="C",'01_Referència'!G17+'01_Referència'!H17+'01_Referència'!I17,0)))</f>
        <v>0.6</v>
      </c>
      <c r="L17" s="6">
        <f t="shared" si="1"/>
        <v>0</v>
      </c>
      <c r="M17" s="6">
        <f t="shared" si="2"/>
        <v>0</v>
      </c>
    </row>
    <row r="18" spans="1:13" x14ac:dyDescent="0.25">
      <c r="A18" s="7" t="s">
        <v>17</v>
      </c>
      <c r="B18" s="7" t="s">
        <v>30</v>
      </c>
      <c r="C18" s="7" t="s">
        <v>19</v>
      </c>
      <c r="D18" s="7" t="s">
        <v>24</v>
      </c>
      <c r="E18" s="7" t="s">
        <v>31</v>
      </c>
      <c r="F18" s="7" t="s">
        <v>22</v>
      </c>
      <c r="G18" s="12" t="s">
        <v>72</v>
      </c>
      <c r="H18" s="12">
        <v>16000</v>
      </c>
      <c r="I18" s="8">
        <f>IF(G18="A",'02_Oferta'!G18,IF(G18="B",'02_Oferta'!G18+'02_Oferta'!H18,IF(G18="C",'02_Oferta'!G18+'02_Oferta'!H18+'02_Oferta'!I18,0)))</f>
        <v>0</v>
      </c>
      <c r="J18" s="8">
        <f t="shared" si="0"/>
        <v>0</v>
      </c>
      <c r="K18" s="8">
        <f>IF(G18="A",'01_Referència'!G18,IF(G18="B",'01_Referència'!G18+'01_Referència'!H18,IF(G18="C",'01_Referència'!G18+'01_Referència'!H18+'01_Referència'!I18,0)))</f>
        <v>0.32</v>
      </c>
      <c r="L18" s="8">
        <f t="shared" si="1"/>
        <v>61440</v>
      </c>
      <c r="M18" s="8">
        <f t="shared" si="2"/>
        <v>61440</v>
      </c>
    </row>
    <row r="19" spans="1:13" x14ac:dyDescent="0.25">
      <c r="A19" s="5" t="s">
        <v>17</v>
      </c>
      <c r="B19" s="5" t="s">
        <v>32</v>
      </c>
      <c r="C19" s="5" t="s">
        <v>19</v>
      </c>
      <c r="D19" s="5" t="s">
        <v>20</v>
      </c>
      <c r="E19" s="5" t="s">
        <v>33</v>
      </c>
      <c r="F19" s="5" t="s">
        <v>22</v>
      </c>
      <c r="G19" s="12" t="s">
        <v>72</v>
      </c>
      <c r="H19" s="12">
        <v>0</v>
      </c>
      <c r="I19" s="6">
        <f>IF(G19="A",'02_Oferta'!G19,IF(G19="B",'02_Oferta'!G19+'02_Oferta'!H19,IF(G19="C",'02_Oferta'!G19+'02_Oferta'!H19+'02_Oferta'!I19,0)))</f>
        <v>0</v>
      </c>
      <c r="J19" s="6">
        <f t="shared" si="0"/>
        <v>0</v>
      </c>
      <c r="K19" s="6">
        <f>IF(G19="A",'01_Referència'!G19,IF(G19="B",'01_Referència'!G19+'01_Referència'!H19,IF(G19="C",'01_Referència'!G19+'01_Referència'!H19+'01_Referència'!I19,0)))</f>
        <v>0.5</v>
      </c>
      <c r="L19" s="6">
        <f t="shared" si="1"/>
        <v>0</v>
      </c>
      <c r="M19" s="6">
        <f t="shared" si="2"/>
        <v>0</v>
      </c>
    </row>
    <row r="20" spans="1:13" x14ac:dyDescent="0.25">
      <c r="A20" s="7" t="s">
        <v>17</v>
      </c>
      <c r="B20" s="7" t="s">
        <v>32</v>
      </c>
      <c r="C20" s="7" t="s">
        <v>19</v>
      </c>
      <c r="D20" s="7" t="s">
        <v>23</v>
      </c>
      <c r="E20" s="7" t="s">
        <v>33</v>
      </c>
      <c r="F20" s="7" t="s">
        <v>22</v>
      </c>
      <c r="G20" s="12" t="s">
        <v>72</v>
      </c>
      <c r="H20" s="12">
        <v>0</v>
      </c>
      <c r="I20" s="8">
        <f>IF(G20="A",'02_Oferta'!G20,IF(G20="B",'02_Oferta'!G20+'02_Oferta'!H20,IF(G20="C",'02_Oferta'!G20+'02_Oferta'!H20+'02_Oferta'!I20,0)))</f>
        <v>0</v>
      </c>
      <c r="J20" s="8">
        <f t="shared" si="0"/>
        <v>0</v>
      </c>
      <c r="K20" s="8">
        <f>IF(G20="A",'01_Referència'!G20,IF(G20="B",'01_Referència'!G20+'01_Referència'!H20,IF(G20="C",'01_Referència'!G20+'01_Referència'!H20+'01_Referència'!I20,0)))</f>
        <v>0.33</v>
      </c>
      <c r="L20" s="8">
        <f t="shared" si="1"/>
        <v>0</v>
      </c>
      <c r="M20" s="8">
        <f t="shared" si="2"/>
        <v>0</v>
      </c>
    </row>
    <row r="21" spans="1:13" x14ac:dyDescent="0.25">
      <c r="A21" s="5" t="s">
        <v>17</v>
      </c>
      <c r="B21" s="5" t="s">
        <v>32</v>
      </c>
      <c r="C21" s="5" t="s">
        <v>19</v>
      </c>
      <c r="D21" s="5" t="s">
        <v>24</v>
      </c>
      <c r="E21" s="5" t="s">
        <v>33</v>
      </c>
      <c r="F21" s="5" t="s">
        <v>22</v>
      </c>
      <c r="G21" s="12" t="s">
        <v>72</v>
      </c>
      <c r="H21" s="12">
        <v>0</v>
      </c>
      <c r="I21" s="6">
        <f>IF(G21="A",'02_Oferta'!G21,IF(G21="B",'02_Oferta'!G21+'02_Oferta'!H21,IF(G21="C",'02_Oferta'!G21+'02_Oferta'!H21+'02_Oferta'!I21,0)))</f>
        <v>0</v>
      </c>
      <c r="J21" s="6">
        <f t="shared" si="0"/>
        <v>0</v>
      </c>
      <c r="K21" s="6">
        <f>IF(G21="A",'01_Referència'!G21,IF(G21="B",'01_Referència'!G21+'01_Referència'!H21,IF(G21="C",'01_Referència'!G21+'01_Referència'!H21+'01_Referència'!I21,0)))</f>
        <v>0.34</v>
      </c>
      <c r="L21" s="6">
        <f t="shared" si="1"/>
        <v>0</v>
      </c>
      <c r="M21" s="6">
        <f t="shared" si="2"/>
        <v>0</v>
      </c>
    </row>
    <row r="22" spans="1:13" x14ac:dyDescent="0.25">
      <c r="A22" s="7" t="s">
        <v>17</v>
      </c>
      <c r="B22" s="7" t="s">
        <v>34</v>
      </c>
      <c r="C22" s="7" t="s">
        <v>19</v>
      </c>
      <c r="D22" s="7" t="s">
        <v>20</v>
      </c>
      <c r="E22" s="7" t="s">
        <v>35</v>
      </c>
      <c r="F22" s="7" t="s">
        <v>22</v>
      </c>
      <c r="G22" s="12" t="s">
        <v>72</v>
      </c>
      <c r="H22" s="12">
        <v>0</v>
      </c>
      <c r="I22" s="8">
        <f>IF(G22="A",'02_Oferta'!G22,IF(G22="B",'02_Oferta'!G22+'02_Oferta'!H22,IF(G22="C",'02_Oferta'!G22+'02_Oferta'!H22+'02_Oferta'!I22,0)))</f>
        <v>0</v>
      </c>
      <c r="J22" s="8">
        <f t="shared" si="0"/>
        <v>0</v>
      </c>
      <c r="K22" s="8">
        <f>IF(G22="A",'01_Referència'!G22,IF(G22="B",'01_Referència'!G22+'01_Referència'!H22,IF(G22="C",'01_Referència'!G22+'01_Referència'!H22+'01_Referència'!I22,0)))</f>
        <v>0.65</v>
      </c>
      <c r="L22" s="8">
        <f t="shared" si="1"/>
        <v>0</v>
      </c>
      <c r="M22" s="8">
        <f t="shared" si="2"/>
        <v>0</v>
      </c>
    </row>
    <row r="23" spans="1:13" x14ac:dyDescent="0.25">
      <c r="A23" s="5" t="s">
        <v>17</v>
      </c>
      <c r="B23" s="5" t="s">
        <v>34</v>
      </c>
      <c r="C23" s="5" t="s">
        <v>19</v>
      </c>
      <c r="D23" s="5" t="s">
        <v>23</v>
      </c>
      <c r="E23" s="5" t="s">
        <v>35</v>
      </c>
      <c r="F23" s="5" t="s">
        <v>22</v>
      </c>
      <c r="G23" s="12" t="s">
        <v>72</v>
      </c>
      <c r="H23" s="12">
        <v>0</v>
      </c>
      <c r="I23" s="6">
        <f>IF(G23="A",'02_Oferta'!G23,IF(G23="B",'02_Oferta'!G23+'02_Oferta'!H23,IF(G23="C",'02_Oferta'!G23+'02_Oferta'!H23+'02_Oferta'!I23,0)))</f>
        <v>0</v>
      </c>
      <c r="J23" s="6">
        <f t="shared" si="0"/>
        <v>0</v>
      </c>
      <c r="K23" s="6">
        <f>IF(G23="A",'01_Referència'!G23,IF(G23="B",'01_Referència'!G23+'01_Referència'!H23,IF(G23="C",'01_Referència'!G23+'01_Referència'!H23+'01_Referència'!I23,0)))</f>
        <v>0.39</v>
      </c>
      <c r="L23" s="6">
        <f t="shared" si="1"/>
        <v>0</v>
      </c>
      <c r="M23" s="6">
        <f t="shared" si="2"/>
        <v>0</v>
      </c>
    </row>
    <row r="24" spans="1:13" x14ac:dyDescent="0.25">
      <c r="A24" s="7" t="s">
        <v>17</v>
      </c>
      <c r="B24" s="7" t="s">
        <v>34</v>
      </c>
      <c r="C24" s="7" t="s">
        <v>19</v>
      </c>
      <c r="D24" s="7" t="s">
        <v>24</v>
      </c>
      <c r="E24" s="7" t="s">
        <v>35</v>
      </c>
      <c r="F24" s="7" t="s">
        <v>22</v>
      </c>
      <c r="G24" s="12" t="s">
        <v>72</v>
      </c>
      <c r="H24" s="12">
        <v>0</v>
      </c>
      <c r="I24" s="8">
        <f>IF(G24="A",'02_Oferta'!G24,IF(G24="B",'02_Oferta'!G24+'02_Oferta'!H24,IF(G24="C",'02_Oferta'!G24+'02_Oferta'!H24+'02_Oferta'!I24,0)))</f>
        <v>0</v>
      </c>
      <c r="J24" s="8">
        <f t="shared" si="0"/>
        <v>0</v>
      </c>
      <c r="K24" s="8">
        <f>IF(G24="A",'01_Referència'!G24,IF(G24="B",'01_Referència'!G24+'01_Referència'!H24,IF(G24="C",'01_Referència'!G24+'01_Referència'!H24+'01_Referència'!I24,0)))</f>
        <v>0.42</v>
      </c>
      <c r="L24" s="8">
        <f t="shared" si="1"/>
        <v>0</v>
      </c>
      <c r="M24" s="8">
        <f t="shared" si="2"/>
        <v>0</v>
      </c>
    </row>
    <row r="25" spans="1:13" ht="30" x14ac:dyDescent="0.25">
      <c r="A25" s="5" t="s">
        <v>17</v>
      </c>
      <c r="B25" s="5" t="s">
        <v>36</v>
      </c>
      <c r="C25" s="5" t="s">
        <v>19</v>
      </c>
      <c r="D25" s="5" t="s">
        <v>20</v>
      </c>
      <c r="E25" s="5" t="s">
        <v>37</v>
      </c>
      <c r="F25" s="5" t="s">
        <v>38</v>
      </c>
      <c r="G25" s="12" t="s">
        <v>72</v>
      </c>
      <c r="H25" s="12">
        <v>0</v>
      </c>
      <c r="I25" s="6">
        <f>IF(G25="A",'02_Oferta'!G25,IF(G25="B",'02_Oferta'!G25+'02_Oferta'!H25,IF(G25="C",'02_Oferta'!G25+'02_Oferta'!H25+'02_Oferta'!I25,0)))</f>
        <v>0</v>
      </c>
      <c r="J25" s="6">
        <f t="shared" si="0"/>
        <v>0</v>
      </c>
      <c r="K25" s="6">
        <f>IF(G25="A",'01_Referència'!G25,IF(G25="B",'01_Referència'!G25+'01_Referència'!H25,IF(G25="C",'01_Referència'!G25+'01_Referència'!H25+'01_Referència'!I25,0)))</f>
        <v>179.25</v>
      </c>
      <c r="L25" s="6">
        <f t="shared" si="1"/>
        <v>0</v>
      </c>
      <c r="M25" s="6">
        <f t="shared" si="2"/>
        <v>0</v>
      </c>
    </row>
    <row r="26" spans="1:13" ht="30" x14ac:dyDescent="0.25">
      <c r="A26" s="7" t="s">
        <v>17</v>
      </c>
      <c r="B26" s="7" t="s">
        <v>36</v>
      </c>
      <c r="C26" s="7" t="s">
        <v>19</v>
      </c>
      <c r="D26" s="7" t="s">
        <v>23</v>
      </c>
      <c r="E26" s="7" t="s">
        <v>37</v>
      </c>
      <c r="F26" s="7" t="s">
        <v>38</v>
      </c>
      <c r="G26" s="12" t="s">
        <v>72</v>
      </c>
      <c r="H26" s="12">
        <v>0</v>
      </c>
      <c r="I26" s="8">
        <f>IF(G26="A",'02_Oferta'!G26,IF(G26="B",'02_Oferta'!G26+'02_Oferta'!H26,IF(G26="C",'02_Oferta'!G26+'02_Oferta'!H26+'02_Oferta'!I26,0)))</f>
        <v>0</v>
      </c>
      <c r="J26" s="8">
        <f t="shared" si="0"/>
        <v>0</v>
      </c>
      <c r="K26" s="8">
        <f>IF(G26="A",'01_Referència'!G26,IF(G26="B",'01_Referència'!G26+'01_Referència'!H26,IF(G26="C",'01_Referència'!G26+'01_Referència'!H26+'01_Referència'!I26,0)))</f>
        <v>186.5</v>
      </c>
      <c r="L26" s="8">
        <f t="shared" si="1"/>
        <v>0</v>
      </c>
      <c r="M26" s="8">
        <f t="shared" si="2"/>
        <v>0</v>
      </c>
    </row>
    <row r="27" spans="1:13" ht="30" x14ac:dyDescent="0.25">
      <c r="A27" s="5" t="s">
        <v>17</v>
      </c>
      <c r="B27" s="5" t="s">
        <v>36</v>
      </c>
      <c r="C27" s="5" t="s">
        <v>19</v>
      </c>
      <c r="D27" s="5" t="s">
        <v>24</v>
      </c>
      <c r="E27" s="5" t="s">
        <v>37</v>
      </c>
      <c r="F27" s="5" t="s">
        <v>38</v>
      </c>
      <c r="G27" s="12" t="s">
        <v>72</v>
      </c>
      <c r="H27" s="12">
        <v>0</v>
      </c>
      <c r="I27" s="6">
        <f>IF(G27="A",'02_Oferta'!G27,IF(G27="B",'02_Oferta'!G27+'02_Oferta'!H27,IF(G27="C",'02_Oferta'!G27+'02_Oferta'!H27+'02_Oferta'!I27,0)))</f>
        <v>0</v>
      </c>
      <c r="J27" s="6">
        <f t="shared" si="0"/>
        <v>0</v>
      </c>
      <c r="K27" s="6">
        <f>IF(G27="A",'01_Referència'!G27,IF(G27="B",'01_Referència'!G27+'01_Referència'!H27,IF(G27="C",'01_Referència'!G27+'01_Referència'!H27+'01_Referència'!I27,0)))</f>
        <v>44.44</v>
      </c>
      <c r="L27" s="6">
        <f t="shared" si="1"/>
        <v>0</v>
      </c>
      <c r="M27" s="6">
        <f t="shared" si="2"/>
        <v>0</v>
      </c>
    </row>
    <row r="28" spans="1:13" x14ac:dyDescent="0.25">
      <c r="A28" s="7" t="s">
        <v>17</v>
      </c>
      <c r="B28" s="7" t="s">
        <v>39</v>
      </c>
      <c r="C28" s="7" t="s">
        <v>19</v>
      </c>
      <c r="D28" s="7" t="s">
        <v>20</v>
      </c>
      <c r="E28" s="7" t="s">
        <v>40</v>
      </c>
      <c r="F28" s="7" t="s">
        <v>41</v>
      </c>
      <c r="G28" s="12" t="s">
        <v>72</v>
      </c>
      <c r="H28" s="12">
        <v>0</v>
      </c>
      <c r="I28" s="8">
        <f>IF(G28="A",'02_Oferta'!G28,IF(G28="B",'02_Oferta'!G28+'02_Oferta'!H28,IF(G28="C",'02_Oferta'!G28+'02_Oferta'!H28+'02_Oferta'!I28,0)))</f>
        <v>0</v>
      </c>
      <c r="J28" s="8">
        <f t="shared" si="0"/>
        <v>0</v>
      </c>
      <c r="K28" s="8">
        <f>IF(G28="A",'01_Referència'!G28,IF(G28="B",'01_Referència'!G28+'01_Referència'!H28,IF(G28="C",'01_Referència'!G28+'01_Referència'!H28+'01_Referència'!I28,0)))</f>
        <v>35.020000000000003</v>
      </c>
      <c r="L28" s="8">
        <f t="shared" si="1"/>
        <v>0</v>
      </c>
      <c r="M28" s="8">
        <f t="shared" si="2"/>
        <v>0</v>
      </c>
    </row>
    <row r="29" spans="1:13" x14ac:dyDescent="0.25">
      <c r="A29" s="5" t="s">
        <v>17</v>
      </c>
      <c r="B29" s="5" t="s">
        <v>39</v>
      </c>
      <c r="C29" s="5" t="s">
        <v>19</v>
      </c>
      <c r="D29" s="5" t="s">
        <v>23</v>
      </c>
      <c r="E29" s="5" t="s">
        <v>40</v>
      </c>
      <c r="F29" s="5" t="s">
        <v>41</v>
      </c>
      <c r="G29" s="12" t="s">
        <v>72</v>
      </c>
      <c r="H29" s="12">
        <v>1000</v>
      </c>
      <c r="I29" s="6">
        <f>IF(G29="A",'02_Oferta'!G29,IF(G29="B",'02_Oferta'!G29+'02_Oferta'!H29,IF(G29="C",'02_Oferta'!G29+'02_Oferta'!H29+'02_Oferta'!I29,0)))</f>
        <v>0</v>
      </c>
      <c r="J29" s="6">
        <f t="shared" si="0"/>
        <v>0</v>
      </c>
      <c r="K29" s="6">
        <f>IF(G29="A",'01_Referència'!G29,IF(G29="B",'01_Referència'!G29+'01_Referència'!H29,IF(G29="C",'01_Referència'!G29+'01_Referència'!H29+'01_Referència'!I29,0)))</f>
        <v>15.89</v>
      </c>
      <c r="L29" s="6">
        <f t="shared" si="1"/>
        <v>15890</v>
      </c>
      <c r="M29" s="6">
        <f t="shared" si="2"/>
        <v>15890</v>
      </c>
    </row>
    <row r="30" spans="1:13" x14ac:dyDescent="0.25">
      <c r="A30" s="7" t="s">
        <v>17</v>
      </c>
      <c r="B30" s="7" t="s">
        <v>39</v>
      </c>
      <c r="C30" s="7" t="s">
        <v>19</v>
      </c>
      <c r="D30" s="7" t="s">
        <v>24</v>
      </c>
      <c r="E30" s="7" t="s">
        <v>40</v>
      </c>
      <c r="F30" s="7" t="s">
        <v>41</v>
      </c>
      <c r="G30" s="12" t="s">
        <v>72</v>
      </c>
      <c r="H30" s="12">
        <v>1000</v>
      </c>
      <c r="I30" s="8">
        <f>IF(G30="A",'02_Oferta'!G30,IF(G30="B",'02_Oferta'!G30+'02_Oferta'!H30,IF(G30="C",'02_Oferta'!G30+'02_Oferta'!H30+'02_Oferta'!I30,0)))</f>
        <v>0</v>
      </c>
      <c r="J30" s="8">
        <f t="shared" si="0"/>
        <v>0</v>
      </c>
      <c r="K30" s="8">
        <f>IF(G30="A",'01_Referència'!G30,IF(G30="B",'01_Referència'!G30+'01_Referència'!H30,IF(G30="C",'01_Referència'!G30+'01_Referència'!H30+'01_Referència'!I30,0)))</f>
        <v>40.130000000000003</v>
      </c>
      <c r="L30" s="8">
        <f t="shared" si="1"/>
        <v>481560</v>
      </c>
      <c r="M30" s="8">
        <f t="shared" si="2"/>
        <v>481560</v>
      </c>
    </row>
    <row r="31" spans="1:13" x14ac:dyDescent="0.25">
      <c r="A31" s="5" t="s">
        <v>17</v>
      </c>
      <c r="B31" s="5" t="s">
        <v>42</v>
      </c>
      <c r="C31" s="5" t="s">
        <v>19</v>
      </c>
      <c r="D31" s="5" t="s">
        <v>20</v>
      </c>
      <c r="E31" s="5" t="s">
        <v>43</v>
      </c>
      <c r="F31" s="5" t="s">
        <v>44</v>
      </c>
      <c r="G31" s="12" t="s">
        <v>72</v>
      </c>
      <c r="H31" s="12">
        <v>0</v>
      </c>
      <c r="I31" s="6">
        <f>IF(G31="A",'02_Oferta'!G31,IF(G31="B",'02_Oferta'!G31+'02_Oferta'!H31,IF(G31="C",'02_Oferta'!G31+'02_Oferta'!H31+'02_Oferta'!I31,0)))</f>
        <v>0</v>
      </c>
      <c r="J31" s="6">
        <f t="shared" si="0"/>
        <v>0</v>
      </c>
      <c r="K31" s="6">
        <f>IF(G31="A",'01_Referència'!G31,IF(G31="B",'01_Referència'!G31+'01_Referència'!H31,IF(G31="C",'01_Referència'!G31+'01_Referència'!H31+'01_Referència'!I31,0)))</f>
        <v>34.340000000000003</v>
      </c>
      <c r="L31" s="6">
        <f t="shared" si="1"/>
        <v>0</v>
      </c>
      <c r="M31" s="6">
        <f t="shared" si="2"/>
        <v>0</v>
      </c>
    </row>
    <row r="32" spans="1:13" x14ac:dyDescent="0.25">
      <c r="A32" s="7" t="s">
        <v>17</v>
      </c>
      <c r="B32" s="7" t="s">
        <v>42</v>
      </c>
      <c r="C32" s="7" t="s">
        <v>19</v>
      </c>
      <c r="D32" s="7" t="s">
        <v>23</v>
      </c>
      <c r="E32" s="7" t="s">
        <v>43</v>
      </c>
      <c r="F32" s="7" t="s">
        <v>44</v>
      </c>
      <c r="G32" s="12" t="s">
        <v>72</v>
      </c>
      <c r="H32" s="12">
        <v>500</v>
      </c>
      <c r="I32" s="8">
        <f>IF(G32="A",'02_Oferta'!G32,IF(G32="B",'02_Oferta'!G32+'02_Oferta'!H32,IF(G32="C",'02_Oferta'!G32+'02_Oferta'!H32+'02_Oferta'!I32,0)))</f>
        <v>0</v>
      </c>
      <c r="J32" s="8">
        <f t="shared" si="0"/>
        <v>0</v>
      </c>
      <c r="K32" s="8">
        <f>IF(G32="A",'01_Referència'!G32,IF(G32="B",'01_Referència'!G32+'01_Referència'!H32,IF(G32="C",'01_Referència'!G32+'01_Referència'!H32+'01_Referència'!I32,0)))</f>
        <v>15.71</v>
      </c>
      <c r="L32" s="8">
        <f t="shared" si="1"/>
        <v>7855</v>
      </c>
      <c r="M32" s="8">
        <f t="shared" si="2"/>
        <v>7855</v>
      </c>
    </row>
    <row r="33" spans="1:13" x14ac:dyDescent="0.25">
      <c r="A33" s="5" t="s">
        <v>17</v>
      </c>
      <c r="B33" s="5" t="s">
        <v>42</v>
      </c>
      <c r="C33" s="5" t="s">
        <v>19</v>
      </c>
      <c r="D33" s="5" t="s">
        <v>24</v>
      </c>
      <c r="E33" s="5" t="s">
        <v>43</v>
      </c>
      <c r="F33" s="5" t="s">
        <v>44</v>
      </c>
      <c r="G33" s="12" t="s">
        <v>72</v>
      </c>
      <c r="H33" s="12">
        <v>500</v>
      </c>
      <c r="I33" s="6">
        <f>IF(G33="A",'02_Oferta'!G33,IF(G33="B",'02_Oferta'!G33+'02_Oferta'!H33,IF(G33="C",'02_Oferta'!G33+'02_Oferta'!H33+'02_Oferta'!I33,0)))</f>
        <v>0</v>
      </c>
      <c r="J33" s="6">
        <f t="shared" si="0"/>
        <v>0</v>
      </c>
      <c r="K33" s="6">
        <f>IF(G33="A",'01_Referència'!G33,IF(G33="B",'01_Referència'!G33+'01_Referència'!H33,IF(G33="C",'01_Referència'!G33+'01_Referència'!H33+'01_Referència'!I33,0)))</f>
        <v>13</v>
      </c>
      <c r="L33" s="6">
        <f t="shared" si="1"/>
        <v>78000</v>
      </c>
      <c r="M33" s="6">
        <f t="shared" si="2"/>
        <v>78000</v>
      </c>
    </row>
    <row r="34" spans="1:13" ht="30" x14ac:dyDescent="0.25">
      <c r="A34" s="7" t="s">
        <v>17</v>
      </c>
      <c r="B34" s="7" t="s">
        <v>45</v>
      </c>
      <c r="C34" s="7" t="s">
        <v>19</v>
      </c>
      <c r="D34" s="7" t="s">
        <v>20</v>
      </c>
      <c r="E34" s="7" t="s">
        <v>46</v>
      </c>
      <c r="F34" s="7" t="s">
        <v>47</v>
      </c>
      <c r="G34" s="12" t="s">
        <v>72</v>
      </c>
      <c r="H34" s="12">
        <v>0</v>
      </c>
      <c r="I34" s="8">
        <f>IF(G34="A",'02_Oferta'!G34,IF(G34="B",'02_Oferta'!G34+'02_Oferta'!H34,IF(G34="C",'02_Oferta'!G34+'02_Oferta'!H34+'02_Oferta'!I34,0)))</f>
        <v>0</v>
      </c>
      <c r="J34" s="8">
        <f t="shared" si="0"/>
        <v>0</v>
      </c>
      <c r="K34" s="8">
        <f>IF(G34="A",'01_Referència'!G34,IF(G34="B",'01_Referència'!G34+'01_Referència'!H34,IF(G34="C",'01_Referència'!G34+'01_Referència'!H34+'01_Referència'!I34,0)))</f>
        <v>2274.4299999999998</v>
      </c>
      <c r="L34" s="8">
        <f t="shared" si="1"/>
        <v>0</v>
      </c>
      <c r="M34" s="8">
        <f t="shared" si="2"/>
        <v>0</v>
      </c>
    </row>
    <row r="35" spans="1:13" ht="30" x14ac:dyDescent="0.25">
      <c r="A35" s="5" t="s">
        <v>17</v>
      </c>
      <c r="B35" s="5" t="s">
        <v>45</v>
      </c>
      <c r="C35" s="5" t="s">
        <v>19</v>
      </c>
      <c r="D35" s="5" t="s">
        <v>23</v>
      </c>
      <c r="E35" s="5" t="s">
        <v>46</v>
      </c>
      <c r="F35" s="5" t="s">
        <v>47</v>
      </c>
      <c r="G35" s="12" t="s">
        <v>72</v>
      </c>
      <c r="H35" s="12">
        <v>10</v>
      </c>
      <c r="I35" s="6">
        <f>IF(G35="A",'02_Oferta'!G35,IF(G35="B",'02_Oferta'!G35+'02_Oferta'!H35,IF(G35="C",'02_Oferta'!G35+'02_Oferta'!H35+'02_Oferta'!I35,0)))</f>
        <v>0</v>
      </c>
      <c r="J35" s="6">
        <f t="shared" si="0"/>
        <v>0</v>
      </c>
      <c r="K35" s="6">
        <f>IF(G35="A",'01_Referència'!G35,IF(G35="B",'01_Referència'!G35+'01_Referència'!H35,IF(G35="C",'01_Referència'!G35+'01_Referència'!H35+'01_Referència'!I35,0)))</f>
        <v>1105.6300000000001</v>
      </c>
      <c r="L35" s="6">
        <f t="shared" si="1"/>
        <v>11056.300000000001</v>
      </c>
      <c r="M35" s="6">
        <f t="shared" si="2"/>
        <v>11056.300000000001</v>
      </c>
    </row>
    <row r="36" spans="1:13" ht="30" x14ac:dyDescent="0.25">
      <c r="A36" s="7" t="s">
        <v>17</v>
      </c>
      <c r="B36" s="7" t="s">
        <v>45</v>
      </c>
      <c r="C36" s="7" t="s">
        <v>19</v>
      </c>
      <c r="D36" s="7" t="s">
        <v>24</v>
      </c>
      <c r="E36" s="7" t="s">
        <v>46</v>
      </c>
      <c r="F36" s="7" t="s">
        <v>47</v>
      </c>
      <c r="G36" s="12" t="s">
        <v>72</v>
      </c>
      <c r="H36" s="12">
        <v>10</v>
      </c>
      <c r="I36" s="8">
        <f>IF(G36="A",'02_Oferta'!G36,IF(G36="B",'02_Oferta'!G36+'02_Oferta'!H36,IF(G36="C",'02_Oferta'!G36+'02_Oferta'!H36+'02_Oferta'!I36,0)))</f>
        <v>0</v>
      </c>
      <c r="J36" s="8">
        <f t="shared" si="0"/>
        <v>0</v>
      </c>
      <c r="K36" s="8">
        <f>IF(G36="A",'01_Referència'!G36,IF(G36="B",'01_Referència'!G36+'01_Referència'!H36,IF(G36="C",'01_Referència'!G36+'01_Referència'!H36+'01_Referència'!I36,0)))</f>
        <v>1016.82</v>
      </c>
      <c r="L36" s="8">
        <f t="shared" si="1"/>
        <v>122018.40000000001</v>
      </c>
      <c r="M36" s="8">
        <f t="shared" si="2"/>
        <v>122018.40000000001</v>
      </c>
    </row>
    <row r="37" spans="1:13" x14ac:dyDescent="0.25">
      <c r="A37" s="5" t="s">
        <v>17</v>
      </c>
      <c r="B37" s="5" t="s">
        <v>48</v>
      </c>
      <c r="C37" s="5" t="s">
        <v>19</v>
      </c>
      <c r="D37" s="5" t="s">
        <v>20</v>
      </c>
      <c r="E37" s="5" t="s">
        <v>49</v>
      </c>
      <c r="F37" s="5" t="s">
        <v>50</v>
      </c>
      <c r="G37" s="12" t="s">
        <v>72</v>
      </c>
      <c r="H37" s="12">
        <v>0</v>
      </c>
      <c r="I37" s="6">
        <f>IF(G37="A",'02_Oferta'!G37,IF(G37="B",'02_Oferta'!G37+'02_Oferta'!H37,IF(G37="C",'02_Oferta'!G37+'02_Oferta'!H37+'02_Oferta'!I37,0)))</f>
        <v>0</v>
      </c>
      <c r="J37" s="6">
        <f t="shared" si="0"/>
        <v>0</v>
      </c>
      <c r="K37" s="6">
        <f>IF(G37="A",'01_Referència'!G37,IF(G37="B",'01_Referència'!G37+'01_Referència'!H37,IF(G37="C",'01_Referència'!G37+'01_Referència'!H37+'01_Referència'!I37,0)))</f>
        <v>243.13</v>
      </c>
      <c r="L37" s="6">
        <f t="shared" si="1"/>
        <v>0</v>
      </c>
      <c r="M37" s="6">
        <f t="shared" si="2"/>
        <v>0</v>
      </c>
    </row>
    <row r="38" spans="1:13" x14ac:dyDescent="0.25">
      <c r="A38" s="7" t="s">
        <v>17</v>
      </c>
      <c r="B38" s="7" t="s">
        <v>48</v>
      </c>
      <c r="C38" s="7" t="s">
        <v>19</v>
      </c>
      <c r="D38" s="7" t="s">
        <v>23</v>
      </c>
      <c r="E38" s="7" t="s">
        <v>49</v>
      </c>
      <c r="F38" s="7" t="s">
        <v>50</v>
      </c>
      <c r="G38" s="12" t="s">
        <v>72</v>
      </c>
      <c r="H38" s="12">
        <v>0</v>
      </c>
      <c r="I38" s="8">
        <f>IF(G38="A",'02_Oferta'!G38,IF(G38="B",'02_Oferta'!G38+'02_Oferta'!H38,IF(G38="C",'02_Oferta'!G38+'02_Oferta'!H38+'02_Oferta'!I38,0)))</f>
        <v>0</v>
      </c>
      <c r="J38" s="8">
        <f t="shared" si="0"/>
        <v>0</v>
      </c>
      <c r="K38" s="8">
        <f>IF(G38="A",'01_Referència'!G38,IF(G38="B",'01_Referència'!G38+'01_Referència'!H38,IF(G38="C",'01_Referència'!G38+'01_Referència'!H38+'01_Referència'!I38,0)))</f>
        <v>125</v>
      </c>
      <c r="L38" s="8">
        <f t="shared" si="1"/>
        <v>0</v>
      </c>
      <c r="M38" s="8">
        <f t="shared" si="2"/>
        <v>0</v>
      </c>
    </row>
    <row r="39" spans="1:13" x14ac:dyDescent="0.25">
      <c r="A39" s="5" t="s">
        <v>17</v>
      </c>
      <c r="B39" s="5" t="s">
        <v>48</v>
      </c>
      <c r="C39" s="5" t="s">
        <v>19</v>
      </c>
      <c r="D39" s="5" t="s">
        <v>24</v>
      </c>
      <c r="E39" s="5" t="s">
        <v>49</v>
      </c>
      <c r="F39" s="5" t="s">
        <v>50</v>
      </c>
      <c r="G39" s="12" t="s">
        <v>72</v>
      </c>
      <c r="H39" s="12">
        <v>0</v>
      </c>
      <c r="I39" s="6">
        <f>IF(G39="A",'02_Oferta'!G39,IF(G39="B",'02_Oferta'!G39+'02_Oferta'!H39,IF(G39="C",'02_Oferta'!G39+'02_Oferta'!H39+'02_Oferta'!I39,0)))</f>
        <v>0</v>
      </c>
      <c r="J39" s="6">
        <f t="shared" si="0"/>
        <v>0</v>
      </c>
      <c r="K39" s="6">
        <f>IF(G39="A",'01_Referència'!G39,IF(G39="B",'01_Referència'!G39+'01_Referència'!H39,IF(G39="C",'01_Referència'!G39+'01_Referència'!H39+'01_Referència'!I39,0)))</f>
        <v>37.89</v>
      </c>
      <c r="L39" s="6">
        <f t="shared" si="1"/>
        <v>0</v>
      </c>
      <c r="M39" s="6">
        <f t="shared" si="2"/>
        <v>0</v>
      </c>
    </row>
    <row r="40" spans="1:13" x14ac:dyDescent="0.25">
      <c r="A40" s="7" t="s">
        <v>17</v>
      </c>
      <c r="B40" s="7" t="s">
        <v>51</v>
      </c>
      <c r="C40" s="7" t="s">
        <v>19</v>
      </c>
      <c r="D40" s="7" t="s">
        <v>20</v>
      </c>
      <c r="E40" s="7" t="s">
        <v>52</v>
      </c>
      <c r="F40" s="7" t="s">
        <v>50</v>
      </c>
      <c r="G40" s="12" t="s">
        <v>72</v>
      </c>
      <c r="H40" s="12">
        <v>0</v>
      </c>
      <c r="I40" s="8">
        <f>IF(G40="A",'02_Oferta'!G40,IF(G40="B",'02_Oferta'!G40+'02_Oferta'!H40,IF(G40="C",'02_Oferta'!G40+'02_Oferta'!H40+'02_Oferta'!I40,0)))</f>
        <v>0</v>
      </c>
      <c r="J40" s="8">
        <f t="shared" si="0"/>
        <v>0</v>
      </c>
      <c r="K40" s="8">
        <f>IF(G40="A",'01_Referència'!G40,IF(G40="B",'01_Referència'!G40+'01_Referència'!H40,IF(G40="C",'01_Referència'!G40+'01_Referència'!H40+'01_Referència'!I40,0)))</f>
        <v>188.91</v>
      </c>
      <c r="L40" s="8">
        <f t="shared" si="1"/>
        <v>0</v>
      </c>
      <c r="M40" s="8">
        <f t="shared" si="2"/>
        <v>0</v>
      </c>
    </row>
    <row r="41" spans="1:13" x14ac:dyDescent="0.25">
      <c r="A41" s="5" t="s">
        <v>17</v>
      </c>
      <c r="B41" s="5" t="s">
        <v>51</v>
      </c>
      <c r="C41" s="5" t="s">
        <v>19</v>
      </c>
      <c r="D41" s="5" t="s">
        <v>23</v>
      </c>
      <c r="E41" s="5" t="s">
        <v>52</v>
      </c>
      <c r="F41" s="5" t="s">
        <v>50</v>
      </c>
      <c r="G41" s="12" t="s">
        <v>72</v>
      </c>
      <c r="H41" s="12">
        <v>0</v>
      </c>
      <c r="I41" s="6">
        <f>IF(G41="A",'02_Oferta'!G41,IF(G41="B",'02_Oferta'!G41+'02_Oferta'!H41,IF(G41="C",'02_Oferta'!G41+'02_Oferta'!H41+'02_Oferta'!I41,0)))</f>
        <v>0</v>
      </c>
      <c r="J41" s="6">
        <f t="shared" si="0"/>
        <v>0</v>
      </c>
      <c r="K41" s="6">
        <f>IF(G41="A",'01_Referència'!G41,IF(G41="B",'01_Referència'!G41+'01_Referència'!H41,IF(G41="C",'01_Referència'!G41+'01_Referència'!H41+'01_Referència'!I41,0)))</f>
        <v>113.83</v>
      </c>
      <c r="L41" s="6">
        <f t="shared" si="1"/>
        <v>0</v>
      </c>
      <c r="M41" s="6">
        <f t="shared" si="2"/>
        <v>0</v>
      </c>
    </row>
    <row r="42" spans="1:13" x14ac:dyDescent="0.25">
      <c r="A42" s="7" t="s">
        <v>17</v>
      </c>
      <c r="B42" s="7" t="s">
        <v>51</v>
      </c>
      <c r="C42" s="7" t="s">
        <v>19</v>
      </c>
      <c r="D42" s="7" t="s">
        <v>24</v>
      </c>
      <c r="E42" s="7" t="s">
        <v>52</v>
      </c>
      <c r="F42" s="7" t="s">
        <v>50</v>
      </c>
      <c r="G42" s="12" t="s">
        <v>72</v>
      </c>
      <c r="H42" s="12">
        <v>0</v>
      </c>
      <c r="I42" s="8">
        <f>IF(G42="A",'02_Oferta'!G42,IF(G42="B",'02_Oferta'!G42+'02_Oferta'!H42,IF(G42="C",'02_Oferta'!G42+'02_Oferta'!H42+'02_Oferta'!I42,0)))</f>
        <v>0</v>
      </c>
      <c r="J42" s="8">
        <f t="shared" si="0"/>
        <v>0</v>
      </c>
      <c r="K42" s="8">
        <f>IF(G42="A",'01_Referència'!G42,IF(G42="B",'01_Referència'!G42+'01_Referència'!H42,IF(G42="C",'01_Referència'!G42+'01_Referència'!H42+'01_Referència'!I42,0)))</f>
        <v>10.99</v>
      </c>
      <c r="L42" s="8">
        <f t="shared" si="1"/>
        <v>0</v>
      </c>
      <c r="M42" s="8">
        <f t="shared" si="2"/>
        <v>0</v>
      </c>
    </row>
  </sheetData>
  <sheetProtection algorithmName="SHA-512" hashValue="9W6oCXqR/Fy9stT2DX0gj30pUc7kmnXgn37SdgGd8jXrLnAbMEH5qDDVeLJ0v+sM58moG7JGtJWvrT9WZy4hPA==" saltValue="VfilA0VTXspGNQhLogcFWg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ull6"/>
  <dimension ref="A1:N42"/>
  <sheetViews>
    <sheetView workbookViewId="0">
      <pane ySplit="6" topLeftCell="A7" activePane="bottomLeft" state="frozen"/>
      <selection pane="bottomLeft" activeCell="L7" sqref="L7"/>
    </sheetView>
  </sheetViews>
  <sheetFormatPr defaultRowHeight="15" x14ac:dyDescent="0.25"/>
  <cols>
    <col min="1" max="1" width="11.28515625" bestFit="1" customWidth="1"/>
    <col min="2" max="2" width="10" customWidth="1"/>
    <col min="3" max="3" width="23" customWidth="1"/>
    <col min="4" max="4" width="34" customWidth="1"/>
    <col min="5" max="5" width="48" customWidth="1"/>
    <col min="6" max="6" width="23" customWidth="1"/>
    <col min="7" max="7" width="18" hidden="1" customWidth="1"/>
    <col min="8" max="13" width="18" customWidth="1"/>
    <col min="14" max="14" width="34" customWidth="1"/>
  </cols>
  <sheetData>
    <row r="1" spans="1:14" ht="27.95" customHeight="1" x14ac:dyDescent="0.25">
      <c r="D1" s="27" t="s">
        <v>0</v>
      </c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21.95" customHeight="1" x14ac:dyDescent="0.25">
      <c r="D2" s="25" t="s">
        <v>82</v>
      </c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36" customHeight="1" x14ac:dyDescent="0.25">
      <c r="A3" s="1"/>
      <c r="B3" s="2"/>
      <c r="D3" s="31" t="s">
        <v>4</v>
      </c>
      <c r="E3" s="26"/>
      <c r="F3" s="26"/>
      <c r="G3" s="26"/>
      <c r="H3" s="26"/>
      <c r="I3" s="26"/>
      <c r="J3" s="26"/>
      <c r="K3" s="26"/>
      <c r="L3" s="26"/>
      <c r="M3" s="26"/>
      <c r="N3" s="26"/>
    </row>
    <row r="5" spans="1:14" x14ac:dyDescent="0.25">
      <c r="A5" s="3" t="s">
        <v>63</v>
      </c>
      <c r="B5" s="10">
        <f>SUM(J7:J42)</f>
        <v>0</v>
      </c>
      <c r="C5" s="3" t="s">
        <v>64</v>
      </c>
      <c r="D5" s="10">
        <f>SUM(L7:L42)</f>
        <v>3356075.9</v>
      </c>
      <c r="E5" s="24" t="s">
        <v>73</v>
      </c>
      <c r="F5" s="11">
        <f>D5-B5</f>
        <v>3356075.9</v>
      </c>
    </row>
    <row r="6" spans="1:14" ht="44.1" customHeight="1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66</v>
      </c>
      <c r="H6" s="4" t="s">
        <v>67</v>
      </c>
      <c r="I6" s="4" t="s">
        <v>68</v>
      </c>
      <c r="J6" s="4" t="s">
        <v>83</v>
      </c>
      <c r="K6" s="4" t="s">
        <v>69</v>
      </c>
      <c r="L6" s="4" t="s">
        <v>84</v>
      </c>
      <c r="M6" s="4" t="s">
        <v>70</v>
      </c>
    </row>
    <row r="7" spans="1:14" x14ac:dyDescent="0.25">
      <c r="A7" s="5" t="s">
        <v>17</v>
      </c>
      <c r="B7" s="5" t="s">
        <v>18</v>
      </c>
      <c r="C7" s="5" t="s">
        <v>19</v>
      </c>
      <c r="D7" s="5" t="s">
        <v>20</v>
      </c>
      <c r="E7" s="5" t="s">
        <v>21</v>
      </c>
      <c r="F7" s="5" t="s">
        <v>22</v>
      </c>
      <c r="G7" s="12" t="s">
        <v>74</v>
      </c>
      <c r="H7" s="12">
        <v>20000</v>
      </c>
      <c r="I7" s="6">
        <f>IF(G7="A",'02_Oferta'!G7,IF(G7="B",'02_Oferta'!G7+'02_Oferta'!H7,IF(G7="C",'02_Oferta'!G7+'02_Oferta'!H7+'02_Oferta'!I7,0)))</f>
        <v>0</v>
      </c>
      <c r="J7" s="6">
        <f t="shared" ref="J7:J42" si="0">IF($D7="Explotació mensual (Capítol 2)",I7*H7*12,I7*H7)</f>
        <v>0</v>
      </c>
      <c r="K7" s="6">
        <f>IF(G7="A",'01_Referència'!G7,IF(G7="B",'01_Referència'!G7+'01_Referència'!H7,IF(G7="C",'01_Referència'!G7+'01_Referència'!H7+'01_Referència'!I7,0)))</f>
        <v>0.46</v>
      </c>
      <c r="L7" s="6">
        <f t="shared" ref="L7:L42" si="1">IF($D7="Explotació mensual (Capítol 2)",K7*H7*12,K7*H7)</f>
        <v>9200</v>
      </c>
      <c r="M7" s="6">
        <f t="shared" ref="M7:M42" si="2">L7-J7</f>
        <v>9200</v>
      </c>
    </row>
    <row r="8" spans="1:14" x14ac:dyDescent="0.25">
      <c r="A8" s="7" t="s">
        <v>17</v>
      </c>
      <c r="B8" s="7" t="s">
        <v>18</v>
      </c>
      <c r="C8" s="7" t="s">
        <v>19</v>
      </c>
      <c r="D8" s="7" t="s">
        <v>23</v>
      </c>
      <c r="E8" s="7" t="s">
        <v>21</v>
      </c>
      <c r="F8" s="7" t="s">
        <v>22</v>
      </c>
      <c r="G8" s="12" t="s">
        <v>74</v>
      </c>
      <c r="H8" s="12">
        <v>10000</v>
      </c>
      <c r="I8" s="8">
        <f>IF(G8="A",'02_Oferta'!G8,IF(G8="B",'02_Oferta'!G8+'02_Oferta'!H8,IF(G8="C",'02_Oferta'!G8+'02_Oferta'!H8+'02_Oferta'!I8,0)))</f>
        <v>0</v>
      </c>
      <c r="J8" s="8">
        <f t="shared" si="0"/>
        <v>0</v>
      </c>
      <c r="K8" s="8">
        <f>IF(G8="A",'01_Referència'!G8,IF(G8="B",'01_Referència'!G8+'01_Referència'!H8,IF(G8="C",'01_Referència'!G8+'01_Referència'!H8+'01_Referència'!I8,0)))</f>
        <v>0.28000000000000003</v>
      </c>
      <c r="L8" s="8">
        <f t="shared" si="1"/>
        <v>2800.0000000000005</v>
      </c>
      <c r="M8" s="8">
        <f t="shared" si="2"/>
        <v>2800.0000000000005</v>
      </c>
    </row>
    <row r="9" spans="1:14" x14ac:dyDescent="0.25">
      <c r="A9" s="5" t="s">
        <v>17</v>
      </c>
      <c r="B9" s="5" t="s">
        <v>18</v>
      </c>
      <c r="C9" s="5" t="s">
        <v>19</v>
      </c>
      <c r="D9" s="5" t="s">
        <v>24</v>
      </c>
      <c r="E9" s="5" t="s">
        <v>21</v>
      </c>
      <c r="F9" s="5" t="s">
        <v>22</v>
      </c>
      <c r="G9" s="12" t="s">
        <v>74</v>
      </c>
      <c r="H9" s="12">
        <v>30000</v>
      </c>
      <c r="I9" s="6">
        <f>IF(G9="A",'02_Oferta'!G9,IF(G9="B",'02_Oferta'!G9+'02_Oferta'!H9,IF(G9="C",'02_Oferta'!G9+'02_Oferta'!H9+'02_Oferta'!I9,0)))</f>
        <v>0</v>
      </c>
      <c r="J9" s="6">
        <f t="shared" si="0"/>
        <v>0</v>
      </c>
      <c r="K9" s="6">
        <f>IF(G9="A",'01_Referència'!G9,IF(G9="B",'01_Referència'!G9+'01_Referència'!H9,IF(G9="C",'01_Referència'!G9+'01_Referència'!H9+'01_Referència'!I9,0)))</f>
        <v>0.65</v>
      </c>
      <c r="L9" s="6">
        <f t="shared" si="1"/>
        <v>234000</v>
      </c>
      <c r="M9" s="6">
        <f t="shared" si="2"/>
        <v>234000</v>
      </c>
    </row>
    <row r="10" spans="1:14" x14ac:dyDescent="0.25">
      <c r="A10" s="7" t="s">
        <v>17</v>
      </c>
      <c r="B10" s="7" t="s">
        <v>25</v>
      </c>
      <c r="C10" s="7" t="s">
        <v>19</v>
      </c>
      <c r="D10" s="7" t="s">
        <v>20</v>
      </c>
      <c r="E10" s="7" t="s">
        <v>26</v>
      </c>
      <c r="F10" s="7" t="s">
        <v>27</v>
      </c>
      <c r="G10" s="12" t="s">
        <v>74</v>
      </c>
      <c r="H10" s="12">
        <v>2000</v>
      </c>
      <c r="I10" s="8">
        <f>IF(G10="A",'02_Oferta'!G10,IF(G10="B",'02_Oferta'!G10+'02_Oferta'!H10,IF(G10="C",'02_Oferta'!G10+'02_Oferta'!H10+'02_Oferta'!I10,0)))</f>
        <v>0</v>
      </c>
      <c r="J10" s="8">
        <f t="shared" si="0"/>
        <v>0</v>
      </c>
      <c r="K10" s="8">
        <f>IF(G10="A",'01_Referència'!G10,IF(G10="B",'01_Referència'!G10+'01_Referència'!H10,IF(G10="C",'01_Referència'!G10+'01_Referència'!H10+'01_Referència'!I10,0)))</f>
        <v>5.78</v>
      </c>
      <c r="L10" s="8">
        <f t="shared" si="1"/>
        <v>11560</v>
      </c>
      <c r="M10" s="8">
        <f t="shared" si="2"/>
        <v>11560</v>
      </c>
    </row>
    <row r="11" spans="1:14" x14ac:dyDescent="0.25">
      <c r="A11" s="5" t="s">
        <v>17</v>
      </c>
      <c r="B11" s="5" t="s">
        <v>25</v>
      </c>
      <c r="C11" s="5" t="s">
        <v>19</v>
      </c>
      <c r="D11" s="5" t="s">
        <v>23</v>
      </c>
      <c r="E11" s="5" t="s">
        <v>26</v>
      </c>
      <c r="F11" s="5" t="s">
        <v>27</v>
      </c>
      <c r="G11" s="12" t="s">
        <v>74</v>
      </c>
      <c r="H11" s="12">
        <v>500</v>
      </c>
      <c r="I11" s="6">
        <f>IF(G11="A",'02_Oferta'!G11,IF(G11="B",'02_Oferta'!G11+'02_Oferta'!H11,IF(G11="C",'02_Oferta'!G11+'02_Oferta'!H11+'02_Oferta'!I11,0)))</f>
        <v>0</v>
      </c>
      <c r="J11" s="6">
        <f t="shared" si="0"/>
        <v>0</v>
      </c>
      <c r="K11" s="6">
        <f>IF(G11="A",'01_Referència'!G11,IF(G11="B",'01_Referència'!G11+'01_Referència'!H11,IF(G11="C",'01_Referència'!G11+'01_Referència'!H11+'01_Referència'!I11,0)))</f>
        <v>3.68</v>
      </c>
      <c r="L11" s="6">
        <f t="shared" si="1"/>
        <v>1840</v>
      </c>
      <c r="M11" s="6">
        <f t="shared" si="2"/>
        <v>1840</v>
      </c>
    </row>
    <row r="12" spans="1:14" x14ac:dyDescent="0.25">
      <c r="A12" s="7" t="s">
        <v>17</v>
      </c>
      <c r="B12" s="7" t="s">
        <v>25</v>
      </c>
      <c r="C12" s="7" t="s">
        <v>19</v>
      </c>
      <c r="D12" s="7" t="s">
        <v>24</v>
      </c>
      <c r="E12" s="7" t="s">
        <v>26</v>
      </c>
      <c r="F12" s="7" t="s">
        <v>27</v>
      </c>
      <c r="G12" s="12" t="s">
        <v>74</v>
      </c>
      <c r="H12" s="12">
        <v>2500</v>
      </c>
      <c r="I12" s="8">
        <f>IF(G12="A",'02_Oferta'!G12,IF(G12="B",'02_Oferta'!G12+'02_Oferta'!H12,IF(G12="C",'02_Oferta'!G12+'02_Oferta'!H12+'02_Oferta'!I12,0)))</f>
        <v>0</v>
      </c>
      <c r="J12" s="8">
        <f t="shared" si="0"/>
        <v>0</v>
      </c>
      <c r="K12" s="8">
        <f>IF(G12="A",'01_Referència'!G12,IF(G12="B",'01_Referència'!G12+'01_Referència'!H12,IF(G12="C",'01_Referència'!G12+'01_Referència'!H12+'01_Referència'!I12,0)))</f>
        <v>3.34</v>
      </c>
      <c r="L12" s="8">
        <f t="shared" si="1"/>
        <v>100200</v>
      </c>
      <c r="M12" s="8">
        <f t="shared" si="2"/>
        <v>100200</v>
      </c>
    </row>
    <row r="13" spans="1:14" x14ac:dyDescent="0.25">
      <c r="A13" s="5" t="s">
        <v>17</v>
      </c>
      <c r="B13" s="5" t="s">
        <v>28</v>
      </c>
      <c r="C13" s="5" t="s">
        <v>19</v>
      </c>
      <c r="D13" s="5" t="s">
        <v>20</v>
      </c>
      <c r="E13" s="5" t="s">
        <v>29</v>
      </c>
      <c r="F13" s="5" t="s">
        <v>22</v>
      </c>
      <c r="G13" s="12" t="s">
        <v>74</v>
      </c>
      <c r="H13" s="12">
        <v>20000</v>
      </c>
      <c r="I13" s="6">
        <f>IF(G13="A",'02_Oferta'!G13,IF(G13="B",'02_Oferta'!G13+'02_Oferta'!H13,IF(G13="C",'02_Oferta'!G13+'02_Oferta'!H13+'02_Oferta'!I13,0)))</f>
        <v>0</v>
      </c>
      <c r="J13" s="6">
        <f t="shared" si="0"/>
        <v>0</v>
      </c>
      <c r="K13" s="6">
        <f>IF(G13="A",'01_Referència'!G13,IF(G13="B",'01_Referència'!G13+'01_Referència'!H13,IF(G13="C",'01_Referència'!G13+'01_Referència'!H13+'01_Referència'!I13,0)))</f>
        <v>0.56999999999999995</v>
      </c>
      <c r="L13" s="6">
        <f t="shared" si="1"/>
        <v>11399.999999999998</v>
      </c>
      <c r="M13" s="6">
        <f t="shared" si="2"/>
        <v>11399.999999999998</v>
      </c>
    </row>
    <row r="14" spans="1:14" x14ac:dyDescent="0.25">
      <c r="A14" s="7" t="s">
        <v>17</v>
      </c>
      <c r="B14" s="7" t="s">
        <v>28</v>
      </c>
      <c r="C14" s="7" t="s">
        <v>19</v>
      </c>
      <c r="D14" s="7" t="s">
        <v>23</v>
      </c>
      <c r="E14" s="7" t="s">
        <v>29</v>
      </c>
      <c r="F14" s="7" t="s">
        <v>22</v>
      </c>
      <c r="G14" s="12" t="s">
        <v>74</v>
      </c>
      <c r="H14" s="12">
        <v>60000</v>
      </c>
      <c r="I14" s="8">
        <f>IF(G14="A",'02_Oferta'!G14,IF(G14="B",'02_Oferta'!G14+'02_Oferta'!H14,IF(G14="C",'02_Oferta'!G14+'02_Oferta'!H14+'02_Oferta'!I14,0)))</f>
        <v>0</v>
      </c>
      <c r="J14" s="8">
        <f t="shared" si="0"/>
        <v>0</v>
      </c>
      <c r="K14" s="8">
        <f>IF(G14="A",'01_Referència'!G14,IF(G14="B",'01_Referència'!G14+'01_Referència'!H14,IF(G14="C",'01_Referència'!G14+'01_Referència'!H14+'01_Referència'!I14,0)))</f>
        <v>0.28000000000000003</v>
      </c>
      <c r="L14" s="8">
        <f t="shared" si="1"/>
        <v>16800</v>
      </c>
      <c r="M14" s="8">
        <f t="shared" si="2"/>
        <v>16800</v>
      </c>
    </row>
    <row r="15" spans="1:14" x14ac:dyDescent="0.25">
      <c r="A15" s="5" t="s">
        <v>17</v>
      </c>
      <c r="B15" s="5" t="s">
        <v>28</v>
      </c>
      <c r="C15" s="5" t="s">
        <v>19</v>
      </c>
      <c r="D15" s="5" t="s">
        <v>24</v>
      </c>
      <c r="E15" s="5" t="s">
        <v>29</v>
      </c>
      <c r="F15" s="5" t="s">
        <v>22</v>
      </c>
      <c r="G15" s="12" t="s">
        <v>74</v>
      </c>
      <c r="H15" s="12">
        <v>80000</v>
      </c>
      <c r="I15" s="6">
        <f>IF(G15="A",'02_Oferta'!G15,IF(G15="B",'02_Oferta'!G15+'02_Oferta'!H15,IF(G15="C",'02_Oferta'!G15+'02_Oferta'!H15+'02_Oferta'!I15,0)))</f>
        <v>0</v>
      </c>
      <c r="J15" s="6">
        <f t="shared" si="0"/>
        <v>0</v>
      </c>
      <c r="K15" s="6">
        <f>IF(G15="A",'01_Referència'!G15,IF(G15="B",'01_Referència'!G15+'01_Referència'!H15,IF(G15="C",'01_Referència'!G15+'01_Referència'!H15+'01_Referència'!I15,0)))</f>
        <v>0.25</v>
      </c>
      <c r="L15" s="6">
        <f t="shared" si="1"/>
        <v>240000</v>
      </c>
      <c r="M15" s="6">
        <f t="shared" si="2"/>
        <v>240000</v>
      </c>
    </row>
    <row r="16" spans="1:14" x14ac:dyDescent="0.25">
      <c r="A16" s="7" t="s">
        <v>17</v>
      </c>
      <c r="B16" s="7" t="s">
        <v>30</v>
      </c>
      <c r="C16" s="7" t="s">
        <v>19</v>
      </c>
      <c r="D16" s="7" t="s">
        <v>20</v>
      </c>
      <c r="E16" s="7" t="s">
        <v>31</v>
      </c>
      <c r="F16" s="7" t="s">
        <v>22</v>
      </c>
      <c r="G16" s="12" t="s">
        <v>74</v>
      </c>
      <c r="H16" s="12">
        <v>20000</v>
      </c>
      <c r="I16" s="8">
        <f>IF(G16="A",'02_Oferta'!G16,IF(G16="B",'02_Oferta'!G16+'02_Oferta'!H16,IF(G16="C",'02_Oferta'!G16+'02_Oferta'!H16+'02_Oferta'!I16,0)))</f>
        <v>0</v>
      </c>
      <c r="J16" s="8">
        <f t="shared" si="0"/>
        <v>0</v>
      </c>
      <c r="K16" s="8">
        <f>IF(G16="A",'01_Referència'!G16,IF(G16="B",'01_Referència'!G16+'01_Referència'!H16,IF(G16="C",'01_Referència'!G16+'01_Referència'!H16+'01_Referència'!I16,0)))</f>
        <v>0.78</v>
      </c>
      <c r="L16" s="8">
        <f t="shared" si="1"/>
        <v>15600</v>
      </c>
      <c r="M16" s="8">
        <f t="shared" si="2"/>
        <v>15600</v>
      </c>
    </row>
    <row r="17" spans="1:13" x14ac:dyDescent="0.25">
      <c r="A17" s="5" t="s">
        <v>17</v>
      </c>
      <c r="B17" s="5" t="s">
        <v>30</v>
      </c>
      <c r="C17" s="5" t="s">
        <v>19</v>
      </c>
      <c r="D17" s="5" t="s">
        <v>23</v>
      </c>
      <c r="E17" s="5" t="s">
        <v>31</v>
      </c>
      <c r="F17" s="5" t="s">
        <v>22</v>
      </c>
      <c r="G17" s="12" t="s">
        <v>74</v>
      </c>
      <c r="H17" s="12">
        <v>20000</v>
      </c>
      <c r="I17" s="6">
        <f>IF(G17="A",'02_Oferta'!G17,IF(G17="B",'02_Oferta'!G17+'02_Oferta'!H17,IF(G17="C",'02_Oferta'!G17+'02_Oferta'!H17+'02_Oferta'!I17,0)))</f>
        <v>0</v>
      </c>
      <c r="J17" s="6">
        <f t="shared" si="0"/>
        <v>0</v>
      </c>
      <c r="K17" s="6">
        <f>IF(G17="A",'01_Referència'!G17,IF(G17="B",'01_Referència'!G17+'01_Referència'!H17,IF(G17="C",'01_Referència'!G17+'01_Referència'!H17+'01_Referència'!I17,0)))</f>
        <v>0.6</v>
      </c>
      <c r="L17" s="6">
        <f t="shared" si="1"/>
        <v>12000</v>
      </c>
      <c r="M17" s="6">
        <f t="shared" si="2"/>
        <v>12000</v>
      </c>
    </row>
    <row r="18" spans="1:13" x14ac:dyDescent="0.25">
      <c r="A18" s="7" t="s">
        <v>17</v>
      </c>
      <c r="B18" s="7" t="s">
        <v>30</v>
      </c>
      <c r="C18" s="7" t="s">
        <v>19</v>
      </c>
      <c r="D18" s="7" t="s">
        <v>24</v>
      </c>
      <c r="E18" s="7" t="s">
        <v>31</v>
      </c>
      <c r="F18" s="7" t="s">
        <v>22</v>
      </c>
      <c r="G18" s="12" t="s">
        <v>74</v>
      </c>
      <c r="H18" s="12">
        <v>40000</v>
      </c>
      <c r="I18" s="8">
        <f>IF(G18="A",'02_Oferta'!G18,IF(G18="B",'02_Oferta'!G18+'02_Oferta'!H18,IF(G18="C",'02_Oferta'!G18+'02_Oferta'!H18+'02_Oferta'!I18,0)))</f>
        <v>0</v>
      </c>
      <c r="J18" s="8">
        <f t="shared" si="0"/>
        <v>0</v>
      </c>
      <c r="K18" s="8">
        <f>IF(G18="A",'01_Referència'!G18,IF(G18="B",'01_Referència'!G18+'01_Referència'!H18,IF(G18="C",'01_Referència'!G18+'01_Referència'!H18+'01_Referència'!I18,0)))</f>
        <v>0.32</v>
      </c>
      <c r="L18" s="8">
        <f t="shared" si="1"/>
        <v>153600</v>
      </c>
      <c r="M18" s="8">
        <f t="shared" si="2"/>
        <v>153600</v>
      </c>
    </row>
    <row r="19" spans="1:13" x14ac:dyDescent="0.25">
      <c r="A19" s="5" t="s">
        <v>17</v>
      </c>
      <c r="B19" s="5" t="s">
        <v>32</v>
      </c>
      <c r="C19" s="5" t="s">
        <v>19</v>
      </c>
      <c r="D19" s="5" t="s">
        <v>20</v>
      </c>
      <c r="E19" s="5" t="s">
        <v>33</v>
      </c>
      <c r="F19" s="5" t="s">
        <v>22</v>
      </c>
      <c r="G19" s="12" t="s">
        <v>74</v>
      </c>
      <c r="H19" s="12">
        <v>20000</v>
      </c>
      <c r="I19" s="6">
        <f>IF(G19="A",'02_Oferta'!G19,IF(G19="B",'02_Oferta'!G19+'02_Oferta'!H19,IF(G19="C",'02_Oferta'!G19+'02_Oferta'!H19+'02_Oferta'!I19,0)))</f>
        <v>0</v>
      </c>
      <c r="J19" s="6">
        <f t="shared" si="0"/>
        <v>0</v>
      </c>
      <c r="K19" s="6">
        <f>IF(G19="A",'01_Referència'!G19,IF(G19="B",'01_Referència'!G19+'01_Referència'!H19,IF(G19="C",'01_Referència'!G19+'01_Referència'!H19+'01_Referència'!I19,0)))</f>
        <v>0.5</v>
      </c>
      <c r="L19" s="6">
        <f t="shared" si="1"/>
        <v>10000</v>
      </c>
      <c r="M19" s="6">
        <f t="shared" si="2"/>
        <v>10000</v>
      </c>
    </row>
    <row r="20" spans="1:13" x14ac:dyDescent="0.25">
      <c r="A20" s="7" t="s">
        <v>17</v>
      </c>
      <c r="B20" s="7" t="s">
        <v>32</v>
      </c>
      <c r="C20" s="7" t="s">
        <v>19</v>
      </c>
      <c r="D20" s="7" t="s">
        <v>23</v>
      </c>
      <c r="E20" s="7" t="s">
        <v>33</v>
      </c>
      <c r="F20" s="7" t="s">
        <v>22</v>
      </c>
      <c r="G20" s="12" t="s">
        <v>74</v>
      </c>
      <c r="H20" s="12">
        <v>5000</v>
      </c>
      <c r="I20" s="8">
        <f>IF(G20="A",'02_Oferta'!G20,IF(G20="B",'02_Oferta'!G20+'02_Oferta'!H20,IF(G20="C",'02_Oferta'!G20+'02_Oferta'!H20+'02_Oferta'!I20,0)))</f>
        <v>0</v>
      </c>
      <c r="J20" s="8">
        <f t="shared" si="0"/>
        <v>0</v>
      </c>
      <c r="K20" s="8">
        <f>IF(G20="A",'01_Referència'!G20,IF(G20="B",'01_Referència'!G20+'01_Referència'!H20,IF(G20="C",'01_Referència'!G20+'01_Referència'!H20+'01_Referència'!I20,0)))</f>
        <v>0.33</v>
      </c>
      <c r="L20" s="8">
        <f t="shared" si="1"/>
        <v>1650</v>
      </c>
      <c r="M20" s="8">
        <f t="shared" si="2"/>
        <v>1650</v>
      </c>
    </row>
    <row r="21" spans="1:13" x14ac:dyDescent="0.25">
      <c r="A21" s="5" t="s">
        <v>17</v>
      </c>
      <c r="B21" s="5" t="s">
        <v>32</v>
      </c>
      <c r="C21" s="5" t="s">
        <v>19</v>
      </c>
      <c r="D21" s="5" t="s">
        <v>24</v>
      </c>
      <c r="E21" s="5" t="s">
        <v>33</v>
      </c>
      <c r="F21" s="5" t="s">
        <v>22</v>
      </c>
      <c r="G21" s="12" t="s">
        <v>74</v>
      </c>
      <c r="H21" s="12">
        <v>25000</v>
      </c>
      <c r="I21" s="6">
        <f>IF(G21="A",'02_Oferta'!G21,IF(G21="B",'02_Oferta'!G21+'02_Oferta'!H21,IF(G21="C",'02_Oferta'!G21+'02_Oferta'!H21+'02_Oferta'!I21,0)))</f>
        <v>0</v>
      </c>
      <c r="J21" s="6">
        <f t="shared" si="0"/>
        <v>0</v>
      </c>
      <c r="K21" s="6">
        <f>IF(G21="A",'01_Referència'!G21,IF(G21="B",'01_Referència'!G21+'01_Referència'!H21,IF(G21="C",'01_Referència'!G21+'01_Referència'!H21+'01_Referència'!I21,0)))</f>
        <v>0.34</v>
      </c>
      <c r="L21" s="6">
        <f t="shared" si="1"/>
        <v>102000</v>
      </c>
      <c r="M21" s="6">
        <f t="shared" si="2"/>
        <v>102000</v>
      </c>
    </row>
    <row r="22" spans="1:13" x14ac:dyDescent="0.25">
      <c r="A22" s="7" t="s">
        <v>17</v>
      </c>
      <c r="B22" s="7" t="s">
        <v>34</v>
      </c>
      <c r="C22" s="7" t="s">
        <v>19</v>
      </c>
      <c r="D22" s="7" t="s">
        <v>20</v>
      </c>
      <c r="E22" s="7" t="s">
        <v>35</v>
      </c>
      <c r="F22" s="7" t="s">
        <v>22</v>
      </c>
      <c r="G22" s="12" t="s">
        <v>74</v>
      </c>
      <c r="H22" s="12">
        <v>20000</v>
      </c>
      <c r="I22" s="8">
        <f>IF(G22="A",'02_Oferta'!G22,IF(G22="B",'02_Oferta'!G22+'02_Oferta'!H22,IF(G22="C",'02_Oferta'!G22+'02_Oferta'!H22+'02_Oferta'!I22,0)))</f>
        <v>0</v>
      </c>
      <c r="J22" s="8">
        <f t="shared" si="0"/>
        <v>0</v>
      </c>
      <c r="K22" s="8">
        <f>IF(G22="A",'01_Referència'!G22,IF(G22="B",'01_Referència'!G22+'01_Referència'!H22,IF(G22="C",'01_Referència'!G22+'01_Referència'!H22+'01_Referència'!I22,0)))</f>
        <v>0.65</v>
      </c>
      <c r="L22" s="8">
        <f t="shared" si="1"/>
        <v>13000</v>
      </c>
      <c r="M22" s="8">
        <f t="shared" si="2"/>
        <v>13000</v>
      </c>
    </row>
    <row r="23" spans="1:13" x14ac:dyDescent="0.25">
      <c r="A23" s="5" t="s">
        <v>17</v>
      </c>
      <c r="B23" s="5" t="s">
        <v>34</v>
      </c>
      <c r="C23" s="5" t="s">
        <v>19</v>
      </c>
      <c r="D23" s="5" t="s">
        <v>23</v>
      </c>
      <c r="E23" s="5" t="s">
        <v>35</v>
      </c>
      <c r="F23" s="5" t="s">
        <v>22</v>
      </c>
      <c r="G23" s="12" t="s">
        <v>74</v>
      </c>
      <c r="H23" s="12">
        <v>60000</v>
      </c>
      <c r="I23" s="6">
        <f>IF(G23="A",'02_Oferta'!G23,IF(G23="B",'02_Oferta'!G23+'02_Oferta'!H23,IF(G23="C",'02_Oferta'!G23+'02_Oferta'!H23+'02_Oferta'!I23,0)))</f>
        <v>0</v>
      </c>
      <c r="J23" s="6">
        <f t="shared" si="0"/>
        <v>0</v>
      </c>
      <c r="K23" s="6">
        <f>IF(G23="A",'01_Referència'!G23,IF(G23="B",'01_Referència'!G23+'01_Referència'!H23,IF(G23="C",'01_Referència'!G23+'01_Referència'!H23+'01_Referència'!I23,0)))</f>
        <v>0.39</v>
      </c>
      <c r="L23" s="6">
        <f t="shared" si="1"/>
        <v>23400</v>
      </c>
      <c r="M23" s="6">
        <f t="shared" si="2"/>
        <v>23400</v>
      </c>
    </row>
    <row r="24" spans="1:13" x14ac:dyDescent="0.25">
      <c r="A24" s="7" t="s">
        <v>17</v>
      </c>
      <c r="B24" s="7" t="s">
        <v>34</v>
      </c>
      <c r="C24" s="7" t="s">
        <v>19</v>
      </c>
      <c r="D24" s="7" t="s">
        <v>24</v>
      </c>
      <c r="E24" s="7" t="s">
        <v>35</v>
      </c>
      <c r="F24" s="7" t="s">
        <v>22</v>
      </c>
      <c r="G24" s="12" t="s">
        <v>74</v>
      </c>
      <c r="H24" s="12">
        <v>80000</v>
      </c>
      <c r="I24" s="8">
        <f>IF(G24="A",'02_Oferta'!G24,IF(G24="B",'02_Oferta'!G24+'02_Oferta'!H24,IF(G24="C",'02_Oferta'!G24+'02_Oferta'!H24+'02_Oferta'!I24,0)))</f>
        <v>0</v>
      </c>
      <c r="J24" s="8">
        <f t="shared" si="0"/>
        <v>0</v>
      </c>
      <c r="K24" s="8">
        <f>IF(G24="A",'01_Referència'!G24,IF(G24="B",'01_Referència'!G24+'01_Referència'!H24,IF(G24="C",'01_Referència'!G24+'01_Referència'!H24+'01_Referència'!I24,0)))</f>
        <v>0.42</v>
      </c>
      <c r="L24" s="8">
        <f t="shared" si="1"/>
        <v>403200</v>
      </c>
      <c r="M24" s="8">
        <f t="shared" si="2"/>
        <v>403200</v>
      </c>
    </row>
    <row r="25" spans="1:13" ht="30" x14ac:dyDescent="0.25">
      <c r="A25" s="5" t="s">
        <v>17</v>
      </c>
      <c r="B25" s="5" t="s">
        <v>36</v>
      </c>
      <c r="C25" s="5" t="s">
        <v>19</v>
      </c>
      <c r="D25" s="5" t="s">
        <v>20</v>
      </c>
      <c r="E25" s="5" t="s">
        <v>37</v>
      </c>
      <c r="F25" s="5" t="s">
        <v>38</v>
      </c>
      <c r="G25" s="12" t="s">
        <v>74</v>
      </c>
      <c r="H25" s="12">
        <v>100</v>
      </c>
      <c r="I25" s="6">
        <f>IF(G25="A",'02_Oferta'!G25,IF(G25="B",'02_Oferta'!G25+'02_Oferta'!H25,IF(G25="C",'02_Oferta'!G25+'02_Oferta'!H25+'02_Oferta'!I25,0)))</f>
        <v>0</v>
      </c>
      <c r="J25" s="6">
        <f t="shared" si="0"/>
        <v>0</v>
      </c>
      <c r="K25" s="6">
        <f>IF(G25="A",'01_Referència'!G25,IF(G25="B",'01_Referència'!G25+'01_Referència'!H25,IF(G25="C",'01_Referència'!G25+'01_Referència'!H25+'01_Referència'!I25,0)))</f>
        <v>179.25</v>
      </c>
      <c r="L25" s="6">
        <f t="shared" si="1"/>
        <v>17925</v>
      </c>
      <c r="M25" s="6">
        <f t="shared" si="2"/>
        <v>17925</v>
      </c>
    </row>
    <row r="26" spans="1:13" ht="30" x14ac:dyDescent="0.25">
      <c r="A26" s="7" t="s">
        <v>17</v>
      </c>
      <c r="B26" s="7" t="s">
        <v>36</v>
      </c>
      <c r="C26" s="7" t="s">
        <v>19</v>
      </c>
      <c r="D26" s="7" t="s">
        <v>23</v>
      </c>
      <c r="E26" s="7" t="s">
        <v>37</v>
      </c>
      <c r="F26" s="7" t="s">
        <v>38</v>
      </c>
      <c r="G26" s="12" t="s">
        <v>74</v>
      </c>
      <c r="H26" s="12">
        <v>50</v>
      </c>
      <c r="I26" s="8">
        <f>IF(G26="A",'02_Oferta'!G26,IF(G26="B",'02_Oferta'!G26+'02_Oferta'!H26,IF(G26="C",'02_Oferta'!G26+'02_Oferta'!H26+'02_Oferta'!I26,0)))</f>
        <v>0</v>
      </c>
      <c r="J26" s="8">
        <f t="shared" si="0"/>
        <v>0</v>
      </c>
      <c r="K26" s="8">
        <f>IF(G26="A",'01_Referència'!G26,IF(G26="B",'01_Referència'!G26+'01_Referència'!H26,IF(G26="C",'01_Referència'!G26+'01_Referència'!H26+'01_Referència'!I26,0)))</f>
        <v>186.5</v>
      </c>
      <c r="L26" s="8">
        <f t="shared" si="1"/>
        <v>9325</v>
      </c>
      <c r="M26" s="8">
        <f t="shared" si="2"/>
        <v>9325</v>
      </c>
    </row>
    <row r="27" spans="1:13" ht="30" x14ac:dyDescent="0.25">
      <c r="A27" s="5" t="s">
        <v>17</v>
      </c>
      <c r="B27" s="5" t="s">
        <v>36</v>
      </c>
      <c r="C27" s="5" t="s">
        <v>19</v>
      </c>
      <c r="D27" s="5" t="s">
        <v>24</v>
      </c>
      <c r="E27" s="5" t="s">
        <v>37</v>
      </c>
      <c r="F27" s="5" t="s">
        <v>38</v>
      </c>
      <c r="G27" s="12" t="s">
        <v>74</v>
      </c>
      <c r="H27" s="12">
        <v>150</v>
      </c>
      <c r="I27" s="6">
        <f>IF(G27="A",'02_Oferta'!G27,IF(G27="B",'02_Oferta'!G27+'02_Oferta'!H27,IF(G27="C",'02_Oferta'!G27+'02_Oferta'!H27+'02_Oferta'!I27,0)))</f>
        <v>0</v>
      </c>
      <c r="J27" s="6">
        <f t="shared" si="0"/>
        <v>0</v>
      </c>
      <c r="K27" s="6">
        <f>IF(G27="A",'01_Referència'!G27,IF(G27="B",'01_Referència'!G27+'01_Referència'!H27,IF(G27="C",'01_Referència'!G27+'01_Referència'!H27+'01_Referència'!I27,0)))</f>
        <v>44.44</v>
      </c>
      <c r="L27" s="6">
        <f t="shared" si="1"/>
        <v>79992</v>
      </c>
      <c r="M27" s="6">
        <f t="shared" si="2"/>
        <v>79992</v>
      </c>
    </row>
    <row r="28" spans="1:13" x14ac:dyDescent="0.25">
      <c r="A28" s="7" t="s">
        <v>17</v>
      </c>
      <c r="B28" s="7" t="s">
        <v>39</v>
      </c>
      <c r="C28" s="7" t="s">
        <v>19</v>
      </c>
      <c r="D28" s="7" t="s">
        <v>20</v>
      </c>
      <c r="E28" s="7" t="s">
        <v>40</v>
      </c>
      <c r="F28" s="7" t="s">
        <v>41</v>
      </c>
      <c r="G28" s="12" t="s">
        <v>74</v>
      </c>
      <c r="H28" s="12">
        <v>1000</v>
      </c>
      <c r="I28" s="8">
        <f>IF(G28="A",'02_Oferta'!G28,IF(G28="B",'02_Oferta'!G28+'02_Oferta'!H28,IF(G28="C",'02_Oferta'!G28+'02_Oferta'!H28+'02_Oferta'!I28,0)))</f>
        <v>0</v>
      </c>
      <c r="J28" s="8">
        <f t="shared" si="0"/>
        <v>0</v>
      </c>
      <c r="K28" s="8">
        <f>IF(G28="A",'01_Referència'!G28,IF(G28="B",'01_Referència'!G28+'01_Referència'!H28,IF(G28="C",'01_Referència'!G28+'01_Referència'!H28+'01_Referència'!I28,0)))</f>
        <v>35.020000000000003</v>
      </c>
      <c r="L28" s="8">
        <f t="shared" si="1"/>
        <v>35020</v>
      </c>
      <c r="M28" s="8">
        <f t="shared" si="2"/>
        <v>35020</v>
      </c>
    </row>
    <row r="29" spans="1:13" x14ac:dyDescent="0.25">
      <c r="A29" s="5" t="s">
        <v>17</v>
      </c>
      <c r="B29" s="5" t="s">
        <v>39</v>
      </c>
      <c r="C29" s="5" t="s">
        <v>19</v>
      </c>
      <c r="D29" s="5" t="s">
        <v>23</v>
      </c>
      <c r="E29" s="5" t="s">
        <v>40</v>
      </c>
      <c r="F29" s="5" t="s">
        <v>41</v>
      </c>
      <c r="G29" s="12" t="s">
        <v>74</v>
      </c>
      <c r="H29" s="12">
        <v>500</v>
      </c>
      <c r="I29" s="6">
        <f>IF(G29="A",'02_Oferta'!G29,IF(G29="B",'02_Oferta'!G29+'02_Oferta'!H29,IF(G29="C",'02_Oferta'!G29+'02_Oferta'!H29+'02_Oferta'!I29,0)))</f>
        <v>0</v>
      </c>
      <c r="J29" s="6">
        <f t="shared" si="0"/>
        <v>0</v>
      </c>
      <c r="K29" s="6">
        <f>IF(G29="A",'01_Referència'!G29,IF(G29="B",'01_Referència'!G29+'01_Referència'!H29,IF(G29="C",'01_Referència'!G29+'01_Referència'!H29+'01_Referència'!I29,0)))</f>
        <v>15.89</v>
      </c>
      <c r="L29" s="6">
        <f t="shared" si="1"/>
        <v>7945</v>
      </c>
      <c r="M29" s="6">
        <f t="shared" si="2"/>
        <v>7945</v>
      </c>
    </row>
    <row r="30" spans="1:13" x14ac:dyDescent="0.25">
      <c r="A30" s="7" t="s">
        <v>17</v>
      </c>
      <c r="B30" s="7" t="s">
        <v>39</v>
      </c>
      <c r="C30" s="7" t="s">
        <v>19</v>
      </c>
      <c r="D30" s="7" t="s">
        <v>24</v>
      </c>
      <c r="E30" s="7" t="s">
        <v>40</v>
      </c>
      <c r="F30" s="7" t="s">
        <v>41</v>
      </c>
      <c r="G30" s="12" t="s">
        <v>74</v>
      </c>
      <c r="H30" s="12">
        <v>1500</v>
      </c>
      <c r="I30" s="8">
        <f>IF(G30="A",'02_Oferta'!G30,IF(G30="B",'02_Oferta'!G30+'02_Oferta'!H30,IF(G30="C",'02_Oferta'!G30+'02_Oferta'!H30+'02_Oferta'!I30,0)))</f>
        <v>0</v>
      </c>
      <c r="J30" s="8">
        <f t="shared" si="0"/>
        <v>0</v>
      </c>
      <c r="K30" s="8">
        <f>IF(G30="A",'01_Referència'!G30,IF(G30="B",'01_Referència'!G30+'01_Referència'!H30,IF(G30="C",'01_Referència'!G30+'01_Referència'!H30+'01_Referència'!I30,0)))</f>
        <v>40.130000000000003</v>
      </c>
      <c r="L30" s="8">
        <f t="shared" si="1"/>
        <v>722340.00000000012</v>
      </c>
      <c r="M30" s="8">
        <f t="shared" si="2"/>
        <v>722340.00000000012</v>
      </c>
    </row>
    <row r="31" spans="1:13" x14ac:dyDescent="0.25">
      <c r="A31" s="5" t="s">
        <v>17</v>
      </c>
      <c r="B31" s="5" t="s">
        <v>42</v>
      </c>
      <c r="C31" s="5" t="s">
        <v>19</v>
      </c>
      <c r="D31" s="5" t="s">
        <v>20</v>
      </c>
      <c r="E31" s="5" t="s">
        <v>43</v>
      </c>
      <c r="F31" s="5" t="s">
        <v>44</v>
      </c>
      <c r="G31" s="12" t="s">
        <v>74</v>
      </c>
      <c r="H31" s="12">
        <v>1000</v>
      </c>
      <c r="I31" s="6">
        <f>IF(G31="A",'02_Oferta'!G31,IF(G31="B",'02_Oferta'!G31+'02_Oferta'!H31,IF(G31="C",'02_Oferta'!G31+'02_Oferta'!H31+'02_Oferta'!I31,0)))</f>
        <v>0</v>
      </c>
      <c r="J31" s="6">
        <f t="shared" si="0"/>
        <v>0</v>
      </c>
      <c r="K31" s="6">
        <f>IF(G31="A",'01_Referència'!G31,IF(G31="B",'01_Referència'!G31+'01_Referència'!H31,IF(G31="C",'01_Referència'!G31+'01_Referència'!H31+'01_Referència'!I31,0)))</f>
        <v>34.340000000000003</v>
      </c>
      <c r="L31" s="6">
        <f t="shared" si="1"/>
        <v>34340</v>
      </c>
      <c r="M31" s="6">
        <f t="shared" si="2"/>
        <v>34340</v>
      </c>
    </row>
    <row r="32" spans="1:13" x14ac:dyDescent="0.25">
      <c r="A32" s="7" t="s">
        <v>17</v>
      </c>
      <c r="B32" s="7" t="s">
        <v>42</v>
      </c>
      <c r="C32" s="7" t="s">
        <v>19</v>
      </c>
      <c r="D32" s="7" t="s">
        <v>23</v>
      </c>
      <c r="E32" s="7" t="s">
        <v>43</v>
      </c>
      <c r="F32" s="7" t="s">
        <v>44</v>
      </c>
      <c r="G32" s="12" t="s">
        <v>74</v>
      </c>
      <c r="H32" s="12">
        <v>500</v>
      </c>
      <c r="I32" s="8">
        <f>IF(G32="A",'02_Oferta'!G32,IF(G32="B",'02_Oferta'!G32+'02_Oferta'!H32,IF(G32="C",'02_Oferta'!G32+'02_Oferta'!H32+'02_Oferta'!I32,0)))</f>
        <v>0</v>
      </c>
      <c r="J32" s="8">
        <f t="shared" si="0"/>
        <v>0</v>
      </c>
      <c r="K32" s="8">
        <f>IF(G32="A",'01_Referència'!G32,IF(G32="B",'01_Referència'!G32+'01_Referència'!H32,IF(G32="C",'01_Referència'!G32+'01_Referència'!H32+'01_Referència'!I32,0)))</f>
        <v>15.71</v>
      </c>
      <c r="L32" s="8">
        <f t="shared" si="1"/>
        <v>7855</v>
      </c>
      <c r="M32" s="8">
        <f t="shared" si="2"/>
        <v>7855</v>
      </c>
    </row>
    <row r="33" spans="1:13" x14ac:dyDescent="0.25">
      <c r="A33" s="5" t="s">
        <v>17</v>
      </c>
      <c r="B33" s="5" t="s">
        <v>42</v>
      </c>
      <c r="C33" s="5" t="s">
        <v>19</v>
      </c>
      <c r="D33" s="5" t="s">
        <v>24</v>
      </c>
      <c r="E33" s="5" t="s">
        <v>43</v>
      </c>
      <c r="F33" s="5" t="s">
        <v>44</v>
      </c>
      <c r="G33" s="12" t="s">
        <v>74</v>
      </c>
      <c r="H33" s="12">
        <v>1500</v>
      </c>
      <c r="I33" s="6">
        <f>IF(G33="A",'02_Oferta'!G33,IF(G33="B",'02_Oferta'!G33+'02_Oferta'!H33,IF(G33="C",'02_Oferta'!G33+'02_Oferta'!H33+'02_Oferta'!I33,0)))</f>
        <v>0</v>
      </c>
      <c r="J33" s="6">
        <f t="shared" si="0"/>
        <v>0</v>
      </c>
      <c r="K33" s="6">
        <f>IF(G33="A",'01_Referència'!G33,IF(G33="B",'01_Referència'!G33+'01_Referència'!H33,IF(G33="C",'01_Referència'!G33+'01_Referència'!H33+'01_Referència'!I33,0)))</f>
        <v>13</v>
      </c>
      <c r="L33" s="6">
        <f t="shared" si="1"/>
        <v>234000</v>
      </c>
      <c r="M33" s="6">
        <f t="shared" si="2"/>
        <v>234000</v>
      </c>
    </row>
    <row r="34" spans="1:13" ht="30" x14ac:dyDescent="0.25">
      <c r="A34" s="7" t="s">
        <v>17</v>
      </c>
      <c r="B34" s="7" t="s">
        <v>45</v>
      </c>
      <c r="C34" s="7" t="s">
        <v>19</v>
      </c>
      <c r="D34" s="7" t="s">
        <v>20</v>
      </c>
      <c r="E34" s="7" t="s">
        <v>46</v>
      </c>
      <c r="F34" s="7" t="s">
        <v>47</v>
      </c>
      <c r="G34" s="12" t="s">
        <v>74</v>
      </c>
      <c r="H34" s="12">
        <v>10</v>
      </c>
      <c r="I34" s="8">
        <f>IF(G34="A",'02_Oferta'!G34,IF(G34="B",'02_Oferta'!G34+'02_Oferta'!H34,IF(G34="C",'02_Oferta'!G34+'02_Oferta'!H34+'02_Oferta'!I34,0)))</f>
        <v>0</v>
      </c>
      <c r="J34" s="8">
        <f t="shared" si="0"/>
        <v>0</v>
      </c>
      <c r="K34" s="8">
        <f>IF(G34="A",'01_Referència'!G34,IF(G34="B",'01_Referència'!G34+'01_Referència'!H34,IF(G34="C",'01_Referència'!G34+'01_Referència'!H34+'01_Referència'!I34,0)))</f>
        <v>2274.4299999999998</v>
      </c>
      <c r="L34" s="8">
        <f t="shared" si="1"/>
        <v>22744.3</v>
      </c>
      <c r="M34" s="8">
        <f t="shared" si="2"/>
        <v>22744.3</v>
      </c>
    </row>
    <row r="35" spans="1:13" ht="30" x14ac:dyDescent="0.25">
      <c r="A35" s="5" t="s">
        <v>17</v>
      </c>
      <c r="B35" s="5" t="s">
        <v>45</v>
      </c>
      <c r="C35" s="5" t="s">
        <v>19</v>
      </c>
      <c r="D35" s="5" t="s">
        <v>23</v>
      </c>
      <c r="E35" s="5" t="s">
        <v>46</v>
      </c>
      <c r="F35" s="5" t="s">
        <v>47</v>
      </c>
      <c r="G35" s="12" t="s">
        <v>74</v>
      </c>
      <c r="H35" s="12">
        <v>50</v>
      </c>
      <c r="I35" s="6">
        <f>IF(G35="A",'02_Oferta'!G35,IF(G35="B",'02_Oferta'!G35+'02_Oferta'!H35,IF(G35="C",'02_Oferta'!G35+'02_Oferta'!H35+'02_Oferta'!I35,0)))</f>
        <v>0</v>
      </c>
      <c r="J35" s="6">
        <f t="shared" si="0"/>
        <v>0</v>
      </c>
      <c r="K35" s="6">
        <f>IF(G35="A",'01_Referència'!G35,IF(G35="B",'01_Referència'!G35+'01_Referència'!H35,IF(G35="C",'01_Referència'!G35+'01_Referència'!H35+'01_Referència'!I35,0)))</f>
        <v>1105.6300000000001</v>
      </c>
      <c r="L35" s="6">
        <f t="shared" si="1"/>
        <v>55281.500000000007</v>
      </c>
      <c r="M35" s="6">
        <f t="shared" si="2"/>
        <v>55281.500000000007</v>
      </c>
    </row>
    <row r="36" spans="1:13" ht="30" x14ac:dyDescent="0.25">
      <c r="A36" s="7" t="s">
        <v>17</v>
      </c>
      <c r="B36" s="7" t="s">
        <v>45</v>
      </c>
      <c r="C36" s="7" t="s">
        <v>19</v>
      </c>
      <c r="D36" s="7" t="s">
        <v>24</v>
      </c>
      <c r="E36" s="7" t="s">
        <v>46</v>
      </c>
      <c r="F36" s="7" t="s">
        <v>47</v>
      </c>
      <c r="G36" s="12" t="s">
        <v>74</v>
      </c>
      <c r="H36" s="12">
        <v>60</v>
      </c>
      <c r="I36" s="8">
        <f>IF(G36="A",'02_Oferta'!G36,IF(G36="B",'02_Oferta'!G36+'02_Oferta'!H36,IF(G36="C",'02_Oferta'!G36+'02_Oferta'!H36+'02_Oferta'!I36,0)))</f>
        <v>0</v>
      </c>
      <c r="J36" s="8">
        <f t="shared" si="0"/>
        <v>0</v>
      </c>
      <c r="K36" s="8">
        <f>IF(G36="A",'01_Referència'!G36,IF(G36="B",'01_Referència'!G36+'01_Referència'!H36,IF(G36="C",'01_Referència'!G36+'01_Referència'!H36+'01_Referència'!I36,0)))</f>
        <v>1016.82</v>
      </c>
      <c r="L36" s="8">
        <f t="shared" si="1"/>
        <v>732110.4</v>
      </c>
      <c r="M36" s="8">
        <f t="shared" si="2"/>
        <v>732110.4</v>
      </c>
    </row>
    <row r="37" spans="1:13" x14ac:dyDescent="0.25">
      <c r="A37" s="5" t="s">
        <v>17</v>
      </c>
      <c r="B37" s="5" t="s">
        <v>48</v>
      </c>
      <c r="C37" s="5" t="s">
        <v>19</v>
      </c>
      <c r="D37" s="5" t="s">
        <v>20</v>
      </c>
      <c r="E37" s="5" t="s">
        <v>49</v>
      </c>
      <c r="F37" s="5" t="s">
        <v>50</v>
      </c>
      <c r="G37" s="12" t="s">
        <v>74</v>
      </c>
      <c r="H37" s="12">
        <v>10</v>
      </c>
      <c r="I37" s="6">
        <f>IF(G37="A",'02_Oferta'!G37,IF(G37="B",'02_Oferta'!G37+'02_Oferta'!H37,IF(G37="C",'02_Oferta'!G37+'02_Oferta'!H37+'02_Oferta'!I37,0)))</f>
        <v>0</v>
      </c>
      <c r="J37" s="6">
        <f t="shared" si="0"/>
        <v>0</v>
      </c>
      <c r="K37" s="6">
        <f>IF(G37="A",'01_Referència'!G37,IF(G37="B",'01_Referència'!G37+'01_Referència'!H37,IF(G37="C",'01_Referència'!G37+'01_Referència'!H37+'01_Referència'!I37,0)))</f>
        <v>243.13</v>
      </c>
      <c r="L37" s="6">
        <f t="shared" si="1"/>
        <v>2431.3000000000002</v>
      </c>
      <c r="M37" s="6">
        <f t="shared" si="2"/>
        <v>2431.3000000000002</v>
      </c>
    </row>
    <row r="38" spans="1:13" x14ac:dyDescent="0.25">
      <c r="A38" s="7" t="s">
        <v>17</v>
      </c>
      <c r="B38" s="7" t="s">
        <v>48</v>
      </c>
      <c r="C38" s="7" t="s">
        <v>19</v>
      </c>
      <c r="D38" s="7" t="s">
        <v>23</v>
      </c>
      <c r="E38" s="7" t="s">
        <v>49</v>
      </c>
      <c r="F38" s="7" t="s">
        <v>50</v>
      </c>
      <c r="G38" s="12" t="s">
        <v>74</v>
      </c>
      <c r="H38" s="12">
        <v>30</v>
      </c>
      <c r="I38" s="8">
        <f>IF(G38="A",'02_Oferta'!G38,IF(G38="B",'02_Oferta'!G38+'02_Oferta'!H38,IF(G38="C",'02_Oferta'!G38+'02_Oferta'!H38+'02_Oferta'!I38,0)))</f>
        <v>0</v>
      </c>
      <c r="J38" s="8">
        <f t="shared" si="0"/>
        <v>0</v>
      </c>
      <c r="K38" s="8">
        <f>IF(G38="A",'01_Referència'!G38,IF(G38="B",'01_Referència'!G38+'01_Referència'!H38,IF(G38="C",'01_Referència'!G38+'01_Referència'!H38+'01_Referència'!I38,0)))</f>
        <v>125</v>
      </c>
      <c r="L38" s="8">
        <f t="shared" si="1"/>
        <v>3750</v>
      </c>
      <c r="M38" s="8">
        <f t="shared" si="2"/>
        <v>3750</v>
      </c>
    </row>
    <row r="39" spans="1:13" x14ac:dyDescent="0.25">
      <c r="A39" s="5" t="s">
        <v>17</v>
      </c>
      <c r="B39" s="5" t="s">
        <v>48</v>
      </c>
      <c r="C39" s="5" t="s">
        <v>19</v>
      </c>
      <c r="D39" s="5" t="s">
        <v>24</v>
      </c>
      <c r="E39" s="5" t="s">
        <v>49</v>
      </c>
      <c r="F39" s="5" t="s">
        <v>50</v>
      </c>
      <c r="G39" s="12" t="s">
        <v>74</v>
      </c>
      <c r="H39" s="12">
        <v>40</v>
      </c>
      <c r="I39" s="6">
        <f>IF(G39="A",'02_Oferta'!G39,IF(G39="B",'02_Oferta'!G39+'02_Oferta'!H39,IF(G39="C",'02_Oferta'!G39+'02_Oferta'!H39+'02_Oferta'!I39,0)))</f>
        <v>0</v>
      </c>
      <c r="J39" s="6">
        <f t="shared" si="0"/>
        <v>0</v>
      </c>
      <c r="K39" s="6">
        <f>IF(G39="A",'01_Referència'!G39,IF(G39="B",'01_Referència'!G39+'01_Referència'!H39,IF(G39="C",'01_Referència'!G39+'01_Referència'!H39+'01_Referència'!I39,0)))</f>
        <v>37.89</v>
      </c>
      <c r="L39" s="6">
        <f t="shared" si="1"/>
        <v>18187.199999999997</v>
      </c>
      <c r="M39" s="6">
        <f t="shared" si="2"/>
        <v>18187.199999999997</v>
      </c>
    </row>
    <row r="40" spans="1:13" x14ac:dyDescent="0.25">
      <c r="A40" s="7" t="s">
        <v>17</v>
      </c>
      <c r="B40" s="7" t="s">
        <v>51</v>
      </c>
      <c r="C40" s="7" t="s">
        <v>19</v>
      </c>
      <c r="D40" s="7" t="s">
        <v>20</v>
      </c>
      <c r="E40" s="7" t="s">
        <v>52</v>
      </c>
      <c r="F40" s="7" t="s">
        <v>50</v>
      </c>
      <c r="G40" s="12" t="s">
        <v>74</v>
      </c>
      <c r="H40" s="12">
        <v>10</v>
      </c>
      <c r="I40" s="8">
        <f>IF(G40="A",'02_Oferta'!G40,IF(G40="B",'02_Oferta'!G40+'02_Oferta'!H40,IF(G40="C",'02_Oferta'!G40+'02_Oferta'!H40+'02_Oferta'!I40,0)))</f>
        <v>0</v>
      </c>
      <c r="J40" s="8">
        <f t="shared" si="0"/>
        <v>0</v>
      </c>
      <c r="K40" s="8">
        <f>IF(G40="A",'01_Referència'!G40,IF(G40="B",'01_Referència'!G40+'01_Referència'!H40,IF(G40="C",'01_Referència'!G40+'01_Referència'!H40+'01_Referència'!I40,0)))</f>
        <v>188.91</v>
      </c>
      <c r="L40" s="8">
        <f t="shared" si="1"/>
        <v>1889.1</v>
      </c>
      <c r="M40" s="8">
        <f t="shared" si="2"/>
        <v>1889.1</v>
      </c>
    </row>
    <row r="41" spans="1:13" x14ac:dyDescent="0.25">
      <c r="A41" s="5" t="s">
        <v>17</v>
      </c>
      <c r="B41" s="5" t="s">
        <v>51</v>
      </c>
      <c r="C41" s="5" t="s">
        <v>19</v>
      </c>
      <c r="D41" s="5" t="s">
        <v>23</v>
      </c>
      <c r="E41" s="5" t="s">
        <v>52</v>
      </c>
      <c r="F41" s="5" t="s">
        <v>50</v>
      </c>
      <c r="G41" s="12" t="s">
        <v>74</v>
      </c>
      <c r="H41" s="12">
        <v>30</v>
      </c>
      <c r="I41" s="6">
        <f>IF(G41="A",'02_Oferta'!G41,IF(G41="B",'02_Oferta'!G41+'02_Oferta'!H41,IF(G41="C",'02_Oferta'!G41+'02_Oferta'!H41+'02_Oferta'!I41,0)))</f>
        <v>0</v>
      </c>
      <c r="J41" s="6">
        <f t="shared" si="0"/>
        <v>0</v>
      </c>
      <c r="K41" s="6">
        <f>IF(G41="A",'01_Referència'!G41,IF(G41="B",'01_Referència'!G41+'01_Referència'!H41,IF(G41="C",'01_Referència'!G41+'01_Referència'!H41+'01_Referència'!I41,0)))</f>
        <v>113.83</v>
      </c>
      <c r="L41" s="6">
        <f t="shared" si="1"/>
        <v>3414.9</v>
      </c>
      <c r="M41" s="6">
        <f t="shared" si="2"/>
        <v>3414.9</v>
      </c>
    </row>
    <row r="42" spans="1:13" x14ac:dyDescent="0.25">
      <c r="A42" s="7" t="s">
        <v>17</v>
      </c>
      <c r="B42" s="7" t="s">
        <v>51</v>
      </c>
      <c r="C42" s="7" t="s">
        <v>19</v>
      </c>
      <c r="D42" s="7" t="s">
        <v>24</v>
      </c>
      <c r="E42" s="7" t="s">
        <v>52</v>
      </c>
      <c r="F42" s="7" t="s">
        <v>50</v>
      </c>
      <c r="G42" s="12" t="s">
        <v>74</v>
      </c>
      <c r="H42" s="12">
        <v>40</v>
      </c>
      <c r="I42" s="8">
        <f>IF(G42="A",'02_Oferta'!G42,IF(G42="B",'02_Oferta'!G42+'02_Oferta'!H42,IF(G42="C",'02_Oferta'!G42+'02_Oferta'!H42+'02_Oferta'!I42,0)))</f>
        <v>0</v>
      </c>
      <c r="J42" s="8">
        <f t="shared" si="0"/>
        <v>0</v>
      </c>
      <c r="K42" s="8">
        <f>IF(G42="A",'01_Referència'!G42,IF(G42="B",'01_Referència'!G42+'01_Referència'!H42,IF(G42="C",'01_Referència'!G42+'01_Referència'!H42+'01_Referència'!I42,0)))</f>
        <v>10.99</v>
      </c>
      <c r="L42" s="8">
        <f t="shared" si="1"/>
        <v>5275.2000000000007</v>
      </c>
      <c r="M42" s="8">
        <f t="shared" si="2"/>
        <v>5275.2000000000007</v>
      </c>
    </row>
  </sheetData>
  <sheetProtection algorithmName="SHA-512" hashValue="wbSzAR8cGr4T24XXTuskKoUbEM5m/tzgexj3tktDfDuruNKv4ppyDOBrou+hcqW5bpU4uHQoLXJEehNgvlE3vA==" saltValue="5yJz3C9L4AMmCi2TZNTnJQ==" spinCount="100000" sheet="1" objects="1" scenarios="1" selectLockedCells="1" selectUnlockedCells="1"/>
  <mergeCells count="3">
    <mergeCell ref="D2:N2"/>
    <mergeCell ref="D1:N1"/>
    <mergeCell ref="D3:N3"/>
  </mergeCell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EAB4E-F8AE-45DE-B7D1-A4A903F28B4E}">
  <sheetPr codeName="Full7"/>
  <dimension ref="A1:E4"/>
  <sheetViews>
    <sheetView zoomScale="145" zoomScaleNormal="145" workbookViewId="0">
      <selection activeCell="D8" sqref="D8"/>
    </sheetView>
  </sheetViews>
  <sheetFormatPr defaultColWidth="25" defaultRowHeight="15" x14ac:dyDescent="0.25"/>
  <sheetData>
    <row r="1" spans="1:5" x14ac:dyDescent="0.25">
      <c r="A1" s="19" t="s">
        <v>75</v>
      </c>
      <c r="B1" s="19" t="s">
        <v>76</v>
      </c>
      <c r="C1" s="19" t="s">
        <v>77</v>
      </c>
      <c r="D1" s="19" t="s">
        <v>78</v>
      </c>
      <c r="E1" s="19" t="s">
        <v>79</v>
      </c>
    </row>
    <row r="2" spans="1:5" x14ac:dyDescent="0.25">
      <c r="A2" s="20" t="s">
        <v>75</v>
      </c>
      <c r="B2" s="21">
        <f>'03_Escenari_1'!D5</f>
        <v>906833.8</v>
      </c>
      <c r="C2" s="22">
        <f>'03_Escenari_1'!B5</f>
        <v>0</v>
      </c>
      <c r="D2" s="21">
        <f>'03_Escenari_1'!F5</f>
        <v>906833.8</v>
      </c>
      <c r="E2" s="23">
        <f>D2/B2</f>
        <v>1</v>
      </c>
    </row>
    <row r="3" spans="1:5" x14ac:dyDescent="0.25">
      <c r="A3" s="20" t="s">
        <v>80</v>
      </c>
      <c r="B3" s="21">
        <f>'04_Escenari_2'!D5</f>
        <v>924059.70000000007</v>
      </c>
      <c r="C3" s="22">
        <f>'04_Escenari_2'!B5</f>
        <v>0</v>
      </c>
      <c r="D3" s="21">
        <f>'04_Escenari_2'!F5</f>
        <v>924059.70000000007</v>
      </c>
      <c r="E3" s="23">
        <f t="shared" ref="E3:E4" si="0">D3/B3</f>
        <v>1</v>
      </c>
    </row>
    <row r="4" spans="1:5" x14ac:dyDescent="0.25">
      <c r="A4" s="20" t="s">
        <v>81</v>
      </c>
      <c r="B4" s="21">
        <f>'05_Escenari_3'!D5</f>
        <v>3356075.9</v>
      </c>
      <c r="C4" s="22">
        <f>'05_Escenari_3'!B5</f>
        <v>0</v>
      </c>
      <c r="D4" s="21">
        <f>'05_Escenari_3'!F5</f>
        <v>3356075.9</v>
      </c>
      <c r="E4" s="23">
        <f t="shared" si="0"/>
        <v>1</v>
      </c>
    </row>
  </sheetData>
  <sheetProtection algorithmName="SHA-512" hashValue="DlQXu4ahc1YkTD+6pjy2W5Y6RhWpwoY16pF3/DF67sk1u+Vs/M3mdx6Pn6YKBGsNSLjjK4LYD7st6Jh4id/0Gg==" saltValue="V3XMhrlpme/yZYZ8CgByBA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2BDA1ECDA1B144286ADCD96451C7A27" ma:contentTypeVersion="3" ma:contentTypeDescription="Crear nuevo documento." ma:contentTypeScope="" ma:versionID="1f2607e4306522945b61cf20efc720f9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270bad1e57b936b6eec972c64fecef25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58C7F9-65A4-469E-B74E-F6729C0493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B703E5-13AB-4214-8480-D4073066F7F8}">
  <ds:schemaRefs>
    <ds:schemaRef ds:uri="http://schemas.microsoft.com/office/infopath/2007/PartnerControls"/>
    <ds:schemaRef ds:uri="http://schemas.microsoft.com/office/2006/documentManagement/types"/>
    <ds:schemaRef ds:uri="a9065290-e9f1-4c67-81bf-e9d950ee8d31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8983886-73E2-4A7D-BD69-A2C527B3DE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065290-e9f1-4c67-81bf-e9d950ee8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Instruccions</vt:lpstr>
      <vt:lpstr>01_Referència</vt:lpstr>
      <vt:lpstr>02_Oferta</vt:lpstr>
      <vt:lpstr>03_Escenari_1</vt:lpstr>
      <vt:lpstr>04_Escenari_2</vt:lpstr>
      <vt:lpstr>05_Escenari_3</vt:lpstr>
      <vt:lpstr>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Oferta económica Lote 3 — OSAP, Operación de Servicios y herramientas Avanzadas de Protección CROC-OSAP</dc:title>
  <dc:subject/>
  <dc:creator>ChatGPT</dc:creator>
  <cp:keywords/>
  <dc:description/>
  <cp:lastModifiedBy>LOPEZ PORTERO, JORGE VICENTE</cp:lastModifiedBy>
  <cp:revision/>
  <dcterms:created xsi:type="dcterms:W3CDTF">2026-05-21T14:57:39Z</dcterms:created>
  <dcterms:modified xsi:type="dcterms:W3CDTF">2026-07-09T13:41:26Z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