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ADMINISTRACIO\CONTRACTACIÓ\Plecs 2026\26000XX (OBERT H - S0188 llicències de programari UiPath\4.- Tramitació\PCAP\"/>
    </mc:Choice>
  </mc:AlternateContent>
  <xr:revisionPtr revIDLastSave="0" documentId="13_ncr:1_{B0E8297F-97C9-418F-9DF9-E9C2EED81C57}" xr6:coauthVersionLast="47" xr6:coauthVersionMax="47" xr10:uidLastSave="{00000000-0000-0000-0000-000000000000}"/>
  <bookViews>
    <workbookView xWindow="-50" yWindow="-50" windowWidth="19300" windowHeight="10180" tabRatio="682" activeTab="1" xr2:uid="{00000000-000D-0000-FFFF-FFFF00000000}"/>
  </bookViews>
  <sheets>
    <sheet name="Instruccions" sheetId="16" r:id="rId1"/>
    <sheet name="1. Oferta Unitats Certes" sheetId="17" r:id="rId2"/>
    <sheet name="2. Oferta Unitats Incertes" sheetId="3" r:id="rId3"/>
    <sheet name="3. Resultat Oferta Total" sheetId="15" r:id="rId4"/>
    <sheet name="Preus unitaris màxims fixats" sheetId="1" r:id="rId5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G9" i="3" s="1"/>
  <c r="F10" i="3"/>
  <c r="G10" i="3" s="1"/>
  <c r="F11" i="3"/>
  <c r="G11" i="3" s="1"/>
  <c r="F12" i="3"/>
  <c r="G12" i="3" s="1"/>
  <c r="F8" i="3"/>
  <c r="G8" i="3" s="1"/>
  <c r="H8" i="17"/>
  <c r="I8" i="17" s="1"/>
  <c r="H9" i="17"/>
  <c r="I9" i="17" s="1"/>
  <c r="H10" i="17"/>
  <c r="I10" i="17" s="1"/>
  <c r="H11" i="17"/>
  <c r="I11" i="17" s="1"/>
  <c r="G7" i="1"/>
  <c r="I7" i="1" s="1"/>
  <c r="G8" i="1"/>
  <c r="I8" i="1" s="1"/>
  <c r="G9" i="1"/>
  <c r="I9" i="1" s="1"/>
  <c r="G10" i="1"/>
  <c r="I10" i="1" s="1"/>
  <c r="G11" i="1"/>
  <c r="I11" i="1" s="1"/>
  <c r="G12" i="1"/>
  <c r="G6" i="1"/>
  <c r="I12" i="1"/>
  <c r="I6" i="1"/>
  <c r="I12" i="17" l="1"/>
  <c r="I13" i="1"/>
  <c r="G13" i="3"/>
  <c r="D9" i="15" l="1"/>
  <c r="E9" i="15" s="1"/>
  <c r="F9" i="15" s="1"/>
</calcChain>
</file>

<file path=xl/sharedStrings.xml><?xml version="1.0" encoding="utf-8"?>
<sst xmlns="http://schemas.openxmlformats.org/spreadsheetml/2006/main" count="83" uniqueCount="50">
  <si>
    <t>PREU NET DE LICITACIÓ</t>
  </si>
  <si>
    <t>Concepte</t>
  </si>
  <si>
    <t>A aquest import se li aplica automàticament el 21% d'IVA.</t>
  </si>
  <si>
    <t>Institut Municipal Barcelona Innovació i Tecnologia</t>
  </si>
  <si>
    <t>Les cel·les en blanc són valors fixats per BIT i resultat dels càlculs establerts al PCAP.</t>
  </si>
  <si>
    <t xml:space="preserve"> </t>
  </si>
  <si>
    <t>UiPath – Flex – AI Unit Bundle – 60 K</t>
  </si>
  <si>
    <t>UiPath - Flex - Agent Unit Bundle - 60K</t>
  </si>
  <si>
    <t>UiPath – Flex – Action Center - Named User</t>
  </si>
  <si>
    <t>UiPath – Flex - Attended - Named User</t>
  </si>
  <si>
    <t>UiPath – Flex – Automation Developer – Named User</t>
  </si>
  <si>
    <t>UiPath - Flex - Unattended Robot</t>
  </si>
  <si>
    <t>UiPath - Flex - Unattended Robot - Test</t>
  </si>
  <si>
    <t>DESCRIPCIÓ DEL PRODUCTE</t>
  </si>
  <si>
    <t>CODI PRODUCTE</t>
  </si>
  <si>
    <t>UIFDAIUB600</t>
  </si>
  <si>
    <t>UIFDAEB6000</t>
  </si>
  <si>
    <t>UIFDACN0000</t>
  </si>
  <si>
    <t>UIFDANU0000</t>
  </si>
  <si>
    <t>UIFDADNU000</t>
  </si>
  <si>
    <t>UIFDUR00000</t>
  </si>
  <si>
    <t>UIFDURT0000</t>
  </si>
  <si>
    <t>PREU UNITARI ANUAL MÀXIM IVA EXCLÒS</t>
  </si>
  <si>
    <t>PREU ANUAL TOTAL PER TIPOLOGIA DE PRODUCTE IVA EXCLÒS</t>
  </si>
  <si>
    <t>PREVISIÓ (ANUALITATS)</t>
  </si>
  <si>
    <t>PREU TOTAL PER TIPOLOGIA DE PRODUCTE IVA EXCLÒS</t>
  </si>
  <si>
    <t>PREU PREVISIÓ DURADA TOTAL CONTRACTE PER TIPOLOGIA DE PRODUCTE IVA EXCLÒS</t>
  </si>
  <si>
    <t>UNITATS CERTES</t>
  </si>
  <si>
    <t>UNITATS INCERTES</t>
  </si>
  <si>
    <t>Total Oferta Econòmica (preu ofert a preus unitaris)</t>
  </si>
  <si>
    <t>Preu sense IVA*</t>
  </si>
  <si>
    <t xml:space="preserve">*A l'Annex 3 caldrà indicar el preu sense IVA amb lletres i xifres. </t>
  </si>
  <si>
    <t>Import IVA**</t>
  </si>
  <si>
    <t>**Tipus IVA (21%)</t>
  </si>
  <si>
    <t>***IVA inclòs</t>
  </si>
  <si>
    <t>Preu del contracte***</t>
  </si>
  <si>
    <t>OFERTA A PREUS UNITARIS (PREU UNITARI ANUAL IVA EXCLÒS)</t>
  </si>
  <si>
    <t>OFERTA UNITATS CERTES A PREUS UNITARIS (PREU UNITARI ANUAL IVA EXCLÒS)</t>
  </si>
  <si>
    <t>Sumatori Oferta a preus unitaris</t>
  </si>
  <si>
    <t>TOTAL OFERTA BLOC 1. UNITATS CERTES IVA exclòs</t>
  </si>
  <si>
    <t>BLOC 1. UNITATS CERTES</t>
  </si>
  <si>
    <t>OFERTA A PREUS UNITARIS (IVA exclòs)</t>
  </si>
  <si>
    <t>BLOC 2. UNITATS INCERTES</t>
  </si>
  <si>
    <t>TOTAL OFERTA  BLOC 2. UNITATS INCERTES IVA exclòs</t>
  </si>
  <si>
    <t>Cal omplir les cel·les de color verd de les pestanyes 1. Oferta unitats certes i 2. Oferta unitats incertes amb els preus unitaris anuals per tipologia de producte oferts (iva exclòs).</t>
  </si>
  <si>
    <t>Si es superés qualssevol dels preus unitaris establerts la cel·la canviarà a color vermell advertint la possible exclusió del procediment per haver superat l'import de la lictació.</t>
  </si>
  <si>
    <t>S'hauran de fer constar els imports corresponents a l'Annex 3 del PCAP.</t>
  </si>
  <si>
    <t>El resultat del sumatori dels preus unitaris oferts per les unitats certe i incertes es mostra a la pestanya 3. Resultat oferta Total, i es traspassa automàticament, calculant així la oferta global.</t>
  </si>
  <si>
    <t>Aquest document permet fer les propostes corresponents al criteris de valoració preu</t>
  </si>
  <si>
    <t>Caldrà incorporar al sobre BC , en format pdf i degudament signat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</si>
</sst>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b/>
      <sz val="11"/>
      <color theme="1"/>
      <name val="Arial"/>
      <family val="2"/>
    </font>
    <font>
      <sz val="8"/>
      <color rgb="FF000000"/>
      <name val="Calibri"/>
      <family val="2"/>
    </font>
    <font>
      <sz val="10"/>
      <color rgb="FF000000"/>
      <name val="Source Sans Pro"/>
      <family val="2"/>
    </font>
    <font>
      <sz val="10"/>
      <color theme="1"/>
      <name val="Source Sans Pro"/>
      <family val="2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8" fillId="0" borderId="0">
      <alignment vertical="center"/>
    </xf>
    <xf numFmtId="0" fontId="10" fillId="0" borderId="0"/>
  </cellStyleXfs>
  <cellXfs count="68">
    <xf numFmtId="0" fontId="0" fillId="0" borderId="0" xfId="0"/>
    <xf numFmtId="0" fontId="11" fillId="3" borderId="0" xfId="0" applyFont="1" applyFill="1" applyAlignment="1">
      <alignment horizontal="right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1" fillId="3" borderId="0" xfId="0" applyFont="1" applyFill="1" applyAlignment="1">
      <alignment horizontal="center"/>
    </xf>
    <xf numFmtId="0" fontId="12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0" fillId="3" borderId="9" xfId="0" applyFill="1" applyBorder="1" applyAlignment="1">
      <alignment horizontal="left" vertical="center"/>
    </xf>
    <xf numFmtId="0" fontId="0" fillId="3" borderId="10" xfId="0" applyFill="1" applyBorder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right" vertical="center" wrapText="1"/>
    </xf>
    <xf numFmtId="168" fontId="17" fillId="0" borderId="3" xfId="0" applyNumberFormat="1" applyFont="1" applyBorder="1" applyAlignment="1">
      <alignment vertical="center"/>
    </xf>
    <xf numFmtId="168" fontId="17" fillId="0" borderId="15" xfId="0" applyNumberFormat="1" applyFont="1" applyBorder="1" applyAlignment="1">
      <alignment vertical="center"/>
    </xf>
    <xf numFmtId="0" fontId="17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right" vertical="center" wrapText="1"/>
    </xf>
    <xf numFmtId="168" fontId="0" fillId="3" borderId="0" xfId="0" applyNumberFormat="1" applyFill="1" applyAlignment="1">
      <alignment horizontal="center" vertical="center"/>
    </xf>
    <xf numFmtId="168" fontId="18" fillId="3" borderId="3" xfId="0" applyNumberFormat="1" applyFont="1" applyFill="1" applyBorder="1" applyAlignment="1">
      <alignment vertical="center"/>
    </xf>
    <xf numFmtId="0" fontId="6" fillId="2" borderId="14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168" fontId="2" fillId="3" borderId="18" xfId="0" applyNumberFormat="1" applyFont="1" applyFill="1" applyBorder="1" applyAlignment="1">
      <alignment horizontal="right" vertical="center" wrapText="1"/>
    </xf>
    <xf numFmtId="8" fontId="2" fillId="3" borderId="2" xfId="0" applyNumberFormat="1" applyFont="1" applyFill="1" applyBorder="1" applyAlignment="1" applyProtection="1">
      <alignment horizontal="right" vertical="center" wrapText="1"/>
      <protection locked="0"/>
    </xf>
    <xf numFmtId="8" fontId="2" fillId="3" borderId="17" xfId="0" applyNumberFormat="1" applyFont="1" applyFill="1" applyBorder="1" applyAlignment="1" applyProtection="1">
      <alignment horizontal="right" vertical="center" wrapText="1"/>
      <protection locked="0"/>
    </xf>
    <xf numFmtId="0" fontId="9" fillId="3" borderId="0" xfId="11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168" fontId="0" fillId="3" borderId="6" xfId="0" applyNumberFormat="1" applyFill="1" applyBorder="1" applyAlignment="1">
      <alignment horizontal="center" vertical="center"/>
    </xf>
    <xf numFmtId="168" fontId="0" fillId="3" borderId="7" xfId="0" applyNumberForma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3" borderId="0" xfId="0" applyFill="1" applyAlignment="1">
      <alignment horizontal="right"/>
    </xf>
    <xf numFmtId="0" fontId="19" fillId="2" borderId="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0" fillId="3" borderId="8" xfId="0" applyFill="1" applyBorder="1" applyAlignment="1">
      <alignment wrapText="1"/>
    </xf>
    <xf numFmtId="0" fontId="0" fillId="3" borderId="8" xfId="0" applyFill="1" applyBorder="1" applyAlignment="1">
      <alignment horizontal="left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 applyAlignment="1">
      <alignment horizontal="left"/>
    </xf>
    <xf numFmtId="0" fontId="7" fillId="3" borderId="23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1" fontId="17" fillId="0" borderId="12" xfId="0" applyNumberFormat="1" applyFont="1" applyBorder="1" applyAlignment="1">
      <alignment horizontal="center" vertical="center"/>
    </xf>
    <xf numFmtId="1" fontId="17" fillId="0" borderId="13" xfId="0" applyNumberFormat="1" applyFont="1" applyBorder="1" applyAlignment="1">
      <alignment horizontal="center" vertical="center"/>
    </xf>
    <xf numFmtId="1" fontId="17" fillId="0" borderId="5" xfId="0" applyNumberFormat="1" applyFont="1" applyBorder="1" applyAlignment="1">
      <alignment horizontal="center" vertical="center"/>
    </xf>
  </cellXfs>
  <cellStyles count="13">
    <cellStyle name="Comma" xfId="5" xr:uid="{00000000-0005-0000-0000-000000000000}"/>
    <cellStyle name="Comma [0]" xfId="6" xr:uid="{00000000-0005-0000-0000-000001000000}"/>
    <cellStyle name="Currency" xfId="3" xr:uid="{00000000-0005-0000-0000-000002000000}"/>
    <cellStyle name="Currency [0]" xfId="4" xr:uid="{00000000-0005-0000-0000-000003000000}"/>
    <cellStyle name="Normal" xfId="0" builtinId="0"/>
    <cellStyle name="Normal 10" xfId="12" xr:uid="{00000000-0005-0000-0000-000005000000}"/>
    <cellStyle name="Normal 2" xfId="8" xr:uid="{00000000-0005-0000-0000-000006000000}"/>
    <cellStyle name="Normal 2 2" xfId="7" xr:uid="{00000000-0005-0000-0000-000007000000}"/>
    <cellStyle name="Normal 2 3" xfId="11" xr:uid="{00000000-0005-0000-0000-000008000000}"/>
    <cellStyle name="Normal 3" xfId="9" xr:uid="{00000000-0005-0000-0000-000009000000}"/>
    <cellStyle name="Normal 4" xfId="1" xr:uid="{00000000-0005-0000-0000-00000A000000}"/>
    <cellStyle name="Normal 5" xfId="10" xr:uid="{00000000-0005-0000-0000-00000B000000}"/>
    <cellStyle name="Percent" xfId="2" xr:uid="{00000000-0005-0000-0000-00000C000000}"/>
  </cellStyles>
  <dxfs count="8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C3E7E.238E450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C3E7E.238E450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C3E7E.238E4500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C3E7E.238E4500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C3E7E.238E45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1252220</xdr:colOff>
      <xdr:row>2</xdr:row>
      <xdr:rowOff>133350</xdr:rowOff>
    </xdr:to>
    <xdr:pic>
      <xdr:nvPicPr>
        <xdr:cNvPr id="2" name="Imatge 1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03E1A734-5D58-B3D5-8A39-BEDA3F104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90500"/>
          <a:ext cx="1252220" cy="323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133350</xdr:rowOff>
    </xdr:from>
    <xdr:to>
      <xdr:col>1</xdr:col>
      <xdr:colOff>1299845</xdr:colOff>
      <xdr:row>2</xdr:row>
      <xdr:rowOff>76200</xdr:rowOff>
    </xdr:to>
    <xdr:pic>
      <xdr:nvPicPr>
        <xdr:cNvPr id="2" name="Imatge 2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7D30B09A-C492-4D4E-A4BC-C059503E7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33350"/>
          <a:ext cx="1252220" cy="311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133350</xdr:rowOff>
    </xdr:from>
    <xdr:to>
      <xdr:col>1</xdr:col>
      <xdr:colOff>1299845</xdr:colOff>
      <xdr:row>2</xdr:row>
      <xdr:rowOff>76200</xdr:rowOff>
    </xdr:to>
    <xdr:pic>
      <xdr:nvPicPr>
        <xdr:cNvPr id="3" name="Imatge 2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91F8755B-585D-4103-96B6-2A81F345A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33350"/>
          <a:ext cx="1252220" cy="323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123825</xdr:rowOff>
    </xdr:from>
    <xdr:to>
      <xdr:col>2</xdr:col>
      <xdr:colOff>899795</xdr:colOff>
      <xdr:row>2</xdr:row>
      <xdr:rowOff>66675</xdr:rowOff>
    </xdr:to>
    <xdr:pic>
      <xdr:nvPicPr>
        <xdr:cNvPr id="2" name="Imatge 1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512E94D2-AB01-47B5-AECB-9C99ED080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23825"/>
          <a:ext cx="1252220" cy="323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152400</xdr:rowOff>
    </xdr:from>
    <xdr:to>
      <xdr:col>1</xdr:col>
      <xdr:colOff>1261745</xdr:colOff>
      <xdr:row>2</xdr:row>
      <xdr:rowOff>95250</xdr:rowOff>
    </xdr:to>
    <xdr:pic>
      <xdr:nvPicPr>
        <xdr:cNvPr id="4" name="Imatge 3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8C848172-6D1F-49E1-9975-45B08802E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52400"/>
          <a:ext cx="1252220" cy="323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14"/>
  <sheetViews>
    <sheetView workbookViewId="0">
      <selection activeCell="B6" sqref="B6"/>
    </sheetView>
  </sheetViews>
  <sheetFormatPr baseColWidth="10" defaultColWidth="8.81640625" defaultRowHeight="14.5" x14ac:dyDescent="0.35"/>
  <cols>
    <col min="1" max="1" width="9.453125" style="2" customWidth="1"/>
    <col min="2" max="2" width="103.81640625" style="2" customWidth="1"/>
    <col min="3" max="16384" width="8.81640625" style="2"/>
  </cols>
  <sheetData>
    <row r="2" spans="2:2" x14ac:dyDescent="0.35">
      <c r="B2" s="5" t="s">
        <v>3</v>
      </c>
    </row>
    <row r="3" spans="2:2" x14ac:dyDescent="0.35">
      <c r="B3" s="6"/>
    </row>
    <row r="5" spans="2:2" x14ac:dyDescent="0.35">
      <c r="B5" s="7" t="s">
        <v>48</v>
      </c>
    </row>
    <row r="6" spans="2:2" ht="15" customHeight="1" x14ac:dyDescent="0.35">
      <c r="B6" s="7" t="s">
        <v>49</v>
      </c>
    </row>
    <row r="7" spans="2:2" x14ac:dyDescent="0.35">
      <c r="B7" s="7"/>
    </row>
    <row r="8" spans="2:2" ht="29" x14ac:dyDescent="0.35">
      <c r="B8" s="54" t="s">
        <v>44</v>
      </c>
    </row>
    <row r="9" spans="2:2" ht="29" x14ac:dyDescent="0.35">
      <c r="B9" s="52" t="s">
        <v>45</v>
      </c>
    </row>
    <row r="10" spans="2:2" ht="15" customHeight="1" x14ac:dyDescent="0.35">
      <c r="B10" s="10" t="s">
        <v>4</v>
      </c>
    </row>
    <row r="11" spans="2:2" x14ac:dyDescent="0.35">
      <c r="B11" s="8"/>
    </row>
    <row r="12" spans="2:2" ht="29" x14ac:dyDescent="0.35">
      <c r="B12" s="53" t="s">
        <v>47</v>
      </c>
    </row>
    <row r="13" spans="2:2" x14ac:dyDescent="0.35">
      <c r="B13" s="55" t="s">
        <v>2</v>
      </c>
    </row>
    <row r="14" spans="2:2" x14ac:dyDescent="0.35">
      <c r="B14" s="9" t="s">
        <v>46</v>
      </c>
    </row>
  </sheetData>
  <sheetProtection algorithmName="SHA-512" hashValue="tUH+oPowyXw/EkgEDMkcRkss41vMBKnZIu9ZcxUBJxS34zQ9oCrufdIP+aPRjjfRkROglS8PW4Qp+ZmC6ssaPA==" saltValue="4/dq1DGdW5Wh7U1c0UDXJw==" spinCount="100000" sheet="1" selectLockedCells="1" selectUnlockedCells="1"/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743FB-A008-4DD1-8AAB-AB26659129D0}">
  <dimension ref="B2:I72"/>
  <sheetViews>
    <sheetView tabSelected="1" zoomScale="85" zoomScaleNormal="85" workbookViewId="0">
      <selection activeCell="D11" sqref="D11"/>
    </sheetView>
  </sheetViews>
  <sheetFormatPr baseColWidth="10" defaultColWidth="9.1796875" defaultRowHeight="14.5" x14ac:dyDescent="0.35"/>
  <cols>
    <col min="1" max="1" width="8.1796875" style="2" customWidth="1"/>
    <col min="2" max="2" width="73.54296875" style="2" customWidth="1"/>
    <col min="3" max="3" width="15.7265625" style="2" customWidth="1"/>
    <col min="4" max="4" width="23.26953125" style="2" customWidth="1"/>
    <col min="5" max="5" width="12.54296875" style="2" customWidth="1"/>
    <col min="6" max="7" width="8.984375E-2" style="2" customWidth="1"/>
    <col min="8" max="8" width="24.08984375" style="2" customWidth="1"/>
    <col min="9" max="9" width="37.36328125" style="2" customWidth="1"/>
    <col min="10" max="16384" width="9.1796875" style="2"/>
  </cols>
  <sheetData>
    <row r="2" spans="2:9" x14ac:dyDescent="0.35">
      <c r="B2" s="1" t="s">
        <v>3</v>
      </c>
    </row>
    <row r="4" spans="2:9" ht="15.5" customHeight="1" x14ac:dyDescent="0.35">
      <c r="B4" s="7" t="s">
        <v>40</v>
      </c>
    </row>
    <row r="5" spans="2:9" ht="15.5" customHeight="1" x14ac:dyDescent="0.35">
      <c r="B5" s="7" t="s">
        <v>41</v>
      </c>
    </row>
    <row r="6" spans="2:9" ht="15.5" customHeight="1" thickBot="1" x14ac:dyDescent="0.4"/>
    <row r="7" spans="2:9" ht="58.5" thickBot="1" x14ac:dyDescent="0.4">
      <c r="B7" s="11" t="s">
        <v>13</v>
      </c>
      <c r="C7" s="11" t="s">
        <v>14</v>
      </c>
      <c r="D7" s="43" t="s">
        <v>37</v>
      </c>
      <c r="E7" s="45" t="s">
        <v>27</v>
      </c>
      <c r="F7" s="46"/>
      <c r="G7" s="46"/>
      <c r="H7" s="17" t="s">
        <v>23</v>
      </c>
      <c r="I7" s="17" t="s">
        <v>26</v>
      </c>
    </row>
    <row r="8" spans="2:9" ht="15.75" customHeight="1" thickBot="1" x14ac:dyDescent="0.4">
      <c r="B8" s="12" t="s">
        <v>9</v>
      </c>
      <c r="C8" s="15" t="s">
        <v>18</v>
      </c>
      <c r="D8" s="31">
        <v>0</v>
      </c>
      <c r="E8" s="47">
        <v>15</v>
      </c>
      <c r="F8" s="48"/>
      <c r="G8" s="49"/>
      <c r="H8" s="3">
        <f>D8*(E8)</f>
        <v>0</v>
      </c>
      <c r="I8" s="3">
        <f t="shared" ref="I8:I11" si="0">H8*3</f>
        <v>0</v>
      </c>
    </row>
    <row r="9" spans="2:9" ht="15.75" customHeight="1" thickBot="1" x14ac:dyDescent="0.4">
      <c r="B9" s="12" t="s">
        <v>10</v>
      </c>
      <c r="C9" s="15" t="s">
        <v>19</v>
      </c>
      <c r="D9" s="31">
        <v>0</v>
      </c>
      <c r="E9" s="47">
        <v>7</v>
      </c>
      <c r="F9" s="48"/>
      <c r="G9" s="49"/>
      <c r="H9" s="3">
        <f>D9*(E9)</f>
        <v>0</v>
      </c>
      <c r="I9" s="3">
        <f t="shared" si="0"/>
        <v>0</v>
      </c>
    </row>
    <row r="10" spans="2:9" ht="15.75" customHeight="1" thickBot="1" x14ac:dyDescent="0.4">
      <c r="B10" s="12" t="s">
        <v>11</v>
      </c>
      <c r="C10" s="15" t="s">
        <v>20</v>
      </c>
      <c r="D10" s="31">
        <v>0</v>
      </c>
      <c r="E10" s="47">
        <v>3</v>
      </c>
      <c r="F10" s="48"/>
      <c r="G10" s="49"/>
      <c r="H10" s="3">
        <f>D10*(E10)</f>
        <v>0</v>
      </c>
      <c r="I10" s="3">
        <f t="shared" si="0"/>
        <v>0</v>
      </c>
    </row>
    <row r="11" spans="2:9" ht="15.75" customHeight="1" thickBot="1" x14ac:dyDescent="0.4">
      <c r="B11" s="44" t="s">
        <v>12</v>
      </c>
      <c r="C11" s="29" t="s">
        <v>21</v>
      </c>
      <c r="D11" s="32">
        <v>0</v>
      </c>
      <c r="E11" s="50">
        <v>1</v>
      </c>
      <c r="F11" s="51"/>
      <c r="G11" s="49"/>
      <c r="H11" s="30">
        <f>D11*(E11)</f>
        <v>0</v>
      </c>
      <c r="I11" s="30">
        <f t="shared" si="0"/>
        <v>0</v>
      </c>
    </row>
    <row r="12" spans="2:9" ht="15.75" customHeight="1" thickBot="1" x14ac:dyDescent="0.4">
      <c r="B12" s="56" t="s">
        <v>39</v>
      </c>
      <c r="C12" s="57"/>
      <c r="D12" s="57"/>
      <c r="E12" s="57"/>
      <c r="F12" s="57"/>
      <c r="G12" s="57"/>
      <c r="H12" s="58"/>
      <c r="I12" s="4">
        <f>SUM(I8:I11)</f>
        <v>0</v>
      </c>
    </row>
    <row r="13" spans="2:9" ht="15.75" customHeight="1" x14ac:dyDescent="0.35"/>
    <row r="14" spans="2:9" ht="15.75" customHeight="1" x14ac:dyDescent="0.35"/>
    <row r="15" spans="2:9" ht="15.75" customHeight="1" x14ac:dyDescent="0.35"/>
    <row r="16" spans="2:9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</sheetData>
  <sheetProtection algorithmName="SHA-512" hashValue="4Fxy3EBuepM7ah084Ica8QvconSRp+0TcAVmwzZAoQ9i+d1fNS/SGwfcS9eFxqOhoghFbYbyUFeui+hzdz2nkA==" saltValue="6UPb/IcMnvD9AkPC4zBi1g==" spinCount="100000" sheet="1" objects="1" scenarios="1" selectLockedCells="1"/>
  <mergeCells count="1">
    <mergeCell ref="B12:H12"/>
  </mergeCells>
  <conditionalFormatting sqref="D8:D11">
    <cfRule type="containsBlanks" dxfId="7" priority="10">
      <formula>LEN(TRIM(D8))=0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operator="lessThanOrEqual" id="{3EEACC93-EC7C-4FB0-AFB3-A2DA90C73DA9}">
            <xm:f>'Preus unitaris màxims fixats'!$D$6</xm:f>
            <x14:dxf/>
          </x14:cfRule>
          <x14:cfRule type="cellIs" priority="11" operator="greaterThan" id="{BFCE1AA1-90EE-42DF-B33A-B3A25603B630}">
            <xm:f>'Preus unitaris màxims fixats'!$D9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2" operator="lessThanOrEqual" id="{16107F1C-0AC8-460D-A670-A90C95A37B00}">
            <xm:f>'Preus unitaris màxims fixats'!$D9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D8:D11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73"/>
  <sheetViews>
    <sheetView topLeftCell="A4" zoomScale="85" zoomScaleNormal="85" workbookViewId="0">
      <selection activeCell="D12" sqref="D12"/>
    </sheetView>
  </sheetViews>
  <sheetFormatPr baseColWidth="10" defaultColWidth="9.1796875" defaultRowHeight="14.5" x14ac:dyDescent="0.35"/>
  <cols>
    <col min="1" max="1" width="8.1796875" style="2" customWidth="1"/>
    <col min="2" max="2" width="73.54296875" style="2" customWidth="1"/>
    <col min="3" max="3" width="15.7265625" style="2" customWidth="1"/>
    <col min="4" max="4" width="23.26953125" style="2" customWidth="1"/>
    <col min="5" max="5" width="16.81640625" style="2" customWidth="1"/>
    <col min="6" max="6" width="17" style="2" customWidth="1"/>
    <col min="7" max="7" width="21.453125" style="2" customWidth="1"/>
    <col min="8" max="16384" width="9.1796875" style="2"/>
  </cols>
  <sheetData>
    <row r="2" spans="2:7" x14ac:dyDescent="0.35">
      <c r="B2" s="1" t="s">
        <v>3</v>
      </c>
    </row>
    <row r="4" spans="2:7" ht="15.5" customHeight="1" x14ac:dyDescent="0.35">
      <c r="B4" s="7" t="s">
        <v>42</v>
      </c>
    </row>
    <row r="5" spans="2:7" ht="15.5" customHeight="1" x14ac:dyDescent="0.35">
      <c r="B5" s="7" t="s">
        <v>41</v>
      </c>
    </row>
    <row r="6" spans="2:7" ht="15" thickBot="1" x14ac:dyDescent="0.4"/>
    <row r="7" spans="2:7" ht="63" customHeight="1" thickBot="1" x14ac:dyDescent="0.4">
      <c r="B7" s="11" t="s">
        <v>13</v>
      </c>
      <c r="C7" s="11" t="s">
        <v>14</v>
      </c>
      <c r="D7" s="43" t="s">
        <v>36</v>
      </c>
      <c r="E7" s="11" t="s">
        <v>28</v>
      </c>
      <c r="F7" s="17" t="s">
        <v>23</v>
      </c>
      <c r="G7" s="17" t="s">
        <v>26</v>
      </c>
    </row>
    <row r="8" spans="2:7" ht="15.75" customHeight="1" thickBot="1" x14ac:dyDescent="0.4">
      <c r="B8" s="13" t="s">
        <v>6</v>
      </c>
      <c r="C8" s="14" t="s">
        <v>15</v>
      </c>
      <c r="D8" s="31">
        <v>0</v>
      </c>
      <c r="E8" s="38">
        <v>1</v>
      </c>
      <c r="F8" s="3">
        <f>D8*(E8)</f>
        <v>0</v>
      </c>
      <c r="G8" s="3">
        <f>F8*3</f>
        <v>0</v>
      </c>
    </row>
    <row r="9" spans="2:7" ht="15.75" customHeight="1" thickBot="1" x14ac:dyDescent="0.4">
      <c r="B9" s="12" t="s">
        <v>7</v>
      </c>
      <c r="C9" s="15" t="s">
        <v>16</v>
      </c>
      <c r="D9" s="31">
        <v>0</v>
      </c>
      <c r="E9" s="39">
        <v>1</v>
      </c>
      <c r="F9" s="3">
        <f t="shared" ref="F9:F12" si="0">D9*(E9)</f>
        <v>0</v>
      </c>
      <c r="G9" s="3">
        <f t="shared" ref="G9:G12" si="1">F9*3</f>
        <v>0</v>
      </c>
    </row>
    <row r="10" spans="2:7" ht="15.75" customHeight="1" thickBot="1" x14ac:dyDescent="0.4">
      <c r="B10" s="12" t="s">
        <v>8</v>
      </c>
      <c r="C10" s="15" t="s">
        <v>17</v>
      </c>
      <c r="D10" s="31">
        <v>0</v>
      </c>
      <c r="E10" s="39">
        <v>5</v>
      </c>
      <c r="F10" s="3">
        <f t="shared" si="0"/>
        <v>0</v>
      </c>
      <c r="G10" s="3">
        <f t="shared" si="1"/>
        <v>0</v>
      </c>
    </row>
    <row r="11" spans="2:7" ht="15.75" customHeight="1" thickBot="1" x14ac:dyDescent="0.4">
      <c r="B11" s="12" t="s">
        <v>9</v>
      </c>
      <c r="C11" s="15" t="s">
        <v>18</v>
      </c>
      <c r="D11" s="31">
        <v>0</v>
      </c>
      <c r="E11" s="39">
        <v>5</v>
      </c>
      <c r="F11" s="3">
        <f t="shared" si="0"/>
        <v>0</v>
      </c>
      <c r="G11" s="3">
        <f t="shared" si="1"/>
        <v>0</v>
      </c>
    </row>
    <row r="12" spans="2:7" ht="15.75" customHeight="1" thickBot="1" x14ac:dyDescent="0.4">
      <c r="B12" s="12" t="s">
        <v>11</v>
      </c>
      <c r="C12" s="15" t="s">
        <v>20</v>
      </c>
      <c r="D12" s="31">
        <v>0</v>
      </c>
      <c r="E12" s="39">
        <v>1</v>
      </c>
      <c r="F12" s="3">
        <f t="shared" si="0"/>
        <v>0</v>
      </c>
      <c r="G12" s="3">
        <f t="shared" si="1"/>
        <v>0</v>
      </c>
    </row>
    <row r="13" spans="2:7" ht="15.75" customHeight="1" thickBot="1" x14ac:dyDescent="0.4">
      <c r="B13" s="59" t="s">
        <v>43</v>
      </c>
      <c r="C13" s="60"/>
      <c r="D13" s="60"/>
      <c r="E13" s="60"/>
      <c r="F13" s="61"/>
      <c r="G13" s="4">
        <f>SUM(G8:G12)</f>
        <v>0</v>
      </c>
    </row>
    <row r="14" spans="2:7" ht="15.75" customHeight="1" x14ac:dyDescent="0.35"/>
    <row r="15" spans="2:7" ht="15.75" customHeight="1" x14ac:dyDescent="0.35"/>
    <row r="16" spans="2: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</sheetData>
  <sheetProtection algorithmName="SHA-512" hashValue="tIuQmGIeB1yBKeoyXbKSb74uMAKOL/2soG+6zyH9+zdYdABXcfRxx0nkvFTYT779wCqbXhadauC4Sx5CNCEQ8A==" saltValue="3ittvJzFjWeNTV3uzs97tQ==" spinCount="100000" sheet="1" objects="1" scenarios="1" selectLockedCells="1"/>
  <mergeCells count="1">
    <mergeCell ref="B13:F13"/>
  </mergeCells>
  <conditionalFormatting sqref="D8:D12">
    <cfRule type="containsBlanks" dxfId="2" priority="2">
      <formula>LEN(TRIM(D8))=0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greaterThan" id="{02DC170A-89BA-4F2A-A0F3-467C236A9F66}">
            <xm:f>'Preus unitaris màxims fixats'!$D6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4" operator="lessThanOrEqual" id="{8BCBF622-458E-4831-8968-452DCD3074EF}">
            <xm:f>'Preus unitaris màxims fixats'!$D6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D8:D11</xm:sqref>
        </x14:conditionalFormatting>
        <x14:conditionalFormatting xmlns:xm="http://schemas.microsoft.com/office/excel/2006/main">
          <x14:cfRule type="cellIs" priority="1" operator="lessThanOrEqual" id="{BC383DBC-40A0-434E-81ED-17EA09F68BFF}">
            <xm:f>'Preus unitaris màxims fixats'!$D$6</xm:f>
            <x14:dxf/>
          </x14:cfRule>
          <xm:sqref>D8:D12</xm:sqref>
        </x14:conditionalFormatting>
        <x14:conditionalFormatting xmlns:xm="http://schemas.microsoft.com/office/excel/2006/main">
          <x14:cfRule type="cellIs" priority="23" operator="greaterThan" id="{02DC170A-89BA-4F2A-A0F3-467C236A9F66}">
            <xm:f>'Preus unitaris màxims fixats'!$D11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24" operator="lessThanOrEqual" id="{8BCBF622-458E-4831-8968-452DCD3074EF}">
            <xm:f>'Preus unitaris màxims fixats'!$D11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F15"/>
  <sheetViews>
    <sheetView workbookViewId="0">
      <selection activeCell="D11" sqref="D11"/>
    </sheetView>
  </sheetViews>
  <sheetFormatPr baseColWidth="10" defaultColWidth="8.81640625" defaultRowHeight="14.5" x14ac:dyDescent="0.35"/>
  <cols>
    <col min="1" max="2" width="8.81640625" style="2"/>
    <col min="3" max="3" width="27.26953125" style="2" customWidth="1"/>
    <col min="4" max="4" width="41.453125" style="2" customWidth="1"/>
    <col min="5" max="5" width="18.81640625" style="2" customWidth="1"/>
    <col min="6" max="6" width="30.26953125" style="2" bestFit="1" customWidth="1"/>
    <col min="7" max="16384" width="8.81640625" style="2"/>
  </cols>
  <sheetData>
    <row r="2" spans="3:6" x14ac:dyDescent="0.35">
      <c r="D2" s="1" t="s">
        <v>3</v>
      </c>
    </row>
    <row r="5" spans="3:6" ht="18" x14ac:dyDescent="0.35">
      <c r="C5" s="33" t="s">
        <v>29</v>
      </c>
    </row>
    <row r="7" spans="3:6" ht="15" thickBot="1" x14ac:dyDescent="0.4"/>
    <row r="8" spans="3:6" ht="29.25" customHeight="1" thickBot="1" x14ac:dyDescent="0.4">
      <c r="C8" s="34" t="s">
        <v>1</v>
      </c>
      <c r="D8" s="34" t="s">
        <v>30</v>
      </c>
      <c r="E8" s="34" t="s">
        <v>32</v>
      </c>
      <c r="F8" s="34" t="s">
        <v>35</v>
      </c>
    </row>
    <row r="9" spans="3:6" ht="34.5" customHeight="1" thickBot="1" x14ac:dyDescent="0.4">
      <c r="C9" s="35" t="s">
        <v>38</v>
      </c>
      <c r="D9" s="36">
        <f>'1. Oferta Unitats Certes'!I12+'2. Oferta Unitats Incertes'!G13</f>
        <v>0</v>
      </c>
      <c r="E9" s="36">
        <f>D9*21%</f>
        <v>0</v>
      </c>
      <c r="F9" s="37">
        <f>D9+E9</f>
        <v>0</v>
      </c>
    </row>
    <row r="13" spans="3:6" x14ac:dyDescent="0.35">
      <c r="E13" s="42"/>
      <c r="F13" s="42" t="s">
        <v>31</v>
      </c>
    </row>
    <row r="14" spans="3:6" x14ac:dyDescent="0.35">
      <c r="E14" s="42"/>
      <c r="F14" s="42" t="s">
        <v>33</v>
      </c>
    </row>
    <row r="15" spans="3:6" x14ac:dyDescent="0.35">
      <c r="F15" s="42" t="s">
        <v>34</v>
      </c>
    </row>
  </sheetData>
  <sheetProtection algorithmName="SHA-512" hashValue="ZNmQp9E/dCQOFSU6wZGk5KHgNK0VWGEl3InZxczI4td5bSG5e1mNyonT9Ee8V866oPjz6ZTQLbPk7aM1zXCZrQ==" saltValue="koge1abeNyS3dbXGTdlgng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9"/>
  <sheetViews>
    <sheetView zoomScale="85" zoomScaleNormal="85" workbookViewId="0">
      <selection activeCell="C16" sqref="C16"/>
    </sheetView>
  </sheetViews>
  <sheetFormatPr baseColWidth="10" defaultColWidth="9.1796875" defaultRowHeight="14.5" x14ac:dyDescent="0.35"/>
  <cols>
    <col min="1" max="1" width="8.453125" style="16" customWidth="1"/>
    <col min="2" max="2" width="93.26953125" style="16" customWidth="1"/>
    <col min="3" max="5" width="15.7265625" style="16" customWidth="1"/>
    <col min="6" max="6" width="12.453125" style="16" customWidth="1"/>
    <col min="7" max="7" width="17.1796875" style="16" customWidth="1"/>
    <col min="8" max="8" width="14.453125" style="16" customWidth="1"/>
    <col min="9" max="9" width="14.26953125" style="16" customWidth="1"/>
    <col min="10" max="16384" width="9.1796875" style="16"/>
  </cols>
  <sheetData>
    <row r="2" spans="2:9" x14ac:dyDescent="0.25">
      <c r="B2" s="5" t="s">
        <v>3</v>
      </c>
    </row>
    <row r="4" spans="2:9" ht="15" thickBot="1" x14ac:dyDescent="0.4"/>
    <row r="5" spans="2:9" ht="91.5" customHeight="1" thickBot="1" x14ac:dyDescent="0.4">
      <c r="B5" s="11" t="s">
        <v>13</v>
      </c>
      <c r="C5" s="11" t="s">
        <v>14</v>
      </c>
      <c r="D5" s="11" t="s">
        <v>22</v>
      </c>
      <c r="E5" s="11" t="s">
        <v>27</v>
      </c>
      <c r="F5" s="11" t="s">
        <v>28</v>
      </c>
      <c r="G5" s="11" t="s">
        <v>23</v>
      </c>
      <c r="H5" s="11" t="s">
        <v>24</v>
      </c>
      <c r="I5" s="28" t="s">
        <v>25</v>
      </c>
    </row>
    <row r="6" spans="2:9" ht="15" thickBot="1" x14ac:dyDescent="0.4">
      <c r="B6" s="18" t="s">
        <v>6</v>
      </c>
      <c r="C6" s="19" t="s">
        <v>15</v>
      </c>
      <c r="D6" s="20">
        <v>12000</v>
      </c>
      <c r="E6" s="40">
        <v>0</v>
      </c>
      <c r="F6" s="38">
        <v>1</v>
      </c>
      <c r="G6" s="21">
        <f>D6*(E6+F6)</f>
        <v>12000</v>
      </c>
      <c r="H6" s="65">
        <v>3</v>
      </c>
      <c r="I6" s="22">
        <f>G6*$H$6</f>
        <v>36000</v>
      </c>
    </row>
    <row r="7" spans="2:9" ht="15" thickBot="1" x14ac:dyDescent="0.4">
      <c r="B7" s="23" t="s">
        <v>7</v>
      </c>
      <c r="C7" s="24" t="s">
        <v>16</v>
      </c>
      <c r="D7" s="25">
        <v>12000</v>
      </c>
      <c r="E7" s="41">
        <v>0</v>
      </c>
      <c r="F7" s="39">
        <v>1</v>
      </c>
      <c r="G7" s="21">
        <f t="shared" ref="G7:G12" si="0">D7*(E7+F7)</f>
        <v>12000</v>
      </c>
      <c r="H7" s="66"/>
      <c r="I7" s="22">
        <f t="shared" ref="I7:I12" si="1">G7*$H$6</f>
        <v>36000</v>
      </c>
    </row>
    <row r="8" spans="2:9" ht="15" thickBot="1" x14ac:dyDescent="0.4">
      <c r="B8" s="23" t="s">
        <v>8</v>
      </c>
      <c r="C8" s="24" t="s">
        <v>17</v>
      </c>
      <c r="D8" s="25">
        <v>440</v>
      </c>
      <c r="E8" s="41">
        <v>0</v>
      </c>
      <c r="F8" s="39">
        <v>5</v>
      </c>
      <c r="G8" s="21">
        <f t="shared" si="0"/>
        <v>2200</v>
      </c>
      <c r="H8" s="66"/>
      <c r="I8" s="22">
        <f t="shared" si="1"/>
        <v>6600</v>
      </c>
    </row>
    <row r="9" spans="2:9" ht="15" thickBot="1" x14ac:dyDescent="0.4">
      <c r="B9" s="23" t="s">
        <v>9</v>
      </c>
      <c r="C9" s="24" t="s">
        <v>18</v>
      </c>
      <c r="D9" s="25">
        <v>1600</v>
      </c>
      <c r="E9" s="41">
        <v>15</v>
      </c>
      <c r="F9" s="39">
        <v>5</v>
      </c>
      <c r="G9" s="21">
        <f t="shared" si="0"/>
        <v>32000</v>
      </c>
      <c r="H9" s="66"/>
      <c r="I9" s="22">
        <f t="shared" si="1"/>
        <v>96000</v>
      </c>
    </row>
    <row r="10" spans="2:9" ht="15" thickBot="1" x14ac:dyDescent="0.4">
      <c r="B10" s="23" t="s">
        <v>10</v>
      </c>
      <c r="C10" s="24" t="s">
        <v>19</v>
      </c>
      <c r="D10" s="25">
        <v>4400</v>
      </c>
      <c r="E10" s="41">
        <v>7</v>
      </c>
      <c r="F10" s="39">
        <v>0</v>
      </c>
      <c r="G10" s="21">
        <f t="shared" si="0"/>
        <v>30800</v>
      </c>
      <c r="H10" s="66"/>
      <c r="I10" s="22">
        <f t="shared" si="1"/>
        <v>92400</v>
      </c>
    </row>
    <row r="11" spans="2:9" ht="15" thickBot="1" x14ac:dyDescent="0.4">
      <c r="B11" s="23" t="s">
        <v>11</v>
      </c>
      <c r="C11" s="24" t="s">
        <v>20</v>
      </c>
      <c r="D11" s="25">
        <v>10000</v>
      </c>
      <c r="E11" s="41">
        <v>3</v>
      </c>
      <c r="F11" s="39">
        <v>1</v>
      </c>
      <c r="G11" s="21">
        <f t="shared" si="0"/>
        <v>40000</v>
      </c>
      <c r="H11" s="66"/>
      <c r="I11" s="22">
        <f t="shared" si="1"/>
        <v>120000</v>
      </c>
    </row>
    <row r="12" spans="2:9" ht="15" thickBot="1" x14ac:dyDescent="0.4">
      <c r="B12" s="23" t="s">
        <v>12</v>
      </c>
      <c r="C12" s="24" t="s">
        <v>21</v>
      </c>
      <c r="D12" s="25">
        <v>2000</v>
      </c>
      <c r="E12" s="41">
        <v>1</v>
      </c>
      <c r="F12" s="39">
        <v>0</v>
      </c>
      <c r="G12" s="21">
        <f t="shared" si="0"/>
        <v>2000</v>
      </c>
      <c r="H12" s="67"/>
      <c r="I12" s="22">
        <f t="shared" si="1"/>
        <v>6000</v>
      </c>
    </row>
    <row r="13" spans="2:9" ht="16" thickBot="1" x14ac:dyDescent="0.4">
      <c r="B13" s="62" t="s">
        <v>0</v>
      </c>
      <c r="C13" s="63"/>
      <c r="D13" s="63"/>
      <c r="E13" s="63"/>
      <c r="F13" s="63"/>
      <c r="G13" s="63"/>
      <c r="H13" s="64"/>
      <c r="I13" s="27">
        <f>SUM(I6:I12)</f>
        <v>393000</v>
      </c>
    </row>
    <row r="16" spans="2:9" x14ac:dyDescent="0.35">
      <c r="B16" s="16" t="s">
        <v>5</v>
      </c>
      <c r="D16" s="16" t="s">
        <v>5</v>
      </c>
    </row>
    <row r="19" spans="2:2" x14ac:dyDescent="0.35">
      <c r="B19" s="26"/>
    </row>
  </sheetData>
  <sheetProtection algorithmName="SHA-512" hashValue="fBQ8CzNc80gIJQtNOfKPoLyvGlIpf4a/UZR4AXoncNzmulcPxK0p73BxD5j/9LtuWSyMa9/jOMxPFty+JAYC7Q==" saltValue="9o0IKM8AKSZX96xGcuNjyA==" spinCount="100000" sheet="1" objects="1" scenarios="1" selectLockedCells="1" selectUnlockedCells="1"/>
  <mergeCells count="2">
    <mergeCell ref="B13:H13"/>
    <mergeCell ref="H6:H12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Instruccions</vt:lpstr>
      <vt:lpstr>1. Oferta Unitats Certes</vt:lpstr>
      <vt:lpstr>2. Oferta Unitats Incertes</vt:lpstr>
      <vt:lpstr>3. Resultat Oferta Total</vt:lpstr>
      <vt:lpstr>Preus unitaris màxims fixats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PADILLA GARCIA, LORENA</cp:lastModifiedBy>
  <dcterms:created xsi:type="dcterms:W3CDTF">2021-03-11T12:36:47Z</dcterms:created>
  <dcterms:modified xsi:type="dcterms:W3CDTF">2026-08-10T11:57:59Z</dcterms:modified>
</cp:coreProperties>
</file>