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autoCompressPictures="0" defaultThemeVersion="124226"/>
  <mc:AlternateContent xmlns:mc="http://schemas.openxmlformats.org/markup-compatibility/2006">
    <mc:Choice Requires="x15">
      <x15ac:absPath xmlns:x15ac="http://schemas.microsoft.com/office/spreadsheetml/2010/11/ac" url="T:\Compras Privado\VARIOS SERVICIOS GENERALES\REFORMA OFFICE\ULTIMO REFORMA COMEDOR\"/>
    </mc:Choice>
  </mc:AlternateContent>
  <xr:revisionPtr revIDLastSave="0" documentId="13_ncr:1_{AF2EBB1F-B9C4-40AF-AB46-36B5640DBE18}" xr6:coauthVersionLast="47" xr6:coauthVersionMax="47" xr10:uidLastSave="{00000000-0000-0000-0000-000000000000}"/>
  <bookViews>
    <workbookView xWindow="-108" yWindow="-108" windowWidth="23256" windowHeight="13176" tabRatio="397" xr2:uid="{00000000-000D-0000-FFFF-FFFF00000000}"/>
  </bookViews>
  <sheets>
    <sheet name="PTO OBRA" sheetId="8" r:id="rId1"/>
  </sheets>
  <definedNames>
    <definedName name="_xlnm.Print_Area" localSheetId="0">'PTO OBRA'!$A$1:$L$268</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B223" i="8" l="1"/>
  <c r="D223" i="8"/>
  <c r="I60" i="8"/>
  <c r="J61" i="8"/>
  <c r="L61" i="8"/>
  <c r="L67" i="8"/>
  <c r="L55" i="8"/>
  <c r="L223" i="8"/>
  <c r="B224" i="8"/>
  <c r="B225" i="8"/>
  <c r="B226" i="8"/>
  <c r="B227" i="8"/>
  <c r="B228" i="8"/>
  <c r="B229" i="8"/>
  <c r="B230" i="8"/>
  <c r="B231" i="8"/>
  <c r="B232" i="8"/>
  <c r="B233" i="8"/>
  <c r="B234" i="8"/>
  <c r="J93" i="8"/>
  <c r="L93" i="8"/>
  <c r="J99" i="8"/>
  <c r="L99" i="8"/>
  <c r="L86" i="8"/>
  <c r="I106" i="8"/>
  <c r="J107" i="8"/>
  <c r="L107" i="8"/>
  <c r="J113" i="8"/>
  <c r="L113" i="8"/>
  <c r="L101" i="8"/>
  <c r="I127" i="8"/>
  <c r="J128" i="8"/>
  <c r="I20" i="8"/>
  <c r="J21" i="8"/>
  <c r="L21" i="8"/>
  <c r="I26" i="8"/>
  <c r="J27" i="8"/>
  <c r="L27" i="8"/>
  <c r="I32" i="8"/>
  <c r="J33" i="8"/>
  <c r="L33" i="8"/>
  <c r="L221" i="8"/>
  <c r="I40" i="8"/>
  <c r="J41" i="8"/>
  <c r="L41" i="8"/>
  <c r="I46" i="8"/>
  <c r="J47" i="8"/>
  <c r="L47" i="8"/>
  <c r="J53" i="8"/>
  <c r="L53" i="8"/>
  <c r="L35" i="8"/>
  <c r="L222" i="8"/>
  <c r="L76" i="8"/>
  <c r="I81" i="8"/>
  <c r="J81" i="8"/>
  <c r="J82" i="8"/>
  <c r="I82" i="8"/>
  <c r="L83" i="8"/>
  <c r="L70" i="8"/>
  <c r="L224" i="8"/>
  <c r="L225" i="8"/>
  <c r="L226" i="8"/>
  <c r="I121" i="8"/>
  <c r="J122" i="8"/>
  <c r="L122" i="8"/>
  <c r="L128" i="8"/>
  <c r="L116" i="8"/>
  <c r="L227" i="8"/>
  <c r="I137" i="8"/>
  <c r="J138" i="8"/>
  <c r="L138" i="8"/>
  <c r="L132" i="8"/>
  <c r="L228" i="8"/>
  <c r="I146" i="8"/>
  <c r="J147" i="8"/>
  <c r="L147" i="8"/>
  <c r="L141" i="8"/>
  <c r="L229" i="8"/>
  <c r="L155" i="8"/>
  <c r="L161" i="8"/>
  <c r="L167" i="8"/>
  <c r="L149" i="8"/>
  <c r="L230" i="8"/>
  <c r="L175" i="8"/>
  <c r="I180" i="8"/>
  <c r="J181" i="8"/>
  <c r="L181" i="8"/>
  <c r="I186" i="8"/>
  <c r="J187" i="8"/>
  <c r="L187" i="8"/>
  <c r="I191" i="8"/>
  <c r="J192" i="8"/>
  <c r="L192" i="8"/>
  <c r="L169" i="8"/>
  <c r="L231" i="8"/>
  <c r="I200" i="8"/>
  <c r="J201" i="8"/>
  <c r="L201" i="8"/>
  <c r="L195" i="8"/>
  <c r="L232" i="8"/>
  <c r="I208" i="8"/>
  <c r="J209" i="8"/>
  <c r="K209" i="8"/>
  <c r="L209" i="8"/>
  <c r="L203" i="8"/>
  <c r="L233" i="8"/>
  <c r="I216" i="8"/>
  <c r="J217" i="8"/>
  <c r="L217" i="8"/>
  <c r="L211" i="8"/>
  <c r="L234" i="8"/>
  <c r="L236" i="8"/>
  <c r="K245" i="8"/>
  <c r="K247" i="8"/>
  <c r="K249" i="8"/>
  <c r="K252" i="8"/>
  <c r="K254" i="8"/>
  <c r="K256" i="8"/>
  <c r="K259" i="8"/>
  <c r="K261" i="8"/>
  <c r="D234" i="8"/>
  <c r="D233" i="8"/>
  <c r="D232" i="8"/>
  <c r="D231" i="8"/>
  <c r="D230" i="8"/>
  <c r="D229" i="8"/>
  <c r="D228" i="8"/>
  <c r="D227" i="8"/>
  <c r="D226" i="8"/>
  <c r="D225" i="8"/>
  <c r="D224" i="8"/>
  <c r="D222" i="8"/>
  <c r="B222" i="8"/>
  <c r="D221" i="8"/>
  <c r="B221" i="8"/>
  <c r="I174" i="8"/>
  <c r="I166" i="8"/>
  <c r="I160" i="8"/>
  <c r="I154" i="8"/>
  <c r="I75" i="8"/>
</calcChain>
</file>

<file path=xl/sharedStrings.xml><?xml version="1.0" encoding="utf-8"?>
<sst xmlns="http://schemas.openxmlformats.org/spreadsheetml/2006/main" count="282" uniqueCount="163">
  <si>
    <t>0401</t>
  </si>
  <si>
    <t>NETEJA  OBRA</t>
  </si>
  <si>
    <t>NETEJA OBRA</t>
  </si>
  <si>
    <t>Neteja integral de l'obra.</t>
  </si>
  <si>
    <t>Desconnexió de l'escomesa de la xarxa d'aigua potable de l'edifici, amb tall del fluid mitjançant clau de tancament.</t>
  </si>
  <si>
    <t>Arrencada i repicat de revestiments de rajola i el material adhesiu dels paraments verticals existents, a una alçària màxima de 3 m, amb mitjans manuals i càrrega manual de runa sac i/o contenidor.</t>
  </si>
  <si>
    <t>L</t>
  </si>
  <si>
    <t>A</t>
  </si>
  <si>
    <t>H</t>
  </si>
  <si>
    <t>P</t>
  </si>
  <si>
    <t>AMI</t>
  </si>
  <si>
    <t>LOCAL</t>
  </si>
  <si>
    <t xml:space="preserve">Ajuts de ram de paleta a instal.lacions d'evacuació, obertura i tancament de regates. </t>
  </si>
  <si>
    <t>0202</t>
  </si>
  <si>
    <t xml:space="preserve">Il·luminació </t>
  </si>
  <si>
    <t>Instal·lació interior aigua cuina</t>
  </si>
  <si>
    <t>Desconnexió de l'escomesa de la instal·lació de sanejament de l'edifici, identificant la seva ubicació mitjançant consulta a l'Ajuntament i recerca in situ, detallant els punts d'escomesa i traçat dels col·lectors.</t>
  </si>
  <si>
    <t>Desconnexió instal·lació xarxa aigua potable</t>
  </si>
  <si>
    <t>0102</t>
  </si>
  <si>
    <t>0103</t>
  </si>
  <si>
    <t>Amidaments segons projecte</t>
  </si>
  <si>
    <t>Pintura vertical interior</t>
  </si>
  <si>
    <t>Pintat de parament vertical de guix i/o cartró-guix, amb pintura plàstica, amb acabat llis, amb una capa de fons i dues d'acabat, color a definir.</t>
  </si>
  <si>
    <t>RESUM PER CAPÍTOLS</t>
  </si>
  <si>
    <t>TOTAL</t>
  </si>
  <si>
    <t>Desmuntatge del mobiliari i equipament fix de la cuina, prèvia desconnexió de les xarxes d'aigua i evacuació, sense afectar a l'estabilitat dels elements constructius als quals pugui estar subjecte. Fins i tot p/p d'obturació de les conduccions connectades a l'element, amb mitjans manuals i càrrega manual de runa sac i/o contenidor.</t>
  </si>
  <si>
    <t>0101</t>
  </si>
  <si>
    <t>Desconnexió instal·lació elèctrica</t>
  </si>
  <si>
    <t>Desconnexió de l'escomesa aèria de la instal·lació elèctrica de l'edifici, amb tall del fluid elèctric.</t>
  </si>
  <si>
    <t>PINTURA</t>
  </si>
  <si>
    <t xml:space="preserve">Núm.: </t>
  </si>
  <si>
    <t>Obra:</t>
  </si>
  <si>
    <t xml:space="preserve">Ref.: </t>
  </si>
  <si>
    <t>Client:</t>
  </si>
  <si>
    <t>Codi</t>
  </si>
  <si>
    <t>Ut</t>
  </si>
  <si>
    <t>Descripció</t>
  </si>
  <si>
    <t xml:space="preserve">TOTAL </t>
  </si>
  <si>
    <t># 01</t>
  </si>
  <si>
    <t>TREBALLS PRÈVIS</t>
  </si>
  <si>
    <t># 02</t>
  </si>
  <si>
    <t># 03</t>
  </si>
  <si>
    <t>ENDERROC I DESMUNTATGE</t>
  </si>
  <si>
    <t>0301</t>
  </si>
  <si>
    <t>UT</t>
  </si>
  <si>
    <t xml:space="preserve">    TOTAL PARTIDA </t>
  </si>
  <si>
    <t>0302</t>
  </si>
  <si>
    <t>PA</t>
  </si>
  <si>
    <t>Retirada equipament mobiliari cuina</t>
  </si>
  <si>
    <t>Cuina</t>
  </si>
  <si>
    <t>M2</t>
  </si>
  <si>
    <t>Previsió</t>
  </si>
  <si>
    <t># 04</t>
  </si>
  <si>
    <t>RAM DE PALETA</t>
  </si>
  <si>
    <t>PREVISIÓ: Rases per parets i paviment</t>
  </si>
  <si>
    <t>PREVISIÓ</t>
  </si>
  <si>
    <t># 09</t>
  </si>
  <si>
    <t># 10</t>
  </si>
  <si>
    <t># 12</t>
  </si>
  <si>
    <t>INSTAL·LACIONS ELÈCTRIQUES</t>
  </si>
  <si>
    <t xml:space="preserve">Abocament de residus, </t>
  </si>
  <si>
    <t>Ajudes</t>
  </si>
  <si>
    <t>INSTAL·LACIONS DE SANEJAMENT I FUMISTERIA</t>
  </si>
  <si>
    <t>Desconnexió instal·lació sanejament i fontaneria</t>
  </si>
  <si>
    <t>Arrencada de l'enrajolat  vertical</t>
  </si>
  <si>
    <t>Connexió xarxa sanejament</t>
  </si>
  <si>
    <t>INSTAL·LACIONS DE ACS</t>
  </si>
  <si>
    <t>TERSA</t>
  </si>
  <si>
    <t>0402</t>
  </si>
  <si>
    <t>0501</t>
  </si>
  <si>
    <t>0502</t>
  </si>
  <si>
    <t># 08</t>
  </si>
  <si>
    <t>PROJECTE</t>
  </si>
  <si>
    <t>Fregadera</t>
  </si>
  <si>
    <t>Subministre i col·locació de freg. inox BlancoAndano 500U. 1 cubeta, sense vàlvula automatica</t>
  </si>
  <si>
    <t>Griferia</t>
  </si>
  <si>
    <t>Instal.lació interior electricitat</t>
  </si>
  <si>
    <t xml:space="preserve">Subministrament i col·locació de lluminaries </t>
  </si>
  <si>
    <t>Subministrament i col·locació de mirall, amb cantells polits.</t>
  </si>
  <si>
    <t># 05</t>
  </si>
  <si>
    <t>801</t>
  </si>
  <si>
    <t xml:space="preserve"> # 11</t>
  </si>
  <si>
    <t>m2</t>
  </si>
  <si>
    <t xml:space="preserve">NOTA: </t>
  </si>
  <si>
    <t>Gestió de residus</t>
  </si>
  <si>
    <t>Gestió de residus + documentació</t>
  </si>
  <si>
    <t xml:space="preserve">GESTIÓ DE RESIDU </t>
  </si>
  <si>
    <t>Coordinació d'activitats empresarials</t>
  </si>
  <si>
    <t>COORDINACIÓ ACTIVITATS EMPRESARIALS</t>
  </si>
  <si>
    <t># 13</t>
  </si>
  <si>
    <t># 14</t>
  </si>
  <si>
    <t># 06</t>
  </si>
  <si>
    <t>P01</t>
  </si>
  <si>
    <t>Per a moble cuina-office</t>
  </si>
  <si>
    <t>ml</t>
  </si>
  <si>
    <t>Tots els aparells electronics han de contemplar maxima eficiència  energètica</t>
  </si>
  <si>
    <t>PRESSUPOST EXECUCIÓ MATERIAL</t>
  </si>
  <si>
    <t>SEGURETAT I SALUT, RECURS PREVENTIU I EVALUACIÓ DE RISCOS (2,5% del PEM)</t>
  </si>
  <si>
    <t>PARTIDA A JUSTIFICAR FP (3% del PEM)</t>
  </si>
  <si>
    <t>GASTOS GENERALS (13% del PEM)</t>
  </si>
  <si>
    <t>BENEFICI INDUSTRIAL (6% del PEM)</t>
  </si>
  <si>
    <t>I.V.A (21%)</t>
  </si>
  <si>
    <t>DESGLOSSAMENT OFERTA ECONOMICA</t>
  </si>
  <si>
    <t>TOTAL (A+B+C)</t>
  </si>
  <si>
    <t>B</t>
  </si>
  <si>
    <t>C</t>
  </si>
  <si>
    <t>D</t>
  </si>
  <si>
    <t>E</t>
  </si>
  <si>
    <t>TOTAL (A+B+C+D+E)</t>
  </si>
  <si>
    <t>F</t>
  </si>
  <si>
    <t>TOTAL (A+B+C+D+E+F)</t>
  </si>
  <si>
    <r>
      <t xml:space="preserve">Càrrega amb mitjans manual i transport de residus inerts o no especials a instal·lació autoritzada de gestió de residus, amb sacs d'1m3. </t>
    </r>
    <r>
      <rPr>
        <b/>
        <sz val="9"/>
        <rFont val="Futura Bk BT"/>
      </rPr>
      <t>Nota: previsió de 10 unitats. Es facturarà per albarans presentats.</t>
    </r>
  </si>
  <si>
    <t>PRESSUPOST</t>
  </si>
  <si>
    <t>REFORMAOFFICE</t>
  </si>
  <si>
    <t>Reforma office</t>
  </si>
  <si>
    <t>FUSTERIA INTERIOR</t>
  </si>
  <si>
    <t>MOBILIARI CUINA</t>
  </si>
  <si>
    <t>0601</t>
  </si>
  <si>
    <t>Marbre Cuina</t>
  </si>
  <si>
    <t>Suministre i Col·locació de acabat del sobre i frontal de la zona de treball de cuina segons projecte, amb socols de 5cm als laterals per rematar amb moble. Acabat amb neholite himalaya o similar de 1,2 cm de gruix col·locada a rejuntat amb beurada.  NOTA: COMPROVAR MIDES A OBRA</t>
  </si>
  <si>
    <t xml:space="preserve">Enguixat de parament vertical </t>
  </si>
  <si>
    <t>Formació de revestiment continu interior de guix, a bona vista, de 15 mm d'espessor, aplicat sobre un parament vertical interior fins a 3m d'alçada, format per una capa d'estesa amb pasta de guix de construcció B1, aplicat sobre els paraments a revestir, amb mestres solament a les cantoneres, raconeres, guarnicions de forats i mestres intermitges per que la separació entre elles no igui superior a 3m. Inclou p/p col·locació de cantoneres de plastic i metaliques amb perforacions, formació d'arestes i raconeres, remats amb rodapeu, col·locació de malla de fibra de vidre antialcalis per a reforços de trobades entre materials diferents en un 10% de la superficie del parament i muntatge, desmuntatge i retirada de bastides burriquetes .</t>
  </si>
  <si>
    <t>REVESTIMENTS</t>
  </si>
  <si>
    <t>Paper Vinilic</t>
  </si>
  <si>
    <t>Col.locació Paper Vinilic</t>
  </si>
  <si>
    <t>TANCAMENTS - DIVISÒRIES - SOSTRES</t>
  </si>
  <si>
    <t>Reforços en parets</t>
  </si>
  <si>
    <t>Reforços en parets per subjectar mobiliari vari</t>
  </si>
  <si>
    <t>Mobiliari cuina segons projecte</t>
  </si>
  <si>
    <t>0602</t>
  </si>
  <si>
    <t xml:space="preserve">Instal·lació elèctrica office de 13m2 format per:
- 8 Circuits realitzats amb tub PVC corrugat de D = 13 / GP5, conductors de coure rígid d'1,5-2,5 - 4 - 
- 6 mm 2, aïllament VV 750 V., en sistema monofàsic (fase i neutre), inclòs p./p. de caixes de registre i regletes de connexió.
- Xarxa equipotencial en cuina realitzada amb conductor de 4 mm2, connectant a terra totes les canalitzacions metàl·liques existents i tots els elements conductors que resultin accessibles segons REBT.
- Punts de llum, polsadors i endolls segons plànols.
- Mecanismes Simon serie 100 o similars a definir per la propietat
</t>
  </si>
  <si>
    <t># 07</t>
  </si>
  <si>
    <t>701</t>
  </si>
  <si>
    <t>13 m2 aproximats</t>
  </si>
  <si>
    <t>13m2 aproximats</t>
  </si>
  <si>
    <t>Preparació  de paraments verticals_allisat de parets per pintar</t>
  </si>
  <si>
    <t>Allisat i anivellat de paraments interiors revestits amb pintura, aplicat amb llana o espatula fins a arribar als 5mm d'espessor, amb preparació previa de suport mitjançant lijat per obtenir major adherencia. El preu inclou la protecció dels elements de l'entorn que puguin veures afectats durant els treballs i la resolució de punts singulars</t>
  </si>
  <si>
    <t>Pintura Horitzontal</t>
  </si>
  <si>
    <t>Pintat de parament horitzontal de guix i/o cartró-guix, amb pintura plàstica, amb acabat llis, amb una capa de fons i dues d'acabat, color a definir.</t>
  </si>
  <si>
    <t>Mirall</t>
  </si>
  <si>
    <t>Suministre i Col·locació de Paper Vinilic Adefinir per la propietat cost de la compra del paper aprox. 70€/m2  . D'estructura teixida bàsica amb textura i estampat, amb composició de recubriment d'acabat vinílic amb un estampat de base d'aigua sobre sopore de cotí teixit. Absorció al soroll ISO 354, alphaw 0,10. Amb imprimació previa de parets   NOTA: COMPROVAR MIDES A OBRA</t>
  </si>
  <si>
    <r>
      <t>TABURETES</t>
    </r>
    <r>
      <rPr>
        <b/>
        <sz val="9"/>
        <rFont val="Futura Bk BT"/>
      </rPr>
      <t>_</t>
    </r>
  </si>
  <si>
    <t>Suministre i col.locació de taburets model a definr, preu aprox 90€</t>
  </si>
  <si>
    <t>MOBILIARI I ELECTRODOMESTICS</t>
  </si>
  <si>
    <t>Subministre i col·locació de griferia, Blanco Mila-S O SIMILAR cromat</t>
  </si>
  <si>
    <t>702</t>
  </si>
  <si>
    <t>0201</t>
  </si>
  <si>
    <t>0203</t>
  </si>
  <si>
    <t>NEOHLITE HYMALAYA o similar</t>
  </si>
  <si>
    <t>Suministre Paper Vinilic a triar per la direcció facultativa</t>
  </si>
  <si>
    <t>BARRA I PRESTATGE MICROONES</t>
  </si>
  <si>
    <t>Subministrament i col·locació de Barra i estanteria per a microones en rechapat de roure amb subjeccións ocultes anclades a parets existents. Comprovar mides en obra</t>
  </si>
  <si>
    <t>ut</t>
  </si>
  <si>
    <t>Suministre i col·locació  de mobiliari de cuina amb: Mòdols baixos de 80cm en melamina blanco. Portes fabricades en Blanc mate "antihuella", cara posterior de melamina, amb ungler o tirador Gola en la parte superior i cantejat làsset a tres costas. Sòcol 10cm PVC Inox. Calaixos Blum d'extració total i amortiguadors color gris/blanco. Comprovar mides en obra</t>
  </si>
  <si>
    <t>barra i estanteria segons projecte</t>
  </si>
  <si>
    <t xml:space="preserve">Llums de bou de sostre per empotrar LED de 40 W, 3000 K Mínim preparada per cel ras modular, cercos RAL 9010 o similar a defineir per la propietat.  </t>
  </si>
  <si>
    <t>Adecuar connexió de nova xarxa de sanejament a xarxa existent, segons projecte.</t>
  </si>
  <si>
    <t xml:space="preserve">Adecuar Instal·lació d'aigua per a cuina, dotada 1 aigüera
- Canonades de coure per a les xarxes d'aigua freda i calenta.
</t>
  </si>
  <si>
    <t>Coordinació</t>
  </si>
  <si>
    <t>Pladur</t>
  </si>
  <si>
    <t>Reparació de pladur després de col·locar reforços per a mobiliari</t>
  </si>
  <si>
    <t>€/OFERTES</t>
  </si>
  <si>
    <t>TE35645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</si>
</sst>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C0A]_-;\-* #,##0.00\ [$€-C0A]_-;_-* &quot;-&quot;??\ [$€-C0A]_-;_-@_-"/>
  </numFmts>
  <fonts count="43">
    <font>
      <sz val="11"/>
      <color theme="1"/>
      <name val="Calibri"/>
      <family val="2"/>
      <scheme val="minor"/>
    </font>
    <font>
      <sz val="11"/>
      <color theme="1"/>
      <name val="Calibri"/>
      <family val="2"/>
      <scheme val="minor"/>
    </font>
    <font>
      <sz val="9"/>
      <color indexed="8"/>
      <name val="Futura Bk BT"/>
      <family val="2"/>
    </font>
    <font>
      <sz val="9"/>
      <name val="Futura Lt BT"/>
      <family val="2"/>
    </font>
    <font>
      <sz val="9"/>
      <name val="Futura Bk BT"/>
      <family val="2"/>
    </font>
    <font>
      <sz val="9"/>
      <name val="Futura Md BT"/>
      <family val="2"/>
    </font>
    <font>
      <sz val="8"/>
      <name val="Futura Bk BT"/>
      <family val="2"/>
    </font>
    <font>
      <i/>
      <sz val="9"/>
      <name val="Futura Lt BT"/>
      <family val="2"/>
    </font>
    <font>
      <sz val="9"/>
      <color indexed="8"/>
      <name val="Futura Md BT"/>
      <family val="2"/>
    </font>
    <font>
      <i/>
      <sz val="9"/>
      <name val="Futura Bk BT"/>
      <family val="2"/>
    </font>
    <font>
      <sz val="11"/>
      <name val="Futura Md BT"/>
      <family val="2"/>
    </font>
    <font>
      <sz val="10"/>
      <color indexed="8"/>
      <name val="Futura Bk BT"/>
      <family val="2"/>
    </font>
    <font>
      <sz val="8"/>
      <color indexed="8"/>
      <name val="Futura Bk BT"/>
      <family val="2"/>
    </font>
    <font>
      <sz val="9"/>
      <color theme="0" tint="-4.9989318521683403E-2"/>
      <name val="Futura Bk BT"/>
      <family val="2"/>
    </font>
    <font>
      <sz val="12"/>
      <color indexed="8"/>
      <name val="Futura Bk BT"/>
      <family val="2"/>
    </font>
    <font>
      <sz val="9"/>
      <color indexed="9"/>
      <name val="Futura Bk BT"/>
      <family val="2"/>
    </font>
    <font>
      <sz val="10"/>
      <name val="Calibri"/>
      <family val="2"/>
      <scheme val="minor"/>
    </font>
    <font>
      <sz val="10"/>
      <name val="Futura Bk BT"/>
      <family val="2"/>
    </font>
    <font>
      <sz val="8"/>
      <color theme="0" tint="-0.499984740745262"/>
      <name val="Futura Md BT"/>
      <family val="2"/>
    </font>
    <font>
      <sz val="8"/>
      <color indexed="10"/>
      <name val="Futura Bk BT"/>
      <family val="2"/>
    </font>
    <font>
      <sz val="9"/>
      <color indexed="10"/>
      <name val="Futura Bk BT"/>
      <family val="2"/>
    </font>
    <font>
      <sz val="9"/>
      <color rgb="FF00B050"/>
      <name val="Futura Bk BT"/>
      <family val="2"/>
    </font>
    <font>
      <sz val="8"/>
      <color rgb="FF00B050"/>
      <name val="Futura Bk BT"/>
      <family val="2"/>
    </font>
    <font>
      <sz val="9"/>
      <color rgb="FF00B050"/>
      <name val="Futura Md BT"/>
      <family val="2"/>
    </font>
    <font>
      <i/>
      <sz val="9"/>
      <color rgb="FF00B050"/>
      <name val="Futura Lt BT"/>
      <family val="2"/>
    </font>
    <font>
      <i/>
      <sz val="9"/>
      <color rgb="FF00B050"/>
      <name val="Futura Bk BT"/>
      <family val="2"/>
    </font>
    <font>
      <sz val="9"/>
      <color rgb="FFFF0000"/>
      <name val="Futura Bk BT"/>
      <family val="2"/>
    </font>
    <font>
      <sz val="8"/>
      <color rgb="FFFF0000"/>
      <name val="Futura Bk BT"/>
      <family val="2"/>
    </font>
    <font>
      <sz val="9"/>
      <name val="Futura Bk BT"/>
    </font>
    <font>
      <sz val="8"/>
      <name val="Futura Bk BT"/>
    </font>
    <font>
      <b/>
      <sz val="9"/>
      <name val="Futura Bk BT"/>
    </font>
    <font>
      <b/>
      <sz val="8"/>
      <name val="Futura Bk BT"/>
    </font>
    <font>
      <sz val="9"/>
      <color theme="1"/>
      <name val="Futura Bk BT"/>
      <family val="2"/>
    </font>
    <font>
      <b/>
      <sz val="23"/>
      <color theme="1"/>
      <name val="Futura Bk BT"/>
      <family val="2"/>
    </font>
    <font>
      <b/>
      <sz val="8"/>
      <color indexed="8"/>
      <name val="Futura Bk BT"/>
    </font>
    <font>
      <b/>
      <sz val="9"/>
      <color indexed="8"/>
      <name val="Futura Bk BT"/>
    </font>
    <font>
      <sz val="7"/>
      <color indexed="8"/>
      <name val="Futura Bk BT"/>
    </font>
    <font>
      <sz val="7"/>
      <color indexed="8"/>
      <name val="Futura Bk BT"/>
      <family val="2"/>
    </font>
    <font>
      <sz val="7"/>
      <name val="Futura Lt BT"/>
      <family val="2"/>
    </font>
    <font>
      <sz val="9"/>
      <name val="Futura Lt BT"/>
    </font>
    <font>
      <sz val="9"/>
      <color rgb="FFFF0000"/>
      <name val="Futura Md BT"/>
      <family val="2"/>
    </font>
    <font>
      <i/>
      <sz val="9"/>
      <color rgb="FFFF0000"/>
      <name val="Futura Bk BT"/>
      <family val="2"/>
    </font>
    <font>
      <b/>
      <sz val="10"/>
      <color rgb="FF231F20"/>
      <name val="Verdana"/>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77">
    <xf numFmtId="0" fontId="0" fillId="0" borderId="0" xfId="0"/>
    <xf numFmtId="0" fontId="3" fillId="0" borderId="0" xfId="0" applyFont="1" applyAlignment="1">
      <alignment vertical="center"/>
    </xf>
    <xf numFmtId="0" fontId="5"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top"/>
    </xf>
    <xf numFmtId="0" fontId="6" fillId="0" borderId="0" xfId="0" applyFont="1" applyAlignment="1">
      <alignment horizontal="left" vertical="top"/>
    </xf>
    <xf numFmtId="0" fontId="4" fillId="0" borderId="0" xfId="0" applyFont="1" applyAlignment="1">
      <alignment vertical="center"/>
    </xf>
    <xf numFmtId="0" fontId="5" fillId="0" borderId="0" xfId="0" applyFont="1" applyAlignment="1">
      <alignment vertical="center"/>
    </xf>
    <xf numFmtId="0" fontId="9" fillId="0" borderId="0" xfId="0" applyFont="1" applyAlignment="1">
      <alignment vertical="center"/>
    </xf>
    <xf numFmtId="0" fontId="7" fillId="0" borderId="0" xfId="0" applyFont="1" applyAlignment="1">
      <alignment vertical="center"/>
    </xf>
    <xf numFmtId="0" fontId="7" fillId="0" borderId="0" xfId="0" applyFont="1"/>
    <xf numFmtId="0" fontId="8" fillId="0" borderId="0" xfId="0" quotePrefix="1" applyFont="1" applyAlignment="1">
      <alignment horizontal="right"/>
    </xf>
    <xf numFmtId="0" fontId="5" fillId="0" borderId="0" xfId="0" applyFont="1"/>
    <xf numFmtId="0" fontId="10" fillId="0" borderId="0" xfId="0" applyFont="1" applyAlignment="1">
      <alignment vertical="center"/>
    </xf>
    <xf numFmtId="164" fontId="2" fillId="0" borderId="0" xfId="0" applyNumberFormat="1" applyFont="1" applyAlignment="1">
      <alignment vertical="top"/>
    </xf>
    <xf numFmtId="164" fontId="4" fillId="0" borderId="0" xfId="0" applyNumberFormat="1" applyFont="1" applyAlignment="1">
      <alignment vertical="top"/>
    </xf>
    <xf numFmtId="164" fontId="2" fillId="2" borderId="0" xfId="0" applyNumberFormat="1" applyFont="1" applyFill="1" applyAlignment="1">
      <alignment horizontal="center" vertical="top"/>
    </xf>
    <xf numFmtId="164" fontId="4" fillId="0" borderId="0" xfId="0" applyNumberFormat="1" applyFont="1" applyAlignment="1">
      <alignment horizontal="left" vertical="top"/>
    </xf>
    <xf numFmtId="0" fontId="4" fillId="0" borderId="0" xfId="0" applyFont="1" applyAlignment="1">
      <alignment horizontal="center" vertical="top"/>
    </xf>
    <xf numFmtId="0" fontId="6" fillId="0" borderId="5" xfId="0" applyFont="1" applyBorder="1" applyAlignment="1">
      <alignment horizontal="right" vertical="top"/>
    </xf>
    <xf numFmtId="2" fontId="6" fillId="0" borderId="5" xfId="0" applyNumberFormat="1" applyFont="1" applyBorder="1" applyAlignment="1">
      <alignment horizontal="right" vertical="top"/>
    </xf>
    <xf numFmtId="0" fontId="4" fillId="0" borderId="0" xfId="0" applyFont="1" applyAlignment="1">
      <alignment horizontal="right" vertical="top"/>
    </xf>
    <xf numFmtId="0" fontId="6" fillId="0" borderId="0" xfId="0" applyFont="1" applyAlignment="1">
      <alignment horizontal="right" vertical="top"/>
    </xf>
    <xf numFmtId="164" fontId="4" fillId="0" borderId="0" xfId="0" applyNumberFormat="1" applyFont="1" applyAlignment="1">
      <alignment horizontal="right" vertical="top"/>
    </xf>
    <xf numFmtId="0" fontId="11" fillId="0" borderId="2" xfId="0" applyFont="1" applyBorder="1" applyAlignment="1">
      <alignment horizontal="center" vertical="center"/>
    </xf>
    <xf numFmtId="0" fontId="11" fillId="0" borderId="4" xfId="0" applyFont="1" applyBorder="1" applyAlignment="1">
      <alignment horizontal="center" vertical="center"/>
    </xf>
    <xf numFmtId="0" fontId="2" fillId="0" borderId="0" xfId="0" applyFont="1" applyAlignment="1">
      <alignment horizontal="center" vertical="top"/>
    </xf>
    <xf numFmtId="0" fontId="2" fillId="0" borderId="0" xfId="0" applyFont="1" applyAlignment="1">
      <alignment horizontal="left" vertical="top"/>
    </xf>
    <xf numFmtId="0" fontId="12" fillId="0" borderId="0" xfId="0" applyFont="1" applyAlignment="1">
      <alignment vertical="top"/>
    </xf>
    <xf numFmtId="0" fontId="4" fillId="0" borderId="0" xfId="0" applyFont="1" applyAlignment="1">
      <alignment vertical="top"/>
    </xf>
    <xf numFmtId="0" fontId="2" fillId="2" borderId="0" xfId="0" applyFont="1" applyFill="1" applyAlignment="1">
      <alignment horizontal="left" vertical="top"/>
    </xf>
    <xf numFmtId="0" fontId="2" fillId="2" borderId="0" xfId="0" applyFont="1" applyFill="1" applyAlignment="1">
      <alignment horizontal="center" vertical="top"/>
    </xf>
    <xf numFmtId="0" fontId="12" fillId="2" borderId="0" xfId="0" applyFont="1" applyFill="1" applyAlignment="1">
      <alignment horizontal="center" vertical="top"/>
    </xf>
    <xf numFmtId="4" fontId="2" fillId="0" borderId="0" xfId="0" applyNumberFormat="1" applyFont="1" applyAlignment="1">
      <alignment horizontal="center" vertical="top"/>
    </xf>
    <xf numFmtId="0" fontId="12" fillId="0" borderId="0" xfId="0" applyFont="1" applyAlignment="1">
      <alignment horizontal="right" vertical="top"/>
    </xf>
    <xf numFmtId="4" fontId="12" fillId="0" borderId="0" xfId="0" applyNumberFormat="1" applyFont="1" applyAlignment="1">
      <alignment horizontal="right" vertical="top"/>
    </xf>
    <xf numFmtId="0" fontId="2" fillId="0" borderId="0" xfId="0" applyFont="1" applyAlignment="1">
      <alignment horizontal="justify" vertical="top" wrapText="1"/>
    </xf>
    <xf numFmtId="0" fontId="2" fillId="0" borderId="0" xfId="0" applyFont="1" applyAlignment="1">
      <alignment horizontal="justify" vertical="top"/>
    </xf>
    <xf numFmtId="4" fontId="12" fillId="0" borderId="0" xfId="0" applyNumberFormat="1" applyFont="1" applyAlignment="1">
      <alignment horizontal="right"/>
    </xf>
    <xf numFmtId="0" fontId="2" fillId="0" borderId="5" xfId="0" applyFont="1" applyBorder="1"/>
    <xf numFmtId="0" fontId="15" fillId="3" borderId="5" xfId="0" applyFont="1" applyFill="1" applyBorder="1" applyAlignment="1">
      <alignment horizontal="center"/>
    </xf>
    <xf numFmtId="0" fontId="2" fillId="0" borderId="5" xfId="0" applyFont="1" applyBorder="1" applyAlignment="1">
      <alignment horizontal="left"/>
    </xf>
    <xf numFmtId="0" fontId="2" fillId="0" borderId="5" xfId="0" applyFont="1" applyBorder="1" applyAlignment="1">
      <alignment horizontal="right"/>
    </xf>
    <xf numFmtId="164" fontId="2" fillId="0" borderId="5" xfId="0" applyNumberFormat="1" applyFont="1" applyBorder="1"/>
    <xf numFmtId="0" fontId="2" fillId="2" borderId="0" xfId="0" applyFont="1" applyFill="1" applyAlignment="1">
      <alignment horizontal="right" vertical="top"/>
    </xf>
    <xf numFmtId="0" fontId="4" fillId="0" borderId="0" xfId="0" quotePrefix="1" applyFont="1" applyAlignment="1">
      <alignment horizontal="right" vertical="top"/>
    </xf>
    <xf numFmtId="0" fontId="2" fillId="0" borderId="0" xfId="0" applyFont="1" applyAlignment="1">
      <alignment horizontal="right" vertical="top"/>
    </xf>
    <xf numFmtId="0" fontId="6" fillId="0" borderId="0" xfId="0" applyFont="1" applyAlignment="1">
      <alignment vertical="top"/>
    </xf>
    <xf numFmtId="2" fontId="6" fillId="0" borderId="0" xfId="0" applyNumberFormat="1" applyFont="1" applyAlignment="1">
      <alignment horizontal="right" vertical="top"/>
    </xf>
    <xf numFmtId="0" fontId="12" fillId="0" borderId="5" xfId="0" applyFont="1" applyBorder="1" applyAlignment="1">
      <alignment horizontal="right"/>
    </xf>
    <xf numFmtId="4" fontId="12" fillId="0" borderId="5" xfId="0" applyNumberFormat="1" applyFont="1" applyBorder="1" applyAlignment="1">
      <alignment horizontal="right"/>
    </xf>
    <xf numFmtId="0" fontId="12" fillId="0" borderId="5" xfId="0" applyFont="1" applyBorder="1"/>
    <xf numFmtId="0" fontId="16" fillId="0" borderId="0" xfId="0" applyFont="1" applyAlignment="1">
      <alignment vertical="center"/>
    </xf>
    <xf numFmtId="0" fontId="2" fillId="0" borderId="2" xfId="0" applyFont="1" applyBorder="1" applyAlignment="1">
      <alignment horizontal="left" vertical="center" wrapText="1"/>
    </xf>
    <xf numFmtId="0" fontId="2" fillId="0" borderId="2" xfId="0" applyFont="1" applyBorder="1" applyAlignment="1">
      <alignment vertical="center"/>
    </xf>
    <xf numFmtId="0" fontId="17" fillId="0" borderId="2" xfId="0" applyFont="1" applyBorder="1" applyAlignment="1">
      <alignment vertical="center"/>
    </xf>
    <xf numFmtId="0" fontId="17" fillId="0" borderId="0" xfId="0" applyFont="1" applyAlignment="1">
      <alignment vertical="center"/>
    </xf>
    <xf numFmtId="0" fontId="2" fillId="0" borderId="4" xfId="0" applyFont="1" applyBorder="1" applyAlignment="1">
      <alignment vertical="center"/>
    </xf>
    <xf numFmtId="0" fontId="18" fillId="0" borderId="0" xfId="0" applyFont="1"/>
    <xf numFmtId="0" fontId="12" fillId="0" borderId="0" xfId="0" applyFont="1" applyAlignment="1">
      <alignment horizontal="right"/>
    </xf>
    <xf numFmtId="4" fontId="12" fillId="0" borderId="6" xfId="0" applyNumberFormat="1" applyFont="1" applyBorder="1" applyAlignment="1">
      <alignment horizontal="right"/>
    </xf>
    <xf numFmtId="0" fontId="2" fillId="0" borderId="0" xfId="0" applyFont="1" applyAlignment="1">
      <alignment vertical="top"/>
    </xf>
    <xf numFmtId="0" fontId="20" fillId="0" borderId="0" xfId="0" applyFont="1" applyAlignment="1">
      <alignment horizontal="right" vertical="top"/>
    </xf>
    <xf numFmtId="0" fontId="20" fillId="0" borderId="0" xfId="0" applyFont="1" applyAlignment="1">
      <alignment horizontal="center" vertical="top"/>
    </xf>
    <xf numFmtId="0" fontId="20" fillId="0" borderId="0" xfId="0" applyFont="1" applyAlignment="1">
      <alignment horizontal="left" vertical="top"/>
    </xf>
    <xf numFmtId="0" fontId="19" fillId="0" borderId="0" xfId="0" applyFont="1" applyAlignment="1">
      <alignment horizontal="left" vertical="top"/>
    </xf>
    <xf numFmtId="164" fontId="20" fillId="0" borderId="0" xfId="0" applyNumberFormat="1" applyFont="1" applyAlignment="1">
      <alignment horizontal="left" vertical="top"/>
    </xf>
    <xf numFmtId="0" fontId="21" fillId="0" borderId="0" xfId="0" applyFont="1" applyAlignment="1">
      <alignment horizontal="left" vertical="center"/>
    </xf>
    <xf numFmtId="0" fontId="21" fillId="0" borderId="0" xfId="0" applyFont="1" applyAlignment="1">
      <alignment horizontal="center" vertical="top"/>
    </xf>
    <xf numFmtId="0" fontId="22" fillId="0" borderId="0" xfId="0" applyFont="1" applyAlignment="1">
      <alignment horizontal="left" vertical="top"/>
    </xf>
    <xf numFmtId="164" fontId="21" fillId="0" borderId="0" xfId="0" applyNumberFormat="1" applyFont="1" applyAlignment="1">
      <alignment horizontal="left" vertical="top"/>
    </xf>
    <xf numFmtId="0" fontId="21" fillId="0" borderId="0" xfId="0" applyFont="1" applyAlignment="1">
      <alignment horizontal="right" vertical="top"/>
    </xf>
    <xf numFmtId="0" fontId="22" fillId="0" borderId="0" xfId="0" applyFont="1" applyAlignment="1">
      <alignment horizontal="right" vertical="top"/>
    </xf>
    <xf numFmtId="2" fontId="22" fillId="0" borderId="0" xfId="0" applyNumberFormat="1" applyFont="1" applyAlignment="1">
      <alignment horizontal="right" vertical="top"/>
    </xf>
    <xf numFmtId="164" fontId="21" fillId="0" borderId="0" xfId="0" applyNumberFormat="1" applyFont="1" applyAlignment="1">
      <alignment horizontal="right" vertical="top"/>
    </xf>
    <xf numFmtId="0" fontId="21" fillId="0" borderId="0" xfId="0" applyFont="1" applyAlignment="1">
      <alignment horizontal="left" vertical="top"/>
    </xf>
    <xf numFmtId="0" fontId="23" fillId="0" borderId="0" xfId="0" applyFont="1" applyAlignment="1">
      <alignment horizontal="left" vertical="center"/>
    </xf>
    <xf numFmtId="0" fontId="21" fillId="0" borderId="0" xfId="0" applyFont="1" applyAlignment="1">
      <alignment horizontal="justify" vertical="top"/>
    </xf>
    <xf numFmtId="0" fontId="24" fillId="0" borderId="0" xfId="0" applyFont="1"/>
    <xf numFmtId="0" fontId="25" fillId="0" borderId="0" xfId="0" applyFont="1" applyAlignment="1">
      <alignment vertical="center"/>
    </xf>
    <xf numFmtId="0" fontId="4" fillId="0" borderId="0" xfId="0" applyFont="1" applyAlignment="1">
      <alignment horizontal="justify" vertical="top" wrapText="1"/>
    </xf>
    <xf numFmtId="0" fontId="4" fillId="0" borderId="0" xfId="0" applyFont="1" applyAlignment="1">
      <alignment horizontal="justify" vertical="top"/>
    </xf>
    <xf numFmtId="4" fontId="4" fillId="0" borderId="0" xfId="0" applyNumberFormat="1" applyFont="1" applyAlignment="1">
      <alignment horizontal="center" vertical="top"/>
    </xf>
    <xf numFmtId="164" fontId="4" fillId="0" borderId="0" xfId="0" applyNumberFormat="1" applyFont="1"/>
    <xf numFmtId="9" fontId="2" fillId="0" borderId="0" xfId="1" applyFont="1" applyFill="1" applyBorder="1" applyAlignment="1">
      <alignment horizontal="left"/>
    </xf>
    <xf numFmtId="0" fontId="6" fillId="0" borderId="0" xfId="0" applyFont="1" applyAlignment="1">
      <alignment horizontal="center" vertical="top"/>
    </xf>
    <xf numFmtId="0" fontId="6" fillId="0" borderId="5" xfId="0" applyFont="1" applyBorder="1" applyAlignment="1">
      <alignment horizontal="center" vertical="top"/>
    </xf>
    <xf numFmtId="14" fontId="4" fillId="0" borderId="8" xfId="0" applyNumberFormat="1" applyFont="1" applyBorder="1" applyAlignment="1">
      <alignment vertical="center"/>
    </xf>
    <xf numFmtId="164" fontId="4" fillId="2" borderId="0" xfId="0" applyNumberFormat="1" applyFont="1" applyFill="1" applyAlignment="1">
      <alignment horizontal="center" vertical="top"/>
    </xf>
    <xf numFmtId="164" fontId="4" fillId="0" borderId="5" xfId="0" applyNumberFormat="1" applyFont="1" applyBorder="1" applyAlignment="1">
      <alignment horizontal="right"/>
    </xf>
    <xf numFmtId="164" fontId="4" fillId="0" borderId="5" xfId="0" applyNumberFormat="1" applyFont="1" applyBorder="1"/>
    <xf numFmtId="164" fontId="4" fillId="0" borderId="0" xfId="0" applyNumberFormat="1" applyFont="1" applyAlignment="1">
      <alignment horizontal="justify"/>
    </xf>
    <xf numFmtId="0" fontId="26" fillId="0" borderId="0" xfId="0" applyFont="1" applyAlignment="1">
      <alignment horizontal="center" vertical="top"/>
    </xf>
    <xf numFmtId="0" fontId="26" fillId="0" borderId="0" xfId="0" applyFont="1" applyAlignment="1">
      <alignment horizontal="justify" vertical="top"/>
    </xf>
    <xf numFmtId="0" fontId="27" fillId="0" borderId="0" xfId="0" applyFont="1" applyAlignment="1">
      <alignment horizontal="left" vertical="top"/>
    </xf>
    <xf numFmtId="0" fontId="26" fillId="0" borderId="0" xfId="0" applyFont="1" applyAlignment="1">
      <alignment horizontal="right" vertical="top"/>
    </xf>
    <xf numFmtId="0" fontId="27" fillId="0" borderId="0" xfId="0" applyFont="1" applyAlignment="1">
      <alignment horizontal="right" vertical="top"/>
    </xf>
    <xf numFmtId="2" fontId="27" fillId="0" borderId="0" xfId="0" applyNumberFormat="1" applyFont="1" applyAlignment="1">
      <alignment horizontal="right" vertical="top"/>
    </xf>
    <xf numFmtId="1" fontId="6" fillId="0" borderId="5" xfId="0" applyNumberFormat="1" applyFont="1" applyBorder="1" applyAlignment="1">
      <alignment horizontal="right" vertical="top"/>
    </xf>
    <xf numFmtId="0" fontId="28" fillId="0" borderId="0" xfId="0" applyFont="1" applyAlignment="1">
      <alignment horizontal="justify" vertical="top"/>
    </xf>
    <xf numFmtId="0" fontId="29" fillId="0" borderId="0" xfId="0" applyFont="1" applyAlignment="1">
      <alignment horizontal="left" vertical="top"/>
    </xf>
    <xf numFmtId="0" fontId="28" fillId="0" borderId="0" xfId="0" applyFont="1" applyAlignment="1">
      <alignment horizontal="justify" vertical="top" wrapText="1"/>
    </xf>
    <xf numFmtId="0" fontId="29" fillId="0" borderId="5" xfId="0" applyFont="1" applyBorder="1" applyAlignment="1">
      <alignment horizontal="right" vertical="top"/>
    </xf>
    <xf numFmtId="2" fontId="29" fillId="0" borderId="5" xfId="0" applyNumberFormat="1" applyFont="1" applyBorder="1" applyAlignment="1">
      <alignment horizontal="right" vertical="top"/>
    </xf>
    <xf numFmtId="0" fontId="28" fillId="0" borderId="0" xfId="0" applyFont="1" applyAlignment="1">
      <alignment horizontal="left" vertical="top"/>
    </xf>
    <xf numFmtId="0" fontId="29" fillId="0" borderId="0" xfId="0" applyFont="1" applyAlignment="1">
      <alignment horizontal="right" vertical="top"/>
    </xf>
    <xf numFmtId="4" fontId="26" fillId="0" borderId="0" xfId="0" applyNumberFormat="1" applyFont="1" applyAlignment="1">
      <alignment horizontal="center" vertical="top"/>
    </xf>
    <xf numFmtId="164" fontId="26" fillId="0" borderId="0" xfId="0" applyNumberFormat="1" applyFont="1"/>
    <xf numFmtId="0" fontId="4" fillId="2" borderId="0" xfId="0" applyFont="1" applyFill="1" applyAlignment="1">
      <alignment horizontal="right" vertical="top"/>
    </xf>
    <xf numFmtId="0" fontId="13" fillId="2" borderId="0" xfId="0" applyFont="1" applyFill="1" applyAlignment="1">
      <alignment horizontal="center" vertical="top"/>
    </xf>
    <xf numFmtId="0" fontId="4" fillId="2" borderId="0" xfId="0" applyFont="1" applyFill="1" applyAlignment="1">
      <alignment horizontal="left" vertical="top"/>
    </xf>
    <xf numFmtId="0" fontId="6" fillId="2" borderId="0" xfId="0" applyFont="1" applyFill="1" applyAlignment="1">
      <alignment horizontal="left" vertical="top"/>
    </xf>
    <xf numFmtId="164" fontId="4" fillId="2" borderId="0" xfId="0" applyNumberFormat="1" applyFont="1" applyFill="1" applyAlignment="1">
      <alignment horizontal="left" vertical="top"/>
    </xf>
    <xf numFmtId="164" fontId="4" fillId="2" borderId="0" xfId="0" applyNumberFormat="1" applyFont="1" applyFill="1" applyAlignment="1">
      <alignment horizontal="right" vertical="top"/>
    </xf>
    <xf numFmtId="0" fontId="4" fillId="2" borderId="0" xfId="0" applyFont="1" applyFill="1" applyAlignment="1">
      <alignment horizontal="center" vertical="top"/>
    </xf>
    <xf numFmtId="0" fontId="22" fillId="2" borderId="0" xfId="0" applyFont="1" applyFill="1" applyAlignment="1">
      <alignment horizontal="left" vertical="top"/>
    </xf>
    <xf numFmtId="164" fontId="21" fillId="2" borderId="0" xfId="0" applyNumberFormat="1" applyFont="1" applyFill="1" applyAlignment="1">
      <alignment horizontal="left" vertical="top"/>
    </xf>
    <xf numFmtId="0" fontId="4" fillId="2" borderId="0" xfId="0" applyFont="1" applyFill="1" applyAlignment="1">
      <alignment horizontal="left" vertical="top" wrapText="1"/>
    </xf>
    <xf numFmtId="0" fontId="2" fillId="0" borderId="6" xfId="0" applyFont="1" applyBorder="1" applyAlignment="1">
      <alignment horizontal="right"/>
    </xf>
    <xf numFmtId="0" fontId="15" fillId="3" borderId="6" xfId="0" applyFont="1" applyFill="1" applyBorder="1" applyAlignment="1">
      <alignment horizontal="center"/>
    </xf>
    <xf numFmtId="0" fontId="2" fillId="0" borderId="6" xfId="0" applyFont="1" applyBorder="1" applyAlignment="1">
      <alignment horizontal="left"/>
    </xf>
    <xf numFmtId="0" fontId="12" fillId="0" borderId="6" xfId="0" applyFont="1" applyBorder="1" applyAlignment="1">
      <alignment horizontal="right"/>
    </xf>
    <xf numFmtId="164" fontId="4" fillId="0" borderId="6" xfId="0" applyNumberFormat="1" applyFont="1" applyBorder="1" applyAlignment="1">
      <alignment horizontal="right"/>
    </xf>
    <xf numFmtId="0" fontId="2" fillId="0" borderId="2" xfId="0" applyFont="1" applyBorder="1" applyAlignment="1">
      <alignment vertical="center" wrapText="1"/>
    </xf>
    <xf numFmtId="0" fontId="2" fillId="0" borderId="9" xfId="0" applyFont="1" applyBorder="1" applyAlignment="1">
      <alignment vertical="center"/>
    </xf>
    <xf numFmtId="0" fontId="26" fillId="0" borderId="0" xfId="0" quotePrefix="1" applyFont="1" applyAlignment="1">
      <alignment horizontal="right" vertical="top"/>
    </xf>
    <xf numFmtId="0" fontId="27" fillId="0" borderId="0" xfId="0" applyFont="1" applyAlignment="1">
      <alignment horizontal="center" vertical="top"/>
    </xf>
    <xf numFmtId="4" fontId="2" fillId="4" borderId="10" xfId="0" applyNumberFormat="1" applyFont="1" applyFill="1" applyBorder="1" applyAlignment="1">
      <alignment horizontal="right"/>
    </xf>
    <xf numFmtId="0" fontId="4" fillId="4" borderId="10" xfId="0" applyFont="1" applyFill="1" applyBorder="1" applyAlignment="1">
      <alignment horizontal="center"/>
    </xf>
    <xf numFmtId="0" fontId="14" fillId="4" borderId="10" xfId="0" applyFont="1" applyFill="1" applyBorder="1" applyAlignment="1">
      <alignment horizontal="left"/>
    </xf>
    <xf numFmtId="4" fontId="12" fillId="4" borderId="10" xfId="0" applyNumberFormat="1" applyFont="1" applyFill="1" applyBorder="1" applyAlignment="1">
      <alignment horizontal="right"/>
    </xf>
    <xf numFmtId="164" fontId="21" fillId="4" borderId="10" xfId="0" applyNumberFormat="1" applyFont="1" applyFill="1" applyBorder="1" applyAlignment="1">
      <alignment horizontal="left" vertical="top"/>
    </xf>
    <xf numFmtId="164" fontId="4" fillId="4" borderId="10" xfId="0" applyNumberFormat="1" applyFont="1" applyFill="1" applyBorder="1" applyAlignment="1">
      <alignment horizontal="left" vertical="top"/>
    </xf>
    <xf numFmtId="164" fontId="2" fillId="0" borderId="5" xfId="0" applyNumberFormat="1" applyFont="1" applyBorder="1" applyAlignment="1">
      <alignment horizontal="left"/>
    </xf>
    <xf numFmtId="164" fontId="2" fillId="0" borderId="5" xfId="0" applyNumberFormat="1" applyFont="1" applyBorder="1" applyAlignment="1">
      <alignment horizontal="right"/>
    </xf>
    <xf numFmtId="0" fontId="4" fillId="0" borderId="0" xfId="0" applyFont="1" applyAlignment="1">
      <alignment vertical="top" wrapText="1"/>
    </xf>
    <xf numFmtId="0" fontId="30" fillId="0" borderId="0" xfId="0" applyFont="1" applyAlignment="1">
      <alignment horizontal="right" vertical="top"/>
    </xf>
    <xf numFmtId="0" fontId="30" fillId="0" borderId="0" xfId="0" applyFont="1" applyAlignment="1">
      <alignment horizontal="center" vertical="top"/>
    </xf>
    <xf numFmtId="0" fontId="30" fillId="0" borderId="0" xfId="0" applyFont="1" applyAlignment="1">
      <alignment horizontal="left" vertical="top"/>
    </xf>
    <xf numFmtId="0" fontId="31" fillId="0" borderId="0" xfId="0" applyFont="1" applyAlignment="1">
      <alignment horizontal="right" vertical="top"/>
    </xf>
    <xf numFmtId="0" fontId="32" fillId="0" borderId="0" xfId="0" applyFont="1" applyAlignment="1">
      <alignment horizontal="left" vertical="top" indent="4"/>
    </xf>
    <xf numFmtId="0" fontId="11" fillId="0" borderId="1" xfId="0" applyFont="1" applyBorder="1" applyAlignment="1">
      <alignment horizontal="left" vertical="center"/>
    </xf>
    <xf numFmtId="0" fontId="11" fillId="0" borderId="3" xfId="0" applyFont="1" applyBorder="1" applyAlignment="1">
      <alignment horizontal="left" vertical="center"/>
    </xf>
    <xf numFmtId="0" fontId="2" fillId="0" borderId="0" xfId="0" applyFont="1" applyAlignment="1">
      <alignment horizontal="right"/>
    </xf>
    <xf numFmtId="0" fontId="2" fillId="0" borderId="0" xfId="0" applyFont="1" applyAlignment="1">
      <alignment horizontal="left"/>
    </xf>
    <xf numFmtId="0" fontId="2" fillId="0" borderId="7" xfId="0" applyFont="1" applyBorder="1" applyAlignment="1">
      <alignment horizontal="right"/>
    </xf>
    <xf numFmtId="164" fontId="2" fillId="0" borderId="0" xfId="0" applyNumberFormat="1" applyFont="1" applyAlignment="1">
      <alignment horizontal="right"/>
    </xf>
    <xf numFmtId="0" fontId="2" fillId="0" borderId="0" xfId="0" applyFont="1"/>
    <xf numFmtId="164" fontId="2" fillId="0" borderId="0" xfId="0" applyNumberFormat="1" applyFont="1"/>
    <xf numFmtId="164" fontId="4" fillId="0" borderId="0" xfId="0" applyNumberFormat="1" applyFont="1" applyAlignment="1">
      <alignment horizontal="right"/>
    </xf>
    <xf numFmtId="0" fontId="2" fillId="0" borderId="4" xfId="0" applyFont="1" applyBorder="1" applyAlignment="1">
      <alignment horizontal="left" vertical="center"/>
    </xf>
    <xf numFmtId="9" fontId="2" fillId="0" borderId="0" xfId="1" applyFont="1" applyFill="1" applyBorder="1" applyAlignment="1">
      <alignment horizontal="right"/>
    </xf>
    <xf numFmtId="164" fontId="3" fillId="0" borderId="0" xfId="0" applyNumberFormat="1" applyFont="1" applyAlignment="1">
      <alignment vertical="center"/>
    </xf>
    <xf numFmtId="0" fontId="35" fillId="0" borderId="0" xfId="0" applyFont="1" applyAlignment="1">
      <alignment vertical="top"/>
    </xf>
    <xf numFmtId="0" fontId="34" fillId="0" borderId="0" xfId="0" applyFont="1" applyAlignment="1">
      <alignment vertical="top"/>
    </xf>
    <xf numFmtId="164" fontId="30" fillId="0" borderId="0" xfId="0" applyNumberFormat="1" applyFont="1" applyAlignment="1">
      <alignment horizontal="right" vertical="top"/>
    </xf>
    <xf numFmtId="0" fontId="35" fillId="0" borderId="0" xfId="0" applyFont="1" applyAlignment="1">
      <alignment horizontal="right" vertical="top"/>
    </xf>
    <xf numFmtId="164" fontId="2" fillId="0" borderId="0" xfId="0" applyNumberFormat="1" applyFont="1" applyAlignment="1">
      <alignment horizontal="center" vertical="top"/>
    </xf>
    <xf numFmtId="0" fontId="36" fillId="0" borderId="0" xfId="0" applyFont="1" applyAlignment="1">
      <alignment horizontal="left" vertical="top"/>
    </xf>
    <xf numFmtId="0" fontId="37" fillId="0" borderId="0" xfId="0" applyFont="1" applyAlignment="1">
      <alignment horizontal="left" vertical="top"/>
    </xf>
    <xf numFmtId="0" fontId="38" fillId="0" borderId="0" xfId="0" applyFont="1" applyAlignment="1">
      <alignment horizontal="left" vertical="center"/>
    </xf>
    <xf numFmtId="0" fontId="12" fillId="0" borderId="12" xfId="0" applyFont="1" applyBorder="1" applyAlignment="1">
      <alignment vertical="top"/>
    </xf>
    <xf numFmtId="164" fontId="35" fillId="0" borderId="13" xfId="0" applyNumberFormat="1" applyFont="1" applyBorder="1" applyAlignment="1">
      <alignment vertical="top"/>
    </xf>
    <xf numFmtId="0" fontId="35" fillId="0" borderId="11" xfId="0" applyFont="1" applyBorder="1" applyAlignment="1">
      <alignment horizontal="left" vertical="top"/>
    </xf>
    <xf numFmtId="0" fontId="27" fillId="0" borderId="5" xfId="0" applyFont="1" applyBorder="1" applyAlignment="1">
      <alignment horizontal="right" vertical="top"/>
    </xf>
    <xf numFmtId="164" fontId="26" fillId="0" borderId="0" xfId="0" applyNumberFormat="1" applyFont="1" applyAlignment="1">
      <alignment horizontal="right" vertical="top"/>
    </xf>
    <xf numFmtId="164" fontId="39" fillId="0" borderId="0" xfId="0" applyNumberFormat="1" applyFont="1"/>
    <xf numFmtId="0" fontId="40" fillId="0" borderId="0" xfId="0" applyFont="1" applyAlignment="1">
      <alignment horizontal="left" vertical="center"/>
    </xf>
    <xf numFmtId="0" fontId="41" fillId="0" borderId="0" xfId="0" applyFont="1" applyAlignment="1">
      <alignment vertical="center"/>
    </xf>
    <xf numFmtId="0" fontId="28" fillId="0" borderId="0" xfId="0" quotePrefix="1" applyFont="1" applyAlignment="1">
      <alignment horizontal="right" vertical="top"/>
    </xf>
    <xf numFmtId="0" fontId="28" fillId="0" borderId="0" xfId="0" applyFont="1" applyAlignment="1">
      <alignment horizontal="center" vertical="top"/>
    </xf>
    <xf numFmtId="0" fontId="4" fillId="0" borderId="0" xfId="0" applyFont="1" applyAlignment="1">
      <alignment horizontal="left" vertical="top" wrapText="1"/>
    </xf>
    <xf numFmtId="164" fontId="28" fillId="0" borderId="0" xfId="0" applyNumberFormat="1" applyFont="1" applyAlignment="1">
      <alignment horizontal="right" vertical="top"/>
    </xf>
    <xf numFmtId="164" fontId="28" fillId="0" borderId="0" xfId="0" applyNumberFormat="1" applyFont="1" applyAlignment="1">
      <alignment horizontal="right"/>
    </xf>
    <xf numFmtId="0" fontId="33" fillId="0" borderId="0" xfId="0" applyFont="1" applyAlignment="1">
      <alignment horizontal="right"/>
    </xf>
    <xf numFmtId="0" fontId="32" fillId="0" borderId="0" xfId="0" applyFont="1" applyAlignment="1">
      <alignment horizontal="right" wrapText="1"/>
    </xf>
    <xf numFmtId="0" fontId="42" fillId="0" borderId="0" xfId="0" applyFont="1"/>
  </cellXfs>
  <cellStyles count="4">
    <cellStyle name="Moneda 2" xfId="2" xr:uid="{00000000-0005-0000-0000-000000000000}"/>
    <cellStyle name="Normal" xfId="0" builtinId="0"/>
    <cellStyle name="Porcentaje" xfId="1" builtinId="5"/>
    <cellStyle name="Porcentaje 2" xfId="3" xr:uid="{00000000-0005-0000-0000-000003000000}"/>
  </cellStyles>
  <dxfs count="0"/>
  <tableStyles count="0" defaultTableStyle="TableStyleMedium2"/>
  <colors>
    <mruColors>
      <color rgb="FFFFFF99"/>
      <color rgb="FFFFFF00"/>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M262"/>
  <sheetViews>
    <sheetView tabSelected="1" zoomScaleNormal="100" zoomScaleSheetLayoutView="100" zoomScalePageLayoutView="20" workbookViewId="0">
      <selection activeCell="D11" sqref="D11"/>
    </sheetView>
  </sheetViews>
  <sheetFormatPr baseColWidth="10" defaultRowHeight="11.4"/>
  <cols>
    <col min="1" max="1" width="3" style="1" customWidth="1"/>
    <col min="2" max="2" width="7.109375" style="46" customWidth="1"/>
    <col min="3" max="3" width="3.6640625" style="26" customWidth="1"/>
    <col min="4" max="4" width="44" style="27" customWidth="1"/>
    <col min="5" max="6" width="5.44140625" style="28" customWidth="1"/>
    <col min="7" max="7" width="4.88671875" style="28" customWidth="1"/>
    <col min="8" max="8" width="6.6640625" style="28" customWidth="1"/>
    <col min="9" max="10" width="7.88671875" style="28" customWidth="1"/>
    <col min="11" max="11" width="12.6640625" style="14" customWidth="1"/>
    <col min="12" max="12" width="15.6640625" style="15" customWidth="1"/>
    <col min="13" max="203" width="11.44140625" style="1"/>
    <col min="204" max="204" width="1.109375" style="1" customWidth="1"/>
    <col min="205" max="205" width="5.33203125" style="1" customWidth="1"/>
    <col min="206" max="206" width="3.33203125" style="1" customWidth="1"/>
    <col min="207" max="207" width="44.88671875" style="1" customWidth="1"/>
    <col min="208" max="208" width="4.88671875" style="1" customWidth="1"/>
    <col min="209" max="212" width="5.6640625" style="1" customWidth="1"/>
    <col min="213" max="213" width="7.109375" style="1" customWidth="1"/>
    <col min="214" max="216" width="0" style="1" hidden="1" customWidth="1"/>
    <col min="217" max="217" width="10.44140625" style="1" customWidth="1"/>
    <col min="218" max="218" width="13.44140625" style="1" customWidth="1"/>
    <col min="219" max="219" width="1.44140625" style="1" customWidth="1"/>
    <col min="220" max="220" width="6.33203125" style="1" customWidth="1"/>
    <col min="221" max="221" width="8.33203125" style="1" customWidth="1"/>
    <col min="222" max="222" width="6.109375" style="1" customWidth="1"/>
    <col min="223" max="223" width="7.44140625" style="1" customWidth="1"/>
    <col min="224" max="224" width="9.44140625" style="1" customWidth="1"/>
    <col min="225" max="225" width="4.109375" style="1" customWidth="1"/>
    <col min="226" max="226" width="9.44140625" style="1" customWidth="1"/>
    <col min="227" max="227" width="1.88671875" style="1" customWidth="1"/>
    <col min="228" max="459" width="11.44140625" style="1"/>
    <col min="460" max="460" width="1.109375" style="1" customWidth="1"/>
    <col min="461" max="461" width="5.33203125" style="1" customWidth="1"/>
    <col min="462" max="462" width="3.33203125" style="1" customWidth="1"/>
    <col min="463" max="463" width="44.88671875" style="1" customWidth="1"/>
    <col min="464" max="464" width="4.88671875" style="1" customWidth="1"/>
    <col min="465" max="468" width="5.6640625" style="1" customWidth="1"/>
    <col min="469" max="469" width="7.109375" style="1" customWidth="1"/>
    <col min="470" max="472" width="0" style="1" hidden="1" customWidth="1"/>
    <col min="473" max="473" width="10.44140625" style="1" customWidth="1"/>
    <col min="474" max="474" width="13.44140625" style="1" customWidth="1"/>
    <col min="475" max="475" width="1.44140625" style="1" customWidth="1"/>
    <col min="476" max="476" width="6.33203125" style="1" customWidth="1"/>
    <col min="477" max="477" width="8.33203125" style="1" customWidth="1"/>
    <col min="478" max="478" width="6.109375" style="1" customWidth="1"/>
    <col min="479" max="479" width="7.44140625" style="1" customWidth="1"/>
    <col min="480" max="480" width="9.44140625" style="1" customWidth="1"/>
    <col min="481" max="481" width="4.109375" style="1" customWidth="1"/>
    <col min="482" max="482" width="9.44140625" style="1" customWidth="1"/>
    <col min="483" max="483" width="1.88671875" style="1" customWidth="1"/>
    <col min="484" max="715" width="11.44140625" style="1"/>
    <col min="716" max="716" width="1.109375" style="1" customWidth="1"/>
    <col min="717" max="717" width="5.33203125" style="1" customWidth="1"/>
    <col min="718" max="718" width="3.33203125" style="1" customWidth="1"/>
    <col min="719" max="719" width="44.88671875" style="1" customWidth="1"/>
    <col min="720" max="720" width="4.88671875" style="1" customWidth="1"/>
    <col min="721" max="724" width="5.6640625" style="1" customWidth="1"/>
    <col min="725" max="725" width="7.109375" style="1" customWidth="1"/>
    <col min="726" max="728" width="0" style="1" hidden="1" customWidth="1"/>
    <col min="729" max="729" width="10.44140625" style="1" customWidth="1"/>
    <col min="730" max="730" width="13.44140625" style="1" customWidth="1"/>
    <col min="731" max="731" width="1.44140625" style="1" customWidth="1"/>
    <col min="732" max="732" width="6.33203125" style="1" customWidth="1"/>
    <col min="733" max="733" width="8.33203125" style="1" customWidth="1"/>
    <col min="734" max="734" width="6.109375" style="1" customWidth="1"/>
    <col min="735" max="735" width="7.44140625" style="1" customWidth="1"/>
    <col min="736" max="736" width="9.44140625" style="1" customWidth="1"/>
    <col min="737" max="737" width="4.109375" style="1" customWidth="1"/>
    <col min="738" max="738" width="9.44140625" style="1" customWidth="1"/>
    <col min="739" max="739" width="1.88671875" style="1" customWidth="1"/>
    <col min="740" max="971" width="11.44140625" style="1"/>
    <col min="972" max="972" width="1.109375" style="1" customWidth="1"/>
    <col min="973" max="973" width="5.33203125" style="1" customWidth="1"/>
    <col min="974" max="974" width="3.33203125" style="1" customWidth="1"/>
    <col min="975" max="975" width="44.88671875" style="1" customWidth="1"/>
    <col min="976" max="976" width="4.88671875" style="1" customWidth="1"/>
    <col min="977" max="980" width="5.6640625" style="1" customWidth="1"/>
    <col min="981" max="981" width="7.109375" style="1" customWidth="1"/>
    <col min="982" max="984" width="0" style="1" hidden="1" customWidth="1"/>
    <col min="985" max="985" width="10.44140625" style="1" customWidth="1"/>
    <col min="986" max="986" width="13.44140625" style="1" customWidth="1"/>
    <col min="987" max="987" width="1.44140625" style="1" customWidth="1"/>
    <col min="988" max="988" width="6.33203125" style="1" customWidth="1"/>
    <col min="989" max="989" width="8.33203125" style="1" customWidth="1"/>
    <col min="990" max="990" width="6.109375" style="1" customWidth="1"/>
    <col min="991" max="991" width="7.44140625" style="1" customWidth="1"/>
    <col min="992" max="992" width="9.44140625" style="1" customWidth="1"/>
    <col min="993" max="993" width="4.109375" style="1" customWidth="1"/>
    <col min="994" max="994" width="9.44140625" style="1" customWidth="1"/>
    <col min="995" max="995" width="1.88671875" style="1" customWidth="1"/>
    <col min="996" max="1227" width="11.44140625" style="1"/>
    <col min="1228" max="1228" width="1.109375" style="1" customWidth="1"/>
    <col min="1229" max="1229" width="5.33203125" style="1" customWidth="1"/>
    <col min="1230" max="1230" width="3.33203125" style="1" customWidth="1"/>
    <col min="1231" max="1231" width="44.88671875" style="1" customWidth="1"/>
    <col min="1232" max="1232" width="4.88671875" style="1" customWidth="1"/>
    <col min="1233" max="1236" width="5.6640625" style="1" customWidth="1"/>
    <col min="1237" max="1237" width="7.109375" style="1" customWidth="1"/>
    <col min="1238" max="1240" width="0" style="1" hidden="1" customWidth="1"/>
    <col min="1241" max="1241" width="10.44140625" style="1" customWidth="1"/>
    <col min="1242" max="1242" width="13.44140625" style="1" customWidth="1"/>
    <col min="1243" max="1243" width="1.44140625" style="1" customWidth="1"/>
    <col min="1244" max="1244" width="6.33203125" style="1" customWidth="1"/>
    <col min="1245" max="1245" width="8.33203125" style="1" customWidth="1"/>
    <col min="1246" max="1246" width="6.109375" style="1" customWidth="1"/>
    <col min="1247" max="1247" width="7.44140625" style="1" customWidth="1"/>
    <col min="1248" max="1248" width="9.44140625" style="1" customWidth="1"/>
    <col min="1249" max="1249" width="4.109375" style="1" customWidth="1"/>
    <col min="1250" max="1250" width="9.44140625" style="1" customWidth="1"/>
    <col min="1251" max="1251" width="1.88671875" style="1" customWidth="1"/>
    <col min="1252" max="1483" width="11.44140625" style="1"/>
    <col min="1484" max="1484" width="1.109375" style="1" customWidth="1"/>
    <col min="1485" max="1485" width="5.33203125" style="1" customWidth="1"/>
    <col min="1486" max="1486" width="3.33203125" style="1" customWidth="1"/>
    <col min="1487" max="1487" width="44.88671875" style="1" customWidth="1"/>
    <col min="1488" max="1488" width="4.88671875" style="1" customWidth="1"/>
    <col min="1489" max="1492" width="5.6640625" style="1" customWidth="1"/>
    <col min="1493" max="1493" width="7.109375" style="1" customWidth="1"/>
    <col min="1494" max="1496" width="0" style="1" hidden="1" customWidth="1"/>
    <col min="1497" max="1497" width="10.44140625" style="1" customWidth="1"/>
    <col min="1498" max="1498" width="13.44140625" style="1" customWidth="1"/>
    <col min="1499" max="1499" width="1.44140625" style="1" customWidth="1"/>
    <col min="1500" max="1500" width="6.33203125" style="1" customWidth="1"/>
    <col min="1501" max="1501" width="8.33203125" style="1" customWidth="1"/>
    <col min="1502" max="1502" width="6.109375" style="1" customWidth="1"/>
    <col min="1503" max="1503" width="7.44140625" style="1" customWidth="1"/>
    <col min="1504" max="1504" width="9.44140625" style="1" customWidth="1"/>
    <col min="1505" max="1505" width="4.109375" style="1" customWidth="1"/>
    <col min="1506" max="1506" width="9.44140625" style="1" customWidth="1"/>
    <col min="1507" max="1507" width="1.88671875" style="1" customWidth="1"/>
    <col min="1508" max="1739" width="11.44140625" style="1"/>
    <col min="1740" max="1740" width="1.109375" style="1" customWidth="1"/>
    <col min="1741" max="1741" width="5.33203125" style="1" customWidth="1"/>
    <col min="1742" max="1742" width="3.33203125" style="1" customWidth="1"/>
    <col min="1743" max="1743" width="44.88671875" style="1" customWidth="1"/>
    <col min="1744" max="1744" width="4.88671875" style="1" customWidth="1"/>
    <col min="1745" max="1748" width="5.6640625" style="1" customWidth="1"/>
    <col min="1749" max="1749" width="7.109375" style="1" customWidth="1"/>
    <col min="1750" max="1752" width="0" style="1" hidden="1" customWidth="1"/>
    <col min="1753" max="1753" width="10.44140625" style="1" customWidth="1"/>
    <col min="1754" max="1754" width="13.44140625" style="1" customWidth="1"/>
    <col min="1755" max="1755" width="1.44140625" style="1" customWidth="1"/>
    <col min="1756" max="1756" width="6.33203125" style="1" customWidth="1"/>
    <col min="1757" max="1757" width="8.33203125" style="1" customWidth="1"/>
    <col min="1758" max="1758" width="6.109375" style="1" customWidth="1"/>
    <col min="1759" max="1759" width="7.44140625" style="1" customWidth="1"/>
    <col min="1760" max="1760" width="9.44140625" style="1" customWidth="1"/>
    <col min="1761" max="1761" width="4.109375" style="1" customWidth="1"/>
    <col min="1762" max="1762" width="9.44140625" style="1" customWidth="1"/>
    <col min="1763" max="1763" width="1.88671875" style="1" customWidth="1"/>
    <col min="1764" max="1995" width="11.44140625" style="1"/>
    <col min="1996" max="1996" width="1.109375" style="1" customWidth="1"/>
    <col min="1997" max="1997" width="5.33203125" style="1" customWidth="1"/>
    <col min="1998" max="1998" width="3.33203125" style="1" customWidth="1"/>
    <col min="1999" max="1999" width="44.88671875" style="1" customWidth="1"/>
    <col min="2000" max="2000" width="4.88671875" style="1" customWidth="1"/>
    <col min="2001" max="2004" width="5.6640625" style="1" customWidth="1"/>
    <col min="2005" max="2005" width="7.109375" style="1" customWidth="1"/>
    <col min="2006" max="2008" width="0" style="1" hidden="1" customWidth="1"/>
    <col min="2009" max="2009" width="10.44140625" style="1" customWidth="1"/>
    <col min="2010" max="2010" width="13.44140625" style="1" customWidth="1"/>
    <col min="2011" max="2011" width="1.44140625" style="1" customWidth="1"/>
    <col min="2012" max="2012" width="6.33203125" style="1" customWidth="1"/>
    <col min="2013" max="2013" width="8.33203125" style="1" customWidth="1"/>
    <col min="2014" max="2014" width="6.109375" style="1" customWidth="1"/>
    <col min="2015" max="2015" width="7.44140625" style="1" customWidth="1"/>
    <col min="2016" max="2016" width="9.44140625" style="1" customWidth="1"/>
    <col min="2017" max="2017" width="4.109375" style="1" customWidth="1"/>
    <col min="2018" max="2018" width="9.44140625" style="1" customWidth="1"/>
    <col min="2019" max="2019" width="1.88671875" style="1" customWidth="1"/>
    <col min="2020" max="2251" width="11.44140625" style="1"/>
    <col min="2252" max="2252" width="1.109375" style="1" customWidth="1"/>
    <col min="2253" max="2253" width="5.33203125" style="1" customWidth="1"/>
    <col min="2254" max="2254" width="3.33203125" style="1" customWidth="1"/>
    <col min="2255" max="2255" width="44.88671875" style="1" customWidth="1"/>
    <col min="2256" max="2256" width="4.88671875" style="1" customWidth="1"/>
    <col min="2257" max="2260" width="5.6640625" style="1" customWidth="1"/>
    <col min="2261" max="2261" width="7.109375" style="1" customWidth="1"/>
    <col min="2262" max="2264" width="0" style="1" hidden="1" customWidth="1"/>
    <col min="2265" max="2265" width="10.44140625" style="1" customWidth="1"/>
    <col min="2266" max="2266" width="13.44140625" style="1" customWidth="1"/>
    <col min="2267" max="2267" width="1.44140625" style="1" customWidth="1"/>
    <col min="2268" max="2268" width="6.33203125" style="1" customWidth="1"/>
    <col min="2269" max="2269" width="8.33203125" style="1" customWidth="1"/>
    <col min="2270" max="2270" width="6.109375" style="1" customWidth="1"/>
    <col min="2271" max="2271" width="7.44140625" style="1" customWidth="1"/>
    <col min="2272" max="2272" width="9.44140625" style="1" customWidth="1"/>
    <col min="2273" max="2273" width="4.109375" style="1" customWidth="1"/>
    <col min="2274" max="2274" width="9.44140625" style="1" customWidth="1"/>
    <col min="2275" max="2275" width="1.88671875" style="1" customWidth="1"/>
    <col min="2276" max="2507" width="11.44140625" style="1"/>
    <col min="2508" max="2508" width="1.109375" style="1" customWidth="1"/>
    <col min="2509" max="2509" width="5.33203125" style="1" customWidth="1"/>
    <col min="2510" max="2510" width="3.33203125" style="1" customWidth="1"/>
    <col min="2511" max="2511" width="44.88671875" style="1" customWidth="1"/>
    <col min="2512" max="2512" width="4.88671875" style="1" customWidth="1"/>
    <col min="2513" max="2516" width="5.6640625" style="1" customWidth="1"/>
    <col min="2517" max="2517" width="7.109375" style="1" customWidth="1"/>
    <col min="2518" max="2520" width="0" style="1" hidden="1" customWidth="1"/>
    <col min="2521" max="2521" width="10.44140625" style="1" customWidth="1"/>
    <col min="2522" max="2522" width="13.44140625" style="1" customWidth="1"/>
    <col min="2523" max="2523" width="1.44140625" style="1" customWidth="1"/>
    <col min="2524" max="2524" width="6.33203125" style="1" customWidth="1"/>
    <col min="2525" max="2525" width="8.33203125" style="1" customWidth="1"/>
    <col min="2526" max="2526" width="6.109375" style="1" customWidth="1"/>
    <col min="2527" max="2527" width="7.44140625" style="1" customWidth="1"/>
    <col min="2528" max="2528" width="9.44140625" style="1" customWidth="1"/>
    <col min="2529" max="2529" width="4.109375" style="1" customWidth="1"/>
    <col min="2530" max="2530" width="9.44140625" style="1" customWidth="1"/>
    <col min="2531" max="2531" width="1.88671875" style="1" customWidth="1"/>
    <col min="2532" max="2763" width="11.44140625" style="1"/>
    <col min="2764" max="2764" width="1.109375" style="1" customWidth="1"/>
    <col min="2765" max="2765" width="5.33203125" style="1" customWidth="1"/>
    <col min="2766" max="2766" width="3.33203125" style="1" customWidth="1"/>
    <col min="2767" max="2767" width="44.88671875" style="1" customWidth="1"/>
    <col min="2768" max="2768" width="4.88671875" style="1" customWidth="1"/>
    <col min="2769" max="2772" width="5.6640625" style="1" customWidth="1"/>
    <col min="2773" max="2773" width="7.109375" style="1" customWidth="1"/>
    <col min="2774" max="2776" width="0" style="1" hidden="1" customWidth="1"/>
    <col min="2777" max="2777" width="10.44140625" style="1" customWidth="1"/>
    <col min="2778" max="2778" width="13.44140625" style="1" customWidth="1"/>
    <col min="2779" max="2779" width="1.44140625" style="1" customWidth="1"/>
    <col min="2780" max="2780" width="6.33203125" style="1" customWidth="1"/>
    <col min="2781" max="2781" width="8.33203125" style="1" customWidth="1"/>
    <col min="2782" max="2782" width="6.109375" style="1" customWidth="1"/>
    <col min="2783" max="2783" width="7.44140625" style="1" customWidth="1"/>
    <col min="2784" max="2784" width="9.44140625" style="1" customWidth="1"/>
    <col min="2785" max="2785" width="4.109375" style="1" customWidth="1"/>
    <col min="2786" max="2786" width="9.44140625" style="1" customWidth="1"/>
    <col min="2787" max="2787" width="1.88671875" style="1" customWidth="1"/>
    <col min="2788" max="3019" width="11.44140625" style="1"/>
    <col min="3020" max="3020" width="1.109375" style="1" customWidth="1"/>
    <col min="3021" max="3021" width="5.33203125" style="1" customWidth="1"/>
    <col min="3022" max="3022" width="3.33203125" style="1" customWidth="1"/>
    <col min="3023" max="3023" width="44.88671875" style="1" customWidth="1"/>
    <col min="3024" max="3024" width="4.88671875" style="1" customWidth="1"/>
    <col min="3025" max="3028" width="5.6640625" style="1" customWidth="1"/>
    <col min="3029" max="3029" width="7.109375" style="1" customWidth="1"/>
    <col min="3030" max="3032" width="0" style="1" hidden="1" customWidth="1"/>
    <col min="3033" max="3033" width="10.44140625" style="1" customWidth="1"/>
    <col min="3034" max="3034" width="13.44140625" style="1" customWidth="1"/>
    <col min="3035" max="3035" width="1.44140625" style="1" customWidth="1"/>
    <col min="3036" max="3036" width="6.33203125" style="1" customWidth="1"/>
    <col min="3037" max="3037" width="8.33203125" style="1" customWidth="1"/>
    <col min="3038" max="3038" width="6.109375" style="1" customWidth="1"/>
    <col min="3039" max="3039" width="7.44140625" style="1" customWidth="1"/>
    <col min="3040" max="3040" width="9.44140625" style="1" customWidth="1"/>
    <col min="3041" max="3041" width="4.109375" style="1" customWidth="1"/>
    <col min="3042" max="3042" width="9.44140625" style="1" customWidth="1"/>
    <col min="3043" max="3043" width="1.88671875" style="1" customWidth="1"/>
    <col min="3044" max="3275" width="11.44140625" style="1"/>
    <col min="3276" max="3276" width="1.109375" style="1" customWidth="1"/>
    <col min="3277" max="3277" width="5.33203125" style="1" customWidth="1"/>
    <col min="3278" max="3278" width="3.33203125" style="1" customWidth="1"/>
    <col min="3279" max="3279" width="44.88671875" style="1" customWidth="1"/>
    <col min="3280" max="3280" width="4.88671875" style="1" customWidth="1"/>
    <col min="3281" max="3284" width="5.6640625" style="1" customWidth="1"/>
    <col min="3285" max="3285" width="7.109375" style="1" customWidth="1"/>
    <col min="3286" max="3288" width="0" style="1" hidden="1" customWidth="1"/>
    <col min="3289" max="3289" width="10.44140625" style="1" customWidth="1"/>
    <col min="3290" max="3290" width="13.44140625" style="1" customWidth="1"/>
    <col min="3291" max="3291" width="1.44140625" style="1" customWidth="1"/>
    <col min="3292" max="3292" width="6.33203125" style="1" customWidth="1"/>
    <col min="3293" max="3293" width="8.33203125" style="1" customWidth="1"/>
    <col min="3294" max="3294" width="6.109375" style="1" customWidth="1"/>
    <col min="3295" max="3295" width="7.44140625" style="1" customWidth="1"/>
    <col min="3296" max="3296" width="9.44140625" style="1" customWidth="1"/>
    <col min="3297" max="3297" width="4.109375" style="1" customWidth="1"/>
    <col min="3298" max="3298" width="9.44140625" style="1" customWidth="1"/>
    <col min="3299" max="3299" width="1.88671875" style="1" customWidth="1"/>
    <col min="3300" max="3531" width="11.44140625" style="1"/>
    <col min="3532" max="3532" width="1.109375" style="1" customWidth="1"/>
    <col min="3533" max="3533" width="5.33203125" style="1" customWidth="1"/>
    <col min="3534" max="3534" width="3.33203125" style="1" customWidth="1"/>
    <col min="3535" max="3535" width="44.88671875" style="1" customWidth="1"/>
    <col min="3536" max="3536" width="4.88671875" style="1" customWidth="1"/>
    <col min="3537" max="3540" width="5.6640625" style="1" customWidth="1"/>
    <col min="3541" max="3541" width="7.109375" style="1" customWidth="1"/>
    <col min="3542" max="3544" width="0" style="1" hidden="1" customWidth="1"/>
    <col min="3545" max="3545" width="10.44140625" style="1" customWidth="1"/>
    <col min="3546" max="3546" width="13.44140625" style="1" customWidth="1"/>
    <col min="3547" max="3547" width="1.44140625" style="1" customWidth="1"/>
    <col min="3548" max="3548" width="6.33203125" style="1" customWidth="1"/>
    <col min="3549" max="3549" width="8.33203125" style="1" customWidth="1"/>
    <col min="3550" max="3550" width="6.109375" style="1" customWidth="1"/>
    <col min="3551" max="3551" width="7.44140625" style="1" customWidth="1"/>
    <col min="3552" max="3552" width="9.44140625" style="1" customWidth="1"/>
    <col min="3553" max="3553" width="4.109375" style="1" customWidth="1"/>
    <col min="3554" max="3554" width="9.44140625" style="1" customWidth="1"/>
    <col min="3555" max="3555" width="1.88671875" style="1" customWidth="1"/>
    <col min="3556" max="3787" width="11.44140625" style="1"/>
    <col min="3788" max="3788" width="1.109375" style="1" customWidth="1"/>
    <col min="3789" max="3789" width="5.33203125" style="1" customWidth="1"/>
    <col min="3790" max="3790" width="3.33203125" style="1" customWidth="1"/>
    <col min="3791" max="3791" width="44.88671875" style="1" customWidth="1"/>
    <col min="3792" max="3792" width="4.88671875" style="1" customWidth="1"/>
    <col min="3793" max="3796" width="5.6640625" style="1" customWidth="1"/>
    <col min="3797" max="3797" width="7.109375" style="1" customWidth="1"/>
    <col min="3798" max="3800" width="0" style="1" hidden="1" customWidth="1"/>
    <col min="3801" max="3801" width="10.44140625" style="1" customWidth="1"/>
    <col min="3802" max="3802" width="13.44140625" style="1" customWidth="1"/>
    <col min="3803" max="3803" width="1.44140625" style="1" customWidth="1"/>
    <col min="3804" max="3804" width="6.33203125" style="1" customWidth="1"/>
    <col min="3805" max="3805" width="8.33203125" style="1" customWidth="1"/>
    <col min="3806" max="3806" width="6.109375" style="1" customWidth="1"/>
    <col min="3807" max="3807" width="7.44140625" style="1" customWidth="1"/>
    <col min="3808" max="3808" width="9.44140625" style="1" customWidth="1"/>
    <col min="3809" max="3809" width="4.109375" style="1" customWidth="1"/>
    <col min="3810" max="3810" width="9.44140625" style="1" customWidth="1"/>
    <col min="3811" max="3811" width="1.88671875" style="1" customWidth="1"/>
    <col min="3812" max="4043" width="11.44140625" style="1"/>
    <col min="4044" max="4044" width="1.109375" style="1" customWidth="1"/>
    <col min="4045" max="4045" width="5.33203125" style="1" customWidth="1"/>
    <col min="4046" max="4046" width="3.33203125" style="1" customWidth="1"/>
    <col min="4047" max="4047" width="44.88671875" style="1" customWidth="1"/>
    <col min="4048" max="4048" width="4.88671875" style="1" customWidth="1"/>
    <col min="4049" max="4052" width="5.6640625" style="1" customWidth="1"/>
    <col min="4053" max="4053" width="7.109375" style="1" customWidth="1"/>
    <col min="4054" max="4056" width="0" style="1" hidden="1" customWidth="1"/>
    <col min="4057" max="4057" width="10.44140625" style="1" customWidth="1"/>
    <col min="4058" max="4058" width="13.44140625" style="1" customWidth="1"/>
    <col min="4059" max="4059" width="1.44140625" style="1" customWidth="1"/>
    <col min="4060" max="4060" width="6.33203125" style="1" customWidth="1"/>
    <col min="4061" max="4061" width="8.33203125" style="1" customWidth="1"/>
    <col min="4062" max="4062" width="6.109375" style="1" customWidth="1"/>
    <col min="4063" max="4063" width="7.44140625" style="1" customWidth="1"/>
    <col min="4064" max="4064" width="9.44140625" style="1" customWidth="1"/>
    <col min="4065" max="4065" width="4.109375" style="1" customWidth="1"/>
    <col min="4066" max="4066" width="9.44140625" style="1" customWidth="1"/>
    <col min="4067" max="4067" width="1.88671875" style="1" customWidth="1"/>
    <col min="4068" max="4299" width="11.44140625" style="1"/>
    <col min="4300" max="4300" width="1.109375" style="1" customWidth="1"/>
    <col min="4301" max="4301" width="5.33203125" style="1" customWidth="1"/>
    <col min="4302" max="4302" width="3.33203125" style="1" customWidth="1"/>
    <col min="4303" max="4303" width="44.88671875" style="1" customWidth="1"/>
    <col min="4304" max="4304" width="4.88671875" style="1" customWidth="1"/>
    <col min="4305" max="4308" width="5.6640625" style="1" customWidth="1"/>
    <col min="4309" max="4309" width="7.109375" style="1" customWidth="1"/>
    <col min="4310" max="4312" width="0" style="1" hidden="1" customWidth="1"/>
    <col min="4313" max="4313" width="10.44140625" style="1" customWidth="1"/>
    <col min="4314" max="4314" width="13.44140625" style="1" customWidth="1"/>
    <col min="4315" max="4315" width="1.44140625" style="1" customWidth="1"/>
    <col min="4316" max="4316" width="6.33203125" style="1" customWidth="1"/>
    <col min="4317" max="4317" width="8.33203125" style="1" customWidth="1"/>
    <col min="4318" max="4318" width="6.109375" style="1" customWidth="1"/>
    <col min="4319" max="4319" width="7.44140625" style="1" customWidth="1"/>
    <col min="4320" max="4320" width="9.44140625" style="1" customWidth="1"/>
    <col min="4321" max="4321" width="4.109375" style="1" customWidth="1"/>
    <col min="4322" max="4322" width="9.44140625" style="1" customWidth="1"/>
    <col min="4323" max="4323" width="1.88671875" style="1" customWidth="1"/>
    <col min="4324" max="4555" width="11.44140625" style="1"/>
    <col min="4556" max="4556" width="1.109375" style="1" customWidth="1"/>
    <col min="4557" max="4557" width="5.33203125" style="1" customWidth="1"/>
    <col min="4558" max="4558" width="3.33203125" style="1" customWidth="1"/>
    <col min="4559" max="4559" width="44.88671875" style="1" customWidth="1"/>
    <col min="4560" max="4560" width="4.88671875" style="1" customWidth="1"/>
    <col min="4561" max="4564" width="5.6640625" style="1" customWidth="1"/>
    <col min="4565" max="4565" width="7.109375" style="1" customWidth="1"/>
    <col min="4566" max="4568" width="0" style="1" hidden="1" customWidth="1"/>
    <col min="4569" max="4569" width="10.44140625" style="1" customWidth="1"/>
    <col min="4570" max="4570" width="13.44140625" style="1" customWidth="1"/>
    <col min="4571" max="4571" width="1.44140625" style="1" customWidth="1"/>
    <col min="4572" max="4572" width="6.33203125" style="1" customWidth="1"/>
    <col min="4573" max="4573" width="8.33203125" style="1" customWidth="1"/>
    <col min="4574" max="4574" width="6.109375" style="1" customWidth="1"/>
    <col min="4575" max="4575" width="7.44140625" style="1" customWidth="1"/>
    <col min="4576" max="4576" width="9.44140625" style="1" customWidth="1"/>
    <col min="4577" max="4577" width="4.109375" style="1" customWidth="1"/>
    <col min="4578" max="4578" width="9.44140625" style="1" customWidth="1"/>
    <col min="4579" max="4579" width="1.88671875" style="1" customWidth="1"/>
    <col min="4580" max="4811" width="11.44140625" style="1"/>
    <col min="4812" max="4812" width="1.109375" style="1" customWidth="1"/>
    <col min="4813" max="4813" width="5.33203125" style="1" customWidth="1"/>
    <col min="4814" max="4814" width="3.33203125" style="1" customWidth="1"/>
    <col min="4815" max="4815" width="44.88671875" style="1" customWidth="1"/>
    <col min="4816" max="4816" width="4.88671875" style="1" customWidth="1"/>
    <col min="4817" max="4820" width="5.6640625" style="1" customWidth="1"/>
    <col min="4821" max="4821" width="7.109375" style="1" customWidth="1"/>
    <col min="4822" max="4824" width="0" style="1" hidden="1" customWidth="1"/>
    <col min="4825" max="4825" width="10.44140625" style="1" customWidth="1"/>
    <col min="4826" max="4826" width="13.44140625" style="1" customWidth="1"/>
    <col min="4827" max="4827" width="1.44140625" style="1" customWidth="1"/>
    <col min="4828" max="4828" width="6.33203125" style="1" customWidth="1"/>
    <col min="4829" max="4829" width="8.33203125" style="1" customWidth="1"/>
    <col min="4830" max="4830" width="6.109375" style="1" customWidth="1"/>
    <col min="4831" max="4831" width="7.44140625" style="1" customWidth="1"/>
    <col min="4832" max="4832" width="9.44140625" style="1" customWidth="1"/>
    <col min="4833" max="4833" width="4.109375" style="1" customWidth="1"/>
    <col min="4834" max="4834" width="9.44140625" style="1" customWidth="1"/>
    <col min="4835" max="4835" width="1.88671875" style="1" customWidth="1"/>
    <col min="4836" max="5067" width="11.44140625" style="1"/>
    <col min="5068" max="5068" width="1.109375" style="1" customWidth="1"/>
    <col min="5069" max="5069" width="5.33203125" style="1" customWidth="1"/>
    <col min="5070" max="5070" width="3.33203125" style="1" customWidth="1"/>
    <col min="5071" max="5071" width="44.88671875" style="1" customWidth="1"/>
    <col min="5072" max="5072" width="4.88671875" style="1" customWidth="1"/>
    <col min="5073" max="5076" width="5.6640625" style="1" customWidth="1"/>
    <col min="5077" max="5077" width="7.109375" style="1" customWidth="1"/>
    <col min="5078" max="5080" width="0" style="1" hidden="1" customWidth="1"/>
    <col min="5081" max="5081" width="10.44140625" style="1" customWidth="1"/>
    <col min="5082" max="5082" width="13.44140625" style="1" customWidth="1"/>
    <col min="5083" max="5083" width="1.44140625" style="1" customWidth="1"/>
    <col min="5084" max="5084" width="6.33203125" style="1" customWidth="1"/>
    <col min="5085" max="5085" width="8.33203125" style="1" customWidth="1"/>
    <col min="5086" max="5086" width="6.109375" style="1" customWidth="1"/>
    <col min="5087" max="5087" width="7.44140625" style="1" customWidth="1"/>
    <col min="5088" max="5088" width="9.44140625" style="1" customWidth="1"/>
    <col min="5089" max="5089" width="4.109375" style="1" customWidth="1"/>
    <col min="5090" max="5090" width="9.44140625" style="1" customWidth="1"/>
    <col min="5091" max="5091" width="1.88671875" style="1" customWidth="1"/>
    <col min="5092" max="5323" width="11.44140625" style="1"/>
    <col min="5324" max="5324" width="1.109375" style="1" customWidth="1"/>
    <col min="5325" max="5325" width="5.33203125" style="1" customWidth="1"/>
    <col min="5326" max="5326" width="3.33203125" style="1" customWidth="1"/>
    <col min="5327" max="5327" width="44.88671875" style="1" customWidth="1"/>
    <col min="5328" max="5328" width="4.88671875" style="1" customWidth="1"/>
    <col min="5329" max="5332" width="5.6640625" style="1" customWidth="1"/>
    <col min="5333" max="5333" width="7.109375" style="1" customWidth="1"/>
    <col min="5334" max="5336" width="0" style="1" hidden="1" customWidth="1"/>
    <col min="5337" max="5337" width="10.44140625" style="1" customWidth="1"/>
    <col min="5338" max="5338" width="13.44140625" style="1" customWidth="1"/>
    <col min="5339" max="5339" width="1.44140625" style="1" customWidth="1"/>
    <col min="5340" max="5340" width="6.33203125" style="1" customWidth="1"/>
    <col min="5341" max="5341" width="8.33203125" style="1" customWidth="1"/>
    <col min="5342" max="5342" width="6.109375" style="1" customWidth="1"/>
    <col min="5343" max="5343" width="7.44140625" style="1" customWidth="1"/>
    <col min="5344" max="5344" width="9.44140625" style="1" customWidth="1"/>
    <col min="5345" max="5345" width="4.109375" style="1" customWidth="1"/>
    <col min="5346" max="5346" width="9.44140625" style="1" customWidth="1"/>
    <col min="5347" max="5347" width="1.88671875" style="1" customWidth="1"/>
    <col min="5348" max="5579" width="11.44140625" style="1"/>
    <col min="5580" max="5580" width="1.109375" style="1" customWidth="1"/>
    <col min="5581" max="5581" width="5.33203125" style="1" customWidth="1"/>
    <col min="5582" max="5582" width="3.33203125" style="1" customWidth="1"/>
    <col min="5583" max="5583" width="44.88671875" style="1" customWidth="1"/>
    <col min="5584" max="5584" width="4.88671875" style="1" customWidth="1"/>
    <col min="5585" max="5588" width="5.6640625" style="1" customWidth="1"/>
    <col min="5589" max="5589" width="7.109375" style="1" customWidth="1"/>
    <col min="5590" max="5592" width="0" style="1" hidden="1" customWidth="1"/>
    <col min="5593" max="5593" width="10.44140625" style="1" customWidth="1"/>
    <col min="5594" max="5594" width="13.44140625" style="1" customWidth="1"/>
    <col min="5595" max="5595" width="1.44140625" style="1" customWidth="1"/>
    <col min="5596" max="5596" width="6.33203125" style="1" customWidth="1"/>
    <col min="5597" max="5597" width="8.33203125" style="1" customWidth="1"/>
    <col min="5598" max="5598" width="6.109375" style="1" customWidth="1"/>
    <col min="5599" max="5599" width="7.44140625" style="1" customWidth="1"/>
    <col min="5600" max="5600" width="9.44140625" style="1" customWidth="1"/>
    <col min="5601" max="5601" width="4.109375" style="1" customWidth="1"/>
    <col min="5602" max="5602" width="9.44140625" style="1" customWidth="1"/>
    <col min="5603" max="5603" width="1.88671875" style="1" customWidth="1"/>
    <col min="5604" max="5835" width="11.44140625" style="1"/>
    <col min="5836" max="5836" width="1.109375" style="1" customWidth="1"/>
    <col min="5837" max="5837" width="5.33203125" style="1" customWidth="1"/>
    <col min="5838" max="5838" width="3.33203125" style="1" customWidth="1"/>
    <col min="5839" max="5839" width="44.88671875" style="1" customWidth="1"/>
    <col min="5840" max="5840" width="4.88671875" style="1" customWidth="1"/>
    <col min="5841" max="5844" width="5.6640625" style="1" customWidth="1"/>
    <col min="5845" max="5845" width="7.109375" style="1" customWidth="1"/>
    <col min="5846" max="5848" width="0" style="1" hidden="1" customWidth="1"/>
    <col min="5849" max="5849" width="10.44140625" style="1" customWidth="1"/>
    <col min="5850" max="5850" width="13.44140625" style="1" customWidth="1"/>
    <col min="5851" max="5851" width="1.44140625" style="1" customWidth="1"/>
    <col min="5852" max="5852" width="6.33203125" style="1" customWidth="1"/>
    <col min="5853" max="5853" width="8.33203125" style="1" customWidth="1"/>
    <col min="5854" max="5854" width="6.109375" style="1" customWidth="1"/>
    <col min="5855" max="5855" width="7.44140625" style="1" customWidth="1"/>
    <col min="5856" max="5856" width="9.44140625" style="1" customWidth="1"/>
    <col min="5857" max="5857" width="4.109375" style="1" customWidth="1"/>
    <col min="5858" max="5858" width="9.44140625" style="1" customWidth="1"/>
    <col min="5859" max="5859" width="1.88671875" style="1" customWidth="1"/>
    <col min="5860" max="6091" width="11.44140625" style="1"/>
    <col min="6092" max="6092" width="1.109375" style="1" customWidth="1"/>
    <col min="6093" max="6093" width="5.33203125" style="1" customWidth="1"/>
    <col min="6094" max="6094" width="3.33203125" style="1" customWidth="1"/>
    <col min="6095" max="6095" width="44.88671875" style="1" customWidth="1"/>
    <col min="6096" max="6096" width="4.88671875" style="1" customWidth="1"/>
    <col min="6097" max="6100" width="5.6640625" style="1" customWidth="1"/>
    <col min="6101" max="6101" width="7.109375" style="1" customWidth="1"/>
    <col min="6102" max="6104" width="0" style="1" hidden="1" customWidth="1"/>
    <col min="6105" max="6105" width="10.44140625" style="1" customWidth="1"/>
    <col min="6106" max="6106" width="13.44140625" style="1" customWidth="1"/>
    <col min="6107" max="6107" width="1.44140625" style="1" customWidth="1"/>
    <col min="6108" max="6108" width="6.33203125" style="1" customWidth="1"/>
    <col min="6109" max="6109" width="8.33203125" style="1" customWidth="1"/>
    <col min="6110" max="6110" width="6.109375" style="1" customWidth="1"/>
    <col min="6111" max="6111" width="7.44140625" style="1" customWidth="1"/>
    <col min="6112" max="6112" width="9.44140625" style="1" customWidth="1"/>
    <col min="6113" max="6113" width="4.109375" style="1" customWidth="1"/>
    <col min="6114" max="6114" width="9.44140625" style="1" customWidth="1"/>
    <col min="6115" max="6115" width="1.88671875" style="1" customWidth="1"/>
    <col min="6116" max="6347" width="11.44140625" style="1"/>
    <col min="6348" max="6348" width="1.109375" style="1" customWidth="1"/>
    <col min="6349" max="6349" width="5.33203125" style="1" customWidth="1"/>
    <col min="6350" max="6350" width="3.33203125" style="1" customWidth="1"/>
    <col min="6351" max="6351" width="44.88671875" style="1" customWidth="1"/>
    <col min="6352" max="6352" width="4.88671875" style="1" customWidth="1"/>
    <col min="6353" max="6356" width="5.6640625" style="1" customWidth="1"/>
    <col min="6357" max="6357" width="7.109375" style="1" customWidth="1"/>
    <col min="6358" max="6360" width="0" style="1" hidden="1" customWidth="1"/>
    <col min="6361" max="6361" width="10.44140625" style="1" customWidth="1"/>
    <col min="6362" max="6362" width="13.44140625" style="1" customWidth="1"/>
    <col min="6363" max="6363" width="1.44140625" style="1" customWidth="1"/>
    <col min="6364" max="6364" width="6.33203125" style="1" customWidth="1"/>
    <col min="6365" max="6365" width="8.33203125" style="1" customWidth="1"/>
    <col min="6366" max="6366" width="6.109375" style="1" customWidth="1"/>
    <col min="6367" max="6367" width="7.44140625" style="1" customWidth="1"/>
    <col min="6368" max="6368" width="9.44140625" style="1" customWidth="1"/>
    <col min="6369" max="6369" width="4.109375" style="1" customWidth="1"/>
    <col min="6370" max="6370" width="9.44140625" style="1" customWidth="1"/>
    <col min="6371" max="6371" width="1.88671875" style="1" customWidth="1"/>
    <col min="6372" max="6603" width="11.44140625" style="1"/>
    <col min="6604" max="6604" width="1.109375" style="1" customWidth="1"/>
    <col min="6605" max="6605" width="5.33203125" style="1" customWidth="1"/>
    <col min="6606" max="6606" width="3.33203125" style="1" customWidth="1"/>
    <col min="6607" max="6607" width="44.88671875" style="1" customWidth="1"/>
    <col min="6608" max="6608" width="4.88671875" style="1" customWidth="1"/>
    <col min="6609" max="6612" width="5.6640625" style="1" customWidth="1"/>
    <col min="6613" max="6613" width="7.109375" style="1" customWidth="1"/>
    <col min="6614" max="6616" width="0" style="1" hidden="1" customWidth="1"/>
    <col min="6617" max="6617" width="10.44140625" style="1" customWidth="1"/>
    <col min="6618" max="6618" width="13.44140625" style="1" customWidth="1"/>
    <col min="6619" max="6619" width="1.44140625" style="1" customWidth="1"/>
    <col min="6620" max="6620" width="6.33203125" style="1" customWidth="1"/>
    <col min="6621" max="6621" width="8.33203125" style="1" customWidth="1"/>
    <col min="6622" max="6622" width="6.109375" style="1" customWidth="1"/>
    <col min="6623" max="6623" width="7.44140625" style="1" customWidth="1"/>
    <col min="6624" max="6624" width="9.44140625" style="1" customWidth="1"/>
    <col min="6625" max="6625" width="4.109375" style="1" customWidth="1"/>
    <col min="6626" max="6626" width="9.44140625" style="1" customWidth="1"/>
    <col min="6627" max="6627" width="1.88671875" style="1" customWidth="1"/>
    <col min="6628" max="6859" width="11.44140625" style="1"/>
    <col min="6860" max="6860" width="1.109375" style="1" customWidth="1"/>
    <col min="6861" max="6861" width="5.33203125" style="1" customWidth="1"/>
    <col min="6862" max="6862" width="3.33203125" style="1" customWidth="1"/>
    <col min="6863" max="6863" width="44.88671875" style="1" customWidth="1"/>
    <col min="6864" max="6864" width="4.88671875" style="1" customWidth="1"/>
    <col min="6865" max="6868" width="5.6640625" style="1" customWidth="1"/>
    <col min="6869" max="6869" width="7.109375" style="1" customWidth="1"/>
    <col min="6870" max="6872" width="0" style="1" hidden="1" customWidth="1"/>
    <col min="6873" max="6873" width="10.44140625" style="1" customWidth="1"/>
    <col min="6874" max="6874" width="13.44140625" style="1" customWidth="1"/>
    <col min="6875" max="6875" width="1.44140625" style="1" customWidth="1"/>
    <col min="6876" max="6876" width="6.33203125" style="1" customWidth="1"/>
    <col min="6877" max="6877" width="8.33203125" style="1" customWidth="1"/>
    <col min="6878" max="6878" width="6.109375" style="1" customWidth="1"/>
    <col min="6879" max="6879" width="7.44140625" style="1" customWidth="1"/>
    <col min="6880" max="6880" width="9.44140625" style="1" customWidth="1"/>
    <col min="6881" max="6881" width="4.109375" style="1" customWidth="1"/>
    <col min="6882" max="6882" width="9.44140625" style="1" customWidth="1"/>
    <col min="6883" max="6883" width="1.88671875" style="1" customWidth="1"/>
    <col min="6884" max="7115" width="11.44140625" style="1"/>
    <col min="7116" max="7116" width="1.109375" style="1" customWidth="1"/>
    <col min="7117" max="7117" width="5.33203125" style="1" customWidth="1"/>
    <col min="7118" max="7118" width="3.33203125" style="1" customWidth="1"/>
    <col min="7119" max="7119" width="44.88671875" style="1" customWidth="1"/>
    <col min="7120" max="7120" width="4.88671875" style="1" customWidth="1"/>
    <col min="7121" max="7124" width="5.6640625" style="1" customWidth="1"/>
    <col min="7125" max="7125" width="7.109375" style="1" customWidth="1"/>
    <col min="7126" max="7128" width="0" style="1" hidden="1" customWidth="1"/>
    <col min="7129" max="7129" width="10.44140625" style="1" customWidth="1"/>
    <col min="7130" max="7130" width="13.44140625" style="1" customWidth="1"/>
    <col min="7131" max="7131" width="1.44140625" style="1" customWidth="1"/>
    <col min="7132" max="7132" width="6.33203125" style="1" customWidth="1"/>
    <col min="7133" max="7133" width="8.33203125" style="1" customWidth="1"/>
    <col min="7134" max="7134" width="6.109375" style="1" customWidth="1"/>
    <col min="7135" max="7135" width="7.44140625" style="1" customWidth="1"/>
    <col min="7136" max="7136" width="9.44140625" style="1" customWidth="1"/>
    <col min="7137" max="7137" width="4.109375" style="1" customWidth="1"/>
    <col min="7138" max="7138" width="9.44140625" style="1" customWidth="1"/>
    <col min="7139" max="7139" width="1.88671875" style="1" customWidth="1"/>
    <col min="7140" max="7371" width="11.44140625" style="1"/>
    <col min="7372" max="7372" width="1.109375" style="1" customWidth="1"/>
    <col min="7373" max="7373" width="5.33203125" style="1" customWidth="1"/>
    <col min="7374" max="7374" width="3.33203125" style="1" customWidth="1"/>
    <col min="7375" max="7375" width="44.88671875" style="1" customWidth="1"/>
    <col min="7376" max="7376" width="4.88671875" style="1" customWidth="1"/>
    <col min="7377" max="7380" width="5.6640625" style="1" customWidth="1"/>
    <col min="7381" max="7381" width="7.109375" style="1" customWidth="1"/>
    <col min="7382" max="7384" width="0" style="1" hidden="1" customWidth="1"/>
    <col min="7385" max="7385" width="10.44140625" style="1" customWidth="1"/>
    <col min="7386" max="7386" width="13.44140625" style="1" customWidth="1"/>
    <col min="7387" max="7387" width="1.44140625" style="1" customWidth="1"/>
    <col min="7388" max="7388" width="6.33203125" style="1" customWidth="1"/>
    <col min="7389" max="7389" width="8.33203125" style="1" customWidth="1"/>
    <col min="7390" max="7390" width="6.109375" style="1" customWidth="1"/>
    <col min="7391" max="7391" width="7.44140625" style="1" customWidth="1"/>
    <col min="7392" max="7392" width="9.44140625" style="1" customWidth="1"/>
    <col min="7393" max="7393" width="4.109375" style="1" customWidth="1"/>
    <col min="7394" max="7394" width="9.44140625" style="1" customWidth="1"/>
    <col min="7395" max="7395" width="1.88671875" style="1" customWidth="1"/>
    <col min="7396" max="7627" width="11.44140625" style="1"/>
    <col min="7628" max="7628" width="1.109375" style="1" customWidth="1"/>
    <col min="7629" max="7629" width="5.33203125" style="1" customWidth="1"/>
    <col min="7630" max="7630" width="3.33203125" style="1" customWidth="1"/>
    <col min="7631" max="7631" width="44.88671875" style="1" customWidth="1"/>
    <col min="7632" max="7632" width="4.88671875" style="1" customWidth="1"/>
    <col min="7633" max="7636" width="5.6640625" style="1" customWidth="1"/>
    <col min="7637" max="7637" width="7.109375" style="1" customWidth="1"/>
    <col min="7638" max="7640" width="0" style="1" hidden="1" customWidth="1"/>
    <col min="7641" max="7641" width="10.44140625" style="1" customWidth="1"/>
    <col min="7642" max="7642" width="13.44140625" style="1" customWidth="1"/>
    <col min="7643" max="7643" width="1.44140625" style="1" customWidth="1"/>
    <col min="7644" max="7644" width="6.33203125" style="1" customWidth="1"/>
    <col min="7645" max="7645" width="8.33203125" style="1" customWidth="1"/>
    <col min="7646" max="7646" width="6.109375" style="1" customWidth="1"/>
    <col min="7647" max="7647" width="7.44140625" style="1" customWidth="1"/>
    <col min="7648" max="7648" width="9.44140625" style="1" customWidth="1"/>
    <col min="7649" max="7649" width="4.109375" style="1" customWidth="1"/>
    <col min="7650" max="7650" width="9.44140625" style="1" customWidth="1"/>
    <col min="7651" max="7651" width="1.88671875" style="1" customWidth="1"/>
    <col min="7652" max="7883" width="11.44140625" style="1"/>
    <col min="7884" max="7884" width="1.109375" style="1" customWidth="1"/>
    <col min="7885" max="7885" width="5.33203125" style="1" customWidth="1"/>
    <col min="7886" max="7886" width="3.33203125" style="1" customWidth="1"/>
    <col min="7887" max="7887" width="44.88671875" style="1" customWidth="1"/>
    <col min="7888" max="7888" width="4.88671875" style="1" customWidth="1"/>
    <col min="7889" max="7892" width="5.6640625" style="1" customWidth="1"/>
    <col min="7893" max="7893" width="7.109375" style="1" customWidth="1"/>
    <col min="7894" max="7896" width="0" style="1" hidden="1" customWidth="1"/>
    <col min="7897" max="7897" width="10.44140625" style="1" customWidth="1"/>
    <col min="7898" max="7898" width="13.44140625" style="1" customWidth="1"/>
    <col min="7899" max="7899" width="1.44140625" style="1" customWidth="1"/>
    <col min="7900" max="7900" width="6.33203125" style="1" customWidth="1"/>
    <col min="7901" max="7901" width="8.33203125" style="1" customWidth="1"/>
    <col min="7902" max="7902" width="6.109375" style="1" customWidth="1"/>
    <col min="7903" max="7903" width="7.44140625" style="1" customWidth="1"/>
    <col min="7904" max="7904" width="9.44140625" style="1" customWidth="1"/>
    <col min="7905" max="7905" width="4.109375" style="1" customWidth="1"/>
    <col min="7906" max="7906" width="9.44140625" style="1" customWidth="1"/>
    <col min="7907" max="7907" width="1.88671875" style="1" customWidth="1"/>
    <col min="7908" max="8139" width="11.44140625" style="1"/>
    <col min="8140" max="8140" width="1.109375" style="1" customWidth="1"/>
    <col min="8141" max="8141" width="5.33203125" style="1" customWidth="1"/>
    <col min="8142" max="8142" width="3.33203125" style="1" customWidth="1"/>
    <col min="8143" max="8143" width="44.88671875" style="1" customWidth="1"/>
    <col min="8144" max="8144" width="4.88671875" style="1" customWidth="1"/>
    <col min="8145" max="8148" width="5.6640625" style="1" customWidth="1"/>
    <col min="8149" max="8149" width="7.109375" style="1" customWidth="1"/>
    <col min="8150" max="8152" width="0" style="1" hidden="1" customWidth="1"/>
    <col min="8153" max="8153" width="10.44140625" style="1" customWidth="1"/>
    <col min="8154" max="8154" width="13.44140625" style="1" customWidth="1"/>
    <col min="8155" max="8155" width="1.44140625" style="1" customWidth="1"/>
    <col min="8156" max="8156" width="6.33203125" style="1" customWidth="1"/>
    <col min="8157" max="8157" width="8.33203125" style="1" customWidth="1"/>
    <col min="8158" max="8158" width="6.109375" style="1" customWidth="1"/>
    <col min="8159" max="8159" width="7.44140625" style="1" customWidth="1"/>
    <col min="8160" max="8160" width="9.44140625" style="1" customWidth="1"/>
    <col min="8161" max="8161" width="4.109375" style="1" customWidth="1"/>
    <col min="8162" max="8162" width="9.44140625" style="1" customWidth="1"/>
    <col min="8163" max="8163" width="1.88671875" style="1" customWidth="1"/>
    <col min="8164" max="8395" width="11.44140625" style="1"/>
    <col min="8396" max="8396" width="1.109375" style="1" customWidth="1"/>
    <col min="8397" max="8397" width="5.33203125" style="1" customWidth="1"/>
    <col min="8398" max="8398" width="3.33203125" style="1" customWidth="1"/>
    <col min="8399" max="8399" width="44.88671875" style="1" customWidth="1"/>
    <col min="8400" max="8400" width="4.88671875" style="1" customWidth="1"/>
    <col min="8401" max="8404" width="5.6640625" style="1" customWidth="1"/>
    <col min="8405" max="8405" width="7.109375" style="1" customWidth="1"/>
    <col min="8406" max="8408" width="0" style="1" hidden="1" customWidth="1"/>
    <col min="8409" max="8409" width="10.44140625" style="1" customWidth="1"/>
    <col min="8410" max="8410" width="13.44140625" style="1" customWidth="1"/>
    <col min="8411" max="8411" width="1.44140625" style="1" customWidth="1"/>
    <col min="8412" max="8412" width="6.33203125" style="1" customWidth="1"/>
    <col min="8413" max="8413" width="8.33203125" style="1" customWidth="1"/>
    <col min="8414" max="8414" width="6.109375" style="1" customWidth="1"/>
    <col min="8415" max="8415" width="7.44140625" style="1" customWidth="1"/>
    <col min="8416" max="8416" width="9.44140625" style="1" customWidth="1"/>
    <col min="8417" max="8417" width="4.109375" style="1" customWidth="1"/>
    <col min="8418" max="8418" width="9.44140625" style="1" customWidth="1"/>
    <col min="8419" max="8419" width="1.88671875" style="1" customWidth="1"/>
    <col min="8420" max="8651" width="11.44140625" style="1"/>
    <col min="8652" max="8652" width="1.109375" style="1" customWidth="1"/>
    <col min="8653" max="8653" width="5.33203125" style="1" customWidth="1"/>
    <col min="8654" max="8654" width="3.33203125" style="1" customWidth="1"/>
    <col min="8655" max="8655" width="44.88671875" style="1" customWidth="1"/>
    <col min="8656" max="8656" width="4.88671875" style="1" customWidth="1"/>
    <col min="8657" max="8660" width="5.6640625" style="1" customWidth="1"/>
    <col min="8661" max="8661" width="7.109375" style="1" customWidth="1"/>
    <col min="8662" max="8664" width="0" style="1" hidden="1" customWidth="1"/>
    <col min="8665" max="8665" width="10.44140625" style="1" customWidth="1"/>
    <col min="8666" max="8666" width="13.44140625" style="1" customWidth="1"/>
    <col min="8667" max="8667" width="1.44140625" style="1" customWidth="1"/>
    <col min="8668" max="8668" width="6.33203125" style="1" customWidth="1"/>
    <col min="8669" max="8669" width="8.33203125" style="1" customWidth="1"/>
    <col min="8670" max="8670" width="6.109375" style="1" customWidth="1"/>
    <col min="8671" max="8671" width="7.44140625" style="1" customWidth="1"/>
    <col min="8672" max="8672" width="9.44140625" style="1" customWidth="1"/>
    <col min="8673" max="8673" width="4.109375" style="1" customWidth="1"/>
    <col min="8674" max="8674" width="9.44140625" style="1" customWidth="1"/>
    <col min="8675" max="8675" width="1.88671875" style="1" customWidth="1"/>
    <col min="8676" max="8907" width="11.44140625" style="1"/>
    <col min="8908" max="8908" width="1.109375" style="1" customWidth="1"/>
    <col min="8909" max="8909" width="5.33203125" style="1" customWidth="1"/>
    <col min="8910" max="8910" width="3.33203125" style="1" customWidth="1"/>
    <col min="8911" max="8911" width="44.88671875" style="1" customWidth="1"/>
    <col min="8912" max="8912" width="4.88671875" style="1" customWidth="1"/>
    <col min="8913" max="8916" width="5.6640625" style="1" customWidth="1"/>
    <col min="8917" max="8917" width="7.109375" style="1" customWidth="1"/>
    <col min="8918" max="8920" width="0" style="1" hidden="1" customWidth="1"/>
    <col min="8921" max="8921" width="10.44140625" style="1" customWidth="1"/>
    <col min="8922" max="8922" width="13.44140625" style="1" customWidth="1"/>
    <col min="8923" max="8923" width="1.44140625" style="1" customWidth="1"/>
    <col min="8924" max="8924" width="6.33203125" style="1" customWidth="1"/>
    <col min="8925" max="8925" width="8.33203125" style="1" customWidth="1"/>
    <col min="8926" max="8926" width="6.109375" style="1" customWidth="1"/>
    <col min="8927" max="8927" width="7.44140625" style="1" customWidth="1"/>
    <col min="8928" max="8928" width="9.44140625" style="1" customWidth="1"/>
    <col min="8929" max="8929" width="4.109375" style="1" customWidth="1"/>
    <col min="8930" max="8930" width="9.44140625" style="1" customWidth="1"/>
    <col min="8931" max="8931" width="1.88671875" style="1" customWidth="1"/>
    <col min="8932" max="9163" width="11.44140625" style="1"/>
    <col min="9164" max="9164" width="1.109375" style="1" customWidth="1"/>
    <col min="9165" max="9165" width="5.33203125" style="1" customWidth="1"/>
    <col min="9166" max="9166" width="3.33203125" style="1" customWidth="1"/>
    <col min="9167" max="9167" width="44.88671875" style="1" customWidth="1"/>
    <col min="9168" max="9168" width="4.88671875" style="1" customWidth="1"/>
    <col min="9169" max="9172" width="5.6640625" style="1" customWidth="1"/>
    <col min="9173" max="9173" width="7.109375" style="1" customWidth="1"/>
    <col min="9174" max="9176" width="0" style="1" hidden="1" customWidth="1"/>
    <col min="9177" max="9177" width="10.44140625" style="1" customWidth="1"/>
    <col min="9178" max="9178" width="13.44140625" style="1" customWidth="1"/>
    <col min="9179" max="9179" width="1.44140625" style="1" customWidth="1"/>
    <col min="9180" max="9180" width="6.33203125" style="1" customWidth="1"/>
    <col min="9181" max="9181" width="8.33203125" style="1" customWidth="1"/>
    <col min="9182" max="9182" width="6.109375" style="1" customWidth="1"/>
    <col min="9183" max="9183" width="7.44140625" style="1" customWidth="1"/>
    <col min="9184" max="9184" width="9.44140625" style="1" customWidth="1"/>
    <col min="9185" max="9185" width="4.109375" style="1" customWidth="1"/>
    <col min="9186" max="9186" width="9.44140625" style="1" customWidth="1"/>
    <col min="9187" max="9187" width="1.88671875" style="1" customWidth="1"/>
    <col min="9188" max="9419" width="11.44140625" style="1"/>
    <col min="9420" max="9420" width="1.109375" style="1" customWidth="1"/>
    <col min="9421" max="9421" width="5.33203125" style="1" customWidth="1"/>
    <col min="9422" max="9422" width="3.33203125" style="1" customWidth="1"/>
    <col min="9423" max="9423" width="44.88671875" style="1" customWidth="1"/>
    <col min="9424" max="9424" width="4.88671875" style="1" customWidth="1"/>
    <col min="9425" max="9428" width="5.6640625" style="1" customWidth="1"/>
    <col min="9429" max="9429" width="7.109375" style="1" customWidth="1"/>
    <col min="9430" max="9432" width="0" style="1" hidden="1" customWidth="1"/>
    <col min="9433" max="9433" width="10.44140625" style="1" customWidth="1"/>
    <col min="9434" max="9434" width="13.44140625" style="1" customWidth="1"/>
    <col min="9435" max="9435" width="1.44140625" style="1" customWidth="1"/>
    <col min="9436" max="9436" width="6.33203125" style="1" customWidth="1"/>
    <col min="9437" max="9437" width="8.33203125" style="1" customWidth="1"/>
    <col min="9438" max="9438" width="6.109375" style="1" customWidth="1"/>
    <col min="9439" max="9439" width="7.44140625" style="1" customWidth="1"/>
    <col min="9440" max="9440" width="9.44140625" style="1" customWidth="1"/>
    <col min="9441" max="9441" width="4.109375" style="1" customWidth="1"/>
    <col min="9442" max="9442" width="9.44140625" style="1" customWidth="1"/>
    <col min="9443" max="9443" width="1.88671875" style="1" customWidth="1"/>
    <col min="9444" max="9675" width="11.44140625" style="1"/>
    <col min="9676" max="9676" width="1.109375" style="1" customWidth="1"/>
    <col min="9677" max="9677" width="5.33203125" style="1" customWidth="1"/>
    <col min="9678" max="9678" width="3.33203125" style="1" customWidth="1"/>
    <col min="9679" max="9679" width="44.88671875" style="1" customWidth="1"/>
    <col min="9680" max="9680" width="4.88671875" style="1" customWidth="1"/>
    <col min="9681" max="9684" width="5.6640625" style="1" customWidth="1"/>
    <col min="9685" max="9685" width="7.109375" style="1" customWidth="1"/>
    <col min="9686" max="9688" width="0" style="1" hidden="1" customWidth="1"/>
    <col min="9689" max="9689" width="10.44140625" style="1" customWidth="1"/>
    <col min="9690" max="9690" width="13.44140625" style="1" customWidth="1"/>
    <col min="9691" max="9691" width="1.44140625" style="1" customWidth="1"/>
    <col min="9692" max="9692" width="6.33203125" style="1" customWidth="1"/>
    <col min="9693" max="9693" width="8.33203125" style="1" customWidth="1"/>
    <col min="9694" max="9694" width="6.109375" style="1" customWidth="1"/>
    <col min="9695" max="9695" width="7.44140625" style="1" customWidth="1"/>
    <col min="9696" max="9696" width="9.44140625" style="1" customWidth="1"/>
    <col min="9697" max="9697" width="4.109375" style="1" customWidth="1"/>
    <col min="9698" max="9698" width="9.44140625" style="1" customWidth="1"/>
    <col min="9699" max="9699" width="1.88671875" style="1" customWidth="1"/>
    <col min="9700" max="9931" width="11.44140625" style="1"/>
    <col min="9932" max="9932" width="1.109375" style="1" customWidth="1"/>
    <col min="9933" max="9933" width="5.33203125" style="1" customWidth="1"/>
    <col min="9934" max="9934" width="3.33203125" style="1" customWidth="1"/>
    <col min="9935" max="9935" width="44.88671875" style="1" customWidth="1"/>
    <col min="9936" max="9936" width="4.88671875" style="1" customWidth="1"/>
    <col min="9937" max="9940" width="5.6640625" style="1" customWidth="1"/>
    <col min="9941" max="9941" width="7.109375" style="1" customWidth="1"/>
    <col min="9942" max="9944" width="0" style="1" hidden="1" customWidth="1"/>
    <col min="9945" max="9945" width="10.44140625" style="1" customWidth="1"/>
    <col min="9946" max="9946" width="13.44140625" style="1" customWidth="1"/>
    <col min="9947" max="9947" width="1.44140625" style="1" customWidth="1"/>
    <col min="9948" max="9948" width="6.33203125" style="1" customWidth="1"/>
    <col min="9949" max="9949" width="8.33203125" style="1" customWidth="1"/>
    <col min="9950" max="9950" width="6.109375" style="1" customWidth="1"/>
    <col min="9951" max="9951" width="7.44140625" style="1" customWidth="1"/>
    <col min="9952" max="9952" width="9.44140625" style="1" customWidth="1"/>
    <col min="9953" max="9953" width="4.109375" style="1" customWidth="1"/>
    <col min="9954" max="9954" width="9.44140625" style="1" customWidth="1"/>
    <col min="9955" max="9955" width="1.88671875" style="1" customWidth="1"/>
    <col min="9956" max="10187" width="11.44140625" style="1"/>
    <col min="10188" max="10188" width="1.109375" style="1" customWidth="1"/>
    <col min="10189" max="10189" width="5.33203125" style="1" customWidth="1"/>
    <col min="10190" max="10190" width="3.33203125" style="1" customWidth="1"/>
    <col min="10191" max="10191" width="44.88671875" style="1" customWidth="1"/>
    <col min="10192" max="10192" width="4.88671875" style="1" customWidth="1"/>
    <col min="10193" max="10196" width="5.6640625" style="1" customWidth="1"/>
    <col min="10197" max="10197" width="7.109375" style="1" customWidth="1"/>
    <col min="10198" max="10200" width="0" style="1" hidden="1" customWidth="1"/>
    <col min="10201" max="10201" width="10.44140625" style="1" customWidth="1"/>
    <col min="10202" max="10202" width="13.44140625" style="1" customWidth="1"/>
    <col min="10203" max="10203" width="1.44140625" style="1" customWidth="1"/>
    <col min="10204" max="10204" width="6.33203125" style="1" customWidth="1"/>
    <col min="10205" max="10205" width="8.33203125" style="1" customWidth="1"/>
    <col min="10206" max="10206" width="6.109375" style="1" customWidth="1"/>
    <col min="10207" max="10207" width="7.44140625" style="1" customWidth="1"/>
    <col min="10208" max="10208" width="9.44140625" style="1" customWidth="1"/>
    <col min="10209" max="10209" width="4.109375" style="1" customWidth="1"/>
    <col min="10210" max="10210" width="9.44140625" style="1" customWidth="1"/>
    <col min="10211" max="10211" width="1.88671875" style="1" customWidth="1"/>
    <col min="10212" max="10443" width="11.44140625" style="1"/>
    <col min="10444" max="10444" width="1.109375" style="1" customWidth="1"/>
    <col min="10445" max="10445" width="5.33203125" style="1" customWidth="1"/>
    <col min="10446" max="10446" width="3.33203125" style="1" customWidth="1"/>
    <col min="10447" max="10447" width="44.88671875" style="1" customWidth="1"/>
    <col min="10448" max="10448" width="4.88671875" style="1" customWidth="1"/>
    <col min="10449" max="10452" width="5.6640625" style="1" customWidth="1"/>
    <col min="10453" max="10453" width="7.109375" style="1" customWidth="1"/>
    <col min="10454" max="10456" width="0" style="1" hidden="1" customWidth="1"/>
    <col min="10457" max="10457" width="10.44140625" style="1" customWidth="1"/>
    <col min="10458" max="10458" width="13.44140625" style="1" customWidth="1"/>
    <col min="10459" max="10459" width="1.44140625" style="1" customWidth="1"/>
    <col min="10460" max="10460" width="6.33203125" style="1" customWidth="1"/>
    <col min="10461" max="10461" width="8.33203125" style="1" customWidth="1"/>
    <col min="10462" max="10462" width="6.109375" style="1" customWidth="1"/>
    <col min="10463" max="10463" width="7.44140625" style="1" customWidth="1"/>
    <col min="10464" max="10464" width="9.44140625" style="1" customWidth="1"/>
    <col min="10465" max="10465" width="4.109375" style="1" customWidth="1"/>
    <col min="10466" max="10466" width="9.44140625" style="1" customWidth="1"/>
    <col min="10467" max="10467" width="1.88671875" style="1" customWidth="1"/>
    <col min="10468" max="10699" width="11.44140625" style="1"/>
    <col min="10700" max="10700" width="1.109375" style="1" customWidth="1"/>
    <col min="10701" max="10701" width="5.33203125" style="1" customWidth="1"/>
    <col min="10702" max="10702" width="3.33203125" style="1" customWidth="1"/>
    <col min="10703" max="10703" width="44.88671875" style="1" customWidth="1"/>
    <col min="10704" max="10704" width="4.88671875" style="1" customWidth="1"/>
    <col min="10705" max="10708" width="5.6640625" style="1" customWidth="1"/>
    <col min="10709" max="10709" width="7.109375" style="1" customWidth="1"/>
    <col min="10710" max="10712" width="0" style="1" hidden="1" customWidth="1"/>
    <col min="10713" max="10713" width="10.44140625" style="1" customWidth="1"/>
    <col min="10714" max="10714" width="13.44140625" style="1" customWidth="1"/>
    <col min="10715" max="10715" width="1.44140625" style="1" customWidth="1"/>
    <col min="10716" max="10716" width="6.33203125" style="1" customWidth="1"/>
    <col min="10717" max="10717" width="8.33203125" style="1" customWidth="1"/>
    <col min="10718" max="10718" width="6.109375" style="1" customWidth="1"/>
    <col min="10719" max="10719" width="7.44140625" style="1" customWidth="1"/>
    <col min="10720" max="10720" width="9.44140625" style="1" customWidth="1"/>
    <col min="10721" max="10721" width="4.109375" style="1" customWidth="1"/>
    <col min="10722" max="10722" width="9.44140625" style="1" customWidth="1"/>
    <col min="10723" max="10723" width="1.88671875" style="1" customWidth="1"/>
    <col min="10724" max="10955" width="11.44140625" style="1"/>
    <col min="10956" max="10956" width="1.109375" style="1" customWidth="1"/>
    <col min="10957" max="10957" width="5.33203125" style="1" customWidth="1"/>
    <col min="10958" max="10958" width="3.33203125" style="1" customWidth="1"/>
    <col min="10959" max="10959" width="44.88671875" style="1" customWidth="1"/>
    <col min="10960" max="10960" width="4.88671875" style="1" customWidth="1"/>
    <col min="10961" max="10964" width="5.6640625" style="1" customWidth="1"/>
    <col min="10965" max="10965" width="7.109375" style="1" customWidth="1"/>
    <col min="10966" max="10968" width="0" style="1" hidden="1" customWidth="1"/>
    <col min="10969" max="10969" width="10.44140625" style="1" customWidth="1"/>
    <col min="10970" max="10970" width="13.44140625" style="1" customWidth="1"/>
    <col min="10971" max="10971" width="1.44140625" style="1" customWidth="1"/>
    <col min="10972" max="10972" width="6.33203125" style="1" customWidth="1"/>
    <col min="10973" max="10973" width="8.33203125" style="1" customWidth="1"/>
    <col min="10974" max="10974" width="6.109375" style="1" customWidth="1"/>
    <col min="10975" max="10975" width="7.44140625" style="1" customWidth="1"/>
    <col min="10976" max="10976" width="9.44140625" style="1" customWidth="1"/>
    <col min="10977" max="10977" width="4.109375" style="1" customWidth="1"/>
    <col min="10978" max="10978" width="9.44140625" style="1" customWidth="1"/>
    <col min="10979" max="10979" width="1.88671875" style="1" customWidth="1"/>
    <col min="10980" max="11211" width="11.44140625" style="1"/>
    <col min="11212" max="11212" width="1.109375" style="1" customWidth="1"/>
    <col min="11213" max="11213" width="5.33203125" style="1" customWidth="1"/>
    <col min="11214" max="11214" width="3.33203125" style="1" customWidth="1"/>
    <col min="11215" max="11215" width="44.88671875" style="1" customWidth="1"/>
    <col min="11216" max="11216" width="4.88671875" style="1" customWidth="1"/>
    <col min="11217" max="11220" width="5.6640625" style="1" customWidth="1"/>
    <col min="11221" max="11221" width="7.109375" style="1" customWidth="1"/>
    <col min="11222" max="11224" width="0" style="1" hidden="1" customWidth="1"/>
    <col min="11225" max="11225" width="10.44140625" style="1" customWidth="1"/>
    <col min="11226" max="11226" width="13.44140625" style="1" customWidth="1"/>
    <col min="11227" max="11227" width="1.44140625" style="1" customWidth="1"/>
    <col min="11228" max="11228" width="6.33203125" style="1" customWidth="1"/>
    <col min="11229" max="11229" width="8.33203125" style="1" customWidth="1"/>
    <col min="11230" max="11230" width="6.109375" style="1" customWidth="1"/>
    <col min="11231" max="11231" width="7.44140625" style="1" customWidth="1"/>
    <col min="11232" max="11232" width="9.44140625" style="1" customWidth="1"/>
    <col min="11233" max="11233" width="4.109375" style="1" customWidth="1"/>
    <col min="11234" max="11234" width="9.44140625" style="1" customWidth="1"/>
    <col min="11235" max="11235" width="1.88671875" style="1" customWidth="1"/>
    <col min="11236" max="11467" width="11.44140625" style="1"/>
    <col min="11468" max="11468" width="1.109375" style="1" customWidth="1"/>
    <col min="11469" max="11469" width="5.33203125" style="1" customWidth="1"/>
    <col min="11470" max="11470" width="3.33203125" style="1" customWidth="1"/>
    <col min="11471" max="11471" width="44.88671875" style="1" customWidth="1"/>
    <col min="11472" max="11472" width="4.88671875" style="1" customWidth="1"/>
    <col min="11473" max="11476" width="5.6640625" style="1" customWidth="1"/>
    <col min="11477" max="11477" width="7.109375" style="1" customWidth="1"/>
    <col min="11478" max="11480" width="0" style="1" hidden="1" customWidth="1"/>
    <col min="11481" max="11481" width="10.44140625" style="1" customWidth="1"/>
    <col min="11482" max="11482" width="13.44140625" style="1" customWidth="1"/>
    <col min="11483" max="11483" width="1.44140625" style="1" customWidth="1"/>
    <col min="11484" max="11484" width="6.33203125" style="1" customWidth="1"/>
    <col min="11485" max="11485" width="8.33203125" style="1" customWidth="1"/>
    <col min="11486" max="11486" width="6.109375" style="1" customWidth="1"/>
    <col min="11487" max="11487" width="7.44140625" style="1" customWidth="1"/>
    <col min="11488" max="11488" width="9.44140625" style="1" customWidth="1"/>
    <col min="11489" max="11489" width="4.109375" style="1" customWidth="1"/>
    <col min="11490" max="11490" width="9.44140625" style="1" customWidth="1"/>
    <col min="11491" max="11491" width="1.88671875" style="1" customWidth="1"/>
    <col min="11492" max="11723" width="11.44140625" style="1"/>
    <col min="11724" max="11724" width="1.109375" style="1" customWidth="1"/>
    <col min="11725" max="11725" width="5.33203125" style="1" customWidth="1"/>
    <col min="11726" max="11726" width="3.33203125" style="1" customWidth="1"/>
    <col min="11727" max="11727" width="44.88671875" style="1" customWidth="1"/>
    <col min="11728" max="11728" width="4.88671875" style="1" customWidth="1"/>
    <col min="11729" max="11732" width="5.6640625" style="1" customWidth="1"/>
    <col min="11733" max="11733" width="7.109375" style="1" customWidth="1"/>
    <col min="11734" max="11736" width="0" style="1" hidden="1" customWidth="1"/>
    <col min="11737" max="11737" width="10.44140625" style="1" customWidth="1"/>
    <col min="11738" max="11738" width="13.44140625" style="1" customWidth="1"/>
    <col min="11739" max="11739" width="1.44140625" style="1" customWidth="1"/>
    <col min="11740" max="11740" width="6.33203125" style="1" customWidth="1"/>
    <col min="11741" max="11741" width="8.33203125" style="1" customWidth="1"/>
    <col min="11742" max="11742" width="6.109375" style="1" customWidth="1"/>
    <col min="11743" max="11743" width="7.44140625" style="1" customWidth="1"/>
    <col min="11744" max="11744" width="9.44140625" style="1" customWidth="1"/>
    <col min="11745" max="11745" width="4.109375" style="1" customWidth="1"/>
    <col min="11746" max="11746" width="9.44140625" style="1" customWidth="1"/>
    <col min="11747" max="11747" width="1.88671875" style="1" customWidth="1"/>
    <col min="11748" max="11979" width="11.44140625" style="1"/>
    <col min="11980" max="11980" width="1.109375" style="1" customWidth="1"/>
    <col min="11981" max="11981" width="5.33203125" style="1" customWidth="1"/>
    <col min="11982" max="11982" width="3.33203125" style="1" customWidth="1"/>
    <col min="11983" max="11983" width="44.88671875" style="1" customWidth="1"/>
    <col min="11984" max="11984" width="4.88671875" style="1" customWidth="1"/>
    <col min="11985" max="11988" width="5.6640625" style="1" customWidth="1"/>
    <col min="11989" max="11989" width="7.109375" style="1" customWidth="1"/>
    <col min="11990" max="11992" width="0" style="1" hidden="1" customWidth="1"/>
    <col min="11993" max="11993" width="10.44140625" style="1" customWidth="1"/>
    <col min="11994" max="11994" width="13.44140625" style="1" customWidth="1"/>
    <col min="11995" max="11995" width="1.44140625" style="1" customWidth="1"/>
    <col min="11996" max="11996" width="6.33203125" style="1" customWidth="1"/>
    <col min="11997" max="11997" width="8.33203125" style="1" customWidth="1"/>
    <col min="11998" max="11998" width="6.109375" style="1" customWidth="1"/>
    <col min="11999" max="11999" width="7.44140625" style="1" customWidth="1"/>
    <col min="12000" max="12000" width="9.44140625" style="1" customWidth="1"/>
    <col min="12001" max="12001" width="4.109375" style="1" customWidth="1"/>
    <col min="12002" max="12002" width="9.44140625" style="1" customWidth="1"/>
    <col min="12003" max="12003" width="1.88671875" style="1" customWidth="1"/>
    <col min="12004" max="12235" width="11.44140625" style="1"/>
    <col min="12236" max="12236" width="1.109375" style="1" customWidth="1"/>
    <col min="12237" max="12237" width="5.33203125" style="1" customWidth="1"/>
    <col min="12238" max="12238" width="3.33203125" style="1" customWidth="1"/>
    <col min="12239" max="12239" width="44.88671875" style="1" customWidth="1"/>
    <col min="12240" max="12240" width="4.88671875" style="1" customWidth="1"/>
    <col min="12241" max="12244" width="5.6640625" style="1" customWidth="1"/>
    <col min="12245" max="12245" width="7.109375" style="1" customWidth="1"/>
    <col min="12246" max="12248" width="0" style="1" hidden="1" customWidth="1"/>
    <col min="12249" max="12249" width="10.44140625" style="1" customWidth="1"/>
    <col min="12250" max="12250" width="13.44140625" style="1" customWidth="1"/>
    <col min="12251" max="12251" width="1.44140625" style="1" customWidth="1"/>
    <col min="12252" max="12252" width="6.33203125" style="1" customWidth="1"/>
    <col min="12253" max="12253" width="8.33203125" style="1" customWidth="1"/>
    <col min="12254" max="12254" width="6.109375" style="1" customWidth="1"/>
    <col min="12255" max="12255" width="7.44140625" style="1" customWidth="1"/>
    <col min="12256" max="12256" width="9.44140625" style="1" customWidth="1"/>
    <col min="12257" max="12257" width="4.109375" style="1" customWidth="1"/>
    <col min="12258" max="12258" width="9.44140625" style="1" customWidth="1"/>
    <col min="12259" max="12259" width="1.88671875" style="1" customWidth="1"/>
    <col min="12260" max="12491" width="11.44140625" style="1"/>
    <col min="12492" max="12492" width="1.109375" style="1" customWidth="1"/>
    <col min="12493" max="12493" width="5.33203125" style="1" customWidth="1"/>
    <col min="12494" max="12494" width="3.33203125" style="1" customWidth="1"/>
    <col min="12495" max="12495" width="44.88671875" style="1" customWidth="1"/>
    <col min="12496" max="12496" width="4.88671875" style="1" customWidth="1"/>
    <col min="12497" max="12500" width="5.6640625" style="1" customWidth="1"/>
    <col min="12501" max="12501" width="7.109375" style="1" customWidth="1"/>
    <col min="12502" max="12504" width="0" style="1" hidden="1" customWidth="1"/>
    <col min="12505" max="12505" width="10.44140625" style="1" customWidth="1"/>
    <col min="12506" max="12506" width="13.44140625" style="1" customWidth="1"/>
    <col min="12507" max="12507" width="1.44140625" style="1" customWidth="1"/>
    <col min="12508" max="12508" width="6.33203125" style="1" customWidth="1"/>
    <col min="12509" max="12509" width="8.33203125" style="1" customWidth="1"/>
    <col min="12510" max="12510" width="6.109375" style="1" customWidth="1"/>
    <col min="12511" max="12511" width="7.44140625" style="1" customWidth="1"/>
    <col min="12512" max="12512" width="9.44140625" style="1" customWidth="1"/>
    <col min="12513" max="12513" width="4.109375" style="1" customWidth="1"/>
    <col min="12514" max="12514" width="9.44140625" style="1" customWidth="1"/>
    <col min="12515" max="12515" width="1.88671875" style="1" customWidth="1"/>
    <col min="12516" max="12747" width="11.44140625" style="1"/>
    <col min="12748" max="12748" width="1.109375" style="1" customWidth="1"/>
    <col min="12749" max="12749" width="5.33203125" style="1" customWidth="1"/>
    <col min="12750" max="12750" width="3.33203125" style="1" customWidth="1"/>
    <col min="12751" max="12751" width="44.88671875" style="1" customWidth="1"/>
    <col min="12752" max="12752" width="4.88671875" style="1" customWidth="1"/>
    <col min="12753" max="12756" width="5.6640625" style="1" customWidth="1"/>
    <col min="12757" max="12757" width="7.109375" style="1" customWidth="1"/>
    <col min="12758" max="12760" width="0" style="1" hidden="1" customWidth="1"/>
    <col min="12761" max="12761" width="10.44140625" style="1" customWidth="1"/>
    <col min="12762" max="12762" width="13.44140625" style="1" customWidth="1"/>
    <col min="12763" max="12763" width="1.44140625" style="1" customWidth="1"/>
    <col min="12764" max="12764" width="6.33203125" style="1" customWidth="1"/>
    <col min="12765" max="12765" width="8.33203125" style="1" customWidth="1"/>
    <col min="12766" max="12766" width="6.109375" style="1" customWidth="1"/>
    <col min="12767" max="12767" width="7.44140625" style="1" customWidth="1"/>
    <col min="12768" max="12768" width="9.44140625" style="1" customWidth="1"/>
    <col min="12769" max="12769" width="4.109375" style="1" customWidth="1"/>
    <col min="12770" max="12770" width="9.44140625" style="1" customWidth="1"/>
    <col min="12771" max="12771" width="1.88671875" style="1" customWidth="1"/>
    <col min="12772" max="13003" width="11.44140625" style="1"/>
    <col min="13004" max="13004" width="1.109375" style="1" customWidth="1"/>
    <col min="13005" max="13005" width="5.33203125" style="1" customWidth="1"/>
    <col min="13006" max="13006" width="3.33203125" style="1" customWidth="1"/>
    <col min="13007" max="13007" width="44.88671875" style="1" customWidth="1"/>
    <col min="13008" max="13008" width="4.88671875" style="1" customWidth="1"/>
    <col min="13009" max="13012" width="5.6640625" style="1" customWidth="1"/>
    <col min="13013" max="13013" width="7.109375" style="1" customWidth="1"/>
    <col min="13014" max="13016" width="0" style="1" hidden="1" customWidth="1"/>
    <col min="13017" max="13017" width="10.44140625" style="1" customWidth="1"/>
    <col min="13018" max="13018" width="13.44140625" style="1" customWidth="1"/>
    <col min="13019" max="13019" width="1.44140625" style="1" customWidth="1"/>
    <col min="13020" max="13020" width="6.33203125" style="1" customWidth="1"/>
    <col min="13021" max="13021" width="8.33203125" style="1" customWidth="1"/>
    <col min="13022" max="13022" width="6.109375" style="1" customWidth="1"/>
    <col min="13023" max="13023" width="7.44140625" style="1" customWidth="1"/>
    <col min="13024" max="13024" width="9.44140625" style="1" customWidth="1"/>
    <col min="13025" max="13025" width="4.109375" style="1" customWidth="1"/>
    <col min="13026" max="13026" width="9.44140625" style="1" customWidth="1"/>
    <col min="13027" max="13027" width="1.88671875" style="1" customWidth="1"/>
    <col min="13028" max="13259" width="11.44140625" style="1"/>
    <col min="13260" max="13260" width="1.109375" style="1" customWidth="1"/>
    <col min="13261" max="13261" width="5.33203125" style="1" customWidth="1"/>
    <col min="13262" max="13262" width="3.33203125" style="1" customWidth="1"/>
    <col min="13263" max="13263" width="44.88671875" style="1" customWidth="1"/>
    <col min="13264" max="13264" width="4.88671875" style="1" customWidth="1"/>
    <col min="13265" max="13268" width="5.6640625" style="1" customWidth="1"/>
    <col min="13269" max="13269" width="7.109375" style="1" customWidth="1"/>
    <col min="13270" max="13272" width="0" style="1" hidden="1" customWidth="1"/>
    <col min="13273" max="13273" width="10.44140625" style="1" customWidth="1"/>
    <col min="13274" max="13274" width="13.44140625" style="1" customWidth="1"/>
    <col min="13275" max="13275" width="1.44140625" style="1" customWidth="1"/>
    <col min="13276" max="13276" width="6.33203125" style="1" customWidth="1"/>
    <col min="13277" max="13277" width="8.33203125" style="1" customWidth="1"/>
    <col min="13278" max="13278" width="6.109375" style="1" customWidth="1"/>
    <col min="13279" max="13279" width="7.44140625" style="1" customWidth="1"/>
    <col min="13280" max="13280" width="9.44140625" style="1" customWidth="1"/>
    <col min="13281" max="13281" width="4.109375" style="1" customWidth="1"/>
    <col min="13282" max="13282" width="9.44140625" style="1" customWidth="1"/>
    <col min="13283" max="13283" width="1.88671875" style="1" customWidth="1"/>
    <col min="13284" max="13515" width="11.44140625" style="1"/>
    <col min="13516" max="13516" width="1.109375" style="1" customWidth="1"/>
    <col min="13517" max="13517" width="5.33203125" style="1" customWidth="1"/>
    <col min="13518" max="13518" width="3.33203125" style="1" customWidth="1"/>
    <col min="13519" max="13519" width="44.88671875" style="1" customWidth="1"/>
    <col min="13520" max="13520" width="4.88671875" style="1" customWidth="1"/>
    <col min="13521" max="13524" width="5.6640625" style="1" customWidth="1"/>
    <col min="13525" max="13525" width="7.109375" style="1" customWidth="1"/>
    <col min="13526" max="13528" width="0" style="1" hidden="1" customWidth="1"/>
    <col min="13529" max="13529" width="10.44140625" style="1" customWidth="1"/>
    <col min="13530" max="13530" width="13.44140625" style="1" customWidth="1"/>
    <col min="13531" max="13531" width="1.44140625" style="1" customWidth="1"/>
    <col min="13532" max="13532" width="6.33203125" style="1" customWidth="1"/>
    <col min="13533" max="13533" width="8.33203125" style="1" customWidth="1"/>
    <col min="13534" max="13534" width="6.109375" style="1" customWidth="1"/>
    <col min="13535" max="13535" width="7.44140625" style="1" customWidth="1"/>
    <col min="13536" max="13536" width="9.44140625" style="1" customWidth="1"/>
    <col min="13537" max="13537" width="4.109375" style="1" customWidth="1"/>
    <col min="13538" max="13538" width="9.44140625" style="1" customWidth="1"/>
    <col min="13539" max="13539" width="1.88671875" style="1" customWidth="1"/>
    <col min="13540" max="13771" width="11.44140625" style="1"/>
    <col min="13772" max="13772" width="1.109375" style="1" customWidth="1"/>
    <col min="13773" max="13773" width="5.33203125" style="1" customWidth="1"/>
    <col min="13774" max="13774" width="3.33203125" style="1" customWidth="1"/>
    <col min="13775" max="13775" width="44.88671875" style="1" customWidth="1"/>
    <col min="13776" max="13776" width="4.88671875" style="1" customWidth="1"/>
    <col min="13777" max="13780" width="5.6640625" style="1" customWidth="1"/>
    <col min="13781" max="13781" width="7.109375" style="1" customWidth="1"/>
    <col min="13782" max="13784" width="0" style="1" hidden="1" customWidth="1"/>
    <col min="13785" max="13785" width="10.44140625" style="1" customWidth="1"/>
    <col min="13786" max="13786" width="13.44140625" style="1" customWidth="1"/>
    <col min="13787" max="13787" width="1.44140625" style="1" customWidth="1"/>
    <col min="13788" max="13788" width="6.33203125" style="1" customWidth="1"/>
    <col min="13789" max="13789" width="8.33203125" style="1" customWidth="1"/>
    <col min="13790" max="13790" width="6.109375" style="1" customWidth="1"/>
    <col min="13791" max="13791" width="7.44140625" style="1" customWidth="1"/>
    <col min="13792" max="13792" width="9.44140625" style="1" customWidth="1"/>
    <col min="13793" max="13793" width="4.109375" style="1" customWidth="1"/>
    <col min="13794" max="13794" width="9.44140625" style="1" customWidth="1"/>
    <col min="13795" max="13795" width="1.88671875" style="1" customWidth="1"/>
    <col min="13796" max="14027" width="11.44140625" style="1"/>
    <col min="14028" max="14028" width="1.109375" style="1" customWidth="1"/>
    <col min="14029" max="14029" width="5.33203125" style="1" customWidth="1"/>
    <col min="14030" max="14030" width="3.33203125" style="1" customWidth="1"/>
    <col min="14031" max="14031" width="44.88671875" style="1" customWidth="1"/>
    <col min="14032" max="14032" width="4.88671875" style="1" customWidth="1"/>
    <col min="14033" max="14036" width="5.6640625" style="1" customWidth="1"/>
    <col min="14037" max="14037" width="7.109375" style="1" customWidth="1"/>
    <col min="14038" max="14040" width="0" style="1" hidden="1" customWidth="1"/>
    <col min="14041" max="14041" width="10.44140625" style="1" customWidth="1"/>
    <col min="14042" max="14042" width="13.44140625" style="1" customWidth="1"/>
    <col min="14043" max="14043" width="1.44140625" style="1" customWidth="1"/>
    <col min="14044" max="14044" width="6.33203125" style="1" customWidth="1"/>
    <col min="14045" max="14045" width="8.33203125" style="1" customWidth="1"/>
    <col min="14046" max="14046" width="6.109375" style="1" customWidth="1"/>
    <col min="14047" max="14047" width="7.44140625" style="1" customWidth="1"/>
    <col min="14048" max="14048" width="9.44140625" style="1" customWidth="1"/>
    <col min="14049" max="14049" width="4.109375" style="1" customWidth="1"/>
    <col min="14050" max="14050" width="9.44140625" style="1" customWidth="1"/>
    <col min="14051" max="14051" width="1.88671875" style="1" customWidth="1"/>
    <col min="14052" max="14283" width="11.44140625" style="1"/>
    <col min="14284" max="14284" width="1.109375" style="1" customWidth="1"/>
    <col min="14285" max="14285" width="5.33203125" style="1" customWidth="1"/>
    <col min="14286" max="14286" width="3.33203125" style="1" customWidth="1"/>
    <col min="14287" max="14287" width="44.88671875" style="1" customWidth="1"/>
    <col min="14288" max="14288" width="4.88671875" style="1" customWidth="1"/>
    <col min="14289" max="14292" width="5.6640625" style="1" customWidth="1"/>
    <col min="14293" max="14293" width="7.109375" style="1" customWidth="1"/>
    <col min="14294" max="14296" width="0" style="1" hidden="1" customWidth="1"/>
    <col min="14297" max="14297" width="10.44140625" style="1" customWidth="1"/>
    <col min="14298" max="14298" width="13.44140625" style="1" customWidth="1"/>
    <col min="14299" max="14299" width="1.44140625" style="1" customWidth="1"/>
    <col min="14300" max="14300" width="6.33203125" style="1" customWidth="1"/>
    <col min="14301" max="14301" width="8.33203125" style="1" customWidth="1"/>
    <col min="14302" max="14302" width="6.109375" style="1" customWidth="1"/>
    <col min="14303" max="14303" width="7.44140625" style="1" customWidth="1"/>
    <col min="14304" max="14304" width="9.44140625" style="1" customWidth="1"/>
    <col min="14305" max="14305" width="4.109375" style="1" customWidth="1"/>
    <col min="14306" max="14306" width="9.44140625" style="1" customWidth="1"/>
    <col min="14307" max="14307" width="1.88671875" style="1" customWidth="1"/>
    <col min="14308" max="14539" width="11.44140625" style="1"/>
    <col min="14540" max="14540" width="1.109375" style="1" customWidth="1"/>
    <col min="14541" max="14541" width="5.33203125" style="1" customWidth="1"/>
    <col min="14542" max="14542" width="3.33203125" style="1" customWidth="1"/>
    <col min="14543" max="14543" width="44.88671875" style="1" customWidth="1"/>
    <col min="14544" max="14544" width="4.88671875" style="1" customWidth="1"/>
    <col min="14545" max="14548" width="5.6640625" style="1" customWidth="1"/>
    <col min="14549" max="14549" width="7.109375" style="1" customWidth="1"/>
    <col min="14550" max="14552" width="0" style="1" hidden="1" customWidth="1"/>
    <col min="14553" max="14553" width="10.44140625" style="1" customWidth="1"/>
    <col min="14554" max="14554" width="13.44140625" style="1" customWidth="1"/>
    <col min="14555" max="14555" width="1.44140625" style="1" customWidth="1"/>
    <col min="14556" max="14556" width="6.33203125" style="1" customWidth="1"/>
    <col min="14557" max="14557" width="8.33203125" style="1" customWidth="1"/>
    <col min="14558" max="14558" width="6.109375" style="1" customWidth="1"/>
    <col min="14559" max="14559" width="7.44140625" style="1" customWidth="1"/>
    <col min="14560" max="14560" width="9.44140625" style="1" customWidth="1"/>
    <col min="14561" max="14561" width="4.109375" style="1" customWidth="1"/>
    <col min="14562" max="14562" width="9.44140625" style="1" customWidth="1"/>
    <col min="14563" max="14563" width="1.88671875" style="1" customWidth="1"/>
    <col min="14564" max="14795" width="11.44140625" style="1"/>
    <col min="14796" max="14796" width="1.109375" style="1" customWidth="1"/>
    <col min="14797" max="14797" width="5.33203125" style="1" customWidth="1"/>
    <col min="14798" max="14798" width="3.33203125" style="1" customWidth="1"/>
    <col min="14799" max="14799" width="44.88671875" style="1" customWidth="1"/>
    <col min="14800" max="14800" width="4.88671875" style="1" customWidth="1"/>
    <col min="14801" max="14804" width="5.6640625" style="1" customWidth="1"/>
    <col min="14805" max="14805" width="7.109375" style="1" customWidth="1"/>
    <col min="14806" max="14808" width="0" style="1" hidden="1" customWidth="1"/>
    <col min="14809" max="14809" width="10.44140625" style="1" customWidth="1"/>
    <col min="14810" max="14810" width="13.44140625" style="1" customWidth="1"/>
    <col min="14811" max="14811" width="1.44140625" style="1" customWidth="1"/>
    <col min="14812" max="14812" width="6.33203125" style="1" customWidth="1"/>
    <col min="14813" max="14813" width="8.33203125" style="1" customWidth="1"/>
    <col min="14814" max="14814" width="6.109375" style="1" customWidth="1"/>
    <col min="14815" max="14815" width="7.44140625" style="1" customWidth="1"/>
    <col min="14816" max="14816" width="9.44140625" style="1" customWidth="1"/>
    <col min="14817" max="14817" width="4.109375" style="1" customWidth="1"/>
    <col min="14818" max="14818" width="9.44140625" style="1" customWidth="1"/>
    <col min="14819" max="14819" width="1.88671875" style="1" customWidth="1"/>
    <col min="14820" max="15051" width="11.44140625" style="1"/>
    <col min="15052" max="15052" width="1.109375" style="1" customWidth="1"/>
    <col min="15053" max="15053" width="5.33203125" style="1" customWidth="1"/>
    <col min="15054" max="15054" width="3.33203125" style="1" customWidth="1"/>
    <col min="15055" max="15055" width="44.88671875" style="1" customWidth="1"/>
    <col min="15056" max="15056" width="4.88671875" style="1" customWidth="1"/>
    <col min="15057" max="15060" width="5.6640625" style="1" customWidth="1"/>
    <col min="15061" max="15061" width="7.109375" style="1" customWidth="1"/>
    <col min="15062" max="15064" width="0" style="1" hidden="1" customWidth="1"/>
    <col min="15065" max="15065" width="10.44140625" style="1" customWidth="1"/>
    <col min="15066" max="15066" width="13.44140625" style="1" customWidth="1"/>
    <col min="15067" max="15067" width="1.44140625" style="1" customWidth="1"/>
    <col min="15068" max="15068" width="6.33203125" style="1" customWidth="1"/>
    <col min="15069" max="15069" width="8.33203125" style="1" customWidth="1"/>
    <col min="15070" max="15070" width="6.109375" style="1" customWidth="1"/>
    <col min="15071" max="15071" width="7.44140625" style="1" customWidth="1"/>
    <col min="15072" max="15072" width="9.44140625" style="1" customWidth="1"/>
    <col min="15073" max="15073" width="4.109375" style="1" customWidth="1"/>
    <col min="15074" max="15074" width="9.44140625" style="1" customWidth="1"/>
    <col min="15075" max="15075" width="1.88671875" style="1" customWidth="1"/>
    <col min="15076" max="15307" width="11.44140625" style="1"/>
    <col min="15308" max="15308" width="1.109375" style="1" customWidth="1"/>
    <col min="15309" max="15309" width="5.33203125" style="1" customWidth="1"/>
    <col min="15310" max="15310" width="3.33203125" style="1" customWidth="1"/>
    <col min="15311" max="15311" width="44.88671875" style="1" customWidth="1"/>
    <col min="15312" max="15312" width="4.88671875" style="1" customWidth="1"/>
    <col min="15313" max="15316" width="5.6640625" style="1" customWidth="1"/>
    <col min="15317" max="15317" width="7.109375" style="1" customWidth="1"/>
    <col min="15318" max="15320" width="0" style="1" hidden="1" customWidth="1"/>
    <col min="15321" max="15321" width="10.44140625" style="1" customWidth="1"/>
    <col min="15322" max="15322" width="13.44140625" style="1" customWidth="1"/>
    <col min="15323" max="15323" width="1.44140625" style="1" customWidth="1"/>
    <col min="15324" max="15324" width="6.33203125" style="1" customWidth="1"/>
    <col min="15325" max="15325" width="8.33203125" style="1" customWidth="1"/>
    <col min="15326" max="15326" width="6.109375" style="1" customWidth="1"/>
    <col min="15327" max="15327" width="7.44140625" style="1" customWidth="1"/>
    <col min="15328" max="15328" width="9.44140625" style="1" customWidth="1"/>
    <col min="15329" max="15329" width="4.109375" style="1" customWidth="1"/>
    <col min="15330" max="15330" width="9.44140625" style="1" customWidth="1"/>
    <col min="15331" max="15331" width="1.88671875" style="1" customWidth="1"/>
    <col min="15332" max="15563" width="11.44140625" style="1"/>
    <col min="15564" max="15564" width="1.109375" style="1" customWidth="1"/>
    <col min="15565" max="15565" width="5.33203125" style="1" customWidth="1"/>
    <col min="15566" max="15566" width="3.33203125" style="1" customWidth="1"/>
    <col min="15567" max="15567" width="44.88671875" style="1" customWidth="1"/>
    <col min="15568" max="15568" width="4.88671875" style="1" customWidth="1"/>
    <col min="15569" max="15572" width="5.6640625" style="1" customWidth="1"/>
    <col min="15573" max="15573" width="7.109375" style="1" customWidth="1"/>
    <col min="15574" max="15576" width="0" style="1" hidden="1" customWidth="1"/>
    <col min="15577" max="15577" width="10.44140625" style="1" customWidth="1"/>
    <col min="15578" max="15578" width="13.44140625" style="1" customWidth="1"/>
    <col min="15579" max="15579" width="1.44140625" style="1" customWidth="1"/>
    <col min="15580" max="15580" width="6.33203125" style="1" customWidth="1"/>
    <col min="15581" max="15581" width="8.33203125" style="1" customWidth="1"/>
    <col min="15582" max="15582" width="6.109375" style="1" customWidth="1"/>
    <col min="15583" max="15583" width="7.44140625" style="1" customWidth="1"/>
    <col min="15584" max="15584" width="9.44140625" style="1" customWidth="1"/>
    <col min="15585" max="15585" width="4.109375" style="1" customWidth="1"/>
    <col min="15586" max="15586" width="9.44140625" style="1" customWidth="1"/>
    <col min="15587" max="15587" width="1.88671875" style="1" customWidth="1"/>
    <col min="15588" max="15819" width="11.44140625" style="1"/>
    <col min="15820" max="15820" width="1.109375" style="1" customWidth="1"/>
    <col min="15821" max="15821" width="5.33203125" style="1" customWidth="1"/>
    <col min="15822" max="15822" width="3.33203125" style="1" customWidth="1"/>
    <col min="15823" max="15823" width="44.88671875" style="1" customWidth="1"/>
    <col min="15824" max="15824" width="4.88671875" style="1" customWidth="1"/>
    <col min="15825" max="15828" width="5.6640625" style="1" customWidth="1"/>
    <col min="15829" max="15829" width="7.109375" style="1" customWidth="1"/>
    <col min="15830" max="15832" width="0" style="1" hidden="1" customWidth="1"/>
    <col min="15833" max="15833" width="10.44140625" style="1" customWidth="1"/>
    <col min="15834" max="15834" width="13.44140625" style="1" customWidth="1"/>
    <col min="15835" max="15835" width="1.44140625" style="1" customWidth="1"/>
    <col min="15836" max="15836" width="6.33203125" style="1" customWidth="1"/>
    <col min="15837" max="15837" width="8.33203125" style="1" customWidth="1"/>
    <col min="15838" max="15838" width="6.109375" style="1" customWidth="1"/>
    <col min="15839" max="15839" width="7.44140625" style="1" customWidth="1"/>
    <col min="15840" max="15840" width="9.44140625" style="1" customWidth="1"/>
    <col min="15841" max="15841" width="4.109375" style="1" customWidth="1"/>
    <col min="15842" max="15842" width="9.44140625" style="1" customWidth="1"/>
    <col min="15843" max="15843" width="1.88671875" style="1" customWidth="1"/>
    <col min="15844" max="16075" width="11.44140625" style="1"/>
    <col min="16076" max="16076" width="1.109375" style="1" customWidth="1"/>
    <col min="16077" max="16077" width="5.33203125" style="1" customWidth="1"/>
    <col min="16078" max="16078" width="3.33203125" style="1" customWidth="1"/>
    <col min="16079" max="16079" width="44.88671875" style="1" customWidth="1"/>
    <col min="16080" max="16080" width="4.88671875" style="1" customWidth="1"/>
    <col min="16081" max="16084" width="5.6640625" style="1" customWidth="1"/>
    <col min="16085" max="16085" width="7.109375" style="1" customWidth="1"/>
    <col min="16086" max="16088" width="0" style="1" hidden="1" customWidth="1"/>
    <col min="16089" max="16089" width="10.44140625" style="1" customWidth="1"/>
    <col min="16090" max="16090" width="13.44140625" style="1" customWidth="1"/>
    <col min="16091" max="16091" width="1.44140625" style="1" customWidth="1"/>
    <col min="16092" max="16092" width="6.33203125" style="1" customWidth="1"/>
    <col min="16093" max="16093" width="8.33203125" style="1" customWidth="1"/>
    <col min="16094" max="16094" width="6.109375" style="1" customWidth="1"/>
    <col min="16095" max="16095" width="7.44140625" style="1" customWidth="1"/>
    <col min="16096" max="16096" width="9.44140625" style="1" customWidth="1"/>
    <col min="16097" max="16097" width="4.109375" style="1" customWidth="1"/>
    <col min="16098" max="16098" width="9.44140625" style="1" customWidth="1"/>
    <col min="16099" max="16099" width="1.88671875" style="1" customWidth="1"/>
    <col min="16100" max="16373" width="11.44140625" style="1"/>
    <col min="16374" max="16384" width="10.88671875" style="1" customWidth="1"/>
  </cols>
  <sheetData>
    <row r="1" spans="1:13">
      <c r="D1" s="29"/>
      <c r="E1" s="47"/>
      <c r="F1" s="47"/>
      <c r="G1" s="47"/>
      <c r="H1" s="47"/>
      <c r="I1" s="47"/>
      <c r="J1" s="47"/>
      <c r="K1" s="15"/>
    </row>
    <row r="2" spans="1:13">
      <c r="D2" s="29"/>
      <c r="E2" s="47"/>
      <c r="F2" s="47"/>
      <c r="G2" s="47"/>
      <c r="H2" s="47"/>
      <c r="I2" s="47"/>
      <c r="J2" s="47"/>
      <c r="K2" s="15"/>
    </row>
    <row r="3" spans="1:13" ht="12" customHeight="1">
      <c r="D3" s="140"/>
      <c r="E3" s="47"/>
      <c r="F3" s="174" t="s">
        <v>112</v>
      </c>
      <c r="G3" s="174"/>
      <c r="H3" s="174"/>
      <c r="I3" s="174"/>
      <c r="J3" s="174"/>
      <c r="K3" s="174"/>
      <c r="L3" s="174"/>
    </row>
    <row r="4" spans="1:13" ht="12" customHeight="1">
      <c r="D4" s="140"/>
      <c r="E4" s="47"/>
      <c r="F4" s="174"/>
      <c r="G4" s="174"/>
      <c r="H4" s="174"/>
      <c r="I4" s="174"/>
      <c r="J4" s="174"/>
      <c r="K4" s="174"/>
      <c r="L4" s="174"/>
    </row>
    <row r="5" spans="1:13">
      <c r="D5" s="140"/>
      <c r="E5" s="47"/>
      <c r="F5" s="47"/>
      <c r="G5" s="47"/>
      <c r="H5" s="47"/>
      <c r="I5" s="47"/>
      <c r="J5" s="47"/>
      <c r="K5" s="15"/>
    </row>
    <row r="6" spans="1:13">
      <c r="D6" s="140"/>
      <c r="E6" s="175" t="s">
        <v>113</v>
      </c>
      <c r="F6" s="175"/>
      <c r="G6" s="175"/>
      <c r="H6" s="175"/>
      <c r="I6" s="175"/>
      <c r="J6" s="175"/>
      <c r="K6" s="175"/>
      <c r="L6" s="175"/>
    </row>
    <row r="7" spans="1:13">
      <c r="D7" s="140"/>
      <c r="E7" s="175"/>
      <c r="F7" s="175"/>
      <c r="G7" s="175"/>
      <c r="H7" s="175"/>
      <c r="I7" s="175"/>
      <c r="J7" s="175"/>
      <c r="K7" s="175"/>
      <c r="L7" s="175"/>
    </row>
    <row r="8" spans="1:13">
      <c r="D8" s="29"/>
      <c r="E8" s="47"/>
      <c r="F8" s="47"/>
      <c r="G8" s="47"/>
      <c r="H8" s="47"/>
      <c r="I8" s="47"/>
      <c r="J8" s="47"/>
      <c r="K8" s="15"/>
    </row>
    <row r="9" spans="1:13">
      <c r="D9" s="29"/>
      <c r="E9" s="47"/>
      <c r="F9" s="47"/>
      <c r="G9" s="47"/>
      <c r="H9" s="47"/>
      <c r="I9" s="47"/>
      <c r="J9" s="47"/>
      <c r="K9" s="15"/>
    </row>
    <row r="10" spans="1:13" s="56" customFormat="1" ht="13.8">
      <c r="A10" s="52"/>
      <c r="B10" s="141" t="s">
        <v>30</v>
      </c>
      <c r="C10" s="24" t="s">
        <v>92</v>
      </c>
      <c r="D10" s="53"/>
      <c r="E10" s="54" t="s">
        <v>31</v>
      </c>
      <c r="F10" s="55" t="s">
        <v>114</v>
      </c>
      <c r="G10" s="123"/>
      <c r="H10" s="123"/>
      <c r="I10" s="123"/>
      <c r="J10" s="123"/>
      <c r="K10" s="123"/>
      <c r="L10" s="87">
        <v>44824</v>
      </c>
    </row>
    <row r="11" spans="1:13" s="56" customFormat="1" ht="13.8">
      <c r="A11" s="52"/>
      <c r="B11" s="142" t="s">
        <v>32</v>
      </c>
      <c r="C11" s="25"/>
      <c r="D11" s="176" t="s">
        <v>162</v>
      </c>
      <c r="E11" s="150" t="s">
        <v>33</v>
      </c>
      <c r="F11" s="57" t="s">
        <v>67</v>
      </c>
      <c r="G11" s="57"/>
      <c r="H11" s="57"/>
      <c r="I11" s="57"/>
      <c r="J11" s="57"/>
      <c r="K11" s="57"/>
      <c r="L11" s="124"/>
      <c r="M11" s="56">
        <v>1</v>
      </c>
    </row>
    <row r="13" spans="1:13">
      <c r="B13" s="44" t="s">
        <v>34</v>
      </c>
      <c r="C13" s="31" t="s">
        <v>35</v>
      </c>
      <c r="D13" s="30" t="s">
        <v>36</v>
      </c>
      <c r="E13" s="32" t="s">
        <v>44</v>
      </c>
      <c r="F13" s="32" t="s">
        <v>6</v>
      </c>
      <c r="G13" s="32" t="s">
        <v>7</v>
      </c>
      <c r="H13" s="32" t="s">
        <v>8</v>
      </c>
      <c r="I13" s="32" t="s">
        <v>9</v>
      </c>
      <c r="J13" s="32" t="s">
        <v>10</v>
      </c>
      <c r="K13" s="16" t="s">
        <v>161</v>
      </c>
      <c r="L13" s="88" t="s">
        <v>37</v>
      </c>
    </row>
    <row r="14" spans="1:13">
      <c r="C14" s="33"/>
      <c r="E14" s="34"/>
      <c r="F14" s="35"/>
      <c r="G14" s="35"/>
      <c r="H14" s="35"/>
      <c r="I14" s="35"/>
      <c r="J14" s="35"/>
    </row>
    <row r="15" spans="1:13" s="7" customFormat="1">
      <c r="A15" s="2"/>
      <c r="B15" s="108" t="s">
        <v>38</v>
      </c>
      <c r="C15" s="109"/>
      <c r="D15" s="110" t="s">
        <v>39</v>
      </c>
      <c r="E15" s="111"/>
      <c r="F15" s="111"/>
      <c r="G15" s="111"/>
      <c r="H15" s="111"/>
      <c r="I15" s="111"/>
      <c r="J15" s="111"/>
      <c r="K15" s="112"/>
      <c r="L15" s="113"/>
    </row>
    <row r="16" spans="1:13">
      <c r="A16" s="2"/>
      <c r="B16" s="21"/>
      <c r="C16" s="18"/>
      <c r="D16" s="4"/>
      <c r="E16" s="5"/>
      <c r="F16" s="5"/>
      <c r="G16" s="5"/>
      <c r="H16" s="5"/>
      <c r="I16" s="5"/>
      <c r="J16" s="5"/>
      <c r="K16" s="17"/>
      <c r="L16" s="17"/>
    </row>
    <row r="17" spans="1:12" s="8" customFormat="1">
      <c r="A17" s="3"/>
      <c r="B17" s="45" t="s">
        <v>26</v>
      </c>
      <c r="C17" s="18" t="s">
        <v>44</v>
      </c>
      <c r="D17" s="36" t="s">
        <v>27</v>
      </c>
      <c r="E17" s="5"/>
      <c r="F17" s="5"/>
      <c r="G17" s="5"/>
      <c r="H17" s="5"/>
      <c r="I17" s="5"/>
      <c r="J17" s="5"/>
      <c r="K17" s="17"/>
      <c r="L17" s="17"/>
    </row>
    <row r="18" spans="1:12" s="8" customFormat="1" ht="22.8">
      <c r="A18" s="3"/>
      <c r="B18" s="21"/>
      <c r="C18" s="18"/>
      <c r="D18" s="36" t="s">
        <v>28</v>
      </c>
      <c r="E18" s="5"/>
      <c r="F18" s="5"/>
      <c r="G18" s="5"/>
      <c r="H18" s="5"/>
      <c r="I18" s="5"/>
      <c r="J18" s="5"/>
      <c r="K18" s="17"/>
      <c r="L18" s="17"/>
    </row>
    <row r="19" spans="1:12" s="8" customFormat="1">
      <c r="A19" s="3"/>
      <c r="B19" s="21"/>
      <c r="C19" s="18"/>
      <c r="D19" s="37" t="s">
        <v>72</v>
      </c>
      <c r="E19" s="5"/>
      <c r="F19" s="5"/>
      <c r="G19" s="5"/>
      <c r="H19" s="5"/>
      <c r="I19" s="5"/>
      <c r="J19" s="5"/>
      <c r="K19" s="17"/>
      <c r="L19" s="17"/>
    </row>
    <row r="20" spans="1:12" s="8" customFormat="1">
      <c r="A20" s="3"/>
      <c r="B20" s="21"/>
      <c r="C20" s="18"/>
      <c r="D20" s="4" t="s">
        <v>51</v>
      </c>
      <c r="E20" s="19">
        <v>1</v>
      </c>
      <c r="F20" s="19">
        <v>1</v>
      </c>
      <c r="G20" s="19">
        <v>1</v>
      </c>
      <c r="H20" s="19">
        <v>1</v>
      </c>
      <c r="I20" s="20">
        <f>E20*F20*G20*H20</f>
        <v>1</v>
      </c>
      <c r="J20" s="22"/>
    </row>
    <row r="21" spans="1:12" s="8" customFormat="1">
      <c r="A21" s="3"/>
      <c r="B21" s="21"/>
      <c r="C21" s="18" t="s">
        <v>44</v>
      </c>
      <c r="D21" s="4" t="s">
        <v>45</v>
      </c>
      <c r="E21" s="22"/>
      <c r="F21" s="22"/>
      <c r="G21" s="22"/>
      <c r="H21" s="22"/>
      <c r="I21" s="22"/>
      <c r="J21" s="48">
        <f>SUM(I20:I20)</f>
        <v>1</v>
      </c>
      <c r="K21" s="23"/>
      <c r="L21" s="23">
        <f>J21*K21</f>
        <v>0</v>
      </c>
    </row>
    <row r="22" spans="1:12">
      <c r="A22" s="2"/>
      <c r="B22" s="21"/>
      <c r="C22" s="18"/>
      <c r="D22" s="4"/>
      <c r="E22" s="5"/>
      <c r="F22" s="5"/>
      <c r="G22" s="5"/>
      <c r="H22" s="5"/>
      <c r="I22" s="5"/>
      <c r="J22" s="5"/>
      <c r="K22" s="17"/>
      <c r="L22" s="17"/>
    </row>
    <row r="23" spans="1:12" s="8" customFormat="1">
      <c r="A23" s="3"/>
      <c r="B23" s="45" t="s">
        <v>18</v>
      </c>
      <c r="C23" s="18" t="s">
        <v>44</v>
      </c>
      <c r="D23" s="36" t="s">
        <v>17</v>
      </c>
      <c r="E23" s="5"/>
      <c r="F23" s="5"/>
      <c r="G23" s="5"/>
      <c r="H23" s="5"/>
      <c r="I23" s="5"/>
      <c r="J23" s="5"/>
      <c r="K23" s="17"/>
      <c r="L23" s="17"/>
    </row>
    <row r="24" spans="1:12" s="8" customFormat="1" ht="22.8">
      <c r="A24" s="3"/>
      <c r="B24" s="21"/>
      <c r="C24" s="18"/>
      <c r="D24" s="36" t="s">
        <v>4</v>
      </c>
      <c r="E24" s="5"/>
      <c r="F24" s="5"/>
      <c r="G24" s="5"/>
      <c r="H24" s="5"/>
      <c r="I24" s="5"/>
      <c r="J24" s="5"/>
      <c r="K24" s="17"/>
      <c r="L24" s="17"/>
    </row>
    <row r="25" spans="1:12" s="8" customFormat="1">
      <c r="A25" s="3"/>
      <c r="B25" s="21"/>
      <c r="C25" s="18"/>
      <c r="D25" s="37" t="s">
        <v>72</v>
      </c>
      <c r="E25" s="5"/>
      <c r="F25" s="5"/>
      <c r="G25" s="5"/>
      <c r="H25" s="5"/>
      <c r="I25" s="5"/>
      <c r="J25" s="5"/>
      <c r="K25" s="17"/>
      <c r="L25" s="17"/>
    </row>
    <row r="26" spans="1:12" s="8" customFormat="1">
      <c r="A26" s="3"/>
      <c r="B26" s="21"/>
      <c r="C26" s="18"/>
      <c r="D26" s="4" t="s">
        <v>51</v>
      </c>
      <c r="E26" s="19">
        <v>1</v>
      </c>
      <c r="F26" s="19">
        <v>1</v>
      </c>
      <c r="G26" s="19">
        <v>1</v>
      </c>
      <c r="H26" s="19">
        <v>1</v>
      </c>
      <c r="I26" s="20">
        <f>E26*F26*G26*H26</f>
        <v>1</v>
      </c>
      <c r="J26" s="22"/>
      <c r="K26" s="17"/>
      <c r="L26" s="23"/>
    </row>
    <row r="27" spans="1:12" s="8" customFormat="1">
      <c r="A27" s="3"/>
      <c r="B27" s="21"/>
      <c r="C27" s="18" t="s">
        <v>44</v>
      </c>
      <c r="D27" s="4" t="s">
        <v>45</v>
      </c>
      <c r="E27" s="22"/>
      <c r="F27" s="22"/>
      <c r="G27" s="22"/>
      <c r="H27" s="22"/>
      <c r="I27" s="22"/>
      <c r="J27" s="48">
        <f>SUM(I26:I26)</f>
        <v>1</v>
      </c>
      <c r="K27" s="23"/>
      <c r="L27" s="23">
        <f>J27*K27</f>
        <v>0</v>
      </c>
    </row>
    <row r="28" spans="1:12">
      <c r="A28" s="2"/>
      <c r="B28" s="21"/>
      <c r="C28" s="18"/>
      <c r="D28" s="4"/>
      <c r="E28" s="5"/>
      <c r="F28" s="5"/>
      <c r="G28" s="5"/>
      <c r="H28" s="5"/>
      <c r="I28" s="5"/>
      <c r="J28" s="5"/>
      <c r="K28" s="17"/>
      <c r="L28" s="17"/>
    </row>
    <row r="29" spans="1:12" s="8" customFormat="1">
      <c r="A29" s="3"/>
      <c r="B29" s="45" t="s">
        <v>19</v>
      </c>
      <c r="C29" s="18" t="s">
        <v>44</v>
      </c>
      <c r="D29" s="36" t="s">
        <v>63</v>
      </c>
      <c r="E29" s="5"/>
      <c r="F29" s="5"/>
      <c r="G29" s="5"/>
      <c r="H29" s="5"/>
      <c r="I29" s="5"/>
      <c r="J29" s="5"/>
      <c r="K29" s="17"/>
      <c r="L29" s="17"/>
    </row>
    <row r="30" spans="1:12" s="8" customFormat="1" ht="45.6">
      <c r="A30" s="3"/>
      <c r="B30" s="21"/>
      <c r="C30" s="18"/>
      <c r="D30" s="36" t="s">
        <v>16</v>
      </c>
      <c r="E30" s="5"/>
      <c r="F30" s="5"/>
      <c r="G30" s="5"/>
      <c r="H30" s="5"/>
      <c r="I30" s="5"/>
      <c r="J30" s="5"/>
      <c r="K30" s="17"/>
      <c r="L30" s="17"/>
    </row>
    <row r="31" spans="1:12" s="8" customFormat="1">
      <c r="A31" s="3"/>
      <c r="B31" s="21"/>
      <c r="C31" s="18"/>
      <c r="D31" s="37" t="s">
        <v>72</v>
      </c>
      <c r="E31" s="5"/>
      <c r="F31" s="5"/>
      <c r="G31" s="5"/>
      <c r="H31" s="5"/>
      <c r="I31" s="5"/>
      <c r="J31" s="5"/>
      <c r="K31" s="17"/>
      <c r="L31" s="17"/>
    </row>
    <row r="32" spans="1:12" s="8" customFormat="1">
      <c r="A32" s="3"/>
      <c r="B32" s="21"/>
      <c r="C32" s="18"/>
      <c r="D32" s="4" t="s">
        <v>51</v>
      </c>
      <c r="E32" s="19">
        <v>1</v>
      </c>
      <c r="F32" s="19">
        <v>1</v>
      </c>
      <c r="G32" s="19">
        <v>1</v>
      </c>
      <c r="H32" s="19">
        <v>1</v>
      </c>
      <c r="I32" s="20">
        <f>E32*F32*G32*H32</f>
        <v>1</v>
      </c>
      <c r="J32" s="22"/>
      <c r="K32" s="17"/>
      <c r="L32" s="23"/>
    </row>
    <row r="33" spans="1:12" s="8" customFormat="1">
      <c r="A33" s="3"/>
      <c r="B33" s="21"/>
      <c r="C33" s="18" t="s">
        <v>44</v>
      </c>
      <c r="D33" s="4" t="s">
        <v>45</v>
      </c>
      <c r="E33" s="22"/>
      <c r="F33" s="22"/>
      <c r="G33" s="22"/>
      <c r="H33" s="22"/>
      <c r="I33" s="22"/>
      <c r="J33" s="48">
        <f>SUM(I32:I32)</f>
        <v>1</v>
      </c>
      <c r="K33" s="23"/>
      <c r="L33" s="23">
        <f>J33*K33</f>
        <v>0</v>
      </c>
    </row>
    <row r="34" spans="1:12">
      <c r="A34" s="2"/>
      <c r="B34" s="62"/>
      <c r="C34" s="63"/>
      <c r="D34" s="64"/>
      <c r="E34" s="65"/>
      <c r="F34" s="65"/>
      <c r="G34" s="65"/>
      <c r="H34" s="65"/>
      <c r="I34" s="65"/>
      <c r="J34" s="65"/>
      <c r="K34" s="66"/>
      <c r="L34" s="17"/>
    </row>
    <row r="35" spans="1:12" s="7" customFormat="1">
      <c r="A35" s="2"/>
      <c r="B35" s="108" t="s">
        <v>40</v>
      </c>
      <c r="C35" s="109"/>
      <c r="D35" s="110" t="s">
        <v>42</v>
      </c>
      <c r="E35" s="111"/>
      <c r="F35" s="111"/>
      <c r="G35" s="111"/>
      <c r="H35" s="111"/>
      <c r="I35" s="111"/>
      <c r="J35" s="111"/>
      <c r="K35" s="112"/>
      <c r="L35" s="113">
        <f>SUM(L36:L53)</f>
        <v>0</v>
      </c>
    </row>
    <row r="36" spans="1:12">
      <c r="A36" s="2"/>
      <c r="B36" s="21"/>
      <c r="C36" s="18"/>
      <c r="D36" s="4"/>
      <c r="E36" s="5"/>
      <c r="F36" s="5"/>
      <c r="G36" s="5"/>
      <c r="H36" s="5"/>
      <c r="I36" s="5"/>
      <c r="J36" s="5"/>
      <c r="K36" s="17"/>
      <c r="L36" s="17"/>
    </row>
    <row r="37" spans="1:12" s="8" customFormat="1">
      <c r="A37" s="3"/>
      <c r="B37" s="45" t="s">
        <v>146</v>
      </c>
      <c r="C37" s="18" t="s">
        <v>47</v>
      </c>
      <c r="D37" s="36" t="s">
        <v>48</v>
      </c>
      <c r="E37" s="5"/>
      <c r="F37" s="5"/>
      <c r="G37" s="5"/>
      <c r="H37" s="5"/>
      <c r="I37" s="5"/>
      <c r="J37" s="5"/>
      <c r="K37" s="17"/>
      <c r="L37" s="17"/>
    </row>
    <row r="38" spans="1:12" s="8" customFormat="1" ht="68.400000000000006">
      <c r="A38" s="3"/>
      <c r="B38" s="21"/>
      <c r="C38" s="18"/>
      <c r="D38" s="36" t="s">
        <v>25</v>
      </c>
      <c r="E38" s="5"/>
      <c r="F38" s="5"/>
      <c r="G38" s="5"/>
      <c r="H38" s="5"/>
      <c r="I38" s="5"/>
      <c r="J38" s="5"/>
      <c r="K38" s="17"/>
      <c r="L38" s="17"/>
    </row>
    <row r="39" spans="1:12" s="8" customFormat="1">
      <c r="A39" s="3"/>
      <c r="B39" s="21"/>
      <c r="C39" s="18"/>
      <c r="D39" s="37" t="s">
        <v>72</v>
      </c>
      <c r="E39" s="5"/>
      <c r="F39" s="5"/>
      <c r="G39" s="5"/>
      <c r="H39" s="5"/>
      <c r="I39" s="5"/>
      <c r="J39" s="5"/>
      <c r="K39" s="17"/>
      <c r="L39" s="17"/>
    </row>
    <row r="40" spans="1:12" s="8" customFormat="1">
      <c r="A40" s="3"/>
      <c r="B40" s="21"/>
      <c r="C40" s="18"/>
      <c r="D40" s="36" t="s">
        <v>51</v>
      </c>
      <c r="E40" s="19">
        <v>1</v>
      </c>
      <c r="F40" s="19">
        <v>1</v>
      </c>
      <c r="G40" s="19">
        <v>1</v>
      </c>
      <c r="H40" s="19">
        <v>1</v>
      </c>
      <c r="I40" s="20">
        <f>E40*F40*G40*H40</f>
        <v>1</v>
      </c>
      <c r="J40" s="22"/>
      <c r="K40" s="17"/>
      <c r="L40" s="23"/>
    </row>
    <row r="41" spans="1:12" s="8" customFormat="1">
      <c r="A41" s="3"/>
      <c r="B41" s="21"/>
      <c r="C41" s="18" t="s">
        <v>47</v>
      </c>
      <c r="D41" s="36" t="s">
        <v>45</v>
      </c>
      <c r="E41" s="22"/>
      <c r="F41" s="22"/>
      <c r="G41" s="22"/>
      <c r="H41" s="22"/>
      <c r="I41" s="22"/>
      <c r="J41" s="48">
        <f>I40</f>
        <v>1</v>
      </c>
      <c r="K41" s="23"/>
      <c r="L41" s="23">
        <f>J41*K41</f>
        <v>0</v>
      </c>
    </row>
    <row r="42" spans="1:12" s="8" customFormat="1">
      <c r="A42" s="3"/>
      <c r="B42" s="21"/>
      <c r="C42" s="18"/>
      <c r="D42" s="36"/>
      <c r="E42" s="5"/>
      <c r="F42" s="5"/>
      <c r="G42" s="5"/>
      <c r="H42" s="5"/>
      <c r="I42" s="5"/>
      <c r="J42" s="5"/>
      <c r="K42" s="17"/>
      <c r="L42" s="17"/>
    </row>
    <row r="43" spans="1:12" s="8" customFormat="1">
      <c r="A43" s="67"/>
      <c r="B43" s="45" t="s">
        <v>13</v>
      </c>
      <c r="C43" s="18" t="s">
        <v>50</v>
      </c>
      <c r="D43" s="80" t="s">
        <v>64</v>
      </c>
      <c r="E43" s="5"/>
      <c r="F43" s="5"/>
      <c r="G43" s="5"/>
      <c r="H43" s="5"/>
      <c r="I43" s="5"/>
      <c r="J43" s="5"/>
      <c r="K43" s="17"/>
      <c r="L43" s="17"/>
    </row>
    <row r="44" spans="1:12" s="8" customFormat="1" ht="45.6">
      <c r="A44" s="67"/>
      <c r="B44" s="21"/>
      <c r="C44" s="18"/>
      <c r="D44" s="80" t="s">
        <v>5</v>
      </c>
      <c r="E44" s="5"/>
      <c r="F44" s="5"/>
      <c r="G44" s="5"/>
      <c r="H44" s="5"/>
      <c r="I44" s="5"/>
      <c r="J44" s="5"/>
      <c r="K44" s="17"/>
      <c r="L44" s="17"/>
    </row>
    <row r="45" spans="1:12" s="8" customFormat="1">
      <c r="A45" s="67"/>
      <c r="B45" s="21"/>
      <c r="C45" s="18"/>
      <c r="D45" s="37" t="s">
        <v>72</v>
      </c>
      <c r="E45" s="5"/>
      <c r="F45" s="5"/>
      <c r="G45" s="5"/>
      <c r="H45" s="5"/>
      <c r="I45" s="5"/>
      <c r="J45" s="5"/>
      <c r="K45" s="17"/>
      <c r="L45" s="17"/>
    </row>
    <row r="46" spans="1:12" s="8" customFormat="1">
      <c r="A46" s="67"/>
      <c r="B46" s="21"/>
      <c r="C46" s="18"/>
      <c r="D46" s="80" t="s">
        <v>20</v>
      </c>
      <c r="E46" s="19">
        <v>1</v>
      </c>
      <c r="F46" s="19">
        <v>4.8</v>
      </c>
      <c r="G46" s="19">
        <v>1</v>
      </c>
      <c r="H46" s="19">
        <v>2.4</v>
      </c>
      <c r="I46" s="20">
        <f>E46*F46*G46*H46</f>
        <v>11.52</v>
      </c>
      <c r="J46" s="22"/>
      <c r="K46" s="17"/>
      <c r="L46" s="23"/>
    </row>
    <row r="47" spans="1:12" s="8" customFormat="1">
      <c r="A47" s="67"/>
      <c r="B47" s="21"/>
      <c r="C47" s="18" t="s">
        <v>50</v>
      </c>
      <c r="D47" s="80" t="s">
        <v>45</v>
      </c>
      <c r="E47" s="22"/>
      <c r="F47" s="22"/>
      <c r="G47" s="22"/>
      <c r="H47" s="22"/>
      <c r="I47" s="22"/>
      <c r="J47" s="48">
        <f>I46</f>
        <v>11.52</v>
      </c>
      <c r="K47" s="23"/>
      <c r="L47" s="23">
        <f>J47*K47</f>
        <v>0</v>
      </c>
    </row>
    <row r="48" spans="1:12" s="79" customFormat="1">
      <c r="A48" s="67"/>
      <c r="B48" s="21"/>
      <c r="C48" s="18"/>
      <c r="D48" s="80"/>
      <c r="E48" s="22"/>
      <c r="F48" s="22"/>
      <c r="G48" s="22"/>
      <c r="H48" s="22"/>
      <c r="I48" s="22"/>
      <c r="J48" s="48"/>
      <c r="K48" s="165"/>
      <c r="L48" s="23"/>
    </row>
    <row r="49" spans="1:12" s="8" customFormat="1">
      <c r="A49" s="3"/>
      <c r="B49" s="45" t="s">
        <v>147</v>
      </c>
      <c r="C49" s="18" t="s">
        <v>44</v>
      </c>
      <c r="D49" s="81" t="s">
        <v>60</v>
      </c>
      <c r="E49" s="5"/>
      <c r="F49" s="5"/>
      <c r="G49" s="5"/>
      <c r="H49" s="5"/>
      <c r="I49" s="5"/>
      <c r="J49" s="5"/>
      <c r="K49" s="17"/>
      <c r="L49" s="17"/>
    </row>
    <row r="50" spans="1:12" s="8" customFormat="1" ht="46.8">
      <c r="A50" s="3"/>
      <c r="B50" s="21"/>
      <c r="C50" s="18"/>
      <c r="D50" s="80" t="s">
        <v>111</v>
      </c>
      <c r="E50" s="5"/>
      <c r="F50" s="5"/>
      <c r="G50" s="5"/>
      <c r="H50" s="5"/>
      <c r="I50" s="5"/>
      <c r="J50" s="5"/>
      <c r="K50" s="17"/>
      <c r="L50" s="17"/>
    </row>
    <row r="51" spans="1:12" s="8" customFormat="1">
      <c r="A51" s="3"/>
      <c r="B51" s="21"/>
      <c r="C51" s="18"/>
      <c r="D51" s="37" t="s">
        <v>72</v>
      </c>
      <c r="E51" s="5"/>
      <c r="F51" s="5"/>
      <c r="G51" s="5"/>
      <c r="H51" s="5"/>
      <c r="I51" s="5"/>
      <c r="J51" s="5"/>
      <c r="K51" s="17"/>
      <c r="L51" s="17"/>
    </row>
    <row r="52" spans="1:12" s="8" customFormat="1">
      <c r="A52" s="3"/>
      <c r="B52" s="21"/>
      <c r="C52" s="18"/>
      <c r="D52" s="80" t="s">
        <v>51</v>
      </c>
      <c r="E52" s="19">
        <v>1</v>
      </c>
      <c r="F52" s="19">
        <v>1</v>
      </c>
      <c r="G52" s="19">
        <v>1</v>
      </c>
      <c r="H52" s="19">
        <v>1</v>
      </c>
      <c r="I52" s="20">
        <v>10</v>
      </c>
      <c r="J52" s="22"/>
      <c r="K52" s="17"/>
      <c r="L52" s="23"/>
    </row>
    <row r="53" spans="1:12" s="8" customFormat="1">
      <c r="A53" s="3"/>
      <c r="B53" s="21"/>
      <c r="C53" s="18" t="s">
        <v>44</v>
      </c>
      <c r="D53" s="80" t="s">
        <v>45</v>
      </c>
      <c r="E53" s="22"/>
      <c r="F53" s="22"/>
      <c r="G53" s="22"/>
      <c r="H53" s="22"/>
      <c r="I53" s="22"/>
      <c r="J53" s="48">
        <f>I52</f>
        <v>10</v>
      </c>
      <c r="K53" s="23"/>
      <c r="L53" s="23">
        <f>J53*K53</f>
        <v>0</v>
      </c>
    </row>
    <row r="54" spans="1:12" s="79" customFormat="1" ht="10.5" customHeight="1">
      <c r="A54" s="67"/>
      <c r="B54" s="95"/>
      <c r="C54" s="106"/>
      <c r="D54" s="93"/>
      <c r="E54" s="96"/>
      <c r="F54" s="96"/>
      <c r="G54" s="96"/>
      <c r="H54" s="96"/>
      <c r="I54" s="96"/>
      <c r="J54" s="97"/>
      <c r="K54" s="107"/>
      <c r="L54" s="107"/>
    </row>
    <row r="55" spans="1:12" s="7" customFormat="1">
      <c r="A55" s="2"/>
      <c r="B55" s="108" t="s">
        <v>41</v>
      </c>
      <c r="C55" s="114"/>
      <c r="D55" s="110" t="s">
        <v>53</v>
      </c>
      <c r="E55" s="111"/>
      <c r="F55" s="111"/>
      <c r="G55" s="111"/>
      <c r="H55" s="111"/>
      <c r="I55" s="111"/>
      <c r="J55" s="111"/>
      <c r="K55" s="112"/>
      <c r="L55" s="112">
        <f>SUM(L56:L69)</f>
        <v>0</v>
      </c>
    </row>
    <row r="56" spans="1:12" s="79" customFormat="1">
      <c r="A56" s="67"/>
      <c r="B56" s="71"/>
      <c r="C56" s="68"/>
      <c r="D56" s="75"/>
      <c r="E56" s="69"/>
      <c r="F56" s="69"/>
      <c r="G56" s="69"/>
      <c r="H56" s="69"/>
      <c r="I56" s="69"/>
      <c r="J56" s="69"/>
      <c r="K56" s="70"/>
      <c r="L56" s="17"/>
    </row>
    <row r="57" spans="1:12" s="79" customFormat="1">
      <c r="A57" s="67"/>
      <c r="B57" s="45" t="s">
        <v>43</v>
      </c>
      <c r="C57" s="18" t="s">
        <v>47</v>
      </c>
      <c r="D57" s="81" t="s">
        <v>61</v>
      </c>
      <c r="E57" s="5"/>
      <c r="F57" s="5"/>
      <c r="G57" s="5"/>
      <c r="H57" s="5"/>
      <c r="I57" s="5"/>
      <c r="J57" s="5"/>
      <c r="K57" s="70"/>
      <c r="L57" s="17"/>
    </row>
    <row r="58" spans="1:12" s="79" customFormat="1" ht="22.8">
      <c r="A58" s="67"/>
      <c r="B58" s="21"/>
      <c r="C58" s="18"/>
      <c r="D58" s="81" t="s">
        <v>12</v>
      </c>
      <c r="E58" s="5"/>
      <c r="F58" s="5"/>
      <c r="G58" s="5"/>
      <c r="H58" s="5"/>
      <c r="I58" s="5"/>
      <c r="J58" s="5"/>
      <c r="K58" s="70"/>
      <c r="L58" s="17"/>
    </row>
    <row r="59" spans="1:12" s="79" customFormat="1">
      <c r="A59" s="67"/>
      <c r="B59" s="21"/>
      <c r="C59" s="18"/>
      <c r="D59" s="37" t="s">
        <v>72</v>
      </c>
      <c r="E59" s="5"/>
      <c r="F59" s="5"/>
      <c r="G59" s="5"/>
      <c r="H59" s="5"/>
      <c r="I59" s="5"/>
      <c r="J59" s="5"/>
      <c r="K59" s="70"/>
      <c r="L59" s="17"/>
    </row>
    <row r="60" spans="1:12" s="79" customFormat="1">
      <c r="A60" s="67"/>
      <c r="B60" s="21"/>
      <c r="C60" s="18"/>
      <c r="D60" s="4" t="s">
        <v>54</v>
      </c>
      <c r="E60" s="19">
        <v>1</v>
      </c>
      <c r="F60" s="19">
        <v>1</v>
      </c>
      <c r="G60" s="19">
        <v>1</v>
      </c>
      <c r="H60" s="19">
        <v>1</v>
      </c>
      <c r="I60" s="20">
        <f>E60*F60*G60*H60</f>
        <v>1</v>
      </c>
      <c r="J60" s="22"/>
      <c r="K60" s="70"/>
      <c r="L60" s="17"/>
    </row>
    <row r="61" spans="1:12" s="79" customFormat="1">
      <c r="A61" s="67"/>
      <c r="B61" s="21"/>
      <c r="C61" s="18" t="s">
        <v>47</v>
      </c>
      <c r="D61" s="4" t="s">
        <v>45</v>
      </c>
      <c r="E61" s="22"/>
      <c r="F61" s="22"/>
      <c r="G61" s="22"/>
      <c r="H61" s="22"/>
      <c r="I61" s="22"/>
      <c r="J61" s="48">
        <f>I60</f>
        <v>1</v>
      </c>
      <c r="K61" s="23"/>
      <c r="L61" s="23">
        <f>J61*K61</f>
        <v>0</v>
      </c>
    </row>
    <row r="62" spans="1:12" s="79" customFormat="1">
      <c r="A62" s="67"/>
      <c r="B62" s="21"/>
      <c r="C62" s="18"/>
      <c r="D62" s="4"/>
      <c r="E62" s="22"/>
      <c r="F62" s="22"/>
      <c r="G62" s="22"/>
      <c r="H62" s="22"/>
      <c r="I62" s="22"/>
      <c r="J62" s="48"/>
      <c r="K62" s="23"/>
      <c r="L62" s="23"/>
    </row>
    <row r="63" spans="1:12" s="79" customFormat="1">
      <c r="A63" s="67"/>
      <c r="B63" s="45" t="s">
        <v>46</v>
      </c>
      <c r="C63" s="18" t="s">
        <v>50</v>
      </c>
      <c r="D63" s="81" t="s">
        <v>120</v>
      </c>
      <c r="E63" s="5"/>
      <c r="F63" s="5"/>
      <c r="G63" s="5"/>
      <c r="H63" s="5"/>
      <c r="I63" s="5"/>
      <c r="J63" s="5"/>
      <c r="K63" s="23"/>
      <c r="L63" s="23"/>
    </row>
    <row r="64" spans="1:12" s="79" customFormat="1" ht="173.25" customHeight="1">
      <c r="A64" s="67"/>
      <c r="B64" s="21"/>
      <c r="C64" s="18"/>
      <c r="D64" s="81" t="s">
        <v>121</v>
      </c>
      <c r="E64" s="5"/>
      <c r="F64" s="5"/>
      <c r="G64" s="5"/>
      <c r="H64" s="5"/>
      <c r="I64" s="5"/>
      <c r="J64" s="5"/>
      <c r="K64" s="23"/>
      <c r="L64" s="23"/>
    </row>
    <row r="65" spans="1:12" s="79" customFormat="1">
      <c r="A65" s="67"/>
      <c r="B65" s="21"/>
      <c r="C65" s="18"/>
      <c r="D65" s="37" t="s">
        <v>72</v>
      </c>
      <c r="E65" s="5"/>
      <c r="F65" s="5"/>
      <c r="G65" s="5"/>
      <c r="H65" s="5"/>
      <c r="I65" s="5"/>
      <c r="J65" s="5"/>
      <c r="K65" s="23"/>
      <c r="L65" s="23"/>
    </row>
    <row r="66" spans="1:12" s="79" customFormat="1">
      <c r="A66" s="67"/>
      <c r="B66" s="21"/>
      <c r="C66" s="18"/>
      <c r="D66" s="4" t="s">
        <v>55</v>
      </c>
      <c r="E66" s="19">
        <v>1</v>
      </c>
      <c r="F66" s="19">
        <v>1</v>
      </c>
      <c r="G66" s="19">
        <v>1</v>
      </c>
      <c r="H66" s="19">
        <v>1</v>
      </c>
      <c r="I66" s="20">
        <v>1</v>
      </c>
      <c r="J66" s="22"/>
      <c r="K66" s="23"/>
      <c r="L66" s="23"/>
    </row>
    <row r="67" spans="1:12" s="79" customFormat="1">
      <c r="A67" s="67"/>
      <c r="B67" s="21"/>
      <c r="C67" s="18" t="s">
        <v>50</v>
      </c>
      <c r="D67" s="4" t="s">
        <v>45</v>
      </c>
      <c r="E67" s="22"/>
      <c r="F67" s="22"/>
      <c r="G67" s="22"/>
      <c r="H67" s="22"/>
      <c r="I67" s="22"/>
      <c r="J67" s="48">
        <v>17</v>
      </c>
      <c r="K67" s="23"/>
      <c r="L67" s="23">
        <f>J67*K67</f>
        <v>0</v>
      </c>
    </row>
    <row r="68" spans="1:12" s="10" customFormat="1">
      <c r="A68" s="78"/>
      <c r="B68" s="21"/>
      <c r="C68" s="82"/>
      <c r="D68" s="81"/>
      <c r="E68" s="22"/>
      <c r="F68" s="22"/>
      <c r="G68" s="22"/>
      <c r="H68" s="22"/>
      <c r="I68" s="22"/>
      <c r="J68" s="48"/>
      <c r="K68" s="83"/>
      <c r="L68" s="83"/>
    </row>
    <row r="70" spans="1:12">
      <c r="B70" s="108" t="s">
        <v>52</v>
      </c>
      <c r="C70" s="114"/>
      <c r="D70" s="110" t="s">
        <v>122</v>
      </c>
      <c r="E70" s="111"/>
      <c r="F70" s="111"/>
      <c r="G70" s="111"/>
      <c r="H70" s="111"/>
      <c r="I70" s="111"/>
      <c r="J70" s="111"/>
      <c r="K70" s="112"/>
      <c r="L70" s="112">
        <f>SUM(L71:L84)</f>
        <v>0</v>
      </c>
    </row>
    <row r="72" spans="1:12" s="10" customFormat="1">
      <c r="A72" s="78"/>
      <c r="B72" s="45" t="s">
        <v>0</v>
      </c>
      <c r="C72" s="18" t="s">
        <v>82</v>
      </c>
      <c r="D72" s="81" t="s">
        <v>118</v>
      </c>
      <c r="E72" s="85"/>
      <c r="F72" s="48"/>
      <c r="G72" s="48"/>
      <c r="H72" s="5"/>
      <c r="I72" s="5"/>
      <c r="J72" s="5"/>
      <c r="K72" s="17"/>
      <c r="L72" s="17"/>
    </row>
    <row r="73" spans="1:12" s="10" customFormat="1" ht="72" customHeight="1">
      <c r="A73" s="78"/>
      <c r="B73" s="21"/>
      <c r="C73" s="18"/>
      <c r="D73" s="81" t="s">
        <v>119</v>
      </c>
      <c r="E73" s="85"/>
      <c r="F73" s="48"/>
      <c r="G73" s="48"/>
      <c r="H73" s="5"/>
      <c r="I73" s="5"/>
      <c r="J73" s="5"/>
      <c r="K73" s="17"/>
      <c r="L73" s="17"/>
    </row>
    <row r="74" spans="1:12" s="10" customFormat="1">
      <c r="A74" s="78"/>
      <c r="B74" s="21"/>
      <c r="C74" s="18"/>
      <c r="D74" s="37" t="s">
        <v>72</v>
      </c>
      <c r="E74" s="85"/>
      <c r="F74" s="48"/>
      <c r="G74" s="48"/>
      <c r="H74" s="5"/>
      <c r="I74" s="5"/>
      <c r="J74" s="5"/>
      <c r="K74" s="17"/>
      <c r="L74" s="17"/>
    </row>
    <row r="75" spans="1:12" s="10" customFormat="1">
      <c r="A75" s="78"/>
      <c r="B75" s="21"/>
      <c r="C75" s="18"/>
      <c r="D75" s="4" t="s">
        <v>148</v>
      </c>
      <c r="E75" s="86">
        <v>2</v>
      </c>
      <c r="F75" s="20">
        <v>3.25</v>
      </c>
      <c r="G75" s="20">
        <v>0.6</v>
      </c>
      <c r="H75" s="20">
        <v>1</v>
      </c>
      <c r="I75" s="20">
        <f>E75*F75*G75*H75</f>
        <v>3.9</v>
      </c>
      <c r="J75" s="48"/>
      <c r="K75" s="17"/>
      <c r="L75" s="17"/>
    </row>
    <row r="76" spans="1:12" s="10" customFormat="1">
      <c r="A76" s="78"/>
      <c r="B76" s="21"/>
      <c r="C76" s="18" t="s">
        <v>82</v>
      </c>
      <c r="D76" s="4" t="s">
        <v>45</v>
      </c>
      <c r="E76" s="85"/>
      <c r="F76" s="48"/>
      <c r="G76" s="48"/>
      <c r="H76" s="22"/>
      <c r="I76" s="22"/>
      <c r="J76" s="48">
        <v>1</v>
      </c>
      <c r="K76" s="23"/>
      <c r="L76" s="23">
        <f>J76*K76</f>
        <v>0</v>
      </c>
    </row>
    <row r="77" spans="1:12" s="10" customFormat="1">
      <c r="A77" s="78"/>
      <c r="B77" s="21"/>
      <c r="C77" s="18"/>
      <c r="D77" s="4"/>
      <c r="E77" s="85"/>
      <c r="F77" s="48"/>
      <c r="G77" s="48"/>
      <c r="H77" s="22"/>
      <c r="I77" s="22"/>
      <c r="J77" s="48"/>
      <c r="K77" s="23"/>
      <c r="L77" s="23"/>
    </row>
    <row r="78" spans="1:12" s="10" customFormat="1">
      <c r="A78" s="78"/>
      <c r="B78" s="45" t="s">
        <v>68</v>
      </c>
      <c r="C78" s="18" t="s">
        <v>82</v>
      </c>
      <c r="D78" s="81" t="s">
        <v>123</v>
      </c>
      <c r="E78" s="85"/>
      <c r="F78" s="48"/>
      <c r="G78" s="48"/>
      <c r="H78" s="5"/>
      <c r="I78" s="5"/>
      <c r="J78" s="5"/>
      <c r="K78" s="17"/>
      <c r="L78" s="17"/>
    </row>
    <row r="79" spans="1:12" s="10" customFormat="1" ht="84" customHeight="1">
      <c r="A79" s="78"/>
      <c r="B79" s="21"/>
      <c r="C79" s="18"/>
      <c r="D79" s="81" t="s">
        <v>140</v>
      </c>
      <c r="E79" s="85"/>
      <c r="F79" s="48"/>
      <c r="G79" s="48"/>
      <c r="H79" s="5"/>
      <c r="I79" s="5"/>
      <c r="J79" s="5"/>
      <c r="K79" s="17"/>
      <c r="L79" s="17"/>
    </row>
    <row r="80" spans="1:12" s="10" customFormat="1">
      <c r="A80" s="78"/>
      <c r="B80" s="21"/>
      <c r="C80" s="18"/>
      <c r="D80" s="37" t="s">
        <v>72</v>
      </c>
      <c r="E80" s="85"/>
      <c r="F80" s="48"/>
      <c r="G80" s="48"/>
      <c r="H80" s="5"/>
      <c r="I80" s="5"/>
      <c r="J80" s="5"/>
      <c r="K80" s="17"/>
      <c r="L80" s="17"/>
    </row>
    <row r="81" spans="1:12" s="10" customFormat="1">
      <c r="A81" s="78"/>
      <c r="B81" s="21"/>
      <c r="D81" s="4" t="s">
        <v>149</v>
      </c>
      <c r="E81" s="86">
        <v>1</v>
      </c>
      <c r="F81" s="20">
        <v>5.26</v>
      </c>
      <c r="G81" s="20">
        <v>1</v>
      </c>
      <c r="H81" s="20">
        <v>2.4</v>
      </c>
      <c r="I81" s="20">
        <f>E81*F81*G81*H81</f>
        <v>12.623999999999999</v>
      </c>
      <c r="J81" s="23">
        <f>70*M11</f>
        <v>70</v>
      </c>
      <c r="K81" s="166"/>
      <c r="L81" s="23"/>
    </row>
    <row r="82" spans="1:12" s="10" customFormat="1">
      <c r="A82" s="78"/>
      <c r="B82" s="21"/>
      <c r="C82" s="18"/>
      <c r="D82" s="4" t="s">
        <v>124</v>
      </c>
      <c r="E82" s="86">
        <v>1</v>
      </c>
      <c r="F82" s="20">
        <v>5.26</v>
      </c>
      <c r="G82" s="20">
        <v>1</v>
      </c>
      <c r="H82" s="20">
        <v>2.4</v>
      </c>
      <c r="I82" s="20">
        <f>E82*F82*G82*H82</f>
        <v>12.623999999999999</v>
      </c>
      <c r="J82" s="23">
        <f>20*M11</f>
        <v>20</v>
      </c>
      <c r="K82" s="166"/>
      <c r="L82" s="23"/>
    </row>
    <row r="83" spans="1:12" s="10" customFormat="1">
      <c r="A83" s="78"/>
      <c r="B83" s="21"/>
      <c r="C83" s="18" t="s">
        <v>82</v>
      </c>
      <c r="D83" s="4" t="s">
        <v>45</v>
      </c>
      <c r="E83" s="85"/>
      <c r="F83" s="48"/>
      <c r="G83" s="48"/>
      <c r="H83" s="22"/>
      <c r="I83" s="22"/>
      <c r="L83" s="23">
        <f>K81+K82</f>
        <v>0</v>
      </c>
    </row>
    <row r="84" spans="1:12" s="10" customFormat="1">
      <c r="A84" s="78"/>
      <c r="B84" s="21"/>
      <c r="C84" s="18"/>
      <c r="D84" s="4"/>
      <c r="E84" s="85"/>
      <c r="F84" s="48"/>
      <c r="G84" s="48"/>
      <c r="H84" s="22"/>
      <c r="I84" s="22"/>
      <c r="J84" s="48"/>
      <c r="K84" s="23"/>
      <c r="L84" s="23"/>
    </row>
    <row r="85" spans="1:12" s="10" customFormat="1" ht="14.25" customHeight="1">
      <c r="A85" s="78"/>
      <c r="B85" s="95"/>
      <c r="C85" s="106"/>
      <c r="D85" s="93"/>
      <c r="E85" s="96"/>
      <c r="F85" s="96"/>
      <c r="G85" s="96"/>
      <c r="H85" s="96"/>
      <c r="I85" s="96"/>
      <c r="J85" s="97"/>
      <c r="K85" s="107"/>
      <c r="L85" s="107"/>
    </row>
    <row r="86" spans="1:12" s="7" customFormat="1">
      <c r="A86" s="2"/>
      <c r="B86" s="108" t="s">
        <v>79</v>
      </c>
      <c r="C86" s="114"/>
      <c r="D86" s="110" t="s">
        <v>125</v>
      </c>
      <c r="E86" s="111"/>
      <c r="F86" s="111"/>
      <c r="G86" s="111"/>
      <c r="H86" s="111"/>
      <c r="I86" s="111"/>
      <c r="J86" s="111"/>
      <c r="K86" s="112"/>
      <c r="L86" s="112">
        <f>SUM(L87:L100)</f>
        <v>0</v>
      </c>
    </row>
    <row r="87" spans="1:12" s="8" customFormat="1">
      <c r="A87" s="67"/>
      <c r="B87" s="71"/>
      <c r="C87" s="68"/>
      <c r="D87" s="77"/>
      <c r="E87" s="69"/>
      <c r="F87" s="69"/>
      <c r="G87" s="69"/>
      <c r="H87" s="69"/>
      <c r="I87" s="69"/>
      <c r="J87" s="69"/>
      <c r="K87" s="70"/>
      <c r="L87" s="17"/>
    </row>
    <row r="88" spans="1:12" s="79" customFormat="1">
      <c r="A88" s="67"/>
      <c r="B88" s="45" t="s">
        <v>69</v>
      </c>
      <c r="C88" s="18" t="s">
        <v>94</v>
      </c>
      <c r="D88" s="81" t="s">
        <v>126</v>
      </c>
      <c r="E88" s="5"/>
      <c r="F88" s="5"/>
      <c r="G88" s="5"/>
      <c r="H88" s="5"/>
      <c r="I88" s="5"/>
      <c r="J88" s="5"/>
      <c r="K88" s="70"/>
      <c r="L88" s="17"/>
    </row>
    <row r="89" spans="1:12" s="79" customFormat="1" ht="13.5" customHeight="1">
      <c r="A89" s="67"/>
      <c r="B89" s="21"/>
      <c r="C89" s="81"/>
      <c r="D89" s="81" t="s">
        <v>127</v>
      </c>
      <c r="E89" s="81"/>
      <c r="F89" s="81"/>
      <c r="G89" s="81"/>
      <c r="H89" s="81"/>
      <c r="I89" s="81"/>
      <c r="J89" s="81"/>
      <c r="K89" s="77"/>
      <c r="L89" s="81"/>
    </row>
    <row r="90" spans="1:12" s="79" customFormat="1">
      <c r="A90" s="67"/>
      <c r="B90" s="21"/>
      <c r="C90" s="18"/>
      <c r="D90" s="37" t="s">
        <v>72</v>
      </c>
      <c r="E90" s="5"/>
      <c r="F90" s="5"/>
      <c r="G90" s="5"/>
      <c r="H90" s="5"/>
      <c r="I90" s="5"/>
      <c r="J90" s="5"/>
      <c r="K90" s="70"/>
      <c r="L90" s="17"/>
    </row>
    <row r="91" spans="1:12" s="79" customFormat="1" ht="8.25" hidden="1" customHeight="1">
      <c r="A91" s="67"/>
      <c r="B91" s="21"/>
      <c r="C91" s="18"/>
      <c r="D91" s="171"/>
      <c r="E91" s="19"/>
      <c r="F91" s="19"/>
      <c r="G91" s="19"/>
      <c r="H91" s="19"/>
      <c r="I91" s="20"/>
      <c r="J91" s="22"/>
      <c r="K91" s="70"/>
      <c r="L91" s="17"/>
    </row>
    <row r="92" spans="1:12" s="79" customFormat="1">
      <c r="A92" s="67"/>
      <c r="B92" s="21"/>
      <c r="C92" s="18"/>
      <c r="D92" s="4" t="s">
        <v>93</v>
      </c>
      <c r="E92" s="19">
        <v>1</v>
      </c>
      <c r="F92" s="19">
        <v>4.8</v>
      </c>
      <c r="G92" s="19">
        <v>1</v>
      </c>
      <c r="H92" s="19">
        <v>1</v>
      </c>
      <c r="I92" s="20">
        <v>12.6</v>
      </c>
      <c r="J92" s="22"/>
      <c r="K92" s="70"/>
      <c r="L92" s="17"/>
    </row>
    <row r="93" spans="1:12" s="79" customFormat="1">
      <c r="A93" s="67"/>
      <c r="B93" s="21"/>
      <c r="C93" s="18" t="s">
        <v>94</v>
      </c>
      <c r="D93" s="4" t="s">
        <v>45</v>
      </c>
      <c r="E93" s="22"/>
      <c r="F93" s="22"/>
      <c r="G93" s="22"/>
      <c r="H93" s="22"/>
      <c r="I93" s="22"/>
      <c r="J93" s="48">
        <f>SUM(I91:I92)</f>
        <v>12.6</v>
      </c>
      <c r="K93" s="23"/>
      <c r="L93" s="23">
        <f>J93*K93</f>
        <v>0</v>
      </c>
    </row>
    <row r="94" spans="1:12" s="79" customFormat="1">
      <c r="A94" s="67"/>
      <c r="B94" s="21"/>
      <c r="C94" s="18"/>
      <c r="D94" s="4"/>
      <c r="E94" s="22"/>
      <c r="F94" s="22"/>
      <c r="G94" s="22"/>
      <c r="H94" s="22"/>
      <c r="I94" s="22"/>
      <c r="J94" s="48"/>
      <c r="K94" s="23"/>
      <c r="L94" s="23"/>
    </row>
    <row r="95" spans="1:12" s="79" customFormat="1">
      <c r="A95" s="67"/>
      <c r="B95" s="45" t="s">
        <v>70</v>
      </c>
      <c r="C95" s="18" t="s">
        <v>94</v>
      </c>
      <c r="D95" s="81" t="s">
        <v>159</v>
      </c>
      <c r="E95" s="5"/>
      <c r="F95" s="5"/>
      <c r="G95" s="5"/>
      <c r="H95" s="5"/>
      <c r="I95" s="5"/>
      <c r="J95" s="5"/>
      <c r="K95" s="70"/>
      <c r="L95" s="17"/>
    </row>
    <row r="96" spans="1:12" s="79" customFormat="1" ht="22.8">
      <c r="A96" s="67"/>
      <c r="B96" s="21"/>
      <c r="C96" s="81"/>
      <c r="D96" s="81" t="s">
        <v>160</v>
      </c>
      <c r="E96" s="81"/>
      <c r="F96" s="81"/>
      <c r="G96" s="81"/>
      <c r="H96" s="81"/>
      <c r="I96" s="81"/>
      <c r="J96" s="81"/>
      <c r="K96" s="77"/>
      <c r="L96" s="81"/>
    </row>
    <row r="97" spans="1:12" s="79" customFormat="1">
      <c r="A97" s="67"/>
      <c r="B97" s="21"/>
      <c r="C97" s="18"/>
      <c r="D97" s="37" t="s">
        <v>72</v>
      </c>
      <c r="E97" s="5"/>
      <c r="F97" s="5"/>
      <c r="G97" s="5"/>
      <c r="H97" s="5"/>
      <c r="I97" s="5"/>
      <c r="J97" s="5"/>
      <c r="K97" s="70"/>
      <c r="L97" s="17"/>
    </row>
    <row r="98" spans="1:12" s="79" customFormat="1">
      <c r="A98" s="67"/>
      <c r="B98" s="21"/>
      <c r="C98" s="18"/>
      <c r="D98" s="4" t="s">
        <v>93</v>
      </c>
      <c r="E98" s="19">
        <v>1</v>
      </c>
      <c r="F98" s="19">
        <v>4.8</v>
      </c>
      <c r="G98" s="19">
        <v>1</v>
      </c>
      <c r="H98" s="19">
        <v>1</v>
      </c>
      <c r="I98" s="20">
        <v>12.6</v>
      </c>
      <c r="J98" s="22"/>
      <c r="K98" s="70"/>
      <c r="L98" s="17"/>
    </row>
    <row r="99" spans="1:12" s="8" customFormat="1">
      <c r="A99" s="67"/>
      <c r="B99" s="21"/>
      <c r="C99" s="18" t="s">
        <v>94</v>
      </c>
      <c r="D99" s="4" t="s">
        <v>45</v>
      </c>
      <c r="E99" s="22"/>
      <c r="F99" s="22"/>
      <c r="G99" s="22"/>
      <c r="H99" s="22"/>
      <c r="I99" s="22"/>
      <c r="J99" s="48">
        <f>SUM(I98:I98)</f>
        <v>12.6</v>
      </c>
      <c r="K99" s="23"/>
      <c r="L99" s="23">
        <f>J99*K99</f>
        <v>0</v>
      </c>
    </row>
    <row r="100" spans="1:12" s="8" customFormat="1">
      <c r="A100" s="67"/>
      <c r="B100" s="21"/>
      <c r="C100" s="18"/>
      <c r="D100" s="4"/>
      <c r="E100" s="22"/>
      <c r="F100" s="22"/>
      <c r="G100" s="22"/>
      <c r="H100" s="22"/>
      <c r="I100" s="22"/>
      <c r="J100" s="48"/>
      <c r="K100" s="23"/>
      <c r="L100" s="23"/>
    </row>
    <row r="101" spans="1:12" s="8" customFormat="1">
      <c r="A101" s="76"/>
      <c r="B101" s="108" t="s">
        <v>91</v>
      </c>
      <c r="C101" s="114"/>
      <c r="D101" s="110" t="s">
        <v>115</v>
      </c>
      <c r="E101" s="111"/>
      <c r="F101" s="111"/>
      <c r="G101" s="111"/>
      <c r="H101" s="111"/>
      <c r="I101" s="111"/>
      <c r="J101" s="111"/>
      <c r="K101" s="112"/>
      <c r="L101" s="112">
        <f>SUM(L103:L115)</f>
        <v>0</v>
      </c>
    </row>
    <row r="102" spans="1:12" s="8" customFormat="1">
      <c r="A102" s="67"/>
      <c r="B102" s="71"/>
      <c r="C102" s="68"/>
      <c r="D102" s="75"/>
      <c r="E102" s="69"/>
      <c r="F102" s="69"/>
      <c r="G102" s="69"/>
      <c r="H102" s="69"/>
      <c r="I102" s="69"/>
      <c r="J102" s="69"/>
      <c r="K102" s="70"/>
      <c r="L102" s="17"/>
    </row>
    <row r="103" spans="1:12" s="8" customFormat="1">
      <c r="A103" s="67"/>
      <c r="B103" s="45" t="s">
        <v>117</v>
      </c>
      <c r="C103" s="18" t="s">
        <v>44</v>
      </c>
      <c r="D103" s="81" t="s">
        <v>116</v>
      </c>
      <c r="E103" s="85"/>
      <c r="F103" s="48"/>
      <c r="G103" s="48"/>
      <c r="H103" s="5"/>
      <c r="I103" s="5"/>
      <c r="J103" s="5"/>
      <c r="K103" s="70"/>
      <c r="L103" s="17"/>
    </row>
    <row r="104" spans="1:12" s="8" customFormat="1" ht="95.25" customHeight="1">
      <c r="A104" s="67"/>
      <c r="B104" s="21"/>
      <c r="C104" s="18"/>
      <c r="D104" s="80" t="s">
        <v>153</v>
      </c>
      <c r="E104" s="85"/>
      <c r="F104" s="48"/>
      <c r="G104" s="48"/>
      <c r="H104" s="5"/>
      <c r="I104" s="5"/>
      <c r="J104" s="5"/>
      <c r="K104" s="74"/>
      <c r="L104" s="23"/>
    </row>
    <row r="105" spans="1:12" s="6" customFormat="1">
      <c r="A105" s="67"/>
      <c r="B105" s="21"/>
      <c r="C105" s="18"/>
      <c r="D105" s="37" t="s">
        <v>72</v>
      </c>
      <c r="E105" s="85"/>
      <c r="F105" s="48"/>
      <c r="G105" s="48"/>
      <c r="H105" s="5"/>
      <c r="I105" s="5"/>
      <c r="J105" s="5"/>
      <c r="K105" s="70"/>
      <c r="L105" s="17"/>
    </row>
    <row r="106" spans="1:12" s="7" customFormat="1">
      <c r="A106" s="67"/>
      <c r="B106" s="21"/>
      <c r="C106" s="18"/>
      <c r="D106" s="4" t="s">
        <v>128</v>
      </c>
      <c r="E106" s="19">
        <v>1</v>
      </c>
      <c r="F106" s="19">
        <v>1</v>
      </c>
      <c r="G106" s="19">
        <v>1</v>
      </c>
      <c r="H106" s="19">
        <v>1</v>
      </c>
      <c r="I106" s="20">
        <f t="shared" ref="I106" si="0">E106*F106*G106*H106</f>
        <v>1</v>
      </c>
      <c r="J106" s="22"/>
      <c r="K106" s="70"/>
      <c r="L106" s="17"/>
    </row>
    <row r="107" spans="1:12" s="7" customFormat="1">
      <c r="A107" s="67"/>
      <c r="B107" s="21"/>
      <c r="C107" s="18" t="s">
        <v>94</v>
      </c>
      <c r="D107" s="4" t="s">
        <v>45</v>
      </c>
      <c r="E107" s="22"/>
      <c r="F107" s="22"/>
      <c r="G107" s="22"/>
      <c r="H107" s="22"/>
      <c r="I107" s="22"/>
      <c r="J107" s="48">
        <f>SUM(I105:I106)</f>
        <v>1</v>
      </c>
      <c r="K107" s="172"/>
      <c r="L107" s="23">
        <f>J107*K107</f>
        <v>0</v>
      </c>
    </row>
    <row r="108" spans="1:12" s="8" customFormat="1">
      <c r="A108" s="67"/>
      <c r="B108" s="71"/>
      <c r="C108" s="68"/>
      <c r="D108" s="75"/>
      <c r="E108" s="69"/>
      <c r="F108" s="69"/>
      <c r="G108" s="69"/>
      <c r="H108" s="69"/>
      <c r="I108" s="69"/>
      <c r="J108" s="69"/>
      <c r="K108" s="23"/>
      <c r="L108" s="23"/>
    </row>
    <row r="109" spans="1:12" s="8" customFormat="1">
      <c r="A109" s="67"/>
      <c r="B109" s="45" t="s">
        <v>129</v>
      </c>
      <c r="C109" s="18" t="s">
        <v>44</v>
      </c>
      <c r="D109" s="81" t="s">
        <v>150</v>
      </c>
      <c r="E109" s="5"/>
      <c r="F109" s="5"/>
      <c r="G109" s="5"/>
      <c r="H109" s="5"/>
      <c r="I109" s="5"/>
      <c r="J109" s="5"/>
      <c r="K109" s="17"/>
      <c r="L109" s="17"/>
    </row>
    <row r="110" spans="1:12" s="8" customFormat="1" ht="34.200000000000003">
      <c r="A110" s="67"/>
      <c r="B110" s="21"/>
      <c r="C110" s="18"/>
      <c r="D110" s="80" t="s">
        <v>151</v>
      </c>
      <c r="E110" s="5"/>
      <c r="F110" s="5"/>
      <c r="G110" s="5"/>
      <c r="H110" s="5"/>
      <c r="I110" s="5"/>
      <c r="J110" s="5"/>
      <c r="K110" s="17"/>
      <c r="L110" s="17"/>
    </row>
    <row r="111" spans="1:12" s="8" customFormat="1" ht="11.25" customHeight="1">
      <c r="A111" s="67"/>
      <c r="B111" s="21"/>
      <c r="C111" s="18"/>
      <c r="D111" s="37" t="s">
        <v>72</v>
      </c>
      <c r="E111" s="5"/>
      <c r="F111" s="5"/>
      <c r="G111" s="5"/>
      <c r="H111" s="5"/>
      <c r="I111" s="5"/>
      <c r="J111" s="5"/>
      <c r="K111" s="17"/>
      <c r="L111" s="17"/>
    </row>
    <row r="112" spans="1:12" s="8" customFormat="1">
      <c r="A112" s="67"/>
      <c r="B112" s="21"/>
      <c r="C112" s="18"/>
      <c r="D112" s="4" t="s">
        <v>154</v>
      </c>
      <c r="E112" s="19">
        <v>1</v>
      </c>
      <c r="F112" s="19">
        <v>1</v>
      </c>
      <c r="G112" s="19">
        <v>1</v>
      </c>
      <c r="H112" s="19">
        <v>1</v>
      </c>
      <c r="I112" s="20">
        <v>1</v>
      </c>
      <c r="J112" s="22"/>
      <c r="K112" s="70"/>
      <c r="L112" s="17"/>
    </row>
    <row r="113" spans="1:12" s="8" customFormat="1">
      <c r="A113" s="67"/>
      <c r="B113" s="21"/>
      <c r="C113" s="18" t="s">
        <v>152</v>
      </c>
      <c r="D113" s="4" t="s">
        <v>45</v>
      </c>
      <c r="E113" s="22"/>
      <c r="F113" s="22"/>
      <c r="G113" s="22"/>
      <c r="H113" s="22"/>
      <c r="I113" s="22"/>
      <c r="J113" s="48">
        <f>SUM(I111:I112)</f>
        <v>1</v>
      </c>
      <c r="K113" s="23"/>
      <c r="L113" s="23">
        <f>J113*K113</f>
        <v>0</v>
      </c>
    </row>
    <row r="114" spans="1:12" s="8" customFormat="1">
      <c r="A114" s="67"/>
      <c r="B114" s="21"/>
      <c r="C114" s="18"/>
      <c r="D114" s="171"/>
      <c r="E114" s="22"/>
      <c r="F114" s="48"/>
      <c r="G114" s="22"/>
      <c r="H114" s="48"/>
      <c r="I114" s="48"/>
      <c r="J114" s="48"/>
      <c r="K114" s="23"/>
      <c r="L114" s="23"/>
    </row>
    <row r="115" spans="1:12" s="8" customFormat="1">
      <c r="A115" s="67"/>
      <c r="B115" s="71"/>
      <c r="C115" s="68"/>
      <c r="D115" s="75"/>
      <c r="E115" s="69"/>
      <c r="F115" s="69"/>
      <c r="G115" s="69"/>
      <c r="H115" s="69"/>
      <c r="I115" s="69"/>
      <c r="J115" s="69"/>
      <c r="K115" s="70"/>
      <c r="L115" s="17"/>
    </row>
    <row r="116" spans="1:12" s="8" customFormat="1">
      <c r="A116" s="76"/>
      <c r="B116" s="108" t="s">
        <v>131</v>
      </c>
      <c r="C116" s="114"/>
      <c r="D116" s="110" t="s">
        <v>59</v>
      </c>
      <c r="E116" s="115"/>
      <c r="F116" s="115"/>
      <c r="G116" s="115"/>
      <c r="H116" s="115"/>
      <c r="I116" s="115"/>
      <c r="J116" s="115"/>
      <c r="K116" s="112"/>
      <c r="L116" s="112">
        <f>SUM(L117:L131)</f>
        <v>0</v>
      </c>
    </row>
    <row r="117" spans="1:12" s="8" customFormat="1">
      <c r="A117" s="67"/>
      <c r="B117" s="21"/>
      <c r="C117" s="18"/>
      <c r="D117" s="4"/>
      <c r="E117" s="72"/>
      <c r="F117" s="72"/>
      <c r="G117" s="72"/>
      <c r="H117" s="72"/>
      <c r="I117" s="72"/>
      <c r="J117" s="73"/>
      <c r="K117" s="70"/>
      <c r="L117" s="17"/>
    </row>
    <row r="118" spans="1:12" s="8" customFormat="1">
      <c r="A118" s="67"/>
      <c r="B118" s="45" t="s">
        <v>132</v>
      </c>
      <c r="C118" s="18" t="s">
        <v>47</v>
      </c>
      <c r="D118" s="81" t="s">
        <v>76</v>
      </c>
      <c r="E118" s="5"/>
      <c r="F118" s="5"/>
      <c r="G118" s="5"/>
      <c r="H118" s="5"/>
      <c r="I118" s="5"/>
      <c r="J118" s="5"/>
      <c r="K118" s="17"/>
      <c r="L118" s="17"/>
    </row>
    <row r="119" spans="1:12" s="8" customFormat="1" ht="177" customHeight="1">
      <c r="A119" s="67"/>
      <c r="B119" s="21"/>
      <c r="C119" s="18"/>
      <c r="D119" s="80" t="s">
        <v>130</v>
      </c>
      <c r="E119" s="5"/>
      <c r="F119" s="5"/>
      <c r="G119" s="5"/>
      <c r="H119" s="5"/>
      <c r="I119" s="5"/>
      <c r="J119" s="5"/>
      <c r="K119" s="23"/>
      <c r="L119" s="23"/>
    </row>
    <row r="120" spans="1:12" s="6" customFormat="1">
      <c r="A120" s="67"/>
      <c r="B120" s="21"/>
      <c r="C120" s="18"/>
      <c r="D120" s="37" t="s">
        <v>72</v>
      </c>
      <c r="E120" s="5"/>
      <c r="F120" s="5"/>
      <c r="G120" s="5"/>
      <c r="H120" s="5"/>
      <c r="I120" s="5"/>
      <c r="J120" s="5"/>
      <c r="K120" s="17"/>
      <c r="L120" s="17"/>
    </row>
    <row r="121" spans="1:12" s="7" customFormat="1">
      <c r="A121" s="67"/>
      <c r="B121" s="21"/>
      <c r="C121" s="18"/>
      <c r="D121" s="4" t="s">
        <v>20</v>
      </c>
      <c r="E121" s="19">
        <v>1</v>
      </c>
      <c r="F121" s="20">
        <v>1</v>
      </c>
      <c r="G121" s="19">
        <v>1</v>
      </c>
      <c r="H121" s="98">
        <v>1</v>
      </c>
      <c r="I121" s="20">
        <f>E121*F121*G121*H121</f>
        <v>1</v>
      </c>
      <c r="J121" s="5"/>
      <c r="K121" s="17"/>
    </row>
    <row r="122" spans="1:12" s="8" customFormat="1">
      <c r="A122" s="67"/>
      <c r="B122" s="21"/>
      <c r="C122" s="18" t="s">
        <v>47</v>
      </c>
      <c r="D122" s="4" t="s">
        <v>45</v>
      </c>
      <c r="E122" s="22"/>
      <c r="F122" s="22"/>
      <c r="G122" s="22"/>
      <c r="H122" s="22"/>
      <c r="I122" s="22"/>
      <c r="J122" s="48">
        <f>SUM(I121:I121)</f>
        <v>1</v>
      </c>
      <c r="K122" s="23"/>
      <c r="L122" s="23">
        <f>J122*K122</f>
        <v>0</v>
      </c>
    </row>
    <row r="123" spans="1:12" s="8" customFormat="1">
      <c r="A123" s="67"/>
      <c r="B123" s="21"/>
      <c r="C123" s="18"/>
      <c r="D123" s="4"/>
      <c r="E123" s="22"/>
      <c r="F123" s="22"/>
      <c r="G123" s="22"/>
      <c r="H123" s="22"/>
      <c r="I123" s="22"/>
      <c r="J123" s="48"/>
      <c r="K123" s="23"/>
      <c r="L123" s="23"/>
    </row>
    <row r="124" spans="1:12" s="8" customFormat="1">
      <c r="A124" s="67"/>
      <c r="B124" s="45" t="s">
        <v>145</v>
      </c>
      <c r="C124" s="18" t="s">
        <v>44</v>
      </c>
      <c r="D124" s="81" t="s">
        <v>14</v>
      </c>
      <c r="E124" s="5"/>
      <c r="F124" s="5"/>
      <c r="G124" s="5"/>
      <c r="H124" s="5"/>
      <c r="I124" s="5"/>
      <c r="J124" s="5"/>
      <c r="K124" s="17"/>
      <c r="L124" s="17"/>
    </row>
    <row r="125" spans="1:12" s="8" customFormat="1">
      <c r="A125" s="67"/>
      <c r="B125" s="21"/>
      <c r="C125" s="18"/>
      <c r="D125" s="80" t="s">
        <v>77</v>
      </c>
      <c r="E125" s="5"/>
      <c r="F125" s="5"/>
      <c r="G125" s="5"/>
      <c r="H125" s="5"/>
      <c r="I125" s="5"/>
      <c r="J125" s="5"/>
      <c r="K125" s="17"/>
      <c r="L125" s="17"/>
    </row>
    <row r="126" spans="1:12" s="8" customFormat="1">
      <c r="A126" s="67"/>
      <c r="B126" s="21"/>
      <c r="C126" s="18"/>
      <c r="D126" s="37" t="s">
        <v>72</v>
      </c>
      <c r="E126" s="5"/>
      <c r="F126" s="5"/>
      <c r="G126" s="5"/>
      <c r="H126" s="5"/>
      <c r="I126" s="5"/>
      <c r="J126" s="5"/>
      <c r="K126" s="17"/>
      <c r="L126" s="17"/>
    </row>
    <row r="127" spans="1:12" s="8" customFormat="1" ht="42" customHeight="1">
      <c r="A127" s="67"/>
      <c r="B127" s="21"/>
      <c r="C127" s="18"/>
      <c r="D127" s="80" t="s">
        <v>155</v>
      </c>
      <c r="E127" s="19">
        <v>6</v>
      </c>
      <c r="F127" s="20">
        <v>1</v>
      </c>
      <c r="G127" s="19">
        <v>1</v>
      </c>
      <c r="H127" s="19">
        <v>1</v>
      </c>
      <c r="I127" s="20">
        <f t="shared" ref="I127" si="1">E127*F127*G127*H127</f>
        <v>6</v>
      </c>
    </row>
    <row r="128" spans="1:12" s="8" customFormat="1">
      <c r="A128" s="67"/>
      <c r="B128" s="21"/>
      <c r="C128" s="18" t="s">
        <v>44</v>
      </c>
      <c r="D128" s="4" t="s">
        <v>45</v>
      </c>
      <c r="E128" s="22"/>
      <c r="F128" s="22"/>
      <c r="G128" s="22"/>
      <c r="H128" s="22"/>
      <c r="I128" s="22"/>
      <c r="J128" s="48">
        <f>SUM(I127:I127)</f>
        <v>6</v>
      </c>
      <c r="K128" s="173"/>
      <c r="L128" s="149">
        <f>J128*K128</f>
        <v>0</v>
      </c>
    </row>
    <row r="129" spans="1:12" s="8" customFormat="1">
      <c r="A129" s="67"/>
      <c r="B129" s="21"/>
      <c r="C129" s="18"/>
      <c r="D129" s="135"/>
      <c r="J129" s="48"/>
      <c r="K129" s="23"/>
      <c r="L129" s="23"/>
    </row>
    <row r="130" spans="1:12" s="8" customFormat="1" ht="12">
      <c r="A130" s="67"/>
      <c r="B130" s="136" t="s">
        <v>83</v>
      </c>
      <c r="C130" s="137"/>
      <c r="D130" s="138" t="s">
        <v>95</v>
      </c>
      <c r="E130" s="139"/>
      <c r="F130" s="139"/>
      <c r="G130" s="22"/>
      <c r="H130" s="22"/>
      <c r="I130" s="22"/>
      <c r="J130" s="48"/>
      <c r="K130" s="23"/>
      <c r="L130" s="23"/>
    </row>
    <row r="131" spans="1:12" s="8" customFormat="1">
      <c r="A131" s="67"/>
      <c r="B131" s="71"/>
      <c r="C131" s="68"/>
      <c r="D131" s="75"/>
      <c r="E131" s="69"/>
      <c r="F131" s="69"/>
      <c r="G131" s="69"/>
      <c r="H131" s="69"/>
      <c r="I131" s="69"/>
      <c r="J131" s="69"/>
      <c r="K131" s="70"/>
      <c r="L131" s="17"/>
    </row>
    <row r="132" spans="1:12" s="8" customFormat="1">
      <c r="A132" s="76"/>
      <c r="B132" s="108" t="s">
        <v>71</v>
      </c>
      <c r="C132" s="114"/>
      <c r="D132" s="110" t="s">
        <v>62</v>
      </c>
      <c r="E132" s="115"/>
      <c r="F132" s="115"/>
      <c r="G132" s="115"/>
      <c r="H132" s="115"/>
      <c r="I132" s="115"/>
      <c r="J132" s="115"/>
      <c r="K132" s="116"/>
      <c r="L132" s="112">
        <f>SUM(L133:L140)</f>
        <v>0</v>
      </c>
    </row>
    <row r="133" spans="1:12" s="8" customFormat="1">
      <c r="A133" s="67"/>
      <c r="B133" s="71"/>
      <c r="C133" s="68"/>
      <c r="D133" s="75"/>
      <c r="E133" s="72"/>
      <c r="F133" s="72"/>
      <c r="G133" s="72"/>
      <c r="H133" s="72"/>
      <c r="I133" s="72"/>
      <c r="J133" s="73"/>
      <c r="K133" s="70"/>
      <c r="L133" s="17"/>
    </row>
    <row r="134" spans="1:12" s="8" customFormat="1">
      <c r="A134" s="67"/>
      <c r="B134" s="45" t="s">
        <v>80</v>
      </c>
      <c r="C134" s="18" t="s">
        <v>47</v>
      </c>
      <c r="D134" s="81" t="s">
        <v>65</v>
      </c>
      <c r="E134" s="5"/>
      <c r="F134" s="5"/>
      <c r="G134" s="5"/>
      <c r="H134" s="5"/>
      <c r="I134" s="5"/>
      <c r="J134" s="5"/>
      <c r="K134" s="17"/>
      <c r="L134" s="17"/>
    </row>
    <row r="135" spans="1:12" s="8" customFormat="1" ht="22.8">
      <c r="A135" s="67"/>
      <c r="B135" s="21"/>
      <c r="C135" s="18"/>
      <c r="D135" s="80" t="s">
        <v>156</v>
      </c>
      <c r="E135" s="5"/>
      <c r="F135" s="5"/>
      <c r="G135" s="5"/>
      <c r="H135" s="5"/>
      <c r="I135" s="5"/>
      <c r="J135" s="5"/>
      <c r="K135" s="17"/>
      <c r="L135" s="17"/>
    </row>
    <row r="136" spans="1:12" s="8" customFormat="1">
      <c r="A136" s="67"/>
      <c r="B136" s="21"/>
      <c r="C136" s="18"/>
      <c r="D136" s="37" t="s">
        <v>72</v>
      </c>
      <c r="E136" s="5"/>
      <c r="F136" s="5"/>
      <c r="G136" s="5"/>
      <c r="H136" s="5"/>
      <c r="I136" s="5"/>
      <c r="J136" s="5"/>
      <c r="K136" s="17"/>
      <c r="L136" s="17"/>
    </row>
    <row r="137" spans="1:12" s="8" customFormat="1">
      <c r="A137" s="67"/>
      <c r="B137" s="21"/>
      <c r="C137" s="18"/>
      <c r="D137" s="4" t="s">
        <v>20</v>
      </c>
      <c r="E137" s="19">
        <v>1</v>
      </c>
      <c r="F137" s="20">
        <v>1</v>
      </c>
      <c r="G137" s="19">
        <v>1</v>
      </c>
      <c r="H137" s="98">
        <v>1</v>
      </c>
      <c r="I137" s="20">
        <f>E137*F137*G137*H137</f>
        <v>1</v>
      </c>
      <c r="J137" s="5"/>
      <c r="K137" s="23"/>
      <c r="L137" s="23"/>
    </row>
    <row r="138" spans="1:12" s="8" customFormat="1">
      <c r="A138" s="67"/>
      <c r="B138" s="21"/>
      <c r="C138" s="18" t="s">
        <v>47</v>
      </c>
      <c r="D138" s="4" t="s">
        <v>45</v>
      </c>
      <c r="E138" s="22"/>
      <c r="F138" s="22"/>
      <c r="G138" s="22"/>
      <c r="H138" s="22"/>
      <c r="I138" s="22"/>
      <c r="J138" s="48">
        <f>SUM(I137:I137)</f>
        <v>1</v>
      </c>
      <c r="K138" s="23"/>
      <c r="L138" s="23">
        <f>J138*K138</f>
        <v>0</v>
      </c>
    </row>
    <row r="139" spans="1:12" s="8" customFormat="1">
      <c r="A139" s="67"/>
      <c r="B139" s="71"/>
      <c r="C139" s="68"/>
      <c r="D139" s="75"/>
      <c r="E139" s="72"/>
      <c r="F139" s="72"/>
      <c r="G139" s="72"/>
      <c r="H139" s="72"/>
      <c r="I139" s="72"/>
      <c r="J139" s="73"/>
      <c r="K139" s="17"/>
      <c r="L139" s="17"/>
    </row>
    <row r="140" spans="1:12" s="6" customFormat="1">
      <c r="A140" s="67"/>
      <c r="B140" s="21"/>
      <c r="C140" s="18"/>
      <c r="D140" s="4"/>
      <c r="E140" s="22"/>
      <c r="F140" s="22"/>
      <c r="G140" s="22"/>
      <c r="H140" s="22"/>
      <c r="I140" s="22"/>
      <c r="J140" s="48"/>
      <c r="K140" s="17"/>
      <c r="L140" s="17"/>
    </row>
    <row r="141" spans="1:12" s="8" customFormat="1">
      <c r="A141" s="76"/>
      <c r="B141" s="108" t="s">
        <v>56</v>
      </c>
      <c r="C141" s="114"/>
      <c r="D141" s="117" t="s">
        <v>66</v>
      </c>
      <c r="E141" s="111"/>
      <c r="F141" s="111"/>
      <c r="G141" s="111"/>
      <c r="H141" s="111"/>
      <c r="I141" s="111"/>
      <c r="J141" s="111"/>
      <c r="K141" s="112"/>
      <c r="L141" s="112">
        <f>SUM(L142:L148)</f>
        <v>0</v>
      </c>
    </row>
    <row r="142" spans="1:12" s="8" customFormat="1">
      <c r="A142" s="67"/>
      <c r="B142" s="71"/>
      <c r="C142" s="68"/>
      <c r="D142" s="75"/>
      <c r="E142" s="72"/>
      <c r="F142" s="72"/>
      <c r="G142" s="72"/>
      <c r="H142" s="72"/>
      <c r="I142" s="72"/>
      <c r="J142" s="73"/>
      <c r="K142" s="17"/>
      <c r="L142" s="17"/>
    </row>
    <row r="143" spans="1:12" s="8" customFormat="1">
      <c r="A143" s="67"/>
      <c r="B143" s="45">
        <v>901</v>
      </c>
      <c r="C143" s="18" t="s">
        <v>47</v>
      </c>
      <c r="D143" s="81" t="s">
        <v>15</v>
      </c>
      <c r="E143" s="5"/>
      <c r="F143" s="5"/>
      <c r="G143" s="5"/>
      <c r="H143" s="5"/>
      <c r="I143" s="5"/>
      <c r="J143" s="5"/>
      <c r="K143" s="17"/>
      <c r="L143" s="17"/>
    </row>
    <row r="144" spans="1:12" s="8" customFormat="1" ht="38.25" customHeight="1">
      <c r="A144" s="67"/>
      <c r="B144" s="21"/>
      <c r="C144" s="18"/>
      <c r="D144" s="80" t="s">
        <v>157</v>
      </c>
      <c r="E144" s="5"/>
      <c r="F144" s="5"/>
      <c r="G144" s="5"/>
      <c r="H144" s="5"/>
      <c r="I144" s="5"/>
      <c r="J144" s="5"/>
      <c r="K144" s="17"/>
      <c r="L144" s="17"/>
    </row>
    <row r="145" spans="1:12" s="8" customFormat="1">
      <c r="A145" s="67"/>
      <c r="B145" s="21"/>
      <c r="C145" s="18"/>
      <c r="D145" s="37" t="s">
        <v>72</v>
      </c>
      <c r="E145" s="5"/>
      <c r="F145" s="5"/>
      <c r="G145" s="5"/>
      <c r="H145" s="5"/>
      <c r="I145" s="5"/>
      <c r="J145" s="5"/>
      <c r="K145" s="17"/>
      <c r="L145" s="17"/>
    </row>
    <row r="146" spans="1:12" s="8" customFormat="1">
      <c r="A146" s="67"/>
      <c r="B146" s="21"/>
      <c r="C146" s="18"/>
      <c r="D146" s="4" t="s">
        <v>20</v>
      </c>
      <c r="E146" s="19">
        <v>1</v>
      </c>
      <c r="F146" s="20">
        <v>1</v>
      </c>
      <c r="G146" s="19">
        <v>1</v>
      </c>
      <c r="H146" s="98">
        <v>1</v>
      </c>
      <c r="I146" s="20">
        <f>E146*F146*G146*H146</f>
        <v>1</v>
      </c>
      <c r="J146" s="5"/>
      <c r="K146" s="23"/>
      <c r="L146" s="23"/>
    </row>
    <row r="147" spans="1:12" s="6" customFormat="1">
      <c r="A147" s="67"/>
      <c r="B147" s="21"/>
      <c r="C147" s="18" t="s">
        <v>47</v>
      </c>
      <c r="D147" s="4" t="s">
        <v>45</v>
      </c>
      <c r="E147" s="22"/>
      <c r="F147" s="22"/>
      <c r="G147" s="22"/>
      <c r="H147" s="22"/>
      <c r="I147" s="22"/>
      <c r="J147" s="48">
        <f>SUM(I146:I146)</f>
        <v>1</v>
      </c>
      <c r="K147" s="23"/>
      <c r="L147" s="23">
        <f>J147*K147</f>
        <v>0</v>
      </c>
    </row>
    <row r="148" spans="1:12" s="6" customFormat="1">
      <c r="A148" s="67"/>
      <c r="B148" s="21"/>
      <c r="C148" s="18"/>
      <c r="D148" s="4"/>
      <c r="E148" s="22"/>
      <c r="F148" s="22"/>
      <c r="G148" s="22"/>
      <c r="H148" s="22"/>
      <c r="I148" s="22"/>
      <c r="J148" s="48"/>
      <c r="K148" s="17"/>
      <c r="L148" s="17"/>
    </row>
    <row r="149" spans="1:12" s="8" customFormat="1">
      <c r="A149" s="76"/>
      <c r="B149" s="108" t="s">
        <v>57</v>
      </c>
      <c r="C149" s="114"/>
      <c r="D149" s="110" t="s">
        <v>29</v>
      </c>
      <c r="E149" s="111"/>
      <c r="F149" s="111"/>
      <c r="G149" s="111"/>
      <c r="H149" s="111"/>
      <c r="I149" s="111"/>
      <c r="J149" s="111"/>
      <c r="K149" s="112"/>
      <c r="L149" s="112">
        <f>SUM(L150:L168)</f>
        <v>0</v>
      </c>
    </row>
    <row r="150" spans="1:12" s="8" customFormat="1">
      <c r="A150" s="67"/>
      <c r="B150" s="21"/>
      <c r="C150" s="18"/>
      <c r="D150" s="4"/>
      <c r="E150" s="5"/>
      <c r="F150" s="5"/>
      <c r="G150" s="5"/>
      <c r="H150" s="5"/>
      <c r="I150" s="5"/>
      <c r="J150" s="5"/>
      <c r="K150" s="17"/>
      <c r="L150" s="17"/>
    </row>
    <row r="151" spans="1:12" s="8" customFormat="1" ht="22.8">
      <c r="A151" s="67"/>
      <c r="B151" s="45">
        <v>1001</v>
      </c>
      <c r="C151" s="18" t="s">
        <v>50</v>
      </c>
      <c r="D151" s="81" t="s">
        <v>135</v>
      </c>
      <c r="E151" s="5"/>
      <c r="F151" s="5"/>
      <c r="G151" s="5"/>
      <c r="H151" s="5"/>
      <c r="I151" s="5"/>
      <c r="J151" s="5"/>
      <c r="K151" s="17"/>
      <c r="L151" s="17"/>
    </row>
    <row r="152" spans="1:12" s="8" customFormat="1" ht="68.400000000000006">
      <c r="A152" s="67"/>
      <c r="B152" s="21"/>
      <c r="C152" s="18"/>
      <c r="D152" s="81" t="s">
        <v>136</v>
      </c>
      <c r="E152" s="5"/>
      <c r="F152" s="5"/>
      <c r="G152" s="5"/>
      <c r="H152" s="5"/>
      <c r="I152" s="5"/>
      <c r="J152" s="5"/>
      <c r="K152" s="17"/>
      <c r="L152" s="17"/>
    </row>
    <row r="153" spans="1:12" s="8" customFormat="1">
      <c r="A153" s="67"/>
      <c r="B153" s="21"/>
      <c r="C153" s="18"/>
      <c r="D153" s="37" t="s">
        <v>72</v>
      </c>
      <c r="E153" s="5"/>
      <c r="F153" s="5"/>
      <c r="G153" s="5"/>
      <c r="H153" s="5"/>
      <c r="I153" s="5"/>
      <c r="J153" s="5"/>
      <c r="K153" s="17"/>
      <c r="L153" s="17"/>
    </row>
    <row r="154" spans="1:12" s="8" customFormat="1">
      <c r="A154" s="67"/>
      <c r="B154" s="21"/>
      <c r="C154" s="18"/>
      <c r="D154" s="4" t="s">
        <v>55</v>
      </c>
      <c r="E154" s="19">
        <v>1</v>
      </c>
      <c r="F154" s="19">
        <v>1</v>
      </c>
      <c r="G154" s="19">
        <v>1</v>
      </c>
      <c r="H154" s="19">
        <v>1</v>
      </c>
      <c r="I154" s="20">
        <f>E154*F154*G154*H154</f>
        <v>1</v>
      </c>
      <c r="J154" s="22"/>
      <c r="K154" s="17"/>
      <c r="L154" s="17"/>
    </row>
    <row r="155" spans="1:12" s="8" customFormat="1">
      <c r="A155" s="67"/>
      <c r="B155" s="21"/>
      <c r="C155" s="18" t="s">
        <v>50</v>
      </c>
      <c r="D155" s="4" t="s">
        <v>45</v>
      </c>
      <c r="E155" s="22"/>
      <c r="F155" s="22"/>
      <c r="G155" s="22"/>
      <c r="H155" s="22"/>
      <c r="I155" s="22"/>
      <c r="J155" s="48">
        <v>17</v>
      </c>
      <c r="K155" s="23"/>
      <c r="L155" s="23">
        <f>J155*K155</f>
        <v>0</v>
      </c>
    </row>
    <row r="156" spans="1:12" s="8" customFormat="1">
      <c r="A156" s="67"/>
      <c r="B156" s="21"/>
      <c r="C156" s="18"/>
      <c r="D156" s="4"/>
      <c r="E156" s="22"/>
      <c r="F156" s="22"/>
      <c r="G156" s="22"/>
      <c r="H156" s="22"/>
      <c r="I156" s="22"/>
      <c r="J156" s="48"/>
      <c r="K156" s="17"/>
      <c r="L156" s="17"/>
    </row>
    <row r="157" spans="1:12" s="8" customFormat="1">
      <c r="A157" s="67"/>
      <c r="B157" s="45">
        <v>1002</v>
      </c>
      <c r="C157" s="18" t="s">
        <v>50</v>
      </c>
      <c r="D157" s="81" t="s">
        <v>21</v>
      </c>
      <c r="E157" s="5"/>
      <c r="F157" s="5"/>
      <c r="G157" s="5"/>
      <c r="H157" s="5"/>
      <c r="I157" s="5"/>
      <c r="J157" s="5"/>
      <c r="K157" s="17"/>
      <c r="L157" s="17"/>
    </row>
    <row r="158" spans="1:12" s="8" customFormat="1" ht="34.200000000000003">
      <c r="A158" s="67"/>
      <c r="B158" s="21"/>
      <c r="C158" s="18"/>
      <c r="D158" s="81" t="s">
        <v>22</v>
      </c>
      <c r="E158" s="5"/>
      <c r="F158" s="5"/>
      <c r="G158" s="5"/>
      <c r="H158" s="5"/>
      <c r="I158" s="5"/>
      <c r="J158" s="5"/>
      <c r="K158" s="23"/>
    </row>
    <row r="159" spans="1:12" s="8" customFormat="1">
      <c r="A159" s="67"/>
      <c r="B159" s="21"/>
      <c r="C159" s="18"/>
      <c r="D159" s="37" t="s">
        <v>72</v>
      </c>
      <c r="E159" s="5"/>
      <c r="F159" s="5"/>
      <c r="G159" s="5"/>
      <c r="H159" s="5"/>
      <c r="I159" s="5"/>
      <c r="J159" s="5"/>
      <c r="K159" s="17"/>
      <c r="L159" s="6"/>
    </row>
    <row r="160" spans="1:12" s="6" customFormat="1">
      <c r="A160" s="67"/>
      <c r="B160" s="21"/>
      <c r="C160" s="18"/>
      <c r="D160" s="4" t="s">
        <v>55</v>
      </c>
      <c r="E160" s="19">
        <v>1</v>
      </c>
      <c r="F160" s="19">
        <v>1</v>
      </c>
      <c r="G160" s="19">
        <v>1</v>
      </c>
      <c r="H160" s="19">
        <v>1</v>
      </c>
      <c r="I160" s="20">
        <f>E160*F160*G160*H160</f>
        <v>1</v>
      </c>
      <c r="J160" s="5"/>
      <c r="K160" s="17"/>
      <c r="L160" s="23"/>
    </row>
    <row r="161" spans="1:12" s="6" customFormat="1">
      <c r="A161" s="67"/>
      <c r="B161" s="21"/>
      <c r="C161" s="18" t="s">
        <v>50</v>
      </c>
      <c r="D161" s="4" t="s">
        <v>45</v>
      </c>
      <c r="E161" s="22"/>
      <c r="F161" s="22"/>
      <c r="G161" s="22"/>
      <c r="H161" s="22"/>
      <c r="I161" s="22"/>
      <c r="J161" s="48">
        <v>17</v>
      </c>
      <c r="K161" s="23"/>
      <c r="L161" s="23">
        <f>J161*K161</f>
        <v>0</v>
      </c>
    </row>
    <row r="162" spans="1:12" s="8" customFormat="1">
      <c r="A162" s="67"/>
      <c r="B162" s="21"/>
      <c r="C162" s="18"/>
      <c r="D162" s="4"/>
      <c r="E162" s="5"/>
      <c r="F162" s="5"/>
      <c r="G162" s="5"/>
      <c r="H162" s="5"/>
      <c r="I162" s="5"/>
      <c r="J162" s="5"/>
      <c r="K162" s="17"/>
      <c r="L162" s="17"/>
    </row>
    <row r="163" spans="1:12" s="8" customFormat="1">
      <c r="A163" s="67"/>
      <c r="B163" s="45">
        <v>1003</v>
      </c>
      <c r="C163" s="18" t="s">
        <v>44</v>
      </c>
      <c r="D163" s="81" t="s">
        <v>137</v>
      </c>
      <c r="E163" s="5"/>
      <c r="F163" s="5"/>
      <c r="G163" s="5"/>
      <c r="H163" s="5"/>
      <c r="I163" s="5"/>
      <c r="J163" s="5"/>
      <c r="K163" s="17"/>
      <c r="L163" s="17"/>
    </row>
    <row r="164" spans="1:12" s="8" customFormat="1" ht="34.200000000000003">
      <c r="A164" s="67"/>
      <c r="B164" s="21"/>
      <c r="C164" s="18"/>
      <c r="D164" s="81" t="s">
        <v>138</v>
      </c>
      <c r="E164" s="5"/>
      <c r="F164" s="5"/>
      <c r="G164" s="5"/>
      <c r="H164" s="5"/>
      <c r="I164" s="5"/>
      <c r="J164" s="5"/>
      <c r="K164" s="17"/>
      <c r="L164" s="17"/>
    </row>
    <row r="165" spans="1:12" s="8" customFormat="1">
      <c r="A165" s="67"/>
      <c r="B165" s="21"/>
      <c r="C165" s="18"/>
      <c r="D165" s="37" t="s">
        <v>72</v>
      </c>
      <c r="E165" s="5"/>
      <c r="F165" s="5"/>
      <c r="G165" s="5"/>
      <c r="H165" s="5"/>
      <c r="I165" s="5"/>
      <c r="J165" s="5"/>
      <c r="K165" s="17"/>
      <c r="L165" s="17"/>
    </row>
    <row r="166" spans="1:12" s="8" customFormat="1">
      <c r="A166" s="67"/>
      <c r="B166" s="21"/>
      <c r="C166" s="18"/>
      <c r="D166" s="4" t="s">
        <v>55</v>
      </c>
      <c r="E166" s="19">
        <v>1</v>
      </c>
      <c r="F166" s="20">
        <v>1</v>
      </c>
      <c r="G166" s="19">
        <v>1</v>
      </c>
      <c r="H166" s="98">
        <v>1</v>
      </c>
      <c r="I166" s="20">
        <f t="shared" ref="I166" si="2">E166*F166*G166*H166</f>
        <v>1</v>
      </c>
      <c r="J166" s="5"/>
      <c r="K166" s="23"/>
      <c r="L166" s="23"/>
    </row>
    <row r="167" spans="1:12" s="6" customFormat="1">
      <c r="A167" s="67"/>
      <c r="B167" s="21"/>
      <c r="C167" s="18" t="s">
        <v>44</v>
      </c>
      <c r="D167" s="4" t="s">
        <v>45</v>
      </c>
      <c r="E167" s="22"/>
      <c r="F167" s="22"/>
      <c r="G167" s="22"/>
      <c r="H167" s="22"/>
      <c r="I167" s="22"/>
      <c r="J167" s="48">
        <v>13</v>
      </c>
      <c r="K167" s="23"/>
      <c r="L167" s="23">
        <f>J167*K167</f>
        <v>0</v>
      </c>
    </row>
    <row r="168" spans="1:12" s="6" customFormat="1">
      <c r="A168" s="67"/>
      <c r="B168" s="21"/>
      <c r="C168" s="18"/>
      <c r="D168" s="4"/>
      <c r="E168" s="22"/>
      <c r="F168" s="22"/>
      <c r="G168" s="22"/>
      <c r="H168" s="22"/>
      <c r="I168" s="22"/>
      <c r="J168" s="48"/>
      <c r="K168" s="17"/>
      <c r="L168" s="17"/>
    </row>
    <row r="169" spans="1:12" s="168" customFormat="1">
      <c r="A169" s="167"/>
      <c r="B169" s="108" t="s">
        <v>81</v>
      </c>
      <c r="C169" s="114"/>
      <c r="D169" s="110" t="s">
        <v>143</v>
      </c>
      <c r="E169" s="111"/>
      <c r="F169" s="111"/>
      <c r="G169" s="111"/>
      <c r="H169" s="111"/>
      <c r="I169" s="111"/>
      <c r="J169" s="111"/>
      <c r="K169" s="112"/>
      <c r="L169" s="112">
        <f>SUM(L170:L194)</f>
        <v>0</v>
      </c>
    </row>
    <row r="170" spans="1:12" s="8" customFormat="1">
      <c r="A170" s="76"/>
      <c r="B170" s="21"/>
      <c r="C170" s="18"/>
      <c r="D170" s="4"/>
      <c r="E170" s="5"/>
      <c r="F170" s="5"/>
      <c r="G170" s="5"/>
      <c r="H170" s="5"/>
      <c r="I170" s="5"/>
      <c r="J170" s="5"/>
      <c r="K170" s="17"/>
      <c r="L170" s="17"/>
    </row>
    <row r="171" spans="1:12" s="8" customFormat="1">
      <c r="A171" s="67"/>
      <c r="B171" s="21">
        <v>1101</v>
      </c>
      <c r="C171" s="18" t="s">
        <v>44</v>
      </c>
      <c r="D171" s="81" t="s">
        <v>139</v>
      </c>
      <c r="E171" s="5"/>
      <c r="F171" s="5"/>
      <c r="G171" s="5"/>
      <c r="H171" s="5"/>
      <c r="I171" s="5"/>
      <c r="J171" s="5"/>
      <c r="K171" s="17"/>
      <c r="L171" s="17"/>
    </row>
    <row r="172" spans="1:12" s="8" customFormat="1" ht="22.8">
      <c r="A172" s="67"/>
      <c r="B172" s="21"/>
      <c r="C172" s="18"/>
      <c r="D172" s="80" t="s">
        <v>78</v>
      </c>
      <c r="E172" s="5"/>
      <c r="F172" s="5"/>
      <c r="G172" s="5"/>
      <c r="H172" s="5"/>
      <c r="I172" s="5"/>
      <c r="J172" s="5"/>
      <c r="K172" s="17"/>
      <c r="L172" s="17"/>
    </row>
    <row r="173" spans="1:12" s="8" customFormat="1">
      <c r="A173" s="67"/>
      <c r="B173" s="21"/>
      <c r="C173" s="18"/>
      <c r="D173" s="37" t="s">
        <v>72</v>
      </c>
      <c r="E173" s="5"/>
      <c r="F173" s="5"/>
      <c r="G173" s="5"/>
      <c r="H173" s="5"/>
      <c r="I173" s="5"/>
      <c r="J173" s="5"/>
      <c r="K173" s="17"/>
      <c r="L173" s="17"/>
    </row>
    <row r="174" spans="1:12" s="8" customFormat="1">
      <c r="A174" s="67"/>
      <c r="B174" s="21"/>
      <c r="C174" s="18"/>
      <c r="D174" s="4" t="s">
        <v>55</v>
      </c>
      <c r="E174" s="19">
        <v>1</v>
      </c>
      <c r="F174" s="20">
        <v>1.8</v>
      </c>
      <c r="G174" s="19">
        <v>1</v>
      </c>
      <c r="H174" s="20">
        <v>1.2</v>
      </c>
      <c r="I174" s="20">
        <f>E174*F174*G174*H174</f>
        <v>2.16</v>
      </c>
      <c r="J174" s="48">
        <v>1</v>
      </c>
      <c r="K174" s="23"/>
      <c r="L174" s="23"/>
    </row>
    <row r="175" spans="1:12" s="8" customFormat="1">
      <c r="A175" s="67"/>
      <c r="B175" s="21"/>
      <c r="C175" s="18" t="s">
        <v>44</v>
      </c>
      <c r="D175" s="4" t="s">
        <v>45</v>
      </c>
      <c r="E175" s="22"/>
      <c r="F175" s="22"/>
      <c r="G175" s="22"/>
      <c r="H175" s="22"/>
      <c r="I175" s="22"/>
      <c r="J175" s="48"/>
      <c r="K175" s="23"/>
      <c r="L175" s="23">
        <f>K175</f>
        <v>0</v>
      </c>
    </row>
    <row r="176" spans="1:12" s="6" customFormat="1">
      <c r="A176" s="67"/>
      <c r="B176" s="21"/>
      <c r="C176" s="18"/>
      <c r="D176" s="4"/>
      <c r="E176" s="22"/>
      <c r="F176" s="22"/>
      <c r="G176" s="22"/>
      <c r="H176" s="22"/>
      <c r="I176" s="22"/>
      <c r="J176" s="48"/>
      <c r="K176" s="17"/>
      <c r="L176" s="23"/>
    </row>
    <row r="177" spans="1:12" s="6" customFormat="1">
      <c r="A177" s="67"/>
      <c r="B177" s="21">
        <v>1102</v>
      </c>
      <c r="C177" s="18" t="s">
        <v>44</v>
      </c>
      <c r="D177" s="81" t="s">
        <v>75</v>
      </c>
      <c r="E177" s="5"/>
      <c r="F177" s="5"/>
      <c r="G177" s="5"/>
      <c r="H177" s="5"/>
      <c r="I177" s="5"/>
      <c r="J177" s="69"/>
      <c r="K177" s="70"/>
      <c r="L177" s="17"/>
    </row>
    <row r="178" spans="1:12" s="6" customFormat="1" ht="22.8">
      <c r="A178" s="67"/>
      <c r="B178" s="21"/>
      <c r="C178" s="18"/>
      <c r="D178" s="80" t="s">
        <v>144</v>
      </c>
      <c r="E178" s="5"/>
      <c r="F178" s="5"/>
      <c r="G178" s="5"/>
      <c r="H178" s="5"/>
      <c r="I178" s="5"/>
      <c r="J178" s="5"/>
      <c r="K178" s="17"/>
      <c r="L178" s="17"/>
    </row>
    <row r="179" spans="1:12" s="6" customFormat="1">
      <c r="A179" s="67"/>
      <c r="B179" s="21"/>
      <c r="C179" s="18"/>
      <c r="D179" s="81" t="s">
        <v>72</v>
      </c>
      <c r="E179" s="5"/>
      <c r="F179" s="5"/>
      <c r="G179" s="5"/>
      <c r="H179" s="5"/>
      <c r="I179" s="5"/>
      <c r="J179" s="5"/>
      <c r="K179" s="17"/>
      <c r="L179" s="17"/>
    </row>
    <row r="180" spans="1:12" s="6" customFormat="1">
      <c r="A180" s="67"/>
      <c r="B180" s="21"/>
      <c r="C180" s="18"/>
      <c r="D180" s="81" t="s">
        <v>49</v>
      </c>
      <c r="E180" s="19">
        <v>1</v>
      </c>
      <c r="F180" s="20">
        <v>1</v>
      </c>
      <c r="G180" s="20">
        <v>1</v>
      </c>
      <c r="H180" s="20">
        <v>1</v>
      </c>
      <c r="I180" s="20">
        <f>E180*F180*G180*H180</f>
        <v>1</v>
      </c>
      <c r="J180" s="5"/>
      <c r="K180" s="17"/>
      <c r="L180" s="17"/>
    </row>
    <row r="181" spans="1:12" s="6" customFormat="1">
      <c r="A181" s="67"/>
      <c r="B181" s="21"/>
      <c r="C181" s="18" t="s">
        <v>44</v>
      </c>
      <c r="D181" s="4" t="s">
        <v>45</v>
      </c>
      <c r="E181" s="22"/>
      <c r="F181" s="22"/>
      <c r="G181" s="22"/>
      <c r="H181" s="22"/>
      <c r="I181" s="22"/>
      <c r="J181" s="48">
        <f>SUM(I180:I180)</f>
        <v>1</v>
      </c>
      <c r="K181" s="23"/>
      <c r="L181" s="23">
        <f>J181*K181</f>
        <v>0</v>
      </c>
    </row>
    <row r="182" spans="1:12" s="6" customFormat="1">
      <c r="A182" s="67"/>
      <c r="B182" s="21"/>
      <c r="C182" s="18"/>
      <c r="D182" s="4"/>
      <c r="E182" s="22"/>
      <c r="F182" s="22"/>
      <c r="G182" s="22"/>
      <c r="H182" s="22"/>
      <c r="I182" s="22"/>
      <c r="J182" s="48"/>
      <c r="K182" s="17"/>
      <c r="L182" s="23"/>
    </row>
    <row r="183" spans="1:12" s="6" customFormat="1">
      <c r="A183" s="67"/>
      <c r="B183" s="21">
        <v>1103</v>
      </c>
      <c r="C183" s="18" t="s">
        <v>44</v>
      </c>
      <c r="D183" s="99" t="s">
        <v>73</v>
      </c>
      <c r="E183" s="100"/>
      <c r="F183" s="100"/>
      <c r="G183" s="100"/>
      <c r="H183" s="100"/>
      <c r="I183" s="100"/>
      <c r="J183" s="69"/>
      <c r="K183" s="70"/>
      <c r="L183" s="17"/>
    </row>
    <row r="184" spans="1:12" s="6" customFormat="1" ht="22.8">
      <c r="A184" s="67"/>
      <c r="B184" s="21"/>
      <c r="C184" s="18"/>
      <c r="D184" s="101" t="s">
        <v>74</v>
      </c>
      <c r="E184" s="100"/>
      <c r="F184" s="100"/>
      <c r="G184" s="100"/>
      <c r="H184" s="100"/>
      <c r="I184" s="100"/>
      <c r="J184" s="100"/>
      <c r="K184" s="70"/>
      <c r="L184" s="17"/>
    </row>
    <row r="185" spans="1:12" s="6" customFormat="1">
      <c r="A185" s="67"/>
      <c r="B185" s="21"/>
      <c r="C185" s="18"/>
      <c r="D185" s="81" t="s">
        <v>72</v>
      </c>
      <c r="E185" s="100"/>
      <c r="F185" s="100"/>
      <c r="G185" s="100"/>
      <c r="H185" s="100"/>
      <c r="I185" s="100"/>
      <c r="J185" s="100"/>
      <c r="K185" s="70"/>
      <c r="L185" s="17"/>
    </row>
    <row r="186" spans="1:12" s="6" customFormat="1">
      <c r="A186" s="67"/>
      <c r="B186" s="21"/>
      <c r="C186" s="18"/>
      <c r="D186" s="99" t="s">
        <v>49</v>
      </c>
      <c r="E186" s="102">
        <v>1</v>
      </c>
      <c r="F186" s="103">
        <v>1</v>
      </c>
      <c r="G186" s="20">
        <v>1</v>
      </c>
      <c r="H186" s="20">
        <v>1</v>
      </c>
      <c r="I186" s="103">
        <f>E186*F186*G186*H186</f>
        <v>1</v>
      </c>
      <c r="J186" s="100"/>
      <c r="K186" s="70"/>
      <c r="L186" s="17"/>
    </row>
    <row r="187" spans="1:12" s="6" customFormat="1">
      <c r="A187" s="67"/>
      <c r="B187" s="21"/>
      <c r="C187" s="18" t="s">
        <v>44</v>
      </c>
      <c r="D187" s="104" t="s">
        <v>45</v>
      </c>
      <c r="E187" s="105"/>
      <c r="F187" s="105"/>
      <c r="G187" s="105"/>
      <c r="H187" s="105"/>
      <c r="I187" s="105"/>
      <c r="J187" s="48">
        <f>SUM(I186:I186)</f>
        <v>1</v>
      </c>
      <c r="K187" s="23"/>
      <c r="L187" s="23">
        <f>J187*K187</f>
        <v>0</v>
      </c>
    </row>
    <row r="188" spans="1:12" s="6" customFormat="1">
      <c r="A188" s="67"/>
      <c r="B188" s="21"/>
      <c r="C188" s="18"/>
      <c r="D188" s="104"/>
      <c r="E188" s="105"/>
      <c r="F188" s="105"/>
      <c r="G188" s="105"/>
      <c r="H188" s="105"/>
      <c r="I188" s="105"/>
      <c r="J188" s="48"/>
      <c r="K188" s="23"/>
      <c r="L188" s="23"/>
    </row>
    <row r="189" spans="1:12" s="6" customFormat="1" ht="12">
      <c r="A189" s="67"/>
      <c r="B189" s="21">
        <v>1104</v>
      </c>
      <c r="C189" s="170" t="s">
        <v>44</v>
      </c>
      <c r="D189" s="104" t="s">
        <v>141</v>
      </c>
      <c r="E189" s="69"/>
      <c r="F189" s="69"/>
      <c r="G189" s="69"/>
      <c r="H189" s="69"/>
      <c r="I189" s="69"/>
      <c r="J189" s="69"/>
      <c r="K189" s="70"/>
      <c r="L189" s="17"/>
    </row>
    <row r="190" spans="1:12" s="6" customFormat="1" ht="22.8">
      <c r="A190" s="67"/>
      <c r="B190" s="169"/>
      <c r="C190" s="18"/>
      <c r="D190" s="81" t="s">
        <v>142</v>
      </c>
      <c r="E190" s="5"/>
      <c r="F190" s="5"/>
      <c r="G190" s="5"/>
      <c r="H190" s="5"/>
      <c r="I190" s="5"/>
      <c r="J190" s="5"/>
      <c r="K190" s="17"/>
      <c r="L190" s="17"/>
    </row>
    <row r="191" spans="1:12" s="6" customFormat="1">
      <c r="A191" s="67"/>
      <c r="B191" s="169"/>
      <c r="C191" s="18"/>
      <c r="D191" s="99" t="s">
        <v>49</v>
      </c>
      <c r="E191" s="164">
        <v>7</v>
      </c>
      <c r="F191" s="20">
        <v>1</v>
      </c>
      <c r="G191" s="20">
        <v>1</v>
      </c>
      <c r="H191" s="20">
        <v>1</v>
      </c>
      <c r="I191" s="20">
        <f>E191*F191*G191*H191</f>
        <v>7</v>
      </c>
      <c r="J191" s="5"/>
      <c r="K191" s="17"/>
      <c r="L191" s="17"/>
    </row>
    <row r="192" spans="1:12" s="6" customFormat="1">
      <c r="A192" s="67"/>
      <c r="B192" s="21"/>
      <c r="C192" s="18" t="s">
        <v>44</v>
      </c>
      <c r="D192" s="4" t="s">
        <v>45</v>
      </c>
      <c r="E192" s="22"/>
      <c r="F192" s="22"/>
      <c r="G192" s="22"/>
      <c r="H192" s="22"/>
      <c r="I192" s="22"/>
      <c r="J192" s="48">
        <f>SUM(I191:I191)</f>
        <v>7</v>
      </c>
      <c r="K192" s="23"/>
      <c r="L192" s="23">
        <f>J192*K192</f>
        <v>0</v>
      </c>
    </row>
    <row r="193" spans="1:12" s="6" customFormat="1">
      <c r="A193" s="67"/>
      <c r="B193" s="21"/>
      <c r="C193" s="18"/>
      <c r="D193" s="4"/>
      <c r="E193" s="22"/>
      <c r="F193" s="22"/>
      <c r="G193" s="22"/>
      <c r="H193" s="22"/>
      <c r="I193" s="22"/>
      <c r="J193" s="48"/>
      <c r="K193" s="23"/>
      <c r="L193" s="23"/>
    </row>
    <row r="194" spans="1:12" s="6" customFormat="1">
      <c r="A194" s="67"/>
      <c r="B194" s="21"/>
      <c r="C194" s="18"/>
      <c r="D194" s="4"/>
      <c r="E194" s="22"/>
      <c r="F194" s="22"/>
      <c r="G194" s="22"/>
      <c r="H194" s="22"/>
      <c r="I194" s="22"/>
      <c r="J194" s="48"/>
      <c r="K194" s="23"/>
      <c r="L194" s="23"/>
    </row>
    <row r="195" spans="1:12" s="8" customFormat="1">
      <c r="A195" s="76"/>
      <c r="B195" s="108" t="s">
        <v>58</v>
      </c>
      <c r="C195" s="114"/>
      <c r="D195" s="110" t="s">
        <v>1</v>
      </c>
      <c r="E195" s="111"/>
      <c r="F195" s="111"/>
      <c r="G195" s="111"/>
      <c r="H195" s="111"/>
      <c r="I195" s="111"/>
      <c r="J195" s="111"/>
      <c r="K195" s="112"/>
      <c r="L195" s="112">
        <f>SUM(L196:L202)</f>
        <v>0</v>
      </c>
    </row>
    <row r="196" spans="1:12" s="8" customFormat="1">
      <c r="A196" s="67"/>
      <c r="B196" s="21"/>
      <c r="C196" s="18"/>
      <c r="D196" s="4"/>
      <c r="E196" s="22"/>
      <c r="F196" s="22"/>
      <c r="G196" s="22"/>
      <c r="H196" s="22"/>
      <c r="I196" s="22"/>
      <c r="J196" s="48"/>
    </row>
    <row r="197" spans="1:12" s="8" customFormat="1">
      <c r="A197" s="67"/>
      <c r="B197" s="21">
        <v>1201</v>
      </c>
      <c r="C197" s="18" t="s">
        <v>44</v>
      </c>
      <c r="D197" s="81" t="s">
        <v>2</v>
      </c>
      <c r="E197" s="5"/>
      <c r="F197" s="5"/>
      <c r="G197" s="5"/>
      <c r="H197" s="5"/>
      <c r="I197" s="5"/>
      <c r="J197" s="5"/>
      <c r="K197" s="17"/>
      <c r="L197" s="17"/>
    </row>
    <row r="198" spans="1:12" s="8" customFormat="1">
      <c r="A198" s="67"/>
      <c r="B198" s="21"/>
      <c r="C198" s="18"/>
      <c r="D198" s="81" t="s">
        <v>3</v>
      </c>
      <c r="E198" s="5"/>
      <c r="F198" s="5"/>
      <c r="G198" s="5"/>
      <c r="H198" s="5"/>
      <c r="I198" s="5"/>
      <c r="J198" s="5"/>
      <c r="K198" s="23"/>
    </row>
    <row r="199" spans="1:12" s="6" customFormat="1">
      <c r="A199" s="67"/>
      <c r="B199" s="21"/>
      <c r="C199" s="18"/>
      <c r="D199" s="81" t="s">
        <v>11</v>
      </c>
      <c r="E199" s="5"/>
      <c r="F199" s="5"/>
      <c r="G199" s="5"/>
      <c r="H199" s="5"/>
      <c r="I199" s="5"/>
      <c r="J199" s="5"/>
      <c r="K199" s="17"/>
      <c r="L199" s="17"/>
    </row>
    <row r="200" spans="1:12" s="9" customFormat="1">
      <c r="A200" s="67"/>
      <c r="B200" s="21"/>
      <c r="C200" s="18"/>
      <c r="D200" s="4" t="s">
        <v>133</v>
      </c>
      <c r="E200" s="19">
        <v>1</v>
      </c>
      <c r="F200" s="20">
        <v>1</v>
      </c>
      <c r="G200" s="19">
        <v>1</v>
      </c>
      <c r="H200" s="98">
        <v>1</v>
      </c>
      <c r="I200" s="20">
        <f>E200*F200*G200*H200</f>
        <v>1</v>
      </c>
      <c r="J200" s="5"/>
      <c r="L200" s="23"/>
    </row>
    <row r="201" spans="1:12" s="8" customFormat="1">
      <c r="A201" s="67"/>
      <c r="B201" s="21"/>
      <c r="C201" s="18" t="s">
        <v>44</v>
      </c>
      <c r="D201" s="4" t="s">
        <v>45</v>
      </c>
      <c r="E201" s="22"/>
      <c r="F201" s="22"/>
      <c r="G201" s="22"/>
      <c r="H201" s="22"/>
      <c r="I201" s="22"/>
      <c r="J201" s="48">
        <f>SUM(I200:I200)</f>
        <v>1</v>
      </c>
      <c r="K201" s="23"/>
      <c r="L201" s="23">
        <f t="shared" ref="L201" si="3">J201*K201</f>
        <v>0</v>
      </c>
    </row>
    <row r="202" spans="1:12" s="8" customFormat="1">
      <c r="A202" s="67"/>
    </row>
    <row r="203" spans="1:12" s="8" customFormat="1">
      <c r="A203" s="67"/>
      <c r="B203" s="108" t="s">
        <v>89</v>
      </c>
      <c r="C203" s="114"/>
      <c r="D203" s="110" t="s">
        <v>86</v>
      </c>
      <c r="E203" s="111"/>
      <c r="F203" s="111"/>
      <c r="G203" s="111"/>
      <c r="H203" s="111"/>
      <c r="I203" s="111"/>
      <c r="J203" s="111"/>
      <c r="K203" s="112"/>
      <c r="L203" s="112">
        <f>SUM(L204:L210)</f>
        <v>270</v>
      </c>
    </row>
    <row r="204" spans="1:12" s="8" customFormat="1">
      <c r="A204" s="67"/>
      <c r="B204" s="21"/>
      <c r="C204" s="18"/>
      <c r="D204" s="4"/>
      <c r="E204" s="22"/>
      <c r="F204" s="22"/>
      <c r="G204" s="22"/>
      <c r="H204" s="22"/>
      <c r="I204" s="22"/>
      <c r="J204" s="48"/>
    </row>
    <row r="205" spans="1:12" s="8" customFormat="1">
      <c r="A205" s="67"/>
      <c r="B205" s="21">
        <v>1301</v>
      </c>
      <c r="C205" s="18" t="s">
        <v>44</v>
      </c>
      <c r="D205" s="81" t="s">
        <v>85</v>
      </c>
      <c r="E205" s="5"/>
      <c r="F205" s="5"/>
      <c r="G205" s="5"/>
      <c r="H205" s="5"/>
      <c r="I205" s="5"/>
      <c r="J205" s="5"/>
      <c r="K205" s="17"/>
      <c r="L205" s="17"/>
    </row>
    <row r="206" spans="1:12" s="8" customFormat="1">
      <c r="A206" s="67"/>
      <c r="B206" s="21"/>
      <c r="C206" s="18"/>
      <c r="D206" s="81" t="s">
        <v>84</v>
      </c>
      <c r="E206" s="5"/>
      <c r="F206" s="5"/>
      <c r="G206" s="5"/>
      <c r="H206" s="5"/>
      <c r="I206" s="5"/>
      <c r="J206" s="5"/>
      <c r="K206" s="23"/>
    </row>
    <row r="207" spans="1:12" s="8" customFormat="1">
      <c r="A207" s="67"/>
      <c r="B207" s="21"/>
      <c r="C207" s="18"/>
      <c r="D207" s="81" t="s">
        <v>11</v>
      </c>
      <c r="E207" s="5"/>
      <c r="F207" s="5"/>
      <c r="G207" s="5"/>
      <c r="H207" s="5"/>
      <c r="I207" s="5"/>
      <c r="J207" s="5"/>
      <c r="K207" s="17"/>
      <c r="L207" s="17"/>
    </row>
    <row r="208" spans="1:12" s="8" customFormat="1">
      <c r="A208" s="67"/>
      <c r="B208" s="21"/>
      <c r="C208" s="18"/>
      <c r="D208" s="4" t="s">
        <v>134</v>
      </c>
      <c r="E208" s="19">
        <v>1</v>
      </c>
      <c r="F208" s="20">
        <v>1</v>
      </c>
      <c r="G208" s="19">
        <v>1</v>
      </c>
      <c r="H208" s="98">
        <v>1</v>
      </c>
      <c r="I208" s="20">
        <f>E208*F208*G208*H208</f>
        <v>1</v>
      </c>
      <c r="J208" s="5"/>
      <c r="K208" s="9"/>
      <c r="L208" s="23"/>
    </row>
    <row r="209" spans="1:12" s="8" customFormat="1">
      <c r="A209" s="67"/>
      <c r="B209" s="21"/>
      <c r="C209" s="18" t="s">
        <v>44</v>
      </c>
      <c r="D209" s="4" t="s">
        <v>45</v>
      </c>
      <c r="E209" s="22"/>
      <c r="F209" s="22"/>
      <c r="G209" s="22"/>
      <c r="H209" s="22"/>
      <c r="I209" s="22"/>
      <c r="J209" s="48">
        <f>SUM(I208:I208)</f>
        <v>1</v>
      </c>
      <c r="K209" s="23">
        <f>270*M11</f>
        <v>270</v>
      </c>
      <c r="L209" s="23">
        <f t="shared" ref="L209" si="4">J209*K209</f>
        <v>270</v>
      </c>
    </row>
    <row r="210" spans="1:12" s="8" customFormat="1">
      <c r="A210" s="67"/>
      <c r="B210" s="21"/>
      <c r="C210" s="18"/>
      <c r="D210" s="4"/>
      <c r="E210" s="22"/>
      <c r="F210" s="22"/>
      <c r="G210" s="22"/>
      <c r="H210" s="22"/>
      <c r="I210" s="22"/>
      <c r="J210" s="48"/>
      <c r="K210" s="23"/>
      <c r="L210" s="23"/>
    </row>
    <row r="211" spans="1:12" s="8" customFormat="1">
      <c r="A211" s="67"/>
      <c r="B211" s="108" t="s">
        <v>90</v>
      </c>
      <c r="C211" s="114"/>
      <c r="D211" s="110" t="s">
        <v>88</v>
      </c>
      <c r="E211" s="111"/>
      <c r="F211" s="111"/>
      <c r="G211" s="111"/>
      <c r="H211" s="111"/>
      <c r="I211" s="111"/>
      <c r="J211" s="111"/>
      <c r="K211" s="112"/>
      <c r="L211" s="112">
        <f>SUM(L212:L218)</f>
        <v>0</v>
      </c>
    </row>
    <row r="212" spans="1:12" s="8" customFormat="1">
      <c r="A212" s="67"/>
      <c r="B212" s="21"/>
      <c r="C212" s="18"/>
      <c r="D212" s="4"/>
      <c r="E212" s="22"/>
      <c r="F212" s="22"/>
      <c r="G212" s="22"/>
      <c r="H212" s="22"/>
      <c r="I212" s="22"/>
      <c r="J212" s="48"/>
    </row>
    <row r="213" spans="1:12" s="8" customFormat="1">
      <c r="A213" s="67"/>
      <c r="B213" s="21">
        <v>1401</v>
      </c>
      <c r="C213" s="18" t="s">
        <v>44</v>
      </c>
      <c r="D213" s="4" t="s">
        <v>87</v>
      </c>
      <c r="E213" s="5"/>
      <c r="F213" s="5"/>
      <c r="G213" s="5"/>
      <c r="H213" s="5"/>
      <c r="I213" s="5"/>
      <c r="J213" s="5"/>
      <c r="K213" s="17"/>
      <c r="L213" s="17"/>
    </row>
    <row r="214" spans="1:12" s="8" customFormat="1">
      <c r="A214" s="67"/>
      <c r="B214" s="21"/>
      <c r="C214" s="18"/>
      <c r="D214" s="81" t="s">
        <v>158</v>
      </c>
      <c r="E214" s="5"/>
      <c r="F214" s="5"/>
      <c r="G214" s="5"/>
      <c r="H214" s="5"/>
      <c r="I214" s="5"/>
      <c r="J214" s="5"/>
      <c r="K214" s="23"/>
    </row>
    <row r="215" spans="1:12" s="8" customFormat="1">
      <c r="A215" s="67"/>
      <c r="B215" s="21"/>
      <c r="C215" s="18"/>
      <c r="D215" s="81" t="s">
        <v>11</v>
      </c>
      <c r="E215" s="5"/>
      <c r="F215" s="5"/>
      <c r="G215" s="5"/>
      <c r="H215" s="5"/>
      <c r="I215" s="5"/>
      <c r="J215" s="5"/>
      <c r="K215" s="17"/>
      <c r="L215" s="17"/>
    </row>
    <row r="216" spans="1:12" s="8" customFormat="1">
      <c r="A216" s="67"/>
      <c r="B216" s="21"/>
      <c r="C216" s="18"/>
      <c r="D216" s="4" t="s">
        <v>134</v>
      </c>
      <c r="E216" s="19">
        <v>1</v>
      </c>
      <c r="F216" s="20">
        <v>1</v>
      </c>
      <c r="G216" s="19">
        <v>1</v>
      </c>
      <c r="H216" s="98">
        <v>1</v>
      </c>
      <c r="I216" s="20">
        <f>E216*F216*G216*H216</f>
        <v>1</v>
      </c>
      <c r="J216" s="5"/>
      <c r="K216" s="9"/>
      <c r="L216" s="23"/>
    </row>
    <row r="217" spans="1:12" s="8" customFormat="1">
      <c r="A217" s="67"/>
      <c r="B217" s="21"/>
      <c r="C217" s="18" t="s">
        <v>44</v>
      </c>
      <c r="D217" s="4" t="s">
        <v>45</v>
      </c>
      <c r="E217" s="22"/>
      <c r="F217" s="22"/>
      <c r="G217" s="22"/>
      <c r="H217" s="22"/>
      <c r="I217" s="22"/>
      <c r="J217" s="48">
        <f>SUM(I216:I216)</f>
        <v>1</v>
      </c>
      <c r="K217" s="23"/>
      <c r="L217" s="23">
        <f t="shared" ref="L217" si="5">J217*K217</f>
        <v>0</v>
      </c>
    </row>
    <row r="218" spans="1:12" s="8" customFormat="1">
      <c r="A218" s="67"/>
      <c r="B218" s="21"/>
      <c r="C218" s="18"/>
      <c r="D218" s="4"/>
      <c r="E218" s="22"/>
      <c r="F218" s="22"/>
      <c r="G218" s="22"/>
      <c r="H218" s="22"/>
      <c r="I218" s="22"/>
      <c r="J218" s="48"/>
      <c r="K218" s="23"/>
      <c r="L218" s="23"/>
    </row>
    <row r="219" spans="1:12" s="8" customFormat="1">
      <c r="A219" s="9"/>
      <c r="B219" s="46"/>
      <c r="C219" s="33"/>
      <c r="D219" s="27"/>
      <c r="E219" s="34"/>
      <c r="F219" s="35"/>
      <c r="G219" s="35"/>
      <c r="H219" s="35"/>
      <c r="I219" s="35"/>
      <c r="J219" s="35"/>
      <c r="K219" s="70"/>
      <c r="L219" s="17"/>
    </row>
    <row r="220" spans="1:12" s="8" customFormat="1" ht="15.6" thickBot="1">
      <c r="A220" s="58"/>
      <c r="B220" s="127"/>
      <c r="C220" s="128"/>
      <c r="D220" s="129" t="s">
        <v>23</v>
      </c>
      <c r="E220" s="130"/>
      <c r="F220" s="130"/>
      <c r="G220" s="130"/>
      <c r="H220" s="130"/>
      <c r="I220" s="130"/>
      <c r="J220" s="130"/>
      <c r="K220" s="131"/>
      <c r="L220" s="132"/>
    </row>
    <row r="221" spans="1:12" s="8" customFormat="1">
      <c r="A221" s="58"/>
      <c r="B221" s="118" t="str">
        <f>B15</f>
        <v># 01</v>
      </c>
      <c r="C221" s="119"/>
      <c r="D221" s="120" t="str">
        <f>D15</f>
        <v>TREBALLS PRÈVIS</v>
      </c>
      <c r="E221" s="121"/>
      <c r="F221" s="60"/>
      <c r="G221" s="60"/>
      <c r="H221" s="60"/>
      <c r="I221" s="60"/>
      <c r="J221" s="60"/>
      <c r="K221" s="60"/>
      <c r="L221" s="122">
        <f>L15</f>
        <v>0</v>
      </c>
    </row>
    <row r="222" spans="1:12" s="6" customFormat="1">
      <c r="A222" s="11"/>
      <c r="B222" s="42" t="str">
        <f>B35</f>
        <v># 02</v>
      </c>
      <c r="C222" s="40"/>
      <c r="D222" s="41" t="str">
        <f>D35</f>
        <v>ENDERROC I DESMUNTATGE</v>
      </c>
      <c r="E222" s="49"/>
      <c r="F222" s="50"/>
      <c r="G222" s="50"/>
      <c r="H222" s="50"/>
      <c r="I222" s="50"/>
      <c r="J222" s="50"/>
      <c r="K222" s="50"/>
      <c r="L222" s="89">
        <f>L35</f>
        <v>0</v>
      </c>
    </row>
    <row r="223" spans="1:12" s="12" customFormat="1">
      <c r="A223" s="11"/>
      <c r="B223" s="42" t="str">
        <f>B55</f>
        <v># 03</v>
      </c>
      <c r="C223" s="40"/>
      <c r="D223" s="41" t="str">
        <f>D55</f>
        <v>RAM DE PALETA</v>
      </c>
      <c r="E223" s="49"/>
      <c r="F223" s="50"/>
      <c r="G223" s="50"/>
      <c r="H223" s="50"/>
      <c r="I223" s="50"/>
      <c r="J223" s="50"/>
      <c r="K223" s="43"/>
      <c r="L223" s="89">
        <f>L55</f>
        <v>0</v>
      </c>
    </row>
    <row r="224" spans="1:12" s="12" customFormat="1">
      <c r="A224" s="11"/>
      <c r="B224" s="42" t="str">
        <f>B70</f>
        <v># 04</v>
      </c>
      <c r="C224" s="42"/>
      <c r="D224" s="41" t="str">
        <f>D70</f>
        <v>REVESTIMENTS</v>
      </c>
      <c r="E224" s="42"/>
      <c r="F224" s="42"/>
      <c r="G224" s="42"/>
      <c r="H224" s="42"/>
      <c r="I224" s="42"/>
      <c r="J224" s="42"/>
      <c r="K224" s="42"/>
      <c r="L224" s="89">
        <f>L70</f>
        <v>0</v>
      </c>
    </row>
    <row r="225" spans="1:12" s="12" customFormat="1">
      <c r="A225" s="11"/>
      <c r="B225" s="42" t="str">
        <f>B86</f>
        <v># 05</v>
      </c>
      <c r="C225" s="40"/>
      <c r="D225" s="41" t="str">
        <f>D86</f>
        <v>TANCAMENTS - DIVISÒRIES - SOSTRES</v>
      </c>
      <c r="E225" s="49"/>
      <c r="F225" s="50"/>
      <c r="G225" s="50"/>
      <c r="H225" s="50"/>
      <c r="I225" s="50"/>
      <c r="J225" s="50"/>
      <c r="K225" s="43"/>
      <c r="L225" s="89">
        <f>L86</f>
        <v>0</v>
      </c>
    </row>
    <row r="226" spans="1:12" s="12" customFormat="1">
      <c r="A226" s="11"/>
      <c r="B226" s="42" t="str">
        <f>B101</f>
        <v># 06</v>
      </c>
      <c r="C226" s="40"/>
      <c r="D226" s="41" t="str">
        <f>D101</f>
        <v>FUSTERIA INTERIOR</v>
      </c>
      <c r="E226" s="49"/>
      <c r="F226" s="50"/>
      <c r="G226" s="50"/>
      <c r="H226" s="50"/>
      <c r="I226" s="50"/>
      <c r="J226" s="50"/>
      <c r="K226" s="43"/>
      <c r="L226" s="89">
        <f>L101</f>
        <v>0</v>
      </c>
    </row>
    <row r="227" spans="1:12" s="12" customFormat="1">
      <c r="A227" s="11"/>
      <c r="B227" s="42" t="str">
        <f>B132</f>
        <v># 08</v>
      </c>
      <c r="C227" s="42"/>
      <c r="D227" s="41" t="str">
        <f>D116</f>
        <v>INSTAL·LACIONS ELÈCTRIQUES</v>
      </c>
      <c r="E227" s="42"/>
      <c r="F227" s="42"/>
      <c r="G227" s="42"/>
      <c r="H227" s="42"/>
      <c r="I227" s="42"/>
      <c r="J227" s="42"/>
      <c r="K227" s="42"/>
      <c r="L227" s="133">
        <f>L116</f>
        <v>0</v>
      </c>
    </row>
    <row r="228" spans="1:12" s="12" customFormat="1">
      <c r="A228" s="11"/>
      <c r="B228" s="42" t="str">
        <f>B132</f>
        <v># 08</v>
      </c>
      <c r="C228" s="40"/>
      <c r="D228" s="41" t="str">
        <f>D132</f>
        <v>INSTAL·LACIONS DE SANEJAMENT I FUMISTERIA</v>
      </c>
      <c r="E228" s="49"/>
      <c r="F228" s="50"/>
      <c r="G228" s="50"/>
      <c r="H228" s="50"/>
      <c r="I228" s="50"/>
      <c r="J228" s="50"/>
      <c r="K228" s="43"/>
      <c r="L228" s="89">
        <f>L132</f>
        <v>0</v>
      </c>
    </row>
    <row r="229" spans="1:12" s="12" customFormat="1">
      <c r="A229" s="11"/>
      <c r="B229" s="42" t="str">
        <f>B141</f>
        <v># 09</v>
      </c>
      <c r="C229" s="40"/>
      <c r="D229" s="41" t="str">
        <f>D141</f>
        <v>INSTAL·LACIONS DE ACS</v>
      </c>
      <c r="E229" s="49"/>
      <c r="F229" s="50"/>
      <c r="G229" s="50"/>
      <c r="H229" s="50"/>
      <c r="I229" s="50"/>
      <c r="J229" s="50"/>
      <c r="K229" s="43"/>
      <c r="L229" s="89">
        <f>L141</f>
        <v>0</v>
      </c>
    </row>
    <row r="230" spans="1:12" s="12" customFormat="1">
      <c r="A230" s="10"/>
      <c r="B230" s="42" t="str">
        <f>B149</f>
        <v># 10</v>
      </c>
      <c r="C230" s="40"/>
      <c r="D230" s="39" t="str">
        <f>D149</f>
        <v>PINTURA</v>
      </c>
      <c r="E230" s="51"/>
      <c r="F230" s="51"/>
      <c r="G230" s="51"/>
      <c r="H230" s="51"/>
      <c r="I230" s="51"/>
      <c r="J230" s="51"/>
      <c r="K230" s="43"/>
      <c r="L230" s="90">
        <f>L149</f>
        <v>0</v>
      </c>
    </row>
    <row r="231" spans="1:12" s="10" customFormat="1">
      <c r="B231" s="42" t="str">
        <f>B169</f>
        <v xml:space="preserve"> # 11</v>
      </c>
      <c r="C231" s="42"/>
      <c r="D231" s="41" t="str">
        <f>D169</f>
        <v>MOBILIARI I ELECTRODOMESTICS</v>
      </c>
      <c r="E231" s="42"/>
      <c r="F231" s="42"/>
      <c r="G231" s="42"/>
      <c r="H231" s="42"/>
      <c r="I231" s="42"/>
      <c r="J231" s="42"/>
      <c r="K231" s="42"/>
      <c r="L231" s="89">
        <f>L169</f>
        <v>0</v>
      </c>
    </row>
    <row r="232" spans="1:12" s="10" customFormat="1">
      <c r="B232" s="42" t="str">
        <f>B195</f>
        <v># 12</v>
      </c>
      <c r="C232" s="42"/>
      <c r="D232" s="41" t="str">
        <f>D195</f>
        <v>NETEJA  OBRA</v>
      </c>
      <c r="E232" s="51"/>
      <c r="F232" s="51"/>
      <c r="G232" s="51"/>
      <c r="H232" s="51"/>
      <c r="I232" s="51"/>
      <c r="J232" s="51"/>
      <c r="K232" s="43"/>
      <c r="L232" s="90">
        <f>L195</f>
        <v>0</v>
      </c>
    </row>
    <row r="233" spans="1:12" s="10" customFormat="1">
      <c r="A233" s="58"/>
      <c r="B233" s="42" t="str">
        <f>B203</f>
        <v># 13</v>
      </c>
      <c r="C233" s="42"/>
      <c r="D233" s="41" t="str">
        <f>D203</f>
        <v xml:space="preserve">GESTIÓ DE RESIDU </v>
      </c>
      <c r="E233" s="42"/>
      <c r="F233" s="42"/>
      <c r="G233" s="42"/>
      <c r="H233" s="42"/>
      <c r="I233" s="42"/>
      <c r="J233" s="42"/>
      <c r="K233" s="42"/>
      <c r="L233" s="134">
        <f>L203</f>
        <v>270</v>
      </c>
    </row>
    <row r="234" spans="1:12" s="10" customFormat="1">
      <c r="A234" s="58"/>
      <c r="B234" s="42" t="str">
        <f>B211</f>
        <v># 14</v>
      </c>
      <c r="C234" s="42"/>
      <c r="D234" s="41" t="str">
        <f>D211</f>
        <v>COORDINACIÓ ACTIVITATS EMPRESARIALS</v>
      </c>
      <c r="E234" s="42"/>
      <c r="F234" s="42"/>
      <c r="G234" s="42"/>
      <c r="H234" s="42"/>
      <c r="I234" s="42"/>
      <c r="J234" s="42"/>
      <c r="K234" s="42"/>
      <c r="L234" s="134">
        <f>L211</f>
        <v>0</v>
      </c>
    </row>
    <row r="235" spans="1:12" s="7" customFormat="1">
      <c r="A235" s="1"/>
      <c r="B235" s="143"/>
      <c r="C235" s="143"/>
      <c r="D235" s="144"/>
      <c r="E235" s="143"/>
      <c r="F235" s="143"/>
      <c r="G235" s="143"/>
      <c r="H235" s="143"/>
      <c r="I235" s="145"/>
      <c r="J235" s="145"/>
      <c r="K235" s="143"/>
      <c r="L235" s="146"/>
    </row>
    <row r="236" spans="1:12" s="13" customFormat="1" ht="13.8">
      <c r="A236" s="1"/>
      <c r="B236" s="46"/>
      <c r="C236" s="26"/>
      <c r="D236" s="27"/>
      <c r="E236" s="59"/>
      <c r="F236" s="38"/>
      <c r="G236" s="38"/>
      <c r="H236" s="38"/>
      <c r="I236" s="147"/>
      <c r="K236" s="143" t="s">
        <v>24</v>
      </c>
      <c r="L236" s="149">
        <f>SUM(L221:L234)</f>
        <v>270</v>
      </c>
    </row>
    <row r="237" spans="1:12">
      <c r="E237" s="59"/>
      <c r="F237" s="38"/>
      <c r="G237" s="38"/>
      <c r="H237" s="38"/>
      <c r="I237" s="38"/>
      <c r="J237" s="38"/>
      <c r="K237" s="148"/>
      <c r="L237" s="149"/>
    </row>
    <row r="238" spans="1:12">
      <c r="E238" s="59"/>
      <c r="F238" s="38"/>
      <c r="G238" s="38"/>
      <c r="H238" s="38"/>
      <c r="I238" s="151"/>
      <c r="J238" s="84"/>
      <c r="K238" s="148"/>
      <c r="L238" s="149"/>
    </row>
    <row r="239" spans="1:12" ht="15" customHeight="1" thickBot="1">
      <c r="B239" s="127"/>
      <c r="C239" s="128"/>
      <c r="D239" s="129" t="s">
        <v>102</v>
      </c>
      <c r="E239" s="130"/>
      <c r="F239" s="130"/>
      <c r="G239" s="130"/>
      <c r="H239" s="130"/>
      <c r="I239" s="130"/>
      <c r="J239" s="130"/>
      <c r="K239" s="131"/>
      <c r="L239" s="132"/>
    </row>
    <row r="240" spans="1:12">
      <c r="B240" s="61"/>
      <c r="C240" s="61"/>
    </row>
    <row r="241" spans="2:12">
      <c r="B241" s="61"/>
      <c r="C241" s="61"/>
      <c r="K241" s="157"/>
    </row>
    <row r="242" spans="2:12">
      <c r="B242" s="61"/>
      <c r="C242" s="61"/>
    </row>
    <row r="243" spans="2:12" ht="12" customHeight="1">
      <c r="B243" s="61"/>
      <c r="C243" s="61"/>
      <c r="D243" s="153" t="s">
        <v>96</v>
      </c>
      <c r="E243" s="154"/>
      <c r="F243" s="154"/>
      <c r="G243" s="154"/>
      <c r="H243" s="154"/>
      <c r="I243" s="154"/>
      <c r="K243" s="155"/>
      <c r="L243" s="158" t="s">
        <v>7</v>
      </c>
    </row>
    <row r="244" spans="2:12">
      <c r="D244" s="61"/>
      <c r="K244" s="91"/>
      <c r="L244" s="159"/>
    </row>
    <row r="245" spans="2:12" ht="12" customHeight="1">
      <c r="D245" s="1" t="s">
        <v>97</v>
      </c>
      <c r="E245" s="1"/>
      <c r="F245" s="1"/>
      <c r="G245" s="1"/>
      <c r="H245" s="1"/>
      <c r="I245" s="1"/>
      <c r="K245" s="152">
        <f>K243*0.025</f>
        <v>0</v>
      </c>
      <c r="L245" s="160" t="s">
        <v>104</v>
      </c>
    </row>
    <row r="246" spans="2:12">
      <c r="D246" s="61"/>
      <c r="K246" s="91"/>
      <c r="L246" s="159"/>
    </row>
    <row r="247" spans="2:12" ht="12" customHeight="1">
      <c r="D247" s="1" t="s">
        <v>98</v>
      </c>
      <c r="E247" s="1"/>
      <c r="F247" s="1"/>
      <c r="G247" s="1"/>
      <c r="H247" s="1"/>
      <c r="I247" s="1"/>
      <c r="K247" s="152">
        <f>K243*0.03</f>
        <v>0</v>
      </c>
      <c r="L247" s="160" t="s">
        <v>105</v>
      </c>
    </row>
    <row r="248" spans="2:12" ht="12" customHeight="1">
      <c r="K248" s="1"/>
    </row>
    <row r="249" spans="2:12" ht="12">
      <c r="B249" s="125"/>
      <c r="C249" s="92"/>
      <c r="E249" s="163" t="s">
        <v>103</v>
      </c>
      <c r="F249" s="161"/>
      <c r="G249" s="161"/>
      <c r="H249" s="161"/>
      <c r="I249" s="161"/>
      <c r="J249" s="161"/>
      <c r="K249" s="162">
        <f>SUM(K243:K248)</f>
        <v>0</v>
      </c>
    </row>
    <row r="250" spans="2:12">
      <c r="B250" s="95"/>
      <c r="C250" s="92"/>
    </row>
    <row r="252" spans="2:12">
      <c r="D252" s="27" t="s">
        <v>99</v>
      </c>
      <c r="K252" s="152">
        <f>K243*0.13</f>
        <v>0</v>
      </c>
      <c r="L252" s="160" t="s">
        <v>106</v>
      </c>
    </row>
    <row r="253" spans="2:12">
      <c r="K253" s="29"/>
      <c r="L253" s="160"/>
    </row>
    <row r="254" spans="2:12">
      <c r="B254" s="21"/>
      <c r="C254" s="18"/>
      <c r="D254" s="27" t="s">
        <v>100</v>
      </c>
      <c r="K254" s="152">
        <f>K243*0.06</f>
        <v>0</v>
      </c>
      <c r="L254" s="160" t="s">
        <v>107</v>
      </c>
    </row>
    <row r="255" spans="2:12">
      <c r="L255" s="160"/>
    </row>
    <row r="256" spans="2:12" ht="12">
      <c r="D256" s="156"/>
      <c r="E256" s="163" t="s">
        <v>108</v>
      </c>
      <c r="F256" s="161"/>
      <c r="G256" s="161"/>
      <c r="H256" s="161"/>
      <c r="I256" s="161"/>
      <c r="J256" s="161"/>
      <c r="K256" s="162">
        <f>SUM(K249:K255)</f>
        <v>0</v>
      </c>
      <c r="L256" s="160"/>
    </row>
    <row r="257" spans="4:12">
      <c r="D257" s="4"/>
      <c r="E257" s="22"/>
      <c r="F257" s="22"/>
      <c r="G257" s="22"/>
      <c r="H257" s="22"/>
      <c r="I257" s="22"/>
      <c r="J257" s="48"/>
      <c r="K257" s="23"/>
      <c r="L257" s="160"/>
    </row>
    <row r="258" spans="4:12">
      <c r="L258" s="160"/>
    </row>
    <row r="259" spans="4:12">
      <c r="D259" s="27" t="s">
        <v>101</v>
      </c>
      <c r="E259" s="126"/>
      <c r="F259" s="97"/>
      <c r="G259" s="97"/>
      <c r="H259" s="94"/>
      <c r="I259" s="94"/>
      <c r="J259" s="94"/>
      <c r="K259" s="15">
        <f>K243*0.21</f>
        <v>0</v>
      </c>
      <c r="L259" s="160" t="s">
        <v>109</v>
      </c>
    </row>
    <row r="260" spans="4:12">
      <c r="L260" s="160"/>
    </row>
    <row r="261" spans="4:12" ht="12">
      <c r="D261" s="156"/>
      <c r="E261" s="163" t="s">
        <v>110</v>
      </c>
      <c r="F261" s="161"/>
      <c r="G261" s="161"/>
      <c r="H261" s="161"/>
      <c r="I261" s="161"/>
      <c r="J261" s="161"/>
      <c r="K261" s="162">
        <f>SUM(K256:K260)</f>
        <v>0</v>
      </c>
      <c r="L261" s="160"/>
    </row>
    <row r="262" spans="4:12">
      <c r="L262" s="160"/>
    </row>
  </sheetData>
  <mergeCells count="2">
    <mergeCell ref="F3:L4"/>
    <mergeCell ref="E6:L7"/>
  </mergeCells>
  <pageMargins left="0.70866141732283472" right="0.70866141732283472" top="0.74803149606299213" bottom="0.74803149606299213" header="0.31496062992125984" footer="0.31496062992125984"/>
  <pageSetup paperSize="9" scale="67" fitToWidth="0" fitToHeight="0" orientation="portrait" r:id="rId1"/>
  <rowBreaks count="5" manualBreakCount="5">
    <brk id="54" max="11" man="1"/>
    <brk id="100" max="11" man="1"/>
    <brk id="131" max="11" man="1"/>
    <brk id="168" max="11" man="1"/>
    <brk id="21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PTO OBRA</vt:lpstr>
      <vt:lpstr>'PTO OBRA'!Área_de_impresión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Lidia Monsarro</dc:creator>
  <cp:lastModifiedBy>Jordi Mora</cp:lastModifiedBy>
  <cp:lastPrinted>2022-04-12T11:11:58Z</cp:lastPrinted>
  <dcterms:created xsi:type="dcterms:W3CDTF">2017-01-27T12:26:40Z</dcterms:created>
  <dcterms:modified xsi:type="dcterms:W3CDTF">2022-09-19T12:03:35Z</dcterms:modified>
</cp:coreProperties>
</file>