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gruptersa.sharepoint.com/gdp/Documents compartits/03_SEMESA/LE2203 - Recollida lixiviats/02_PLG/02_PLG/04_ANX/"/>
    </mc:Choice>
  </mc:AlternateContent>
  <xr:revisionPtr revIDLastSave="0" documentId="8_{E1208662-9482-4F59-B900-2666E003FDA1}" xr6:coauthVersionLast="47" xr6:coauthVersionMax="47" xr10:uidLastSave="{00000000-0000-0000-0000-000000000000}"/>
  <bookViews>
    <workbookView xWindow="-103" yWindow="-103" windowWidth="16663" windowHeight="8863" xr2:uid="{029FAD7B-2E25-4EC4-B4E7-8B82C02ECB5E}"/>
  </bookViews>
  <sheets>
    <sheet name="Hoja1"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7" i="1" l="1"/>
  <c r="M348" i="1"/>
  <c r="L350" i="1" s="1"/>
  <c r="K342" i="1"/>
  <c r="M343" i="1"/>
  <c r="L345" i="1" s="1"/>
  <c r="K338" i="1"/>
  <c r="M339" i="1"/>
  <c r="L340" i="1" s="1"/>
  <c r="K330" i="1"/>
  <c r="L331" i="1"/>
  <c r="J333" i="1"/>
  <c r="K334" i="1" s="1"/>
  <c r="K272" i="1"/>
  <c r="K321" i="1"/>
  <c r="M324" i="1"/>
  <c r="M322" i="1"/>
  <c r="L326" i="1" s="1"/>
  <c r="K306" i="1"/>
  <c r="K312" i="1"/>
  <c r="M315" i="1"/>
  <c r="M313" i="1"/>
  <c r="L317" i="1" s="1"/>
  <c r="K307" i="1"/>
  <c r="M310" i="1"/>
  <c r="M307" i="1" s="1"/>
  <c r="L310" i="1"/>
  <c r="L307" i="1" s="1"/>
  <c r="M308" i="1"/>
  <c r="K273" i="1"/>
  <c r="K274" i="1"/>
  <c r="K280" i="1"/>
  <c r="K295" i="1"/>
  <c r="M296" i="1"/>
  <c r="L298" i="1" s="1"/>
  <c r="K288" i="1"/>
  <c r="M291" i="1"/>
  <c r="M289" i="1"/>
  <c r="L293" i="1" s="1"/>
  <c r="K281" i="1"/>
  <c r="M284" i="1"/>
  <c r="M282" i="1"/>
  <c r="L286" i="1" s="1"/>
  <c r="K275" i="1"/>
  <c r="M276" i="1"/>
  <c r="L278" i="1" s="1"/>
  <c r="K249" i="1"/>
  <c r="L265" i="1"/>
  <c r="J267" i="1"/>
  <c r="K268" i="1" s="1"/>
  <c r="L260" i="1"/>
  <c r="J262" i="1"/>
  <c r="K263" i="1" s="1"/>
  <c r="L255" i="1"/>
  <c r="J257" i="1"/>
  <c r="K258" i="1" s="1"/>
  <c r="L250" i="1"/>
  <c r="J252" i="1"/>
  <c r="K253" i="1" s="1"/>
  <c r="K233" i="1"/>
  <c r="L241" i="1"/>
  <c r="J244" i="1"/>
  <c r="J243" i="1"/>
  <c r="K245" i="1" s="1"/>
  <c r="L234" i="1"/>
  <c r="J238" i="1"/>
  <c r="J237" i="1"/>
  <c r="J236" i="1"/>
  <c r="K239" i="1" s="1"/>
  <c r="K184" i="1"/>
  <c r="L190"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K229" i="1" s="1"/>
  <c r="L185" i="1"/>
  <c r="K188" i="1"/>
  <c r="K185" i="1" s="1"/>
  <c r="K161" i="1"/>
  <c r="L176" i="1"/>
  <c r="K180" i="1"/>
  <c r="M180" i="1" s="1"/>
  <c r="M176" i="1" s="1"/>
  <c r="L168" i="1"/>
  <c r="J173" i="1"/>
  <c r="J172" i="1"/>
  <c r="J171" i="1"/>
  <c r="J170" i="1"/>
  <c r="K174" i="1" s="1"/>
  <c r="L162" i="1"/>
  <c r="J165" i="1"/>
  <c r="J164" i="1"/>
  <c r="K166" i="1" s="1"/>
  <c r="K143" i="1"/>
  <c r="L151" i="1"/>
  <c r="J156" i="1"/>
  <c r="J155" i="1"/>
  <c r="K157" i="1" s="1"/>
  <c r="J154" i="1"/>
  <c r="J153" i="1"/>
  <c r="L144" i="1"/>
  <c r="J148" i="1"/>
  <c r="J147" i="1"/>
  <c r="J146" i="1"/>
  <c r="K149" i="1" s="1"/>
  <c r="K128" i="1"/>
  <c r="L135" i="1"/>
  <c r="K139" i="1"/>
  <c r="M139" i="1" s="1"/>
  <c r="M135" i="1" s="1"/>
  <c r="L129" i="1"/>
  <c r="K129" i="1"/>
  <c r="M133" i="1"/>
  <c r="M129" i="1" s="1"/>
  <c r="L141" i="1" s="1"/>
  <c r="K133" i="1"/>
  <c r="K72" i="1"/>
  <c r="L120" i="1"/>
  <c r="J123" i="1"/>
  <c r="K124" i="1" s="1"/>
  <c r="J122" i="1"/>
  <c r="L114" i="1"/>
  <c r="K118" i="1"/>
  <c r="K114" i="1" s="1"/>
  <c r="L108" i="1"/>
  <c r="J111" i="1"/>
  <c r="K112" i="1" s="1"/>
  <c r="J110" i="1"/>
  <c r="L92" i="1"/>
  <c r="J105" i="1"/>
  <c r="J104" i="1"/>
  <c r="J103" i="1"/>
  <c r="J102" i="1"/>
  <c r="J101" i="1"/>
  <c r="J100" i="1"/>
  <c r="J99" i="1"/>
  <c r="J98" i="1"/>
  <c r="J97" i="1"/>
  <c r="J96" i="1"/>
  <c r="J95" i="1"/>
  <c r="J94" i="1"/>
  <c r="K106" i="1" s="1"/>
  <c r="L83" i="1"/>
  <c r="J89" i="1"/>
  <c r="K90" i="1" s="1"/>
  <c r="J88" i="1"/>
  <c r="J87" i="1"/>
  <c r="J86" i="1"/>
  <c r="J85" i="1"/>
  <c r="L73" i="1"/>
  <c r="J80" i="1"/>
  <c r="J79" i="1"/>
  <c r="J78" i="1"/>
  <c r="K81" i="1" s="1"/>
  <c r="J77" i="1"/>
  <c r="J76" i="1"/>
  <c r="J75" i="1"/>
  <c r="K36" i="1"/>
  <c r="L61" i="1"/>
  <c r="J67" i="1"/>
  <c r="J66" i="1"/>
  <c r="J65" i="1"/>
  <c r="J64" i="1"/>
  <c r="J63" i="1"/>
  <c r="K68" i="1" s="1"/>
  <c r="L54" i="1"/>
  <c r="J58" i="1"/>
  <c r="K59" i="1" s="1"/>
  <c r="J57" i="1"/>
  <c r="J56" i="1"/>
  <c r="L50" i="1"/>
  <c r="K52" i="1"/>
  <c r="K50" i="1" s="1"/>
  <c r="L37" i="1"/>
  <c r="K48" i="1"/>
  <c r="M48" i="1" s="1"/>
  <c r="M37" i="1" s="1"/>
  <c r="J47" i="1"/>
  <c r="J46" i="1"/>
  <c r="J45" i="1"/>
  <c r="J44" i="1"/>
  <c r="J43" i="1"/>
  <c r="J42" i="1"/>
  <c r="J41" i="1"/>
  <c r="J40" i="1"/>
  <c r="J39" i="1"/>
  <c r="K4" i="1"/>
  <c r="M32" i="1"/>
  <c r="M30" i="1"/>
  <c r="L17" i="1"/>
  <c r="J27" i="1"/>
  <c r="J26" i="1"/>
  <c r="J25" i="1"/>
  <c r="K28" i="1" s="1"/>
  <c r="J24" i="1"/>
  <c r="J23" i="1"/>
  <c r="J22" i="1"/>
  <c r="J21" i="1"/>
  <c r="J20" i="1"/>
  <c r="J19" i="1"/>
  <c r="L11" i="1"/>
  <c r="J14" i="1"/>
  <c r="K15" i="1" s="1"/>
  <c r="J13" i="1"/>
  <c r="L5" i="1"/>
  <c r="J8" i="1"/>
  <c r="J7" i="1"/>
  <c r="K9" i="1" s="1"/>
  <c r="K241" i="1" l="1"/>
  <c r="M245" i="1"/>
  <c r="M241" i="1" s="1"/>
  <c r="K151" i="1"/>
  <c r="M157" i="1"/>
  <c r="M151" i="1" s="1"/>
  <c r="K92" i="1"/>
  <c r="M106" i="1"/>
  <c r="M92" i="1" s="1"/>
  <c r="L281" i="1"/>
  <c r="M286" i="1"/>
  <c r="M281" i="1" s="1"/>
  <c r="M59" i="1"/>
  <c r="M54" i="1" s="1"/>
  <c r="K54" i="1"/>
  <c r="K250" i="1"/>
  <c r="M253" i="1"/>
  <c r="M250" i="1" s="1"/>
  <c r="L270" i="1" s="1"/>
  <c r="K17" i="1"/>
  <c r="M28" i="1"/>
  <c r="M17" i="1" s="1"/>
  <c r="M293" i="1"/>
  <c r="M288" i="1" s="1"/>
  <c r="L288" i="1"/>
  <c r="L342" i="1"/>
  <c r="M345" i="1"/>
  <c r="M342" i="1" s="1"/>
  <c r="M90" i="1"/>
  <c r="M83" i="1" s="1"/>
  <c r="K83" i="1"/>
  <c r="M141" i="1"/>
  <c r="M128" i="1" s="1"/>
  <c r="L128" i="1"/>
  <c r="L275" i="1"/>
  <c r="M278" i="1"/>
  <c r="M275" i="1" s="1"/>
  <c r="K331" i="1"/>
  <c r="M334" i="1"/>
  <c r="M331" i="1" s="1"/>
  <c r="L336" i="1" s="1"/>
  <c r="K73" i="1"/>
  <c r="M81" i="1"/>
  <c r="M73" i="1" s="1"/>
  <c r="M112" i="1"/>
  <c r="M108" i="1" s="1"/>
  <c r="K108" i="1"/>
  <c r="K162" i="1"/>
  <c r="M166" i="1"/>
  <c r="M162" i="1" s="1"/>
  <c r="L182" i="1" s="1"/>
  <c r="M340" i="1"/>
  <c r="M338" i="1" s="1"/>
  <c r="L338" i="1"/>
  <c r="K5" i="1"/>
  <c r="M9" i="1"/>
  <c r="M5" i="1" s="1"/>
  <c r="K61" i="1"/>
  <c r="M68" i="1"/>
  <c r="M61" i="1" s="1"/>
  <c r="K190" i="1"/>
  <c r="M229" i="1"/>
  <c r="M190" i="1" s="1"/>
  <c r="M258" i="1"/>
  <c r="M255" i="1" s="1"/>
  <c r="K255" i="1"/>
  <c r="L312" i="1"/>
  <c r="M317" i="1"/>
  <c r="M312" i="1" s="1"/>
  <c r="L319" i="1" s="1"/>
  <c r="M149" i="1"/>
  <c r="M144" i="1" s="1"/>
  <c r="L159" i="1" s="1"/>
  <c r="K144" i="1"/>
  <c r="K168" i="1"/>
  <c r="M174" i="1"/>
  <c r="M168" i="1" s="1"/>
  <c r="K234" i="1"/>
  <c r="M239" i="1"/>
  <c r="M234" i="1" s="1"/>
  <c r="L247" i="1" s="1"/>
  <c r="K260" i="1"/>
  <c r="M263" i="1"/>
  <c r="M260" i="1" s="1"/>
  <c r="K120" i="1"/>
  <c r="M124" i="1"/>
  <c r="M120" i="1" s="1"/>
  <c r="L295" i="1"/>
  <c r="M298" i="1"/>
  <c r="M295" i="1" s="1"/>
  <c r="L347" i="1"/>
  <c r="M350" i="1"/>
  <c r="M347" i="1" s="1"/>
  <c r="K11" i="1"/>
  <c r="M15" i="1"/>
  <c r="M11" i="1" s="1"/>
  <c r="K265" i="1"/>
  <c r="M268" i="1"/>
  <c r="M265" i="1" s="1"/>
  <c r="L321" i="1"/>
  <c r="M326" i="1"/>
  <c r="M321" i="1" s="1"/>
  <c r="K37" i="1"/>
  <c r="K135" i="1"/>
  <c r="K176" i="1"/>
  <c r="M118" i="1"/>
  <c r="M114" i="1" s="1"/>
  <c r="M188" i="1"/>
  <c r="M185" i="1" s="1"/>
  <c r="L231" i="1" s="1"/>
  <c r="M52" i="1"/>
  <c r="M50" i="1" s="1"/>
  <c r="L70" i="1" s="1"/>
  <c r="M70" i="1" l="1"/>
  <c r="M36" i="1" s="1"/>
  <c r="L36" i="1"/>
  <c r="M319" i="1"/>
  <c r="M306" i="1" s="1"/>
  <c r="L306" i="1"/>
  <c r="M270" i="1"/>
  <c r="M249" i="1" s="1"/>
  <c r="L249" i="1"/>
  <c r="L161" i="1"/>
  <c r="M182" i="1"/>
  <c r="M161" i="1" s="1"/>
  <c r="L300" i="1"/>
  <c r="M231" i="1"/>
  <c r="M184" i="1" s="1"/>
  <c r="L184" i="1"/>
  <c r="M159" i="1"/>
  <c r="M143" i="1" s="1"/>
  <c r="L143" i="1"/>
  <c r="L126" i="1"/>
  <c r="L233" i="1"/>
  <c r="M247" i="1"/>
  <c r="M233" i="1" s="1"/>
  <c r="L330" i="1"/>
  <c r="M336" i="1"/>
  <c r="M330" i="1" s="1"/>
  <c r="L34" i="1"/>
  <c r="L280" i="1" l="1"/>
  <c r="M300" i="1"/>
  <c r="M280" i="1" s="1"/>
  <c r="L302" i="1" s="1"/>
  <c r="M34" i="1"/>
  <c r="M4" i="1" s="1"/>
  <c r="L4" i="1"/>
  <c r="L72" i="1"/>
  <c r="M126" i="1"/>
  <c r="M72" i="1" s="1"/>
  <c r="M302" i="1" l="1"/>
  <c r="M274" i="1" s="1"/>
  <c r="L304" i="1" s="1"/>
  <c r="L274" i="1"/>
  <c r="L273" i="1" l="1"/>
  <c r="M304" i="1"/>
  <c r="M273" i="1" s="1"/>
  <c r="L328" i="1" s="1"/>
  <c r="L272" i="1" l="1"/>
  <c r="M328" i="1"/>
  <c r="M272" i="1" s="1"/>
  <c r="L352" i="1" s="1"/>
  <c r="M35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 Toro</author>
  </authors>
  <commentList>
    <comment ref="A3" authorId="0" shapeId="0" xr:uid="{F4A40B54-BD40-4F57-B667-4BE002580B05}">
      <text>
        <r>
          <rPr>
            <b/>
            <sz val="9"/>
            <color indexed="81"/>
            <rFont val="Tahoma"/>
            <family val="2"/>
          </rPr>
          <t>Código del concepto. Ver colores en "Entorno de trabajo: Apariencia"</t>
        </r>
      </text>
    </comment>
    <comment ref="B3" authorId="0" shapeId="0" xr:uid="{3AFDA21B-58E4-4341-B2F7-09AB6C944284}">
      <text>
        <r>
          <rPr>
            <b/>
            <sz val="9"/>
            <color indexed="81"/>
            <rFont val="Tahoma"/>
            <family val="2"/>
          </rPr>
          <t>Naturaleza o tipo de concepto, ver valores de cada naturaleza en la ayuda del menú contextual</t>
        </r>
      </text>
    </comment>
    <comment ref="C3" authorId="0" shapeId="0" xr:uid="{EEE86C8E-20CB-4EDE-B6DB-6EEFED6A12B1}">
      <text>
        <r>
          <rPr>
            <b/>
            <sz val="9"/>
            <color indexed="81"/>
            <rFont val="Tahoma"/>
            <family val="2"/>
          </rPr>
          <t>Unidad principal de medida del concepto</t>
        </r>
      </text>
    </comment>
    <comment ref="D3" authorId="0" shapeId="0" xr:uid="{53B44B7B-83E7-4535-8A46-29B068CEBEF9}">
      <text>
        <r>
          <rPr>
            <b/>
            <sz val="9"/>
            <color indexed="81"/>
            <rFont val="Tahoma"/>
            <family val="2"/>
          </rPr>
          <t>Descripción corta</t>
        </r>
      </text>
    </comment>
    <comment ref="E3" authorId="0" shapeId="0" xr:uid="{ECD93E73-7554-46B4-898F-B40FF0E35EF4}">
      <text>
        <r>
          <rPr>
            <b/>
            <sz val="9"/>
            <color indexed="81"/>
            <rFont val="Tahoma"/>
            <family val="2"/>
          </rPr>
          <t>Descripción corta de la línea de medición</t>
        </r>
      </text>
    </comment>
    <comment ref="F3" authorId="0" shapeId="0" xr:uid="{FCDA71B6-2227-4D15-A93D-F0C416DD745B}">
      <text>
        <r>
          <rPr>
            <b/>
            <sz val="9"/>
            <color indexed="81"/>
            <rFont val="Tahoma"/>
            <family val="2"/>
          </rPr>
          <t>Columna A: Número de unidades iguales de la línea de medición</t>
        </r>
      </text>
    </comment>
    <comment ref="G3" authorId="0" shapeId="0" xr:uid="{E1F945AD-5A15-41DE-B35A-9E85DA4CFDB4}">
      <text>
        <r>
          <rPr>
            <b/>
            <sz val="9"/>
            <color indexed="81"/>
            <rFont val="Tahoma"/>
            <family val="2"/>
          </rPr>
          <t>Columna B: Longitud de la línea de medición</t>
        </r>
      </text>
    </comment>
    <comment ref="H3" authorId="0" shapeId="0" xr:uid="{4DC6BA8F-2E42-48D6-9E28-67243E37ECFC}">
      <text>
        <r>
          <rPr>
            <b/>
            <sz val="9"/>
            <color indexed="81"/>
            <rFont val="Tahoma"/>
            <family val="2"/>
          </rPr>
          <t>Columna C: Anchura de la línea de medición</t>
        </r>
      </text>
    </comment>
    <comment ref="I3" authorId="0" shapeId="0" xr:uid="{7F844925-1D39-4719-AC33-4444315EEB51}">
      <text>
        <r>
          <rPr>
            <b/>
            <sz val="9"/>
            <color indexed="81"/>
            <rFont val="Tahoma"/>
            <family val="2"/>
          </rPr>
          <t>Columna D: Altura de la línea de medición</t>
        </r>
      </text>
    </comment>
    <comment ref="J3" authorId="0" shapeId="0" xr:uid="{9DF4996E-63E2-4318-AC07-31AFF89ACB66}">
      <text>
        <r>
          <rPr>
            <b/>
            <sz val="9"/>
            <color indexed="81"/>
            <rFont val="Tahoma"/>
            <family val="2"/>
          </rPr>
          <t>Cantidad Verde: Referencia a otra partida Naranja: Fórmula de medición Azul: Expresión</t>
        </r>
      </text>
    </comment>
    <comment ref="K3" authorId="0" shapeId="0" xr:uid="{26215BE5-A463-413C-B1BC-C52F12ED9B30}">
      <text>
        <r>
          <rPr>
            <b/>
            <sz val="9"/>
            <color indexed="81"/>
            <rFont val="Tahoma"/>
            <family val="2"/>
          </rPr>
          <t>Rendimiento o cantidad presupuestada</t>
        </r>
      </text>
    </comment>
    <comment ref="L3" authorId="0" shapeId="0" xr:uid="{5385C94F-7F2F-4547-8FF0-3F3B7368ECE2}">
      <text>
        <r>
          <rPr>
            <b/>
            <sz val="9"/>
            <color indexed="81"/>
            <rFont val="Tahoma"/>
            <family val="2"/>
          </rPr>
          <t>Precio unitario en el presupuesto</t>
        </r>
      </text>
    </comment>
    <comment ref="M3" authorId="0" shapeId="0" xr:uid="{E824A90F-DAEA-4A3C-A58E-F468274DFC4E}">
      <text>
        <r>
          <rPr>
            <b/>
            <sz val="9"/>
            <color indexed="81"/>
            <rFont val="Tahoma"/>
            <family val="2"/>
          </rPr>
          <t>Importe del presupuesto</t>
        </r>
      </text>
    </comment>
  </commentList>
</comments>
</file>

<file path=xl/sharedStrings.xml><?xml version="1.0" encoding="utf-8"?>
<sst xmlns="http://schemas.openxmlformats.org/spreadsheetml/2006/main" count="528" uniqueCount="295">
  <si>
    <t>408_Proyecto para la recogida de lixiviados</t>
  </si>
  <si>
    <t>Presupuesto</t>
  </si>
  <si>
    <t>Código</t>
  </si>
  <si>
    <t>Nat</t>
  </si>
  <si>
    <t>Ud</t>
  </si>
  <si>
    <t>Resumen</t>
  </si>
  <si>
    <t>Comentario</t>
  </si>
  <si>
    <t>N</t>
  </si>
  <si>
    <t>Longitud</t>
  </si>
  <si>
    <t>Anchura</t>
  </si>
  <si>
    <t>Altura</t>
  </si>
  <si>
    <t>Cantidad</t>
  </si>
  <si>
    <t>CanPres</t>
  </si>
  <si>
    <t>Pres</t>
  </si>
  <si>
    <t>ImpPres</t>
  </si>
  <si>
    <t>01</t>
  </si>
  <si>
    <t>Capítulo</t>
  </si>
  <si>
    <t/>
  </si>
  <si>
    <t>Demoliciones</t>
  </si>
  <si>
    <t>01.01</t>
  </si>
  <si>
    <t>Partida</t>
  </si>
  <si>
    <t>ud</t>
  </si>
  <si>
    <t>Desmontaje de escaleras metálicas existentes</t>
  </si>
  <si>
    <t>Desmontaje de estructura metálica de escalera existente, formada por piezas simples de perfiles laminados, peldaños y barandilla de acero. Acopio para su posterior colocación en nueva posición.</t>
  </si>
  <si>
    <t>Faes 650</t>
  </si>
  <si>
    <t>Faes 670</t>
  </si>
  <si>
    <t>Total 01.01</t>
  </si>
  <si>
    <t>01.02</t>
  </si>
  <si>
    <t>Desmontaje estructura metálica de portico existente</t>
  </si>
  <si>
    <t>Desmontaje de estructura metálica de portico existente, formado por piezas simples de perfil de acero laminado, para su posterior montaje en una nueva ubicación.</t>
  </si>
  <si>
    <t>Total 01.02</t>
  </si>
  <si>
    <t>01.03</t>
  </si>
  <si>
    <t>m²</t>
  </si>
  <si>
    <t>Demolición solera hormigón</t>
  </si>
  <si>
    <t>Demolición de solera o pavimento de hormigón de 15 de espesor, con martillo neumático, y carga manual sobre camión o contenedor.</t>
  </si>
  <si>
    <t>Zanjas canales recogida</t>
  </si>
  <si>
    <t>Zanjas</t>
  </si>
  <si>
    <t>Pozo</t>
  </si>
  <si>
    <t>Arqueta valvulas</t>
  </si>
  <si>
    <t>Zanja electricidad pozo</t>
  </si>
  <si>
    <t>Total 01.03</t>
  </si>
  <si>
    <t>01.04</t>
  </si>
  <si>
    <t>PA</t>
  </si>
  <si>
    <t>Desmontaje instalaciones existentes</t>
  </si>
  <si>
    <t>Desmontage de las instalaciones actuales de la zona de actuación</t>
  </si>
  <si>
    <t>01.05</t>
  </si>
  <si>
    <t>Anulación instalacion saneamiento existente</t>
  </si>
  <si>
    <t>Anulación de instalación de saneamiento existente de recogida de lixiviados.</t>
  </si>
  <si>
    <t>Total 01</t>
  </si>
  <si>
    <t>02</t>
  </si>
  <si>
    <t>Movimiento de tierras</t>
  </si>
  <si>
    <t>02.01</t>
  </si>
  <si>
    <t>m³</t>
  </si>
  <si>
    <t>Excavación de zanjas y pozos</t>
  </si>
  <si>
    <t>Excavación de zanjas para cimentaciones hasta una profundidad de 2 m, en cualquier tipo de terreno, con medios manuales, y carga manual a camión. El precio no incluye el transporte de los materiales excavados.</t>
  </si>
  <si>
    <t>Solera Faes 650</t>
  </si>
  <si>
    <t>Solera Faes 670</t>
  </si>
  <si>
    <t>Zanjas canales de recogida</t>
  </si>
  <si>
    <t>Total 02.01</t>
  </si>
  <si>
    <t>02.02</t>
  </si>
  <si>
    <t>Transp.tierras,instal.gestión residuos,camión 20t,carg.mec.,rec.15-20km</t>
  </si>
  <si>
    <t>Incremento del 20% por esponjamiento</t>
  </si>
  <si>
    <t>Total 02.02</t>
  </si>
  <si>
    <t>02.03</t>
  </si>
  <si>
    <t>Tierra de relleno seleccionada compactada PN 95% para zanja de instalaciones</t>
  </si>
  <si>
    <t>Relleno envolvente y principal de zanjas para instalaciones, con tierra seleccionada procedente de la propia excavación y compactación en tongadas sucesivas de 20 cm de espesor máximo con pisón vibrante de guiado manual, hasta alcanzar una densidad seca no inferior al 95% de la máxima obtenida en el ensayo Proctor Modificado, realizado según UNE 103501. Incluso cinta o distintivo indicador de la instalación. El precio no incluye la realización del ensayo Proctor Modificado.</t>
  </si>
  <si>
    <t>Total 02.03</t>
  </si>
  <si>
    <t>02.04</t>
  </si>
  <si>
    <t>Relleno de arena para envolvente de instalaciones en zanja</t>
  </si>
  <si>
    <t>Relleno envolvente de las instalaciones en zanjas, con arena de 0 a 5 mm de diámetro y compactación en tongadas sucesivas de 20 cm de espesor máximo con bandeja vibrante de guiado manual.</t>
  </si>
  <si>
    <t>Zanjas prensas</t>
  </si>
  <si>
    <t>Arqueta intermedia</t>
  </si>
  <si>
    <t>Total 02.04</t>
  </si>
  <si>
    <t>Total 02</t>
  </si>
  <si>
    <t>03</t>
  </si>
  <si>
    <t>Cimentación</t>
  </si>
  <si>
    <t>03.01</t>
  </si>
  <si>
    <t>Refino y compactado manual de tierras</t>
  </si>
  <si>
    <t>Perfilado y refino de excavación, en cualquier tipo de terreno excepto en roca, con medios manuales, hasta conseguir un acabado geométrico.</t>
  </si>
  <si>
    <t>Total 03.01</t>
  </si>
  <si>
    <t>03.02</t>
  </si>
  <si>
    <t>Hormigón limpieza HL-150/B/20</t>
  </si>
  <si>
    <t>Capa de limpieza y nivelación de 10 cm de espesor de hormigón HL-150/P/20 de consistencia plástica y tamaño máximo del árido 20 mm, vertido desde camión.
Criterio de medición: m3 de volumen medido según las especificaciones de la DT, con aquellas modificaciones y singularidades aceptadas previa y expresamente por la DF.</t>
  </si>
  <si>
    <t>Total 03.02</t>
  </si>
  <si>
    <t>03.03</t>
  </si>
  <si>
    <t>Hormigón de cimentación HA-35/F/20/XC2+XA3/I/Ila</t>
  </si>
  <si>
    <t>Hormigón para solera de cimentación HA-35/F/20/XC2+XA3 fabricado en central, con cemento SR, con aditivo hidrófugo, y vertido desde camión.
Criterio de medición: m3 de volumen medido según las especificaciones de la DT, con aquellas modificaciones y singularidades aceptadas previa y expresamente por la DF.</t>
  </si>
  <si>
    <t>Pilares Faes 650</t>
  </si>
  <si>
    <t>Pilar 30x25</t>
  </si>
  <si>
    <t>Pilar 30x30</t>
  </si>
  <si>
    <t>Pilar 30x35</t>
  </si>
  <si>
    <t>Pilar 50x40</t>
  </si>
  <si>
    <t>Pilares Faes 670</t>
  </si>
  <si>
    <t>Pilar 30x40</t>
  </si>
  <si>
    <t>Pilar 50x50</t>
  </si>
  <si>
    <t>Total 03.03</t>
  </si>
  <si>
    <t>03.04</t>
  </si>
  <si>
    <t>kg</t>
  </si>
  <si>
    <t>Acero para hormigón (solera)</t>
  </si>
  <si>
    <t>Acero UNE-EN 10080 B 500 SD para elaboración y montaje de la ferralla en losa de cimentación. Incluso alambre de atar y separadores.
Criterio de medición: kg de peso calculado según las especificaciones de la DT, de acuerdo con los criterios siguientes:
- El peso unitario para su cálculo será el teórico
- Para poder utilizar otro valor diferente del teórico, es necesaria la aceptación expresa de la DF.
- El peso se obtendrá midiendo la longitud total de las barras (barra+empalmes)
- El incremento de medición correspondiente a los recortes está incorporado al precio de la unidad de obra como incremento en el rendimiento (1,05 kg de barra de acero por kg de barra ferrallada, dentro del elemento auxiliar)</t>
  </si>
  <si>
    <t>Total 03.04</t>
  </si>
  <si>
    <t>03.05</t>
  </si>
  <si>
    <t>Acero para hormigón (pilares)</t>
  </si>
  <si>
    <t>Acero UNE-EN 10080 B 500 SD para elaboración y montaje de la ferralla en pilares. Incluso alambre de atar y separadores.
Criterio de medición: kg de peso calculado según las especificaciones de la DT, de acuerdo con los criterios siguientes:
- El peso unitario para su cálculo será el teórico
- Para poder utilizar otro valor diferente del teórico, es necesaria la aceptación expresa de la DF.
- El peso se obtendrá midiendo la longitud total de las barras (barra+empalmes)
- El incremento de medición correspondiente a los recortes está incorporado al precio de la unidad de obra como incremento en el rendimiento (1,05 kg de barra de acero por kg de barra ferrallada, dentro del elemento auxiliar)</t>
  </si>
  <si>
    <t>267.02</t>
  </si>
  <si>
    <t>201.60</t>
  </si>
  <si>
    <t>Total 03.05</t>
  </si>
  <si>
    <t>03.06</t>
  </si>
  <si>
    <t>Bancada de apoyo de maquinaria, de hormigón armado</t>
  </si>
  <si>
    <t>Bancada de hormigón armado, de 120x60x20 cm, compuesta de hormigón HA-35/F/20/XC2+XA3 fabricado en central, con cemento SR, con aditivo hidrófugo, y vertido con cubilote, malla electrosoldada ME 20x20 Ø 5-5 B 500 T 6x2,20 UNE-EN 10080, marco perimetral de perfil de acero laminado en caliente y capa separadora de geotextil no tejido.</t>
  </si>
  <si>
    <t>Total 03.06</t>
  </si>
  <si>
    <t>Total 03</t>
  </si>
  <si>
    <t>04</t>
  </si>
  <si>
    <t>Estructura</t>
  </si>
  <si>
    <t>04.01</t>
  </si>
  <si>
    <t>Placa de anclaje pilares</t>
  </si>
  <si>
    <t>Placa de anclaje de acero UNE-EN 10025 S275JR en perfil plano, con taladro central, de 200x250 mm y espesor 12 mm, y montaje sobre 4 pernos de acero corrugado UNE-EN 10080 B 500 S de 12 mm de diámetro y 50 cm de longitud total, embutidos en el hormigón fresco, y atornillados con arandelas, tuerca y contratuerca una vez endurecido el hormigón del cimiento. Incluso mortero autonivelante expansivo para relleno del espacio resultante entre el hormigón endurecido y la placa y protección anticorrosiva aplicada a las tuercas y extremos de los pernos. El precio incluye los cortes, los despuntes, las pletinas, las piezas especiales y los elementos auxiliares de montaje.</t>
  </si>
  <si>
    <t>12</t>
  </si>
  <si>
    <t>14</t>
  </si>
  <si>
    <t>Total 04.01</t>
  </si>
  <si>
    <t>04.02</t>
  </si>
  <si>
    <t>Estructura para escaleras y plataformas</t>
  </si>
  <si>
    <t>Acero UNE-EN 10025 S275JR, en estructura de escalera, formada por piezas simples de perfiles laminados en caliente de las series IPN, IPE, UPN, HEA, HEB o HEM, acabado con imprimación antioxidante, con uniones soldadas en obra. El precio incluye las soldaduras, los cortes, los despuntes, las piezas especiales, los casquillos y los elementos auxiliares de montaje.</t>
  </si>
  <si>
    <t>19.27</t>
  </si>
  <si>
    <t>Total 04.02</t>
  </si>
  <si>
    <t>Total 04</t>
  </si>
  <si>
    <t>05</t>
  </si>
  <si>
    <t>Divisorias</t>
  </si>
  <si>
    <t>05.01</t>
  </si>
  <si>
    <t>Pared bloque 40*20*20</t>
  </si>
  <si>
    <t>Bloque de hormigón hidrofugado y armado, para muro de carga de 20 cm de espesor. A dos caras vistas, color gris, 40x20x20 cm, resistencia normalizada R10 (10 N/mm²), con juntas horizontales y verticales de 10 mm de espesor, junta rehundida, recibida con mortero de cemento industrial, color gris, M-7,5.
Incluye piezas especiales: medios bloques, bloques de esquina y bloques en "U" en formación de zunchos horizontales y dinteles.
Incluye refuerzos verticales y horizontales con hormigón de relleno. Dinteles, zunchos horizontales y zunchos verticales en huecos. Refuerzo vertical en esquinas. 
Refuerzos verticales: armadura diam. 12 de acero UNE-EN 10080 B 500 S cada 0,40cm. 
Refuerzos horizontales: armado murfor cada 4 hiladas.</t>
  </si>
  <si>
    <t>Total 05.01</t>
  </si>
  <si>
    <t>05.02</t>
  </si>
  <si>
    <t>m</t>
  </si>
  <si>
    <t>Cubremuros</t>
  </si>
  <si>
    <t>Cubremuros prefabricado de hormigón hidrófugo, liso, de color gris, para cubrición de muros, "PREFHORVISA", en piezas de 40x20x4 cm.</t>
  </si>
  <si>
    <t>Total 05.02</t>
  </si>
  <si>
    <t>Total 05</t>
  </si>
  <si>
    <t>06</t>
  </si>
  <si>
    <t>Pavimentos</t>
  </si>
  <si>
    <t>06.01</t>
  </si>
  <si>
    <t>Base de hormigon para rampa</t>
  </si>
  <si>
    <t>Base de hormigón armado de 0 a 35 cm de espesor (17cm de media), realizada con hormigón HA-35/B/20/XC2+XA3 fabricado en central, con cemento SR, con aditivo hidrófugo, y vertido desde camión, extendido y vibrado manual, mediante regla vibrante, y malla electrosoldada ME 20x20 Ø 6-6 B 500 T 6x2,20 UNE-EN 10080 como armadura de reparto, colocada sobre separadores homologados, con acabado superficial mediante fratasado y pulido mecánicos, apoyada sobre capa base existente. El precio no incluye la capa base.</t>
  </si>
  <si>
    <t>Total 06.01</t>
  </si>
  <si>
    <t>06.02</t>
  </si>
  <si>
    <t>Tramex canal recogida</t>
  </si>
  <si>
    <t>Suministro e instalación entramado de PRFV resina isoftálica abierto altura 30mm y abertura de malla 14x14mm color gris arenado antideslizante. Incluye perfil perimetral de suportación PRFV tipo L 70x70x10mm fijado a solera con taco inox de expansión</t>
  </si>
  <si>
    <t>Total 06.02</t>
  </si>
  <si>
    <t>06.03</t>
  </si>
  <si>
    <t>Tramex escalera y plataformas</t>
  </si>
  <si>
    <t>Suministro e instalación entramado de PRFV resina isoftálica abierto altura 30mm y abertura de malla 30x30mm color gris arenado antideslizante apoyado sobre estructura metalica de escalera y plataforma.</t>
  </si>
  <si>
    <t>5.80</t>
  </si>
  <si>
    <t>7.2</t>
  </si>
  <si>
    <t>Total 06.03</t>
  </si>
  <si>
    <t>Total 06</t>
  </si>
  <si>
    <t>07</t>
  </si>
  <si>
    <t>Revestimientos</t>
  </si>
  <si>
    <t>07.01</t>
  </si>
  <si>
    <t>Enfoscado de cemento</t>
  </si>
  <si>
    <t>Enfoscado de cemento, maestreado, aplicado sobre un paramento vertical interior, hasta 3 m de altura, acabado superficial rugoso, con mortero de cemento, tipo GP CSII W0.</t>
  </si>
  <si>
    <t>Bloque de hormigón</t>
  </si>
  <si>
    <t>Total 07.01</t>
  </si>
  <si>
    <t>07.02</t>
  </si>
  <si>
    <t>Pintura epoxi resistente a agentes químicos</t>
  </si>
  <si>
    <t>Pintura en base epoxi resistente a los agentes químicos y dos capas de sellado epoxi fenólico.</t>
  </si>
  <si>
    <t>Base Faes 650</t>
  </si>
  <si>
    <t>Base Faes 670</t>
  </si>
  <si>
    <t>Canales de recogida</t>
  </si>
  <si>
    <t>Total 07.02</t>
  </si>
  <si>
    <t>Total 07</t>
  </si>
  <si>
    <t>08</t>
  </si>
  <si>
    <t>Carpintería y cerrajería</t>
  </si>
  <si>
    <t>08.01</t>
  </si>
  <si>
    <t>Reja protección</t>
  </si>
  <si>
    <t>Suministro y colocación de reja de protección de maquinaria y personas formado por vallas modulables de rejilla de alambre soldado de malla de 30x50 sobre un marco tubular rectangular macizo. Recubrimiento en polvo negro grafito RAL 9011. Montaje sobre postes hasta altura según planos, segun modulación, con recubrimiento en polvo amarillo zinc RAL 1018. Tubo cuadrado de 50 x 50 mm con placa base soldada con recubrimiento. Incluye todo lo necesario para la instalación.</t>
  </si>
  <si>
    <t>Reja larga</t>
  </si>
  <si>
    <t>Pared de bloque</t>
  </si>
  <si>
    <t>Reja corta</t>
  </si>
  <si>
    <t>Total 08.01</t>
  </si>
  <si>
    <t>08.02</t>
  </si>
  <si>
    <t>Barandilla de acero</t>
  </si>
  <si>
    <t>Barandilla metálica de tubo circular hueco de acero galvanizado de 90 cm de altura, con bastidor sencillo, formado por barandal superior de 42,4x2.6 mm, que hace de pasamanos, y doble barandal inferior de 20x2 mm; montantes verticales perfil tipo T de 40x2 mm dispuestos cada 100 cm, todo soldado. Elaborada en taller y montada en obra. Totalmente terminada y lista para pintar.</t>
  </si>
  <si>
    <t>Total 08.02</t>
  </si>
  <si>
    <t>Total 08</t>
  </si>
  <si>
    <t>09</t>
  </si>
  <si>
    <t>Saneamiento</t>
  </si>
  <si>
    <t>09.01</t>
  </si>
  <si>
    <t>Canaleta drenaje lineal</t>
  </si>
  <si>
    <t>Canaleta prefabricada de hormigón polímero, de 1000 mm de longitud, 300 mm de ancho y 200 mm de alto, realizado sobre solera de hormigón en masa HM-20/B/20/I de 10 cm de espesor. Incluso p/p de piezas especiales, recibido, sifón en línea registrable colocado a la salida del sumidero para garantizar el sello hidráulico, incluyendo el relleno del trasdós y sin incluir la excavación. Totalmente montado, conexionado a la red general de desagüe y probado.</t>
  </si>
  <si>
    <t>Total 09.01</t>
  </si>
  <si>
    <t>09.02</t>
  </si>
  <si>
    <t>Opción 1. Arqueta de obra</t>
  </si>
  <si>
    <t>Arqueta de bombeo enterrada, de dimensiones interiores 80x80 cm y profundidad según planos, construida con fábrica de ladrillo cerámico macizo, de 1/2 pie de espesor, recibido con mortero de cemento, industrial, M-5, sobre solera de hormigón en masa HM-30/B/20/X0+XA2 de 15 cm de espesor, enfoscada y bruñida interiormente con mortero de cemento, industrial, con aditivo hidrófugo, M-15 formando aristas y esquinas a media caña. Acabada con pintura interior en base epoxi resistente a los agentes químicos y dos capas de sellado epoxi fenólico. Con una tapa perforada realizada con chapa de acero 316L con perfiles de refuerzo y marco en forma de L realizada con chapa plegada del mismo material.</t>
  </si>
  <si>
    <t>Arqueta/pozo intermedio</t>
  </si>
  <si>
    <t>Total 09.02</t>
  </si>
  <si>
    <t>09.03</t>
  </si>
  <si>
    <t>Opción 2. Pozo prefabricado</t>
  </si>
  <si>
    <t>Pozo de bombeo, monobloque, de polietileno de alta densidad, de 800 mm de diámetro nominal y 1,5 m de altura nominal, sobre solera de 30 cm de espesor de hormigón armado HA-30/B/20/XC4+XA2, encastre del cuerpo del colector 10 cm en dicha solera, ligeramente armada con malla electrosoldada ME 20x20 Ø 8-8 B 500 T 6x2,20 UNE-EN 10080 y losa alrededor de la boca del cono de 150x150 cm y 20 cm de espesor de hormigón en masa HM-30/B/20/X0+XA2, con cierre de tapa circular y marco de fundición clase B-125 según UNE-EN 124. El precio incluye los equipos y la maquinaria necesarios para el desplazamiento y la disposición en obra de los elementos, pero no incluye el equipo de bombeo, la excavación ni el relleno del trasdós.</t>
  </si>
  <si>
    <t>Total 09.03</t>
  </si>
  <si>
    <t>09.04</t>
  </si>
  <si>
    <t>Arqueta 60x60</t>
  </si>
  <si>
    <t>Arqueta de paso registrable, prefabricada de hormigón, de dimensiones interiores 60x60 cm y profundidad según plano (máximo 60 cm), sobre solera de hormigón en masa HM-20/B/20/X0 de 20 cm de espesor, con marco prefabricado de hormigón armado y tapa. El precio no incluye la excavación.</t>
  </si>
  <si>
    <t>Total 09.04</t>
  </si>
  <si>
    <t>Total 09</t>
  </si>
  <si>
    <t>10</t>
  </si>
  <si>
    <t>Instalaciones</t>
  </si>
  <si>
    <t>10.01</t>
  </si>
  <si>
    <t>Instalación eléctrica</t>
  </si>
  <si>
    <t>10.01.01</t>
  </si>
  <si>
    <t>Instalaciones de baja tensión</t>
  </si>
  <si>
    <t>10.01.01.01</t>
  </si>
  <si>
    <t>Cuadro eléctrico</t>
  </si>
  <si>
    <t>10.01.01.01.01</t>
  </si>
  <si>
    <t>Conexión a instalación existente</t>
  </si>
  <si>
    <t>Partida para la ampliación del subcuadro existente en la Sala de cuadros de baja tensión para el conexionado de la bomba COMPATTA PRO EX 50/2-220 T.  Se deberá revisar, entre otras cosas, el estado actual de los diversos cuadros elétricos de la instalación, sus protecciones, sus tiempos de disparo y su funcionamiento correcto, en general, el estado del cableado, incluyendo el aislamiento de estos y de sus canalizaciones, etcétera. Se incluirán trazados enterrados y arquetas de registro.</t>
  </si>
  <si>
    <t>Total 10.01.01.01</t>
  </si>
  <si>
    <t>10.01.01.02</t>
  </si>
  <si>
    <t>Distribución eléctrica</t>
  </si>
  <si>
    <t>10.01.01.02.01</t>
  </si>
  <si>
    <t>Lineas secundarias</t>
  </si>
  <si>
    <t>10.01.01.02.01.01</t>
  </si>
  <si>
    <t>ml</t>
  </si>
  <si>
    <t>Cable alimentación 3x6 mm2</t>
  </si>
  <si>
    <t>Suministro e instalación a maquinaria de conductor unifilar de 3x6+T mm2 de cobre con aislamiento de polietileno reticular y cobertura de poliolefinas para 0.6/1 kV con designación  RZ1-K (AS) según UNE 21123 parte 4 o 5. Con todos los accesorios y elementos necesarios para su instalación y funcionamiento.</t>
  </si>
  <si>
    <t>10.01.01.02.01.02</t>
  </si>
  <si>
    <t>Cable de tierra 1x6 mm2</t>
  </si>
  <si>
    <t>Suministro e instalación a maquinaria de conductor de 1x6+T mm2 de cobre con aislamiento de polietileno reticular y cobertura de poliolefinas 450/750V con designación TT según UNE 21123 parte 4 o 5, en color amarillo-verde. Con todos los accesorios y elementos necesarios para su instalación y funcionamiento.</t>
  </si>
  <si>
    <t>Total 10.01.01.02.01</t>
  </si>
  <si>
    <t>10.01.01.02.02</t>
  </si>
  <si>
    <t>Tubos y bandejas</t>
  </si>
  <si>
    <t>10.01.01.02.02.01</t>
  </si>
  <si>
    <t>Tubo enterrado d.40mm</t>
  </si>
  <si>
    <t>Suministro e instalación de canalización de tubo curvable, suministrado en rollo, de polietileno de doble pared (interior lisa y exterior corrugada), de color naranja, de 40 mm de diámetro nominal, resistencia a la compresión 450 N, colocado sobre lecho de arena de 5 cm de espesor, debidamente compactada y nivelada con pisón vibrante de guiado manual, relleno lateral compactando hasta los riñones y posterior relleno con la misma arena hasta 10 cm por encima de la generatriz superior de la tubería. Instalación enterrada. Incluso cinta de señalización. El precio incluye los equipos y la maquinaria necesarios para el desplazamiento y la disposición en obra de los elementos, pero no incluye la excavación ni el relleno principal. Con todos los accesorios y elementos necesarios para su instalación y funcionamiento.</t>
  </si>
  <si>
    <t>10.01.01.02.02.02</t>
  </si>
  <si>
    <t>Bandeja perforada 60x75</t>
  </si>
  <si>
    <t>Suministro e instalación de bandeja perforada de PVC, color gris RAL 7035, de 60x75 mm, resistencia al impacto 5 julios, propiedades eléctricas: aislante, no propagador de la llama, estable frente a los rayos UV y con resistencia a la intemperie y a los agentes químicos, según UNE-EN 61537, suministrada en tramos de 3 m de longitud, para soporte y conducción de cables eléctricos. Con todos los accesorios y elementos necesarios para su instalación y funcionamiento.</t>
  </si>
  <si>
    <t>Total 10.01.01.02.02</t>
  </si>
  <si>
    <t>10.01.01.02.03</t>
  </si>
  <si>
    <t>Alumbrado emergencia</t>
  </si>
  <si>
    <t>10.01.01.02.03.01</t>
  </si>
  <si>
    <t>u</t>
  </si>
  <si>
    <t>Baliza señal de error</t>
  </si>
  <si>
    <t>Suministro e instalación de baliza LED especial conectada a control bomba para la señalización en caso de avería o emergencia. Con todos los accesorios y elementos necesarios para su instalación y funcionamiento.</t>
  </si>
  <si>
    <t>Total 10.01.01.02.03</t>
  </si>
  <si>
    <t>Total 10.01.01.02</t>
  </si>
  <si>
    <t>Total 10.01.01</t>
  </si>
  <si>
    <t>Total 10.01</t>
  </si>
  <si>
    <t>10.02</t>
  </si>
  <si>
    <t>Instalacion de saneamiento</t>
  </si>
  <si>
    <t>10.02.01</t>
  </si>
  <si>
    <t>Conductos</t>
  </si>
  <si>
    <t>10.02.01.01</t>
  </si>
  <si>
    <t>Tubería pead dn 160 mm</t>
  </si>
  <si>
    <t>Suministro y colocación de tubería de polietileno de alta densidad, fabricadas según las normas UNE-EN ISO 12201, de 160 mm. de diámetro , de color negro y con exteriores e interiores lisos. Colocada en instalaciones para aplicaciones a presión de suministro y tratamiento de aguas residuales , con p.p. de piezas especiales, instalada y funcionando.</t>
  </si>
  <si>
    <t>Total 10.02.01</t>
  </si>
  <si>
    <t>10.02.02</t>
  </si>
  <si>
    <t>Equipos</t>
  </si>
  <si>
    <t>10.02.02.01</t>
  </si>
  <si>
    <t>Electrobomba sumergible COMPATTA PRO EX 50/2-220 T</t>
  </si>
  <si>
    <t>Suministro e instalación de bomba sumergible VORTEX diseñada para un amplio rango de aplicaciones industriales. 
CARACTERÍSTICAS
-Cuerpo motor y de bomba: Hierro fundido GG-20
-Eje motor: AISI 420
-Impulsor: Hierro fundido GG-20
-Cierre mecánico: SiC+CER / VITON
-Cable: 10 m
-Máx. inmersión: 7m
-Temperatura máx. del líquido: 40°C
-Max. paso de sólidos: 50 mm
-Motor: 2 polos
-Tensión: Trifásica 400V - 50 Hz
-Aislamiento: Clase F
-Protección: IP68
Con todos los accesorios y elementos necesarios para su instalación y funcionamiento.</t>
  </si>
  <si>
    <t>10.02.02.02</t>
  </si>
  <si>
    <t>Sensor de nivel VEGAPULS 11</t>
  </si>
  <si>
    <t>Suministro y instalación de sensor de radar para la medición continua de nivel para el depósito de lixiviados existente. El equipo dispone de la capacidad de conectarse inalámbricamente a dispositivos smartphone, tableta o PC mediante Bluetooth para la monitorización del nivel de las aguas residuales. 
DATOS TÉCNICOS
-Rango de medida hasta 8 m (26.25 ft)
-Error de medición ≤ 5 mm
-Ángulo de haz 8°
-Frecuencia de medición Banda W (tecnología de 80 GHz)
-Señal de salida 4 … 20 mA
-Conexión a proceso Rosca G1½, 1½ NPT, R1½
-Presión de proceso -1 … 3 bar (-100 … 200 kPa/14.5 … 43.51 psig)
-Temperatura de proceso -40 … +60 °C (-40 … +140 °F)
-Temperatura ambiente -40 … +60 °C (-40 … +140 °F)
-Estándar Bluetooth: Bluetooth 5.0 (retrocompatible con Bluetooth 4.0 LE)
-Alcance máx. 25 m (82 ft)
-Tensión de alimentación 12 … 35 V DC
-Tipo de protección IP66/IP67 según IEC 60529, Type 4X según UL 50
Con todos los accesorios y elementos necesarios para su instalación y funcionamiento.</t>
  </si>
  <si>
    <t>Total 10.02.02</t>
  </si>
  <si>
    <t>Total 10.02</t>
  </si>
  <si>
    <t>10.03</t>
  </si>
  <si>
    <t>Adicionales</t>
  </si>
  <si>
    <t>10.03.01</t>
  </si>
  <si>
    <t>Legalización Instalaciones y puesta en marcha</t>
  </si>
  <si>
    <t>Partida para la legalización final de las instalaciones ante organismo competente. Incluye tramitación, tasas, registro a industria, y coste de visita por parte de organismo competente, si procede. Incluye legalización de de todas las instalaciones aquí mencionadas y la puesta en marcha de los equipos que lo requieran.</t>
  </si>
  <si>
    <t>10.03.02</t>
  </si>
  <si>
    <t>Notas</t>
  </si>
  <si>
    <t>Nota 1: Todas las partidas que lo requieran deben incluir medios de elevación necesarios para su correcta instalación, mediante plataforma o andamios modulares, en su precio, o grúas para el transporte de los equipos.
Nota 2: Se deben incluir las ayudas de albañilería propias de cada instalación, excepto las correspondientes a obra civil como: zanjas, arquetas exteriores, etc...</t>
  </si>
  <si>
    <t>Total 10.03</t>
  </si>
  <si>
    <t>Total 10</t>
  </si>
  <si>
    <t>11</t>
  </si>
  <si>
    <t>Varios</t>
  </si>
  <si>
    <t>11.01</t>
  </si>
  <si>
    <t>Imprevistos</t>
  </si>
  <si>
    <t>Repercusión de posibles imprevistos en la obra</t>
  </si>
  <si>
    <t>Total 11.01</t>
  </si>
  <si>
    <t>Total 11</t>
  </si>
  <si>
    <t>Seguridad y salud</t>
  </si>
  <si>
    <t>12.01</t>
  </si>
  <si>
    <t>Total 12</t>
  </si>
  <si>
    <t>13</t>
  </si>
  <si>
    <t>Control de calidad</t>
  </si>
  <si>
    <t>13.01</t>
  </si>
  <si>
    <t>Incluye:
-Presentación de las fichas y ensayos, DIT, DITE, de la totalidad de los materiales para la aceptación previa de la Dirección Facultativa.
-Presentación de los ensayos prescritos durante la ejecución de la obra.
-Presentación de los resultados finales a la finalización de la obra y los planos finales específicos correspondientes.
-Certificado final de todos los materiales para esta obra por el proveedor. Indicando los datos del Constructor, Promotor y dirección de la obra, cantidades y descripción del material.
-Manuales de maquinaria suministrada y instrucciones de mantenimiento y garantia del fabricante, ensayos realizados de final de obra.
-Se cumplirá de Plan de Puntos de Inspección de la estructura metálica anejo a la documentación de la oferta.</t>
  </si>
  <si>
    <t>Total 13</t>
  </si>
  <si>
    <t>Gestión de residuos</t>
  </si>
  <si>
    <t>14.01</t>
  </si>
  <si>
    <t>La gestión de residuos se gestionara según la legislación vigente, PROGROC. El constructor facilitará  a la Dirección Facultativa el Plan de gestión de residuos que una vez aprobado el Constructor solicitará al Gestor de residuos la acceptación de los residuos. Durante la ejecución de la obra el Constructor facilitará a la D.F. los albaranes de seguimiento y al final de la obra se entregará a la D.F. el certificado por el Gestor de residuos, indicando las cantidades, volumenes de cada partida con su código LER.</t>
  </si>
  <si>
    <t>Total 14</t>
  </si>
  <si>
    <t>Total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</si>
</sst>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40FF"/>
      <name val="Calibri"/>
      <family val="2"/>
      <scheme val="minor"/>
    </font>
    <font>
      <sz val="8"/>
      <color theme="1"/>
      <name val="Calibri"/>
      <family val="2"/>
      <scheme val="minor"/>
    </font>
    <font>
      <sz val="8"/>
      <color rgb="FFFF40FF"/>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
      <patternFill patternType="solid">
        <fgColor rgb="FFC2D5E7"/>
        <bgColor indexed="64"/>
      </patternFill>
    </fill>
    <fill>
      <patternFill patternType="solid">
        <fgColor rgb="FFD1E1ED"/>
        <bgColor indexed="64"/>
      </patternFill>
    </fill>
    <fill>
      <patternFill patternType="solid">
        <fgColor rgb="FFE2E9F1"/>
        <bgColor indexed="64"/>
      </patternFill>
    </fill>
    <fill>
      <patternFill patternType="solid">
        <fgColor rgb="FFF0F4F9"/>
        <bgColor indexed="64"/>
      </patternFill>
    </fill>
  </fills>
  <borders count="1">
    <border>
      <left/>
      <right/>
      <top/>
      <bottom/>
      <diagonal/>
    </border>
  </borders>
  <cellStyleXfs count="1">
    <xf numFmtId="0" fontId="0" fillId="0" borderId="0"/>
  </cellStyleXfs>
  <cellXfs count="42">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7" fillId="3"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8" fillId="0" borderId="0" xfId="0" applyNumberFormat="1" applyFont="1" applyAlignment="1">
      <alignment vertical="top"/>
    </xf>
    <xf numFmtId="164" fontId="7" fillId="0" borderId="0" xfId="0" applyNumberFormat="1" applyFont="1" applyAlignment="1">
      <alignment vertical="top"/>
    </xf>
    <xf numFmtId="4" fontId="7" fillId="0" borderId="0" xfId="0" applyNumberFormat="1" applyFont="1" applyAlignment="1">
      <alignment vertical="top"/>
    </xf>
    <xf numFmtId="49" fontId="5" fillId="0" borderId="0" xfId="0" applyNumberFormat="1" applyFont="1" applyAlignment="1">
      <alignment vertical="top"/>
    </xf>
    <xf numFmtId="4" fontId="6" fillId="0" borderId="0" xfId="0" applyNumberFormat="1" applyFont="1" applyAlignment="1">
      <alignment vertical="top"/>
    </xf>
    <xf numFmtId="0" fontId="7" fillId="4" borderId="0" xfId="0" applyFont="1" applyFill="1" applyAlignment="1">
      <alignment vertical="top"/>
    </xf>
    <xf numFmtId="3" fontId="7" fillId="0" borderId="0" xfId="0" applyNumberFormat="1" applyFont="1" applyAlignment="1">
      <alignment vertical="top"/>
    </xf>
    <xf numFmtId="165" fontId="7" fillId="0" borderId="0" xfId="0" applyNumberFormat="1" applyFont="1" applyAlignment="1">
      <alignment vertical="top"/>
    </xf>
    <xf numFmtId="165" fontId="8" fillId="0" borderId="0" xfId="0" applyNumberFormat="1" applyFont="1" applyAlignment="1">
      <alignment vertical="top"/>
    </xf>
    <xf numFmtId="49" fontId="7" fillId="0" borderId="0" xfId="0" applyNumberFormat="1" applyFont="1" applyAlignment="1">
      <alignment vertical="top" wrapText="1"/>
    </xf>
    <xf numFmtId="49" fontId="5" fillId="5" borderId="0" xfId="0" applyNumberFormat="1" applyFont="1" applyFill="1" applyAlignment="1">
      <alignment vertical="top"/>
    </xf>
    <xf numFmtId="0" fontId="5" fillId="5" borderId="0" xfId="0" applyFont="1" applyFill="1" applyAlignment="1">
      <alignment vertical="top"/>
    </xf>
    <xf numFmtId="4" fontId="6" fillId="5" borderId="0" xfId="0" applyNumberFormat="1" applyFont="1" applyFill="1" applyAlignment="1">
      <alignment vertical="top"/>
    </xf>
    <xf numFmtId="49" fontId="5" fillId="6" borderId="0" xfId="0" applyNumberFormat="1" applyFont="1" applyFill="1" applyAlignment="1">
      <alignment vertical="top"/>
    </xf>
    <xf numFmtId="0" fontId="5" fillId="6" borderId="0" xfId="0" applyFont="1" applyFill="1" applyAlignment="1">
      <alignment vertical="top"/>
    </xf>
    <xf numFmtId="4" fontId="6" fillId="6" borderId="0" xfId="0" applyNumberFormat="1" applyFont="1" applyFill="1" applyAlignment="1">
      <alignment vertical="top"/>
    </xf>
    <xf numFmtId="49" fontId="5" fillId="7" borderId="0" xfId="0" applyNumberFormat="1" applyFont="1" applyFill="1" applyAlignment="1">
      <alignment vertical="top"/>
    </xf>
    <xf numFmtId="0" fontId="5" fillId="7" borderId="0" xfId="0" applyFont="1" applyFill="1" applyAlignment="1">
      <alignment vertical="top"/>
    </xf>
    <xf numFmtId="4" fontId="6" fillId="7" borderId="0" xfId="0" applyNumberFormat="1" applyFont="1" applyFill="1" applyAlignment="1">
      <alignment vertical="top"/>
    </xf>
    <xf numFmtId="49" fontId="5" fillId="8" borderId="0" xfId="0" applyNumberFormat="1" applyFont="1" applyFill="1" applyAlignment="1">
      <alignment vertical="top"/>
    </xf>
    <xf numFmtId="0" fontId="5" fillId="8" borderId="0" xfId="0" applyFont="1" applyFill="1" applyAlignment="1">
      <alignment vertical="top"/>
    </xf>
    <xf numFmtId="4" fontId="6" fillId="8" borderId="0" xfId="0" applyNumberFormat="1"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0" fontId="7" fillId="0" borderId="0" xfId="0" applyFont="1" applyAlignment="1">
      <alignment vertical="top" wrapText="1"/>
    </xf>
    <xf numFmtId="0" fontId="7" fillId="4" borderId="0" xfId="0" applyFont="1" applyFill="1" applyAlignment="1">
      <alignment vertical="top" wrapText="1"/>
    </xf>
    <xf numFmtId="49" fontId="5" fillId="5" borderId="0" xfId="0" applyNumberFormat="1" applyFont="1" applyFill="1" applyAlignment="1">
      <alignment vertical="top" wrapText="1"/>
    </xf>
    <xf numFmtId="49" fontId="5" fillId="6" borderId="0" xfId="0" applyNumberFormat="1" applyFont="1" applyFill="1" applyAlignment="1">
      <alignment vertical="top" wrapText="1"/>
    </xf>
    <xf numFmtId="49" fontId="5" fillId="7" borderId="0" xfId="0" applyNumberFormat="1" applyFont="1" applyFill="1" applyAlignment="1">
      <alignment vertical="top" wrapText="1"/>
    </xf>
    <xf numFmtId="49" fontId="5" fillId="8" borderId="0" xfId="0" applyNumberFormat="1"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icina">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34178-56A8-4920-A8AF-7ECAE3D82438}">
  <dimension ref="A1:M353"/>
  <sheetViews>
    <sheetView tabSelected="1" workbookViewId="0">
      <pane xSplit="4" ySplit="3" topLeftCell="E4" activePane="bottomRight" state="frozen"/>
      <selection pane="topRight" activeCell="E1" sqref="E1"/>
      <selection pane="bottomLeft" activeCell="A4" sqref="A4"/>
      <selection pane="bottomRight" activeCell="K6" sqref="K6"/>
    </sheetView>
  </sheetViews>
  <sheetFormatPr defaultColWidth="11.07421875" defaultRowHeight="14.6" x14ac:dyDescent="0.4"/>
  <cols>
    <col min="1" max="1" width="11.765625" bestFit="1" customWidth="1"/>
    <col min="2" max="2" width="5.765625" bestFit="1" customWidth="1"/>
    <col min="3" max="3" width="3.84375" bestFit="1" customWidth="1"/>
    <col min="4" max="4" width="33.07421875" customWidth="1"/>
    <col min="5" max="5" width="24.84375" bestFit="1" customWidth="1"/>
    <col min="6" max="6" width="10.4609375" bestFit="1" customWidth="1"/>
    <col min="7" max="7" width="8.53515625" bestFit="1" customWidth="1"/>
    <col min="8" max="8" width="8.23046875" bestFit="1" customWidth="1"/>
    <col min="9" max="9" width="6.53515625" bestFit="1" customWidth="1"/>
    <col min="10" max="10" width="13.23046875" bestFit="1" customWidth="1"/>
    <col min="11" max="11" width="8" bestFit="1" customWidth="1"/>
    <col min="12" max="12" width="5" bestFit="1" customWidth="1"/>
    <col min="13" max="13" width="8.07421875" bestFit="1" customWidth="1"/>
  </cols>
  <sheetData>
    <row r="1" spans="1:13" x14ac:dyDescent="0.4">
      <c r="A1" s="1" t="s">
        <v>0</v>
      </c>
      <c r="B1" s="2"/>
      <c r="C1" s="2"/>
      <c r="D1" s="2"/>
      <c r="E1" s="2"/>
      <c r="F1" s="2"/>
      <c r="G1" s="2"/>
      <c r="H1" s="2"/>
      <c r="I1" s="2"/>
      <c r="J1" s="2"/>
      <c r="K1" s="2"/>
      <c r="L1" s="2"/>
      <c r="M1" s="2"/>
    </row>
    <row r="2" spans="1:13" ht="18.45" x14ac:dyDescent="0.4">
      <c r="A2" s="3" t="s">
        <v>1</v>
      </c>
      <c r="B2" s="2"/>
      <c r="C2" s="2"/>
      <c r="D2" s="2"/>
      <c r="E2" s="2"/>
      <c r="F2" s="2"/>
      <c r="G2" s="2"/>
      <c r="H2" s="2"/>
      <c r="I2" s="2"/>
      <c r="J2" s="2"/>
      <c r="K2" s="2"/>
      <c r="L2" s="2"/>
      <c r="M2" s="2"/>
    </row>
    <row r="3" spans="1:13" x14ac:dyDescent="0.4">
      <c r="A3" s="4" t="s">
        <v>2</v>
      </c>
      <c r="B3" s="4" t="s">
        <v>3</v>
      </c>
      <c r="C3" s="4" t="s">
        <v>4</v>
      </c>
      <c r="D3" s="34" t="s">
        <v>5</v>
      </c>
      <c r="E3" s="4" t="s">
        <v>6</v>
      </c>
      <c r="F3" s="4" t="s">
        <v>7</v>
      </c>
      <c r="G3" s="4" t="s">
        <v>8</v>
      </c>
      <c r="H3" s="4" t="s">
        <v>9</v>
      </c>
      <c r="I3" s="4" t="s">
        <v>10</v>
      </c>
      <c r="J3" s="4" t="s">
        <v>11</v>
      </c>
      <c r="K3" s="4" t="s">
        <v>12</v>
      </c>
      <c r="L3" s="4" t="s">
        <v>13</v>
      </c>
      <c r="M3" s="4" t="s">
        <v>14</v>
      </c>
    </row>
    <row r="4" spans="1:13" x14ac:dyDescent="0.4">
      <c r="A4" s="5" t="s">
        <v>15</v>
      </c>
      <c r="B4" s="5" t="s">
        <v>16</v>
      </c>
      <c r="C4" s="5" t="s">
        <v>17</v>
      </c>
      <c r="D4" s="35" t="s">
        <v>18</v>
      </c>
      <c r="E4" s="6"/>
      <c r="F4" s="6"/>
      <c r="G4" s="6"/>
      <c r="H4" s="6"/>
      <c r="I4" s="6"/>
      <c r="J4" s="6"/>
      <c r="K4" s="7">
        <f>K34</f>
        <v>1</v>
      </c>
      <c r="L4" s="8">
        <f>L34</f>
        <v>0</v>
      </c>
      <c r="M4" s="8">
        <f>M34</f>
        <v>0</v>
      </c>
    </row>
    <row r="5" spans="1:13" x14ac:dyDescent="0.4">
      <c r="A5" s="9" t="s">
        <v>19</v>
      </c>
      <c r="B5" s="10" t="s">
        <v>20</v>
      </c>
      <c r="C5" s="10" t="s">
        <v>21</v>
      </c>
      <c r="D5" s="21" t="s">
        <v>22</v>
      </c>
      <c r="E5" s="11"/>
      <c r="F5" s="11"/>
      <c r="G5" s="11"/>
      <c r="H5" s="11"/>
      <c r="I5" s="11"/>
      <c r="J5" s="11"/>
      <c r="K5" s="12">
        <f>K9</f>
        <v>4</v>
      </c>
      <c r="L5" s="12">
        <f>L9</f>
        <v>0</v>
      </c>
      <c r="M5" s="12">
        <f>M9</f>
        <v>0</v>
      </c>
    </row>
    <row r="6" spans="1:13" ht="42.9" x14ac:dyDescent="0.4">
      <c r="A6" s="11"/>
      <c r="B6" s="11"/>
      <c r="C6" s="11"/>
      <c r="D6" s="21" t="s">
        <v>23</v>
      </c>
      <c r="E6" s="11"/>
      <c r="F6" s="11"/>
      <c r="G6" s="11"/>
      <c r="H6" s="11"/>
      <c r="I6" s="11"/>
      <c r="J6" s="11"/>
      <c r="K6" s="11"/>
      <c r="L6" s="11"/>
      <c r="M6" s="11"/>
    </row>
    <row r="7" spans="1:13" x14ac:dyDescent="0.4">
      <c r="A7" s="11"/>
      <c r="B7" s="11"/>
      <c r="C7" s="11"/>
      <c r="D7" s="36"/>
      <c r="E7" s="10" t="s">
        <v>24</v>
      </c>
      <c r="F7" s="13">
        <v>1</v>
      </c>
      <c r="G7" s="14">
        <v>0</v>
      </c>
      <c r="H7" s="14">
        <v>0</v>
      </c>
      <c r="I7" s="14">
        <v>0</v>
      </c>
      <c r="J7" s="12">
        <f>OR(F7&lt;&gt;0,G7&lt;&gt;0,H7&lt;&gt;0,I7&lt;&gt;0)*(F7 + (F7 = 0))*(G7 + (G7 = 0))*(H7 + (H7 = 0))*(I7 + (I7 = 0))</f>
        <v>1</v>
      </c>
      <c r="K7" s="11"/>
      <c r="L7" s="11"/>
      <c r="M7" s="11"/>
    </row>
    <row r="8" spans="1:13" x14ac:dyDescent="0.4">
      <c r="A8" s="11"/>
      <c r="B8" s="11"/>
      <c r="C8" s="11"/>
      <c r="D8" s="36"/>
      <c r="E8" s="10" t="s">
        <v>25</v>
      </c>
      <c r="F8" s="13">
        <v>3</v>
      </c>
      <c r="G8" s="14">
        <v>0</v>
      </c>
      <c r="H8" s="14">
        <v>0</v>
      </c>
      <c r="I8" s="14">
        <v>0</v>
      </c>
      <c r="J8" s="12">
        <f>OR(F8&lt;&gt;0,G8&lt;&gt;0,H8&lt;&gt;0,I8&lt;&gt;0)*(F8 + (F8 = 0))*(G8 + (G8 = 0))*(H8 + (H8 = 0))*(I8 + (I8 = 0))</f>
        <v>3</v>
      </c>
      <c r="K8" s="11"/>
      <c r="L8" s="11"/>
      <c r="M8" s="11"/>
    </row>
    <row r="9" spans="1:13" x14ac:dyDescent="0.4">
      <c r="A9" s="11"/>
      <c r="B9" s="11"/>
      <c r="C9" s="11"/>
      <c r="D9" s="36"/>
      <c r="E9" s="11"/>
      <c r="F9" s="11"/>
      <c r="G9" s="11"/>
      <c r="H9" s="11"/>
      <c r="I9" s="11"/>
      <c r="J9" s="15" t="s">
        <v>26</v>
      </c>
      <c r="K9" s="16">
        <f>SUM(J7:J8)</f>
        <v>4</v>
      </c>
      <c r="L9" s="14">
        <v>0</v>
      </c>
      <c r="M9" s="16">
        <f>ROUND(K9*L9,2)</f>
        <v>0</v>
      </c>
    </row>
    <row r="10" spans="1:13" ht="1.1000000000000001" customHeight="1" x14ac:dyDescent="0.4">
      <c r="A10" s="17"/>
      <c r="B10" s="17"/>
      <c r="C10" s="17"/>
      <c r="D10" s="37"/>
      <c r="E10" s="17"/>
      <c r="F10" s="17"/>
      <c r="G10" s="17"/>
      <c r="H10" s="17"/>
      <c r="I10" s="17"/>
      <c r="J10" s="17"/>
      <c r="K10" s="17"/>
      <c r="L10" s="17"/>
      <c r="M10" s="17"/>
    </row>
    <row r="11" spans="1:13" x14ac:dyDescent="0.4">
      <c r="A11" s="9" t="s">
        <v>27</v>
      </c>
      <c r="B11" s="10" t="s">
        <v>20</v>
      </c>
      <c r="C11" s="10" t="s">
        <v>21</v>
      </c>
      <c r="D11" s="21" t="s">
        <v>28</v>
      </c>
      <c r="E11" s="11"/>
      <c r="F11" s="11"/>
      <c r="G11" s="11"/>
      <c r="H11" s="11"/>
      <c r="I11" s="11"/>
      <c r="J11" s="11"/>
      <c r="K11" s="12">
        <f>K15</f>
        <v>2</v>
      </c>
      <c r="L11" s="12">
        <f>L15</f>
        <v>0</v>
      </c>
      <c r="M11" s="12">
        <f>M15</f>
        <v>0</v>
      </c>
    </row>
    <row r="12" spans="1:13" ht="42.9" x14ac:dyDescent="0.4">
      <c r="A12" s="11"/>
      <c r="B12" s="11"/>
      <c r="C12" s="11"/>
      <c r="D12" s="21" t="s">
        <v>29</v>
      </c>
      <c r="E12" s="11"/>
      <c r="F12" s="11"/>
      <c r="G12" s="11"/>
      <c r="H12" s="11"/>
      <c r="I12" s="11"/>
      <c r="J12" s="11"/>
      <c r="K12" s="11"/>
      <c r="L12" s="11"/>
      <c r="M12" s="11"/>
    </row>
    <row r="13" spans="1:13" x14ac:dyDescent="0.4">
      <c r="A13" s="11"/>
      <c r="B13" s="11"/>
      <c r="C13" s="11"/>
      <c r="D13" s="36"/>
      <c r="E13" s="10" t="s">
        <v>24</v>
      </c>
      <c r="F13" s="13">
        <v>1</v>
      </c>
      <c r="G13" s="14">
        <v>0</v>
      </c>
      <c r="H13" s="14">
        <v>0</v>
      </c>
      <c r="I13" s="14">
        <v>0</v>
      </c>
      <c r="J13" s="12">
        <f>OR(F13&lt;&gt;0,G13&lt;&gt;0,H13&lt;&gt;0,I13&lt;&gt;0)*(F13 + (F13 = 0))*(G13 + (G13 = 0))*(H13 + (H13 = 0))*(I13 + (I13 = 0))</f>
        <v>1</v>
      </c>
      <c r="K13" s="11"/>
      <c r="L13" s="11"/>
      <c r="M13" s="11"/>
    </row>
    <row r="14" spans="1:13" x14ac:dyDescent="0.4">
      <c r="A14" s="11"/>
      <c r="B14" s="11"/>
      <c r="C14" s="11"/>
      <c r="D14" s="36"/>
      <c r="E14" s="10" t="s">
        <v>25</v>
      </c>
      <c r="F14" s="13">
        <v>1</v>
      </c>
      <c r="G14" s="14">
        <v>0</v>
      </c>
      <c r="H14" s="14">
        <v>0</v>
      </c>
      <c r="I14" s="14">
        <v>0</v>
      </c>
      <c r="J14" s="12">
        <f>OR(F14&lt;&gt;0,G14&lt;&gt;0,H14&lt;&gt;0,I14&lt;&gt;0)*(F14 + (F14 = 0))*(G14 + (G14 = 0))*(H14 + (H14 = 0))*(I14 + (I14 = 0))</f>
        <v>1</v>
      </c>
      <c r="K14" s="11"/>
      <c r="L14" s="11"/>
      <c r="M14" s="11"/>
    </row>
    <row r="15" spans="1:13" x14ac:dyDescent="0.4">
      <c r="A15" s="11"/>
      <c r="B15" s="11"/>
      <c r="C15" s="11"/>
      <c r="D15" s="36"/>
      <c r="E15" s="11"/>
      <c r="F15" s="11"/>
      <c r="G15" s="11"/>
      <c r="H15" s="11"/>
      <c r="I15" s="11"/>
      <c r="J15" s="15" t="s">
        <v>30</v>
      </c>
      <c r="K15" s="16">
        <f>SUM(J13:J14)</f>
        <v>2</v>
      </c>
      <c r="L15" s="14">
        <v>0</v>
      </c>
      <c r="M15" s="16">
        <f>ROUND(K15*L15,2)</f>
        <v>0</v>
      </c>
    </row>
    <row r="16" spans="1:13" ht="1.1000000000000001" customHeight="1" x14ac:dyDescent="0.4">
      <c r="A16" s="17"/>
      <c r="B16" s="17"/>
      <c r="C16" s="17"/>
      <c r="D16" s="37"/>
      <c r="E16" s="17"/>
      <c r="F16" s="17"/>
      <c r="G16" s="17"/>
      <c r="H16" s="17"/>
      <c r="I16" s="17"/>
      <c r="J16" s="17"/>
      <c r="K16" s="17"/>
      <c r="L16" s="17"/>
      <c r="M16" s="17"/>
    </row>
    <row r="17" spans="1:13" x14ac:dyDescent="0.4">
      <c r="A17" s="9" t="s">
        <v>31</v>
      </c>
      <c r="B17" s="10" t="s">
        <v>20</v>
      </c>
      <c r="C17" s="10" t="s">
        <v>32</v>
      </c>
      <c r="D17" s="21" t="s">
        <v>33</v>
      </c>
      <c r="E17" s="11"/>
      <c r="F17" s="11"/>
      <c r="G17" s="11"/>
      <c r="H17" s="11"/>
      <c r="I17" s="11"/>
      <c r="J17" s="11"/>
      <c r="K17" s="12">
        <f>K28</f>
        <v>173.96</v>
      </c>
      <c r="L17" s="12">
        <f>L28</f>
        <v>0</v>
      </c>
      <c r="M17" s="12">
        <f>M28</f>
        <v>0</v>
      </c>
    </row>
    <row r="18" spans="1:13" ht="32.15" x14ac:dyDescent="0.4">
      <c r="A18" s="11"/>
      <c r="B18" s="11"/>
      <c r="C18" s="11"/>
      <c r="D18" s="21" t="s">
        <v>34</v>
      </c>
      <c r="E18" s="11"/>
      <c r="F18" s="11"/>
      <c r="G18" s="11"/>
      <c r="H18" s="11"/>
      <c r="I18" s="11"/>
      <c r="J18" s="11"/>
      <c r="K18" s="11"/>
      <c r="L18" s="11"/>
      <c r="M18" s="11"/>
    </row>
    <row r="19" spans="1:13" x14ac:dyDescent="0.4">
      <c r="A19" s="11"/>
      <c r="B19" s="11"/>
      <c r="C19" s="11"/>
      <c r="D19" s="36"/>
      <c r="E19" s="10" t="s">
        <v>24</v>
      </c>
      <c r="F19" s="13">
        <v>0</v>
      </c>
      <c r="G19" s="14">
        <v>11.5</v>
      </c>
      <c r="H19" s="14">
        <v>4.4000000000000004</v>
      </c>
      <c r="I19" s="14">
        <v>0</v>
      </c>
      <c r="J19" s="12">
        <f t="shared" ref="J19:J27" si="0">OR(F19&lt;&gt;0,G19&lt;&gt;0,H19&lt;&gt;0,I19&lt;&gt;0)*(F19 + (F19 = 0))*(G19 + (G19 = 0))*(H19 + (H19 = 0))*(I19 + (I19 = 0))</f>
        <v>50.6</v>
      </c>
      <c r="K19" s="11"/>
      <c r="L19" s="11"/>
      <c r="M19" s="11"/>
    </row>
    <row r="20" spans="1:13" x14ac:dyDescent="0.4">
      <c r="A20" s="11"/>
      <c r="B20" s="11"/>
      <c r="C20" s="11"/>
      <c r="D20" s="36"/>
      <c r="E20" s="10" t="s">
        <v>25</v>
      </c>
      <c r="F20" s="13">
        <v>0</v>
      </c>
      <c r="G20" s="14">
        <v>11.5</v>
      </c>
      <c r="H20" s="14">
        <v>4.4000000000000004</v>
      </c>
      <c r="I20" s="14">
        <v>0</v>
      </c>
      <c r="J20" s="12">
        <f t="shared" si="0"/>
        <v>50.6</v>
      </c>
      <c r="K20" s="11"/>
      <c r="L20" s="11"/>
      <c r="M20" s="11"/>
    </row>
    <row r="21" spans="1:13" x14ac:dyDescent="0.4">
      <c r="A21" s="11"/>
      <c r="B21" s="11"/>
      <c r="C21" s="11"/>
      <c r="D21" s="36"/>
      <c r="E21" s="10" t="s">
        <v>35</v>
      </c>
      <c r="F21" s="13">
        <v>2</v>
      </c>
      <c r="G21" s="14">
        <v>9</v>
      </c>
      <c r="H21" s="14">
        <v>1</v>
      </c>
      <c r="I21" s="14">
        <v>0</v>
      </c>
      <c r="J21" s="12">
        <f t="shared" si="0"/>
        <v>18</v>
      </c>
      <c r="K21" s="11"/>
      <c r="L21" s="11"/>
      <c r="M21" s="11"/>
    </row>
    <row r="22" spans="1:13" x14ac:dyDescent="0.4">
      <c r="A22" s="11"/>
      <c r="B22" s="11"/>
      <c r="C22" s="11"/>
      <c r="D22" s="36"/>
      <c r="E22" s="10" t="s">
        <v>36</v>
      </c>
      <c r="F22" s="13">
        <v>1</v>
      </c>
      <c r="G22" s="14">
        <v>53.4</v>
      </c>
      <c r="H22" s="14">
        <v>0.6</v>
      </c>
      <c r="I22" s="14">
        <v>0</v>
      </c>
      <c r="J22" s="12">
        <f t="shared" si="0"/>
        <v>32.04</v>
      </c>
      <c r="K22" s="11"/>
      <c r="L22" s="11"/>
      <c r="M22" s="11"/>
    </row>
    <row r="23" spans="1:13" x14ac:dyDescent="0.4">
      <c r="A23" s="11"/>
      <c r="B23" s="11"/>
      <c r="C23" s="11"/>
      <c r="D23" s="36"/>
      <c r="E23" s="10" t="s">
        <v>17</v>
      </c>
      <c r="F23" s="13">
        <v>1</v>
      </c>
      <c r="G23" s="14">
        <v>15.5</v>
      </c>
      <c r="H23" s="14">
        <v>0.6</v>
      </c>
      <c r="I23" s="14">
        <v>0</v>
      </c>
      <c r="J23" s="12">
        <f t="shared" si="0"/>
        <v>9.3000000000000007</v>
      </c>
      <c r="K23" s="11"/>
      <c r="L23" s="11"/>
      <c r="M23" s="11"/>
    </row>
    <row r="24" spans="1:13" x14ac:dyDescent="0.4">
      <c r="A24" s="11"/>
      <c r="B24" s="11"/>
      <c r="C24" s="11"/>
      <c r="D24" s="36"/>
      <c r="E24" s="10" t="s">
        <v>17</v>
      </c>
      <c r="F24" s="13">
        <v>1</v>
      </c>
      <c r="G24" s="14">
        <v>11.1</v>
      </c>
      <c r="H24" s="14">
        <v>0.6</v>
      </c>
      <c r="I24" s="14">
        <v>0</v>
      </c>
      <c r="J24" s="12">
        <f t="shared" si="0"/>
        <v>6.66</v>
      </c>
      <c r="K24" s="11"/>
      <c r="L24" s="11"/>
      <c r="M24" s="11"/>
    </row>
    <row r="25" spans="1:13" x14ac:dyDescent="0.4">
      <c r="A25" s="11"/>
      <c r="B25" s="11"/>
      <c r="C25" s="11"/>
      <c r="D25" s="36"/>
      <c r="E25" s="10" t="s">
        <v>37</v>
      </c>
      <c r="F25" s="13">
        <v>1</v>
      </c>
      <c r="G25" s="14">
        <v>1</v>
      </c>
      <c r="H25" s="14">
        <v>1</v>
      </c>
      <c r="I25" s="14">
        <v>0</v>
      </c>
      <c r="J25" s="12">
        <f t="shared" si="0"/>
        <v>1</v>
      </c>
      <c r="K25" s="11"/>
      <c r="L25" s="11"/>
      <c r="M25" s="11"/>
    </row>
    <row r="26" spans="1:13" x14ac:dyDescent="0.4">
      <c r="A26" s="11"/>
      <c r="B26" s="11"/>
      <c r="C26" s="11"/>
      <c r="D26" s="36"/>
      <c r="E26" s="10" t="s">
        <v>38</v>
      </c>
      <c r="F26" s="13">
        <v>1</v>
      </c>
      <c r="G26" s="14">
        <v>0.6</v>
      </c>
      <c r="H26" s="14">
        <v>0.6</v>
      </c>
      <c r="I26" s="14">
        <v>0</v>
      </c>
      <c r="J26" s="12">
        <f t="shared" si="0"/>
        <v>0.36</v>
      </c>
      <c r="K26" s="11"/>
      <c r="L26" s="11"/>
      <c r="M26" s="11"/>
    </row>
    <row r="27" spans="1:13" x14ac:dyDescent="0.4">
      <c r="A27" s="11"/>
      <c r="B27" s="11"/>
      <c r="C27" s="11"/>
      <c r="D27" s="36"/>
      <c r="E27" s="10" t="s">
        <v>39</v>
      </c>
      <c r="F27" s="13">
        <v>1</v>
      </c>
      <c r="G27" s="14">
        <v>18</v>
      </c>
      <c r="H27" s="14">
        <v>0.3</v>
      </c>
      <c r="I27" s="14">
        <v>0</v>
      </c>
      <c r="J27" s="12">
        <f t="shared" si="0"/>
        <v>5.4</v>
      </c>
      <c r="K27" s="11"/>
      <c r="L27" s="11"/>
      <c r="M27" s="11"/>
    </row>
    <row r="28" spans="1:13" x14ac:dyDescent="0.4">
      <c r="A28" s="11"/>
      <c r="B28" s="11"/>
      <c r="C28" s="11"/>
      <c r="D28" s="36"/>
      <c r="E28" s="11"/>
      <c r="F28" s="11"/>
      <c r="G28" s="11"/>
      <c r="H28" s="11"/>
      <c r="I28" s="11"/>
      <c r="J28" s="15" t="s">
        <v>40</v>
      </c>
      <c r="K28" s="16">
        <f>SUM(J19:J27)</f>
        <v>173.96</v>
      </c>
      <c r="L28" s="14">
        <v>0</v>
      </c>
      <c r="M28" s="16">
        <f>ROUND(K28*L28,2)</f>
        <v>0</v>
      </c>
    </row>
    <row r="29" spans="1:13" ht="1.1000000000000001" customHeight="1" x14ac:dyDescent="0.4">
      <c r="A29" s="17"/>
      <c r="B29" s="17"/>
      <c r="C29" s="17"/>
      <c r="D29" s="37"/>
      <c r="E29" s="17"/>
      <c r="F29" s="17"/>
      <c r="G29" s="17"/>
      <c r="H29" s="17"/>
      <c r="I29" s="17"/>
      <c r="J29" s="17"/>
      <c r="K29" s="17"/>
      <c r="L29" s="17"/>
      <c r="M29" s="17"/>
    </row>
    <row r="30" spans="1:13" x14ac:dyDescent="0.4">
      <c r="A30" s="9" t="s">
        <v>41</v>
      </c>
      <c r="B30" s="10" t="s">
        <v>20</v>
      </c>
      <c r="C30" s="10" t="s">
        <v>42</v>
      </c>
      <c r="D30" s="21" t="s">
        <v>43</v>
      </c>
      <c r="E30" s="11"/>
      <c r="F30" s="11"/>
      <c r="G30" s="11"/>
      <c r="H30" s="11"/>
      <c r="I30" s="11"/>
      <c r="J30" s="11"/>
      <c r="K30" s="14">
        <v>1</v>
      </c>
      <c r="L30" s="14">
        <v>0</v>
      </c>
      <c r="M30" s="12">
        <f>ROUND(K30*L30,2)</f>
        <v>0</v>
      </c>
    </row>
    <row r="31" spans="1:13" ht="21.45" x14ac:dyDescent="0.4">
      <c r="A31" s="11"/>
      <c r="B31" s="11"/>
      <c r="C31" s="11"/>
      <c r="D31" s="21" t="s">
        <v>44</v>
      </c>
      <c r="E31" s="11"/>
      <c r="F31" s="11"/>
      <c r="G31" s="11"/>
      <c r="H31" s="11"/>
      <c r="I31" s="11"/>
      <c r="J31" s="11"/>
      <c r="K31" s="11"/>
      <c r="L31" s="11"/>
      <c r="M31" s="11"/>
    </row>
    <row r="32" spans="1:13" x14ac:dyDescent="0.4">
      <c r="A32" s="9" t="s">
        <v>45</v>
      </c>
      <c r="B32" s="10" t="s">
        <v>20</v>
      </c>
      <c r="C32" s="10" t="s">
        <v>42</v>
      </c>
      <c r="D32" s="21" t="s">
        <v>46</v>
      </c>
      <c r="E32" s="11"/>
      <c r="F32" s="11"/>
      <c r="G32" s="11"/>
      <c r="H32" s="11"/>
      <c r="I32" s="11"/>
      <c r="J32" s="11"/>
      <c r="K32" s="14">
        <v>1</v>
      </c>
      <c r="L32" s="14">
        <v>0</v>
      </c>
      <c r="M32" s="12">
        <f>ROUND(K32*L32,2)</f>
        <v>0</v>
      </c>
    </row>
    <row r="33" spans="1:13" ht="21.45" x14ac:dyDescent="0.4">
      <c r="A33" s="11"/>
      <c r="B33" s="11"/>
      <c r="C33" s="11"/>
      <c r="D33" s="21" t="s">
        <v>47</v>
      </c>
      <c r="E33" s="11"/>
      <c r="F33" s="11"/>
      <c r="G33" s="11"/>
      <c r="H33" s="11"/>
      <c r="I33" s="11"/>
      <c r="J33" s="11"/>
      <c r="K33" s="11"/>
      <c r="L33" s="11"/>
      <c r="M33" s="11"/>
    </row>
    <row r="34" spans="1:13" x14ac:dyDescent="0.4">
      <c r="A34" s="11"/>
      <c r="B34" s="11"/>
      <c r="C34" s="11"/>
      <c r="D34" s="36"/>
      <c r="E34" s="11"/>
      <c r="F34" s="11"/>
      <c r="G34" s="11"/>
      <c r="H34" s="11"/>
      <c r="I34" s="11"/>
      <c r="J34" s="15" t="s">
        <v>48</v>
      </c>
      <c r="K34" s="18">
        <v>1</v>
      </c>
      <c r="L34" s="16">
        <f>M5+M11+M17+M30+M32</f>
        <v>0</v>
      </c>
      <c r="M34" s="16">
        <f>ROUND(K34*L34,2)</f>
        <v>0</v>
      </c>
    </row>
    <row r="35" spans="1:13" ht="1.1000000000000001" customHeight="1" x14ac:dyDescent="0.4">
      <c r="A35" s="17"/>
      <c r="B35" s="17"/>
      <c r="C35" s="17"/>
      <c r="D35" s="37"/>
      <c r="E35" s="17"/>
      <c r="F35" s="17"/>
      <c r="G35" s="17"/>
      <c r="H35" s="17"/>
      <c r="I35" s="17"/>
      <c r="J35" s="17"/>
      <c r="K35" s="17"/>
      <c r="L35" s="17"/>
      <c r="M35" s="17"/>
    </row>
    <row r="36" spans="1:13" x14ac:dyDescent="0.4">
      <c r="A36" s="5" t="s">
        <v>49</v>
      </c>
      <c r="B36" s="5" t="s">
        <v>16</v>
      </c>
      <c r="C36" s="5" t="s">
        <v>17</v>
      </c>
      <c r="D36" s="35" t="s">
        <v>50</v>
      </c>
      <c r="E36" s="6"/>
      <c r="F36" s="6"/>
      <c r="G36" s="6"/>
      <c r="H36" s="6"/>
      <c r="I36" s="6"/>
      <c r="J36" s="6"/>
      <c r="K36" s="7">
        <f>K70</f>
        <v>1</v>
      </c>
      <c r="L36" s="8">
        <f>L70</f>
        <v>0</v>
      </c>
      <c r="M36" s="8">
        <f>M70</f>
        <v>0</v>
      </c>
    </row>
    <row r="37" spans="1:13" x14ac:dyDescent="0.4">
      <c r="A37" s="9" t="s">
        <v>51</v>
      </c>
      <c r="B37" s="10" t="s">
        <v>20</v>
      </c>
      <c r="C37" s="10" t="s">
        <v>52</v>
      </c>
      <c r="D37" s="21" t="s">
        <v>53</v>
      </c>
      <c r="E37" s="11"/>
      <c r="F37" s="11"/>
      <c r="G37" s="11"/>
      <c r="H37" s="11"/>
      <c r="I37" s="11"/>
      <c r="J37" s="11"/>
      <c r="K37" s="12">
        <f>K48</f>
        <v>87.2</v>
      </c>
      <c r="L37" s="12">
        <f>L48</f>
        <v>0</v>
      </c>
      <c r="M37" s="12">
        <f>M48</f>
        <v>0</v>
      </c>
    </row>
    <row r="38" spans="1:13" ht="42.9" x14ac:dyDescent="0.4">
      <c r="A38" s="11"/>
      <c r="B38" s="11"/>
      <c r="C38" s="11"/>
      <c r="D38" s="21" t="s">
        <v>54</v>
      </c>
      <c r="E38" s="11"/>
      <c r="F38" s="11"/>
      <c r="G38" s="11"/>
      <c r="H38" s="11"/>
      <c r="I38" s="11"/>
      <c r="J38" s="11"/>
      <c r="K38" s="11"/>
      <c r="L38" s="11"/>
      <c r="M38" s="11"/>
    </row>
    <row r="39" spans="1:13" x14ac:dyDescent="0.4">
      <c r="A39" s="11"/>
      <c r="B39" s="11"/>
      <c r="C39" s="11"/>
      <c r="D39" s="36"/>
      <c r="E39" s="10" t="s">
        <v>55</v>
      </c>
      <c r="F39" s="13">
        <v>0</v>
      </c>
      <c r="G39" s="19">
        <v>11.5</v>
      </c>
      <c r="H39" s="19">
        <v>4.4000000000000004</v>
      </c>
      <c r="I39" s="19">
        <v>0.4</v>
      </c>
      <c r="J39" s="20">
        <f t="shared" ref="J39:J47" si="1">OR(F39&lt;&gt;0,G39&lt;&gt;0,H39&lt;&gt;0,I39&lt;&gt;0)*(F39 + (F39 = 0))*(G39 + (G39 = 0))*(H39 + (H39 = 0))*(I39 + (I39 = 0))</f>
        <v>20.239999999999998</v>
      </c>
      <c r="K39" s="11"/>
      <c r="L39" s="11"/>
      <c r="M39" s="11"/>
    </row>
    <row r="40" spans="1:13" x14ac:dyDescent="0.4">
      <c r="A40" s="11"/>
      <c r="B40" s="11"/>
      <c r="C40" s="11"/>
      <c r="D40" s="36"/>
      <c r="E40" s="10" t="s">
        <v>56</v>
      </c>
      <c r="F40" s="13">
        <v>0</v>
      </c>
      <c r="G40" s="19">
        <v>11.5</v>
      </c>
      <c r="H40" s="19">
        <v>4.4000000000000004</v>
      </c>
      <c r="I40" s="19">
        <v>0.4</v>
      </c>
      <c r="J40" s="20">
        <f t="shared" si="1"/>
        <v>20.239999999999998</v>
      </c>
      <c r="K40" s="11"/>
      <c r="L40" s="11"/>
      <c r="M40" s="11"/>
    </row>
    <row r="41" spans="1:13" x14ac:dyDescent="0.4">
      <c r="A41" s="11"/>
      <c r="B41" s="11"/>
      <c r="C41" s="11"/>
      <c r="D41" s="36"/>
      <c r="E41" s="10" t="s">
        <v>57</v>
      </c>
      <c r="F41" s="13">
        <v>2</v>
      </c>
      <c r="G41" s="19">
        <v>9</v>
      </c>
      <c r="H41" s="19">
        <v>0.3</v>
      </c>
      <c r="I41" s="19">
        <v>0.3</v>
      </c>
      <c r="J41" s="20">
        <f t="shared" si="1"/>
        <v>1.62</v>
      </c>
      <c r="K41" s="11"/>
      <c r="L41" s="11"/>
      <c r="M41" s="11"/>
    </row>
    <row r="42" spans="1:13" x14ac:dyDescent="0.4">
      <c r="A42" s="11"/>
      <c r="B42" s="11"/>
      <c r="C42" s="11"/>
      <c r="D42" s="36"/>
      <c r="E42" s="10" t="s">
        <v>36</v>
      </c>
      <c r="F42" s="13">
        <v>1</v>
      </c>
      <c r="G42" s="19">
        <v>53.4</v>
      </c>
      <c r="H42" s="19">
        <v>0.6</v>
      </c>
      <c r="I42" s="19">
        <v>1</v>
      </c>
      <c r="J42" s="20">
        <f t="shared" si="1"/>
        <v>32.04</v>
      </c>
      <c r="K42" s="11"/>
      <c r="L42" s="11"/>
      <c r="M42" s="11"/>
    </row>
    <row r="43" spans="1:13" x14ac:dyDescent="0.4">
      <c r="A43" s="11"/>
      <c r="B43" s="11"/>
      <c r="C43" s="11"/>
      <c r="D43" s="36"/>
      <c r="E43" s="10" t="s">
        <v>17</v>
      </c>
      <c r="F43" s="13">
        <v>1</v>
      </c>
      <c r="G43" s="19">
        <v>15.5</v>
      </c>
      <c r="H43" s="19">
        <v>0.6</v>
      </c>
      <c r="I43" s="19">
        <v>0.6</v>
      </c>
      <c r="J43" s="20">
        <f t="shared" si="1"/>
        <v>5.58</v>
      </c>
      <c r="K43" s="11"/>
      <c r="L43" s="11"/>
      <c r="M43" s="11"/>
    </row>
    <row r="44" spans="1:13" x14ac:dyDescent="0.4">
      <c r="A44" s="11"/>
      <c r="B44" s="11"/>
      <c r="C44" s="11"/>
      <c r="D44" s="36"/>
      <c r="E44" s="10" t="s">
        <v>17</v>
      </c>
      <c r="F44" s="13">
        <v>1</v>
      </c>
      <c r="G44" s="19">
        <v>11.1</v>
      </c>
      <c r="H44" s="19">
        <v>0.6</v>
      </c>
      <c r="I44" s="19">
        <v>0.6</v>
      </c>
      <c r="J44" s="20">
        <f t="shared" si="1"/>
        <v>3.996</v>
      </c>
      <c r="K44" s="11"/>
      <c r="L44" s="11"/>
      <c r="M44" s="11"/>
    </row>
    <row r="45" spans="1:13" x14ac:dyDescent="0.4">
      <c r="A45" s="11"/>
      <c r="B45" s="11"/>
      <c r="C45" s="11"/>
      <c r="D45" s="36"/>
      <c r="E45" s="10" t="s">
        <v>37</v>
      </c>
      <c r="F45" s="13">
        <v>1</v>
      </c>
      <c r="G45" s="19">
        <v>1</v>
      </c>
      <c r="H45" s="19">
        <v>1</v>
      </c>
      <c r="I45" s="19">
        <v>1.7</v>
      </c>
      <c r="J45" s="20">
        <f t="shared" si="1"/>
        <v>1.7</v>
      </c>
      <c r="K45" s="11"/>
      <c r="L45" s="11"/>
      <c r="M45" s="11"/>
    </row>
    <row r="46" spans="1:13" x14ac:dyDescent="0.4">
      <c r="A46" s="11"/>
      <c r="B46" s="11"/>
      <c r="C46" s="11"/>
      <c r="D46" s="36"/>
      <c r="E46" s="10" t="s">
        <v>38</v>
      </c>
      <c r="F46" s="13">
        <v>1</v>
      </c>
      <c r="G46" s="19">
        <v>0.6</v>
      </c>
      <c r="H46" s="19">
        <v>0.6</v>
      </c>
      <c r="I46" s="19">
        <v>0.7</v>
      </c>
      <c r="J46" s="20">
        <f t="shared" si="1"/>
        <v>0.252</v>
      </c>
      <c r="K46" s="11"/>
      <c r="L46" s="11"/>
      <c r="M46" s="11"/>
    </row>
    <row r="47" spans="1:13" x14ac:dyDescent="0.4">
      <c r="A47" s="11"/>
      <c r="B47" s="11"/>
      <c r="C47" s="11"/>
      <c r="D47" s="36"/>
      <c r="E47" s="10" t="s">
        <v>39</v>
      </c>
      <c r="F47" s="13">
        <v>1</v>
      </c>
      <c r="G47" s="19">
        <v>17</v>
      </c>
      <c r="H47" s="19">
        <v>0.3</v>
      </c>
      <c r="I47" s="19">
        <v>0.3</v>
      </c>
      <c r="J47" s="20">
        <f t="shared" si="1"/>
        <v>1.53</v>
      </c>
      <c r="K47" s="11"/>
      <c r="L47" s="11"/>
      <c r="M47" s="11"/>
    </row>
    <row r="48" spans="1:13" x14ac:dyDescent="0.4">
      <c r="A48" s="11"/>
      <c r="B48" s="11"/>
      <c r="C48" s="11"/>
      <c r="D48" s="36"/>
      <c r="E48" s="11"/>
      <c r="F48" s="11"/>
      <c r="G48" s="11"/>
      <c r="H48" s="11"/>
      <c r="I48" s="11"/>
      <c r="J48" s="15" t="s">
        <v>58</v>
      </c>
      <c r="K48" s="16">
        <f>SUM(J39:J47)*1</f>
        <v>87.2</v>
      </c>
      <c r="L48" s="14">
        <v>0</v>
      </c>
      <c r="M48" s="16">
        <f>ROUND(K48*L48,2)</f>
        <v>0</v>
      </c>
    </row>
    <row r="49" spans="1:13" ht="1.1000000000000001" customHeight="1" x14ac:dyDescent="0.4">
      <c r="A49" s="17"/>
      <c r="B49" s="17"/>
      <c r="C49" s="17"/>
      <c r="D49" s="37"/>
      <c r="E49" s="17"/>
      <c r="F49" s="17"/>
      <c r="G49" s="17"/>
      <c r="H49" s="17"/>
      <c r="I49" s="17"/>
      <c r="J49" s="17"/>
      <c r="K49" s="17"/>
      <c r="L49" s="17"/>
      <c r="M49" s="17"/>
    </row>
    <row r="50" spans="1:13" ht="21.45" x14ac:dyDescent="0.4">
      <c r="A50" s="9" t="s">
        <v>59</v>
      </c>
      <c r="B50" s="10" t="s">
        <v>20</v>
      </c>
      <c r="C50" s="10" t="s">
        <v>52</v>
      </c>
      <c r="D50" s="21" t="s">
        <v>60</v>
      </c>
      <c r="E50" s="11"/>
      <c r="F50" s="11"/>
      <c r="G50" s="11"/>
      <c r="H50" s="11"/>
      <c r="I50" s="11"/>
      <c r="J50" s="11"/>
      <c r="K50" s="12">
        <f>K52</f>
        <v>104.64</v>
      </c>
      <c r="L50" s="12">
        <f>L52</f>
        <v>0</v>
      </c>
      <c r="M50" s="12">
        <f>M52</f>
        <v>0</v>
      </c>
    </row>
    <row r="51" spans="1:13" x14ac:dyDescent="0.4">
      <c r="A51" s="11"/>
      <c r="B51" s="11"/>
      <c r="C51" s="11"/>
      <c r="D51" s="36"/>
      <c r="E51" s="10" t="s">
        <v>61</v>
      </c>
      <c r="F51" s="13"/>
      <c r="G51" s="19"/>
      <c r="H51" s="19"/>
      <c r="I51" s="19"/>
      <c r="J51" s="19">
        <v>104.64</v>
      </c>
      <c r="K51" s="11"/>
      <c r="L51" s="11"/>
      <c r="M51" s="11"/>
    </row>
    <row r="52" spans="1:13" x14ac:dyDescent="0.4">
      <c r="A52" s="11"/>
      <c r="B52" s="11"/>
      <c r="C52" s="11"/>
      <c r="D52" s="36"/>
      <c r="E52" s="11"/>
      <c r="F52" s="11"/>
      <c r="G52" s="11"/>
      <c r="H52" s="11"/>
      <c r="I52" s="11"/>
      <c r="J52" s="15" t="s">
        <v>62</v>
      </c>
      <c r="K52" s="16">
        <f>J51*1</f>
        <v>104.64</v>
      </c>
      <c r="L52" s="14">
        <v>0</v>
      </c>
      <c r="M52" s="16">
        <f>ROUND(K52*L52,2)</f>
        <v>0</v>
      </c>
    </row>
    <row r="53" spans="1:13" ht="1.1000000000000001" customHeight="1" x14ac:dyDescent="0.4">
      <c r="A53" s="17"/>
      <c r="B53" s="17"/>
      <c r="C53" s="17"/>
      <c r="D53" s="37"/>
      <c r="E53" s="17"/>
      <c r="F53" s="17"/>
      <c r="G53" s="17"/>
      <c r="H53" s="17"/>
      <c r="I53" s="17"/>
      <c r="J53" s="17"/>
      <c r="K53" s="17"/>
      <c r="L53" s="17"/>
      <c r="M53" s="17"/>
    </row>
    <row r="54" spans="1:13" ht="21.45" x14ac:dyDescent="0.4">
      <c r="A54" s="9" t="s">
        <v>63</v>
      </c>
      <c r="B54" s="10" t="s">
        <v>20</v>
      </c>
      <c r="C54" s="10" t="s">
        <v>52</v>
      </c>
      <c r="D54" s="21" t="s">
        <v>64</v>
      </c>
      <c r="E54" s="11"/>
      <c r="F54" s="11"/>
      <c r="G54" s="11"/>
      <c r="H54" s="11"/>
      <c r="I54" s="11"/>
      <c r="J54" s="11"/>
      <c r="K54" s="12">
        <f>K59</f>
        <v>20.81</v>
      </c>
      <c r="L54" s="12">
        <f>L59</f>
        <v>0</v>
      </c>
      <c r="M54" s="12">
        <f>M59</f>
        <v>0</v>
      </c>
    </row>
    <row r="55" spans="1:13" ht="107.15" x14ac:dyDescent="0.4">
      <c r="A55" s="11"/>
      <c r="B55" s="11"/>
      <c r="C55" s="11"/>
      <c r="D55" s="21" t="s">
        <v>65</v>
      </c>
      <c r="E55" s="11"/>
      <c r="F55" s="11"/>
      <c r="G55" s="11"/>
      <c r="H55" s="11"/>
      <c r="I55" s="11"/>
      <c r="J55" s="11"/>
      <c r="K55" s="11"/>
      <c r="L55" s="11"/>
      <c r="M55" s="11"/>
    </row>
    <row r="56" spans="1:13" x14ac:dyDescent="0.4">
      <c r="A56" s="11"/>
      <c r="B56" s="11"/>
      <c r="C56" s="11"/>
      <c r="D56" s="36"/>
      <c r="E56" s="10" t="s">
        <v>36</v>
      </c>
      <c r="F56" s="13">
        <v>1</v>
      </c>
      <c r="G56" s="14">
        <v>53.4</v>
      </c>
      <c r="H56" s="14">
        <v>0.6</v>
      </c>
      <c r="I56" s="14">
        <v>0.5</v>
      </c>
      <c r="J56" s="12">
        <f>OR(F56&lt;&gt;0,G56&lt;&gt;0,H56&lt;&gt;0,I56&lt;&gt;0)*(F56 + (F56 = 0))*(G56 + (G56 = 0))*(H56 + (H56 = 0))*(I56 + (I56 = 0))</f>
        <v>16.02</v>
      </c>
      <c r="K56" s="11"/>
      <c r="L56" s="11"/>
      <c r="M56" s="11"/>
    </row>
    <row r="57" spans="1:13" x14ac:dyDescent="0.4">
      <c r="A57" s="11"/>
      <c r="B57" s="11"/>
      <c r="C57" s="11"/>
      <c r="D57" s="36"/>
      <c r="E57" s="10" t="s">
        <v>17</v>
      </c>
      <c r="F57" s="13">
        <v>1</v>
      </c>
      <c r="G57" s="14">
        <v>15.5</v>
      </c>
      <c r="H57" s="14">
        <v>0.6</v>
      </c>
      <c r="I57" s="14">
        <v>0.3</v>
      </c>
      <c r="J57" s="12">
        <f>OR(F57&lt;&gt;0,G57&lt;&gt;0,H57&lt;&gt;0,I57&lt;&gt;0)*(F57 + (F57 = 0))*(G57 + (G57 = 0))*(H57 + (H57 = 0))*(I57 + (I57 = 0))</f>
        <v>2.79</v>
      </c>
      <c r="K57" s="11"/>
      <c r="L57" s="11"/>
      <c r="M57" s="11"/>
    </row>
    <row r="58" spans="1:13" x14ac:dyDescent="0.4">
      <c r="A58" s="11"/>
      <c r="B58" s="11"/>
      <c r="C58" s="11"/>
      <c r="D58" s="36"/>
      <c r="E58" s="10" t="s">
        <v>17</v>
      </c>
      <c r="F58" s="13">
        <v>1</v>
      </c>
      <c r="G58" s="14">
        <v>11.1</v>
      </c>
      <c r="H58" s="14">
        <v>0.6</v>
      </c>
      <c r="I58" s="14">
        <v>0.3</v>
      </c>
      <c r="J58" s="12">
        <f>OR(F58&lt;&gt;0,G58&lt;&gt;0,H58&lt;&gt;0,I58&lt;&gt;0)*(F58 + (F58 = 0))*(G58 + (G58 = 0))*(H58 + (H58 = 0))*(I58 + (I58 = 0))</f>
        <v>2</v>
      </c>
      <c r="K58" s="11"/>
      <c r="L58" s="11"/>
      <c r="M58" s="11"/>
    </row>
    <row r="59" spans="1:13" x14ac:dyDescent="0.4">
      <c r="A59" s="11"/>
      <c r="B59" s="11"/>
      <c r="C59" s="11"/>
      <c r="D59" s="36"/>
      <c r="E59" s="11"/>
      <c r="F59" s="11"/>
      <c r="G59" s="11"/>
      <c r="H59" s="11"/>
      <c r="I59" s="11"/>
      <c r="J59" s="15" t="s">
        <v>66</v>
      </c>
      <c r="K59" s="16">
        <f>SUM(J56:J58)</f>
        <v>20.81</v>
      </c>
      <c r="L59" s="14">
        <v>0</v>
      </c>
      <c r="M59" s="16">
        <f>ROUND(K59*L59,2)</f>
        <v>0</v>
      </c>
    </row>
    <row r="60" spans="1:13" ht="1.1000000000000001" customHeight="1" x14ac:dyDescent="0.4">
      <c r="A60" s="17"/>
      <c r="B60" s="17"/>
      <c r="C60" s="17"/>
      <c r="D60" s="37"/>
      <c r="E60" s="17"/>
      <c r="F60" s="17"/>
      <c r="G60" s="17"/>
      <c r="H60" s="17"/>
      <c r="I60" s="17"/>
      <c r="J60" s="17"/>
      <c r="K60" s="17"/>
      <c r="L60" s="17"/>
      <c r="M60" s="17"/>
    </row>
    <row r="61" spans="1:13" ht="21.45" x14ac:dyDescent="0.4">
      <c r="A61" s="9" t="s">
        <v>67</v>
      </c>
      <c r="B61" s="10" t="s">
        <v>20</v>
      </c>
      <c r="C61" s="10" t="s">
        <v>52</v>
      </c>
      <c r="D61" s="21" t="s">
        <v>68</v>
      </c>
      <c r="E61" s="11"/>
      <c r="F61" s="11"/>
      <c r="G61" s="11"/>
      <c r="H61" s="11"/>
      <c r="I61" s="11"/>
      <c r="J61" s="11"/>
      <c r="K61" s="12">
        <f>K68</f>
        <v>21.45</v>
      </c>
      <c r="L61" s="12">
        <f>L68</f>
        <v>0</v>
      </c>
      <c r="M61" s="12">
        <f>M68</f>
        <v>0</v>
      </c>
    </row>
    <row r="62" spans="1:13" ht="42.9" x14ac:dyDescent="0.4">
      <c r="A62" s="11"/>
      <c r="B62" s="11"/>
      <c r="C62" s="11"/>
      <c r="D62" s="21" t="s">
        <v>69</v>
      </c>
      <c r="E62" s="11"/>
      <c r="F62" s="11"/>
      <c r="G62" s="11"/>
      <c r="H62" s="11"/>
      <c r="I62" s="11"/>
      <c r="J62" s="11"/>
      <c r="K62" s="11"/>
      <c r="L62" s="11"/>
      <c r="M62" s="11"/>
    </row>
    <row r="63" spans="1:13" x14ac:dyDescent="0.4">
      <c r="A63" s="11"/>
      <c r="B63" s="11"/>
      <c r="C63" s="11"/>
      <c r="D63" s="36"/>
      <c r="E63" s="10" t="s">
        <v>70</v>
      </c>
      <c r="F63" s="13">
        <v>2</v>
      </c>
      <c r="G63" s="19">
        <v>9</v>
      </c>
      <c r="H63" s="19">
        <v>0.3</v>
      </c>
      <c r="I63" s="19">
        <v>0.1</v>
      </c>
      <c r="J63" s="20">
        <f>OR(F63&lt;&gt;0,G63&lt;&gt;0,H63&lt;&gt;0,I63&lt;&gt;0)*(F63 + (F63 = 0))*(G63 + (G63 = 0))*(H63 + (H63 = 0))*(I63 + (I63 = 0))</f>
        <v>0.54</v>
      </c>
      <c r="K63" s="11"/>
      <c r="L63" s="11"/>
      <c r="M63" s="11"/>
    </row>
    <row r="64" spans="1:13" x14ac:dyDescent="0.4">
      <c r="A64" s="11"/>
      <c r="B64" s="11"/>
      <c r="C64" s="11"/>
      <c r="D64" s="36"/>
      <c r="E64" s="10" t="s">
        <v>36</v>
      </c>
      <c r="F64" s="13">
        <v>1</v>
      </c>
      <c r="G64" s="19">
        <v>53.4</v>
      </c>
      <c r="H64" s="19">
        <v>0.6</v>
      </c>
      <c r="I64" s="19">
        <v>0.5</v>
      </c>
      <c r="J64" s="20">
        <f>OR(F64&lt;&gt;0,G64&lt;&gt;0,H64&lt;&gt;0,I64&lt;&gt;0)*(F64 + (F64 = 0))*(G64 + (G64 = 0))*(H64 + (H64 = 0))*(I64 + (I64 = 0))</f>
        <v>16.02</v>
      </c>
      <c r="K64" s="11"/>
      <c r="L64" s="11"/>
      <c r="M64" s="11"/>
    </row>
    <row r="65" spans="1:13" x14ac:dyDescent="0.4">
      <c r="A65" s="11"/>
      <c r="B65" s="11"/>
      <c r="C65" s="11"/>
      <c r="D65" s="36"/>
      <c r="E65" s="10" t="s">
        <v>17</v>
      </c>
      <c r="F65" s="13">
        <v>1</v>
      </c>
      <c r="G65" s="19">
        <v>15.5</v>
      </c>
      <c r="H65" s="19">
        <v>0.6</v>
      </c>
      <c r="I65" s="19">
        <v>0.3</v>
      </c>
      <c r="J65" s="20">
        <f>OR(F65&lt;&gt;0,G65&lt;&gt;0,H65&lt;&gt;0,I65&lt;&gt;0)*(F65 + (F65 = 0))*(G65 + (G65 = 0))*(H65 + (H65 = 0))*(I65 + (I65 = 0))</f>
        <v>2.79</v>
      </c>
      <c r="K65" s="11"/>
      <c r="L65" s="11"/>
      <c r="M65" s="11"/>
    </row>
    <row r="66" spans="1:13" x14ac:dyDescent="0.4">
      <c r="A66" s="11"/>
      <c r="B66" s="11"/>
      <c r="C66" s="11"/>
      <c r="D66" s="36"/>
      <c r="E66" s="10" t="s">
        <v>17</v>
      </c>
      <c r="F66" s="13">
        <v>1</v>
      </c>
      <c r="G66" s="19">
        <v>11.1</v>
      </c>
      <c r="H66" s="19">
        <v>0.6</v>
      </c>
      <c r="I66" s="19">
        <v>0.3</v>
      </c>
      <c r="J66" s="20">
        <f>OR(F66&lt;&gt;0,G66&lt;&gt;0,H66&lt;&gt;0,I66&lt;&gt;0)*(F66 + (F66 = 0))*(G66 + (G66 = 0))*(H66 + (H66 = 0))*(I66 + (I66 = 0))</f>
        <v>1.998</v>
      </c>
      <c r="K66" s="11"/>
      <c r="L66" s="11"/>
      <c r="M66" s="11"/>
    </row>
    <row r="67" spans="1:13" x14ac:dyDescent="0.4">
      <c r="A67" s="11"/>
      <c r="B67" s="11"/>
      <c r="C67" s="11"/>
      <c r="D67" s="36"/>
      <c r="E67" s="10" t="s">
        <v>71</v>
      </c>
      <c r="F67" s="13">
        <v>1</v>
      </c>
      <c r="G67" s="19">
        <v>1</v>
      </c>
      <c r="H67" s="19">
        <v>1</v>
      </c>
      <c r="I67" s="19">
        <v>0.1</v>
      </c>
      <c r="J67" s="20">
        <f>OR(F67&lt;&gt;0,G67&lt;&gt;0,H67&lt;&gt;0,I67&lt;&gt;0)*(F67 + (F67 = 0))*(G67 + (G67 = 0))*(H67 + (H67 = 0))*(I67 + (I67 = 0))</f>
        <v>0.1</v>
      </c>
      <c r="K67" s="11"/>
      <c r="L67" s="11"/>
      <c r="M67" s="11"/>
    </row>
    <row r="68" spans="1:13" x14ac:dyDescent="0.4">
      <c r="A68" s="11"/>
      <c r="B68" s="11"/>
      <c r="C68" s="11"/>
      <c r="D68" s="36"/>
      <c r="E68" s="11"/>
      <c r="F68" s="11"/>
      <c r="G68" s="11"/>
      <c r="H68" s="11"/>
      <c r="I68" s="11"/>
      <c r="J68" s="15" t="s">
        <v>72</v>
      </c>
      <c r="K68" s="16">
        <f>SUM(J63:J67)*1</f>
        <v>21.45</v>
      </c>
      <c r="L68" s="14">
        <v>0</v>
      </c>
      <c r="M68" s="16">
        <f>ROUND(K68*L68,2)</f>
        <v>0</v>
      </c>
    </row>
    <row r="69" spans="1:13" ht="1.1000000000000001" customHeight="1" x14ac:dyDescent="0.4">
      <c r="A69" s="17"/>
      <c r="B69" s="17"/>
      <c r="C69" s="17"/>
      <c r="D69" s="37"/>
      <c r="E69" s="17"/>
      <c r="F69" s="17"/>
      <c r="G69" s="17"/>
      <c r="H69" s="17"/>
      <c r="I69" s="17"/>
      <c r="J69" s="17"/>
      <c r="K69" s="17"/>
      <c r="L69" s="17"/>
      <c r="M69" s="17"/>
    </row>
    <row r="70" spans="1:13" x14ac:dyDescent="0.4">
      <c r="A70" s="11"/>
      <c r="B70" s="11"/>
      <c r="C70" s="11"/>
      <c r="D70" s="36"/>
      <c r="E70" s="11"/>
      <c r="F70" s="11"/>
      <c r="G70" s="11"/>
      <c r="H70" s="11"/>
      <c r="I70" s="11"/>
      <c r="J70" s="15" t="s">
        <v>73</v>
      </c>
      <c r="K70" s="18">
        <v>1</v>
      </c>
      <c r="L70" s="16">
        <f>M37+M50+M54+M61</f>
        <v>0</v>
      </c>
      <c r="M70" s="16">
        <f>ROUND(K70*L70,2)</f>
        <v>0</v>
      </c>
    </row>
    <row r="71" spans="1:13" ht="1.1000000000000001" customHeight="1" x14ac:dyDescent="0.4">
      <c r="A71" s="17"/>
      <c r="B71" s="17"/>
      <c r="C71" s="17"/>
      <c r="D71" s="37"/>
      <c r="E71" s="17"/>
      <c r="F71" s="17"/>
      <c r="G71" s="17"/>
      <c r="H71" s="17"/>
      <c r="I71" s="17"/>
      <c r="J71" s="17"/>
      <c r="K71" s="17"/>
      <c r="L71" s="17"/>
      <c r="M71" s="17"/>
    </row>
    <row r="72" spans="1:13" x14ac:dyDescent="0.4">
      <c r="A72" s="5" t="s">
        <v>74</v>
      </c>
      <c r="B72" s="5" t="s">
        <v>16</v>
      </c>
      <c r="C72" s="5" t="s">
        <v>17</v>
      </c>
      <c r="D72" s="35" t="s">
        <v>75</v>
      </c>
      <c r="E72" s="6"/>
      <c r="F72" s="6"/>
      <c r="G72" s="6"/>
      <c r="H72" s="6"/>
      <c r="I72" s="6"/>
      <c r="J72" s="6"/>
      <c r="K72" s="7">
        <f>K126</f>
        <v>1</v>
      </c>
      <c r="L72" s="8">
        <f>L126</f>
        <v>0</v>
      </c>
      <c r="M72" s="8">
        <f>M126</f>
        <v>0</v>
      </c>
    </row>
    <row r="73" spans="1:13" x14ac:dyDescent="0.4">
      <c r="A73" s="9" t="s">
        <v>76</v>
      </c>
      <c r="B73" s="10" t="s">
        <v>20</v>
      </c>
      <c r="C73" s="10" t="s">
        <v>32</v>
      </c>
      <c r="D73" s="21" t="s">
        <v>77</v>
      </c>
      <c r="E73" s="11"/>
      <c r="F73" s="11"/>
      <c r="G73" s="11"/>
      <c r="H73" s="11"/>
      <c r="I73" s="11"/>
      <c r="J73" s="11"/>
      <c r="K73" s="12">
        <f>K81</f>
        <v>126.64</v>
      </c>
      <c r="L73" s="12">
        <f>L81</f>
        <v>0</v>
      </c>
      <c r="M73" s="12">
        <f>M81</f>
        <v>0</v>
      </c>
    </row>
    <row r="74" spans="1:13" ht="32.15" x14ac:dyDescent="0.4">
      <c r="A74" s="11"/>
      <c r="B74" s="11"/>
      <c r="C74" s="11"/>
      <c r="D74" s="21" t="s">
        <v>78</v>
      </c>
      <c r="E74" s="11"/>
      <c r="F74" s="11"/>
      <c r="G74" s="11"/>
      <c r="H74" s="11"/>
      <c r="I74" s="11"/>
      <c r="J74" s="11"/>
      <c r="K74" s="11"/>
      <c r="L74" s="11"/>
      <c r="M74" s="11"/>
    </row>
    <row r="75" spans="1:13" x14ac:dyDescent="0.4">
      <c r="A75" s="11"/>
      <c r="B75" s="11"/>
      <c r="C75" s="11"/>
      <c r="D75" s="36"/>
      <c r="E75" s="10" t="s">
        <v>55</v>
      </c>
      <c r="F75" s="13">
        <v>1</v>
      </c>
      <c r="G75" s="14">
        <v>11.5</v>
      </c>
      <c r="H75" s="14">
        <v>4.4000000000000004</v>
      </c>
      <c r="I75" s="14">
        <v>0</v>
      </c>
      <c r="J75" s="12">
        <f t="shared" ref="J75:J80" si="2">OR(F75&lt;&gt;0,G75&lt;&gt;0,H75&lt;&gt;0,I75&lt;&gt;0)*(F75 + (F75 = 0))*(G75 + (G75 = 0))*(H75 + (H75 = 0))*(I75 + (I75 = 0))</f>
        <v>50.6</v>
      </c>
      <c r="K75" s="11"/>
      <c r="L75" s="11"/>
      <c r="M75" s="11"/>
    </row>
    <row r="76" spans="1:13" x14ac:dyDescent="0.4">
      <c r="A76" s="11"/>
      <c r="B76" s="11"/>
      <c r="C76" s="11"/>
      <c r="D76" s="36"/>
      <c r="E76" s="10" t="s">
        <v>17</v>
      </c>
      <c r="F76" s="13">
        <v>2</v>
      </c>
      <c r="G76" s="14">
        <v>11.5</v>
      </c>
      <c r="H76" s="14">
        <v>0</v>
      </c>
      <c r="I76" s="14">
        <v>0.4</v>
      </c>
      <c r="J76" s="12">
        <f t="shared" si="2"/>
        <v>9.1999999999999993</v>
      </c>
      <c r="K76" s="11"/>
      <c r="L76" s="11"/>
      <c r="M76" s="11"/>
    </row>
    <row r="77" spans="1:13" x14ac:dyDescent="0.4">
      <c r="A77" s="11"/>
      <c r="B77" s="11"/>
      <c r="C77" s="11"/>
      <c r="D77" s="36"/>
      <c r="E77" s="10" t="s">
        <v>17</v>
      </c>
      <c r="F77" s="13">
        <v>2</v>
      </c>
      <c r="G77" s="14">
        <v>0</v>
      </c>
      <c r="H77" s="14">
        <v>4.4000000000000004</v>
      </c>
      <c r="I77" s="14">
        <v>0.4</v>
      </c>
      <c r="J77" s="12">
        <f t="shared" si="2"/>
        <v>3.52</v>
      </c>
      <c r="K77" s="11"/>
      <c r="L77" s="11"/>
      <c r="M77" s="11"/>
    </row>
    <row r="78" spans="1:13" x14ac:dyDescent="0.4">
      <c r="A78" s="11"/>
      <c r="B78" s="11"/>
      <c r="C78" s="11"/>
      <c r="D78" s="36"/>
      <c r="E78" s="10" t="s">
        <v>56</v>
      </c>
      <c r="F78" s="13">
        <v>1</v>
      </c>
      <c r="G78" s="14">
        <v>11.5</v>
      </c>
      <c r="H78" s="14">
        <v>4.4000000000000004</v>
      </c>
      <c r="I78" s="14">
        <v>0</v>
      </c>
      <c r="J78" s="12">
        <f t="shared" si="2"/>
        <v>50.6</v>
      </c>
      <c r="K78" s="11"/>
      <c r="L78" s="11"/>
      <c r="M78" s="11"/>
    </row>
    <row r="79" spans="1:13" x14ac:dyDescent="0.4">
      <c r="A79" s="11"/>
      <c r="B79" s="11"/>
      <c r="C79" s="11"/>
      <c r="D79" s="36"/>
      <c r="E79" s="10" t="s">
        <v>17</v>
      </c>
      <c r="F79" s="13">
        <v>2</v>
      </c>
      <c r="G79" s="14">
        <v>11.5</v>
      </c>
      <c r="H79" s="14">
        <v>0</v>
      </c>
      <c r="I79" s="14">
        <v>0.4</v>
      </c>
      <c r="J79" s="12">
        <f t="shared" si="2"/>
        <v>9.1999999999999993</v>
      </c>
      <c r="K79" s="11"/>
      <c r="L79" s="11"/>
      <c r="M79" s="11"/>
    </row>
    <row r="80" spans="1:13" x14ac:dyDescent="0.4">
      <c r="A80" s="11"/>
      <c r="B80" s="11"/>
      <c r="C80" s="11"/>
      <c r="D80" s="36"/>
      <c r="E80" s="10" t="s">
        <v>17</v>
      </c>
      <c r="F80" s="13">
        <v>2</v>
      </c>
      <c r="G80" s="14">
        <v>0</v>
      </c>
      <c r="H80" s="14">
        <v>4.4000000000000004</v>
      </c>
      <c r="I80" s="14">
        <v>0.4</v>
      </c>
      <c r="J80" s="12">
        <f t="shared" si="2"/>
        <v>3.52</v>
      </c>
      <c r="K80" s="11"/>
      <c r="L80" s="11"/>
      <c r="M80" s="11"/>
    </row>
    <row r="81" spans="1:13" x14ac:dyDescent="0.4">
      <c r="A81" s="11"/>
      <c r="B81" s="11"/>
      <c r="C81" s="11"/>
      <c r="D81" s="36"/>
      <c r="E81" s="11"/>
      <c r="F81" s="11"/>
      <c r="G81" s="11"/>
      <c r="H81" s="11"/>
      <c r="I81" s="11"/>
      <c r="J81" s="15" t="s">
        <v>79</v>
      </c>
      <c r="K81" s="16">
        <f>SUM(J75:J80)</f>
        <v>126.64</v>
      </c>
      <c r="L81" s="14">
        <v>0</v>
      </c>
      <c r="M81" s="16">
        <f>ROUND(K81*L81,2)</f>
        <v>0</v>
      </c>
    </row>
    <row r="82" spans="1:13" ht="1.1000000000000001" customHeight="1" x14ac:dyDescent="0.4">
      <c r="A82" s="17"/>
      <c r="B82" s="17"/>
      <c r="C82" s="17"/>
      <c r="D82" s="37"/>
      <c r="E82" s="17"/>
      <c r="F82" s="17"/>
      <c r="G82" s="17"/>
      <c r="H82" s="17"/>
      <c r="I82" s="17"/>
      <c r="J82" s="17"/>
      <c r="K82" s="17"/>
      <c r="L82" s="17"/>
      <c r="M82" s="17"/>
    </row>
    <row r="83" spans="1:13" x14ac:dyDescent="0.4">
      <c r="A83" s="9" t="s">
        <v>80</v>
      </c>
      <c r="B83" s="10" t="s">
        <v>20</v>
      </c>
      <c r="C83" s="10" t="s">
        <v>52</v>
      </c>
      <c r="D83" s="21" t="s">
        <v>81</v>
      </c>
      <c r="E83" s="11"/>
      <c r="F83" s="11"/>
      <c r="G83" s="11"/>
      <c r="H83" s="11"/>
      <c r="I83" s="11"/>
      <c r="J83" s="11"/>
      <c r="K83" s="12">
        <f>K90</f>
        <v>11.12</v>
      </c>
      <c r="L83" s="12">
        <f>L90</f>
        <v>0</v>
      </c>
      <c r="M83" s="12">
        <f>M90</f>
        <v>0</v>
      </c>
    </row>
    <row r="84" spans="1:13" ht="96.45" x14ac:dyDescent="0.4">
      <c r="A84" s="11"/>
      <c r="B84" s="11"/>
      <c r="C84" s="11"/>
      <c r="D84" s="21" t="s">
        <v>82</v>
      </c>
      <c r="E84" s="11"/>
      <c r="F84" s="11"/>
      <c r="G84" s="11"/>
      <c r="H84" s="11"/>
      <c r="I84" s="11"/>
      <c r="J84" s="11"/>
      <c r="K84" s="11"/>
      <c r="L84" s="11"/>
      <c r="M84" s="11"/>
    </row>
    <row r="85" spans="1:13" x14ac:dyDescent="0.4">
      <c r="A85" s="11"/>
      <c r="B85" s="11"/>
      <c r="C85" s="11"/>
      <c r="D85" s="36"/>
      <c r="E85" s="10" t="s">
        <v>55</v>
      </c>
      <c r="F85" s="13">
        <v>1</v>
      </c>
      <c r="G85" s="19">
        <v>11.5</v>
      </c>
      <c r="H85" s="19">
        <v>4.4000000000000004</v>
      </c>
      <c r="I85" s="19">
        <v>0.1</v>
      </c>
      <c r="J85" s="20">
        <f>OR(F85&lt;&gt;0,G85&lt;&gt;0,H85&lt;&gt;0,I85&lt;&gt;0)*(F85 + (F85 = 0))*(G85 + (G85 = 0))*(H85 + (H85 = 0))*(I85 + (I85 = 0))</f>
        <v>5.0599999999999996</v>
      </c>
      <c r="K85" s="11"/>
      <c r="L85" s="11"/>
      <c r="M85" s="11"/>
    </row>
    <row r="86" spans="1:13" x14ac:dyDescent="0.4">
      <c r="A86" s="11"/>
      <c r="B86" s="11"/>
      <c r="C86" s="11"/>
      <c r="D86" s="36"/>
      <c r="E86" s="10" t="s">
        <v>56</v>
      </c>
      <c r="F86" s="13">
        <v>1</v>
      </c>
      <c r="G86" s="19">
        <v>11.5</v>
      </c>
      <c r="H86" s="19">
        <v>4.4000000000000004</v>
      </c>
      <c r="I86" s="19">
        <v>0.1</v>
      </c>
      <c r="J86" s="20">
        <f>OR(F86&lt;&gt;0,G86&lt;&gt;0,H86&lt;&gt;0,I86&lt;&gt;0)*(F86 + (F86 = 0))*(G86 + (G86 = 0))*(H86 + (H86 = 0))*(I86 + (I86 = 0))</f>
        <v>5.0599999999999996</v>
      </c>
      <c r="K86" s="11"/>
      <c r="L86" s="11"/>
      <c r="M86" s="11"/>
    </row>
    <row r="87" spans="1:13" x14ac:dyDescent="0.4">
      <c r="A87" s="11"/>
      <c r="B87" s="11"/>
      <c r="C87" s="11"/>
      <c r="D87" s="36"/>
      <c r="E87" s="10" t="s">
        <v>37</v>
      </c>
      <c r="F87" s="13">
        <v>1</v>
      </c>
      <c r="G87" s="19">
        <v>1</v>
      </c>
      <c r="H87" s="19">
        <v>1</v>
      </c>
      <c r="I87" s="19">
        <v>0.1</v>
      </c>
      <c r="J87" s="20">
        <f>OR(F87&lt;&gt;0,G87&lt;&gt;0,H87&lt;&gt;0,I87&lt;&gt;0)*(F87 + (F87 = 0))*(G87 + (G87 = 0))*(H87 + (H87 = 0))*(I87 + (I87 = 0))</f>
        <v>0.1</v>
      </c>
      <c r="K87" s="11"/>
      <c r="L87" s="11"/>
      <c r="M87" s="11"/>
    </row>
    <row r="88" spans="1:13" x14ac:dyDescent="0.4">
      <c r="A88" s="11"/>
      <c r="B88" s="11"/>
      <c r="C88" s="11"/>
      <c r="D88" s="36"/>
      <c r="E88" s="10" t="s">
        <v>38</v>
      </c>
      <c r="F88" s="13">
        <v>1</v>
      </c>
      <c r="G88" s="19">
        <v>0.6</v>
      </c>
      <c r="H88" s="19">
        <v>0.6</v>
      </c>
      <c r="I88" s="19">
        <v>1</v>
      </c>
      <c r="J88" s="20">
        <f>OR(F88&lt;&gt;0,G88&lt;&gt;0,H88&lt;&gt;0,I88&lt;&gt;0)*(F88 + (F88 = 0))*(G88 + (G88 = 0))*(H88 + (H88 = 0))*(I88 + (I88 = 0))</f>
        <v>0.36</v>
      </c>
      <c r="K88" s="11"/>
      <c r="L88" s="11"/>
      <c r="M88" s="11"/>
    </row>
    <row r="89" spans="1:13" x14ac:dyDescent="0.4">
      <c r="A89" s="11"/>
      <c r="B89" s="11"/>
      <c r="C89" s="11"/>
      <c r="D89" s="36"/>
      <c r="E89" s="10" t="s">
        <v>57</v>
      </c>
      <c r="F89" s="13">
        <v>2</v>
      </c>
      <c r="G89" s="19">
        <v>9</v>
      </c>
      <c r="H89" s="19">
        <v>0.3</v>
      </c>
      <c r="I89" s="19">
        <v>0.1</v>
      </c>
      <c r="J89" s="20">
        <f>OR(F89&lt;&gt;0,G89&lt;&gt;0,H89&lt;&gt;0,I89&lt;&gt;0)*(F89 + (F89 = 0))*(G89 + (G89 = 0))*(H89 + (H89 = 0))*(I89 + (I89 = 0))</f>
        <v>0.54</v>
      </c>
      <c r="K89" s="11"/>
      <c r="L89" s="11"/>
      <c r="M89" s="11"/>
    </row>
    <row r="90" spans="1:13" x14ac:dyDescent="0.4">
      <c r="A90" s="11"/>
      <c r="B90" s="11"/>
      <c r="C90" s="11"/>
      <c r="D90" s="36"/>
      <c r="E90" s="11"/>
      <c r="F90" s="11"/>
      <c r="G90" s="11"/>
      <c r="H90" s="11"/>
      <c r="I90" s="11"/>
      <c r="J90" s="15" t="s">
        <v>83</v>
      </c>
      <c r="K90" s="16">
        <f>SUM(J85:J89)*1</f>
        <v>11.12</v>
      </c>
      <c r="L90" s="14">
        <v>0</v>
      </c>
      <c r="M90" s="16">
        <f>ROUND(K90*L90,2)</f>
        <v>0</v>
      </c>
    </row>
    <row r="91" spans="1:13" ht="1.1000000000000001" customHeight="1" x14ac:dyDescent="0.4">
      <c r="A91" s="17"/>
      <c r="B91" s="17"/>
      <c r="C91" s="17"/>
      <c r="D91" s="37"/>
      <c r="E91" s="17"/>
      <c r="F91" s="17"/>
      <c r="G91" s="17"/>
      <c r="H91" s="17"/>
      <c r="I91" s="17"/>
      <c r="J91" s="17"/>
      <c r="K91" s="17"/>
      <c r="L91" s="17"/>
      <c r="M91" s="17"/>
    </row>
    <row r="92" spans="1:13" x14ac:dyDescent="0.4">
      <c r="A92" s="9" t="s">
        <v>84</v>
      </c>
      <c r="B92" s="10" t="s">
        <v>20</v>
      </c>
      <c r="C92" s="10" t="s">
        <v>52</v>
      </c>
      <c r="D92" s="21" t="s">
        <v>85</v>
      </c>
      <c r="E92" s="11"/>
      <c r="F92" s="11"/>
      <c r="G92" s="11"/>
      <c r="H92" s="11"/>
      <c r="I92" s="11"/>
      <c r="J92" s="11"/>
      <c r="K92" s="12">
        <f>K106</f>
        <v>37</v>
      </c>
      <c r="L92" s="12">
        <f>L106</f>
        <v>0</v>
      </c>
      <c r="M92" s="12">
        <f>M106</f>
        <v>0</v>
      </c>
    </row>
    <row r="93" spans="1:13" ht="85.75" x14ac:dyDescent="0.4">
      <c r="A93" s="11"/>
      <c r="B93" s="11"/>
      <c r="C93" s="11"/>
      <c r="D93" s="21" t="s">
        <v>86</v>
      </c>
      <c r="E93" s="11"/>
      <c r="F93" s="11"/>
      <c r="G93" s="11"/>
      <c r="H93" s="11"/>
      <c r="I93" s="11"/>
      <c r="J93" s="11"/>
      <c r="K93" s="11"/>
      <c r="L93" s="11"/>
      <c r="M93" s="11"/>
    </row>
    <row r="94" spans="1:13" x14ac:dyDescent="0.4">
      <c r="A94" s="11"/>
      <c r="B94" s="11"/>
      <c r="C94" s="11"/>
      <c r="D94" s="36"/>
      <c r="E94" s="10" t="s">
        <v>55</v>
      </c>
      <c r="F94" s="13">
        <v>1</v>
      </c>
      <c r="G94" s="19">
        <v>11.5</v>
      </c>
      <c r="H94" s="19">
        <v>4.4000000000000004</v>
      </c>
      <c r="I94" s="19">
        <v>0.3</v>
      </c>
      <c r="J94" s="20">
        <f t="shared" ref="J94:J105" si="3">OR(F94&lt;&gt;0,G94&lt;&gt;0,H94&lt;&gt;0,I94&lt;&gt;0)*(F94 + (F94 = 0))*(G94 + (G94 = 0))*(H94 + (H94 = 0))*(I94 + (I94 = 0))</f>
        <v>15.18</v>
      </c>
      <c r="K94" s="11"/>
      <c r="L94" s="11"/>
      <c r="M94" s="11"/>
    </row>
    <row r="95" spans="1:13" x14ac:dyDescent="0.4">
      <c r="A95" s="11"/>
      <c r="B95" s="11"/>
      <c r="C95" s="11"/>
      <c r="D95" s="36"/>
      <c r="E95" s="10" t="s">
        <v>56</v>
      </c>
      <c r="F95" s="13">
        <v>1</v>
      </c>
      <c r="G95" s="19">
        <v>11.5</v>
      </c>
      <c r="H95" s="19">
        <v>4.4000000000000004</v>
      </c>
      <c r="I95" s="19">
        <v>0.3</v>
      </c>
      <c r="J95" s="20">
        <f t="shared" si="3"/>
        <v>15.18</v>
      </c>
      <c r="K95" s="11"/>
      <c r="L95" s="11"/>
      <c r="M95" s="11"/>
    </row>
    <row r="96" spans="1:13" x14ac:dyDescent="0.4">
      <c r="A96" s="11"/>
      <c r="B96" s="11"/>
      <c r="C96" s="11"/>
      <c r="D96" s="36"/>
      <c r="E96" s="10" t="s">
        <v>57</v>
      </c>
      <c r="F96" s="13">
        <v>2</v>
      </c>
      <c r="G96" s="19">
        <v>9</v>
      </c>
      <c r="H96" s="19">
        <v>0.7</v>
      </c>
      <c r="I96" s="19">
        <v>0.3</v>
      </c>
      <c r="J96" s="20">
        <f t="shared" si="3"/>
        <v>3.78</v>
      </c>
      <c r="K96" s="11"/>
      <c r="L96" s="11"/>
      <c r="M96" s="11"/>
    </row>
    <row r="97" spans="1:13" x14ac:dyDescent="0.4">
      <c r="A97" s="11"/>
      <c r="B97" s="11"/>
      <c r="C97" s="11"/>
      <c r="D97" s="36"/>
      <c r="E97" s="10" t="s">
        <v>87</v>
      </c>
      <c r="F97" s="13"/>
      <c r="G97" s="19"/>
      <c r="H97" s="19"/>
      <c r="I97" s="19"/>
      <c r="J97" s="20">
        <f t="shared" si="3"/>
        <v>0</v>
      </c>
      <c r="K97" s="11"/>
      <c r="L97" s="11"/>
      <c r="M97" s="11"/>
    </row>
    <row r="98" spans="1:13" x14ac:dyDescent="0.4">
      <c r="A98" s="11"/>
      <c r="B98" s="11"/>
      <c r="C98" s="11"/>
      <c r="D98" s="36"/>
      <c r="E98" s="10" t="s">
        <v>88</v>
      </c>
      <c r="F98" s="13">
        <v>2</v>
      </c>
      <c r="G98" s="19">
        <v>0.3</v>
      </c>
      <c r="H98" s="19">
        <v>0.25</v>
      </c>
      <c r="I98" s="19">
        <v>0.9</v>
      </c>
      <c r="J98" s="20">
        <f t="shared" si="3"/>
        <v>0.13500000000000001</v>
      </c>
      <c r="K98" s="11"/>
      <c r="L98" s="11"/>
      <c r="M98" s="11"/>
    </row>
    <row r="99" spans="1:13" x14ac:dyDescent="0.4">
      <c r="A99" s="11"/>
      <c r="B99" s="11"/>
      <c r="C99" s="11"/>
      <c r="D99" s="36"/>
      <c r="E99" s="10" t="s">
        <v>89</v>
      </c>
      <c r="F99" s="13">
        <v>10</v>
      </c>
      <c r="G99" s="19">
        <v>0.3</v>
      </c>
      <c r="H99" s="19">
        <v>0.3</v>
      </c>
      <c r="I99" s="19">
        <v>0.9</v>
      </c>
      <c r="J99" s="20">
        <f t="shared" si="3"/>
        <v>0.81</v>
      </c>
      <c r="K99" s="11"/>
      <c r="L99" s="11"/>
      <c r="M99" s="11"/>
    </row>
    <row r="100" spans="1:13" x14ac:dyDescent="0.4">
      <c r="A100" s="11"/>
      <c r="B100" s="11"/>
      <c r="C100" s="11"/>
      <c r="D100" s="36"/>
      <c r="E100" s="10" t="s">
        <v>90</v>
      </c>
      <c r="F100" s="13">
        <v>2</v>
      </c>
      <c r="G100" s="19">
        <v>0.3</v>
      </c>
      <c r="H100" s="19">
        <v>0.35</v>
      </c>
      <c r="I100" s="19">
        <v>0.9</v>
      </c>
      <c r="J100" s="20">
        <f t="shared" si="3"/>
        <v>0.189</v>
      </c>
      <c r="K100" s="11"/>
      <c r="L100" s="11"/>
      <c r="M100" s="11"/>
    </row>
    <row r="101" spans="1:13" x14ac:dyDescent="0.4">
      <c r="A101" s="11"/>
      <c r="B101" s="11"/>
      <c r="C101" s="11"/>
      <c r="D101" s="36"/>
      <c r="E101" s="10" t="s">
        <v>91</v>
      </c>
      <c r="F101" s="13">
        <v>2</v>
      </c>
      <c r="G101" s="19">
        <v>0.5</v>
      </c>
      <c r="H101" s="19">
        <v>0.4</v>
      </c>
      <c r="I101" s="19">
        <v>0.9</v>
      </c>
      <c r="J101" s="20">
        <f t="shared" si="3"/>
        <v>0.36</v>
      </c>
      <c r="K101" s="11"/>
      <c r="L101" s="11"/>
      <c r="M101" s="11"/>
    </row>
    <row r="102" spans="1:13" x14ac:dyDescent="0.4">
      <c r="A102" s="11"/>
      <c r="B102" s="11"/>
      <c r="C102" s="11"/>
      <c r="D102" s="36"/>
      <c r="E102" s="10" t="s">
        <v>92</v>
      </c>
      <c r="F102" s="13"/>
      <c r="G102" s="19"/>
      <c r="H102" s="19"/>
      <c r="I102" s="19"/>
      <c r="J102" s="20">
        <f t="shared" si="3"/>
        <v>0</v>
      </c>
      <c r="K102" s="11"/>
      <c r="L102" s="11"/>
      <c r="M102" s="11"/>
    </row>
    <row r="103" spans="1:13" x14ac:dyDescent="0.4">
      <c r="A103" s="11"/>
      <c r="B103" s="11"/>
      <c r="C103" s="11"/>
      <c r="D103" s="36"/>
      <c r="E103" s="10" t="s">
        <v>88</v>
      </c>
      <c r="F103" s="13">
        <v>4</v>
      </c>
      <c r="G103" s="19">
        <v>0.3</v>
      </c>
      <c r="H103" s="19">
        <v>0.25</v>
      </c>
      <c r="I103" s="19">
        <v>0.9</v>
      </c>
      <c r="J103" s="20">
        <f t="shared" si="3"/>
        <v>0.27</v>
      </c>
      <c r="K103" s="11"/>
      <c r="L103" s="11"/>
      <c r="M103" s="11"/>
    </row>
    <row r="104" spans="1:13" x14ac:dyDescent="0.4">
      <c r="A104" s="11"/>
      <c r="B104" s="11"/>
      <c r="C104" s="11"/>
      <c r="D104" s="36"/>
      <c r="E104" s="10" t="s">
        <v>93</v>
      </c>
      <c r="F104" s="13">
        <v>6</v>
      </c>
      <c r="G104" s="19">
        <v>0.3</v>
      </c>
      <c r="H104" s="19">
        <v>0.4</v>
      </c>
      <c r="I104" s="19">
        <v>0.9</v>
      </c>
      <c r="J104" s="20">
        <f t="shared" si="3"/>
        <v>0.64800000000000002</v>
      </c>
      <c r="K104" s="11"/>
      <c r="L104" s="11"/>
      <c r="M104" s="11"/>
    </row>
    <row r="105" spans="1:13" x14ac:dyDescent="0.4">
      <c r="A105" s="11"/>
      <c r="B105" s="11"/>
      <c r="C105" s="11"/>
      <c r="D105" s="36"/>
      <c r="E105" s="10" t="s">
        <v>94</v>
      </c>
      <c r="F105" s="13">
        <v>2</v>
      </c>
      <c r="G105" s="19">
        <v>0.5</v>
      </c>
      <c r="H105" s="19">
        <v>0.5</v>
      </c>
      <c r="I105" s="19">
        <v>0.9</v>
      </c>
      <c r="J105" s="20">
        <f t="shared" si="3"/>
        <v>0.45</v>
      </c>
      <c r="K105" s="11"/>
      <c r="L105" s="11"/>
      <c r="M105" s="11"/>
    </row>
    <row r="106" spans="1:13" x14ac:dyDescent="0.4">
      <c r="A106" s="11"/>
      <c r="B106" s="11"/>
      <c r="C106" s="11"/>
      <c r="D106" s="36"/>
      <c r="E106" s="11"/>
      <c r="F106" s="11"/>
      <c r="G106" s="11"/>
      <c r="H106" s="11"/>
      <c r="I106" s="11"/>
      <c r="J106" s="15" t="s">
        <v>95</v>
      </c>
      <c r="K106" s="16">
        <f>SUM(J94:J105)*1</f>
        <v>37</v>
      </c>
      <c r="L106" s="14">
        <v>0</v>
      </c>
      <c r="M106" s="16">
        <f>ROUND(K106*L106,2)</f>
        <v>0</v>
      </c>
    </row>
    <row r="107" spans="1:13" ht="1.1000000000000001" customHeight="1" x14ac:dyDescent="0.4">
      <c r="A107" s="17"/>
      <c r="B107" s="17"/>
      <c r="C107" s="17"/>
      <c r="D107" s="37"/>
      <c r="E107" s="17"/>
      <c r="F107" s="17"/>
      <c r="G107" s="17"/>
      <c r="H107" s="17"/>
      <c r="I107" s="17"/>
      <c r="J107" s="17"/>
      <c r="K107" s="17"/>
      <c r="L107" s="17"/>
      <c r="M107" s="17"/>
    </row>
    <row r="108" spans="1:13" x14ac:dyDescent="0.4">
      <c r="A108" s="9" t="s">
        <v>96</v>
      </c>
      <c r="B108" s="10" t="s">
        <v>20</v>
      </c>
      <c r="C108" s="10" t="s">
        <v>97</v>
      </c>
      <c r="D108" s="21" t="s">
        <v>98</v>
      </c>
      <c r="E108" s="11"/>
      <c r="F108" s="11"/>
      <c r="G108" s="11"/>
      <c r="H108" s="11"/>
      <c r="I108" s="11"/>
      <c r="J108" s="11"/>
      <c r="K108" s="12">
        <f>K112</f>
        <v>2081.89</v>
      </c>
      <c r="L108" s="12">
        <f>L112</f>
        <v>0</v>
      </c>
      <c r="M108" s="12">
        <f>M112</f>
        <v>0</v>
      </c>
    </row>
    <row r="109" spans="1:13" ht="182.15" x14ac:dyDescent="0.4">
      <c r="A109" s="11"/>
      <c r="B109" s="11"/>
      <c r="C109" s="11"/>
      <c r="D109" s="21" t="s">
        <v>99</v>
      </c>
      <c r="E109" s="11"/>
      <c r="F109" s="11"/>
      <c r="G109" s="11"/>
      <c r="H109" s="11"/>
      <c r="I109" s="11"/>
      <c r="J109" s="11"/>
      <c r="K109" s="11"/>
      <c r="L109" s="11"/>
      <c r="M109" s="11"/>
    </row>
    <row r="110" spans="1:13" x14ac:dyDescent="0.4">
      <c r="A110" s="11"/>
      <c r="B110" s="11"/>
      <c r="C110" s="11"/>
      <c r="D110" s="36"/>
      <c r="E110" s="10" t="s">
        <v>55</v>
      </c>
      <c r="F110" s="13">
        <v>1</v>
      </c>
      <c r="G110" s="19">
        <v>1040.943</v>
      </c>
      <c r="H110" s="19">
        <v>0</v>
      </c>
      <c r="I110" s="19">
        <v>0</v>
      </c>
      <c r="J110" s="20">
        <f>OR(F110&lt;&gt;0,G110&lt;&gt;0,H110&lt;&gt;0,I110&lt;&gt;0)*(F110 + (F110 = 0))*(G110 + (G110 = 0))*(H110 + (H110 = 0))*(I110 + (I110 = 0))</f>
        <v>1040.943</v>
      </c>
      <c r="K110" s="11"/>
      <c r="L110" s="11"/>
      <c r="M110" s="11"/>
    </row>
    <row r="111" spans="1:13" x14ac:dyDescent="0.4">
      <c r="A111" s="11"/>
      <c r="B111" s="11"/>
      <c r="C111" s="11"/>
      <c r="D111" s="36"/>
      <c r="E111" s="10" t="s">
        <v>56</v>
      </c>
      <c r="F111" s="13">
        <v>1</v>
      </c>
      <c r="G111" s="19">
        <v>1040.943</v>
      </c>
      <c r="H111" s="19">
        <v>0</v>
      </c>
      <c r="I111" s="19">
        <v>0</v>
      </c>
      <c r="J111" s="20">
        <f>OR(F111&lt;&gt;0,G111&lt;&gt;0,H111&lt;&gt;0,I111&lt;&gt;0)*(F111 + (F111 = 0))*(G111 + (G111 = 0))*(H111 + (H111 = 0))*(I111 + (I111 = 0))</f>
        <v>1040.943</v>
      </c>
      <c r="K111" s="11"/>
      <c r="L111" s="11"/>
      <c r="M111" s="11"/>
    </row>
    <row r="112" spans="1:13" x14ac:dyDescent="0.4">
      <c r="A112" s="11"/>
      <c r="B112" s="11"/>
      <c r="C112" s="11"/>
      <c r="D112" s="36"/>
      <c r="E112" s="11"/>
      <c r="F112" s="11"/>
      <c r="G112" s="11"/>
      <c r="H112" s="11"/>
      <c r="I112" s="11"/>
      <c r="J112" s="15" t="s">
        <v>100</v>
      </c>
      <c r="K112" s="16">
        <f>SUM(J110:J111)*1</f>
        <v>2081.89</v>
      </c>
      <c r="L112" s="14">
        <v>0</v>
      </c>
      <c r="M112" s="16">
        <f>ROUND(K112*L112,2)</f>
        <v>0</v>
      </c>
    </row>
    <row r="113" spans="1:13" ht="1.1000000000000001" customHeight="1" x14ac:dyDescent="0.4">
      <c r="A113" s="17"/>
      <c r="B113" s="17"/>
      <c r="C113" s="17"/>
      <c r="D113" s="37"/>
      <c r="E113" s="17"/>
      <c r="F113" s="17"/>
      <c r="G113" s="17"/>
      <c r="H113" s="17"/>
      <c r="I113" s="17"/>
      <c r="J113" s="17"/>
      <c r="K113" s="17"/>
      <c r="L113" s="17"/>
      <c r="M113" s="17"/>
    </row>
    <row r="114" spans="1:13" x14ac:dyDescent="0.4">
      <c r="A114" s="9" t="s">
        <v>101</v>
      </c>
      <c r="B114" s="10" t="s">
        <v>20</v>
      </c>
      <c r="C114" s="10" t="s">
        <v>97</v>
      </c>
      <c r="D114" s="21" t="s">
        <v>102</v>
      </c>
      <c r="E114" s="11"/>
      <c r="F114" s="11"/>
      <c r="G114" s="11"/>
      <c r="H114" s="11"/>
      <c r="I114" s="11"/>
      <c r="J114" s="11"/>
      <c r="K114" s="12">
        <f>K118</f>
        <v>468.62</v>
      </c>
      <c r="L114" s="12">
        <f>L118</f>
        <v>0</v>
      </c>
      <c r="M114" s="12">
        <f>M118</f>
        <v>0</v>
      </c>
    </row>
    <row r="115" spans="1:13" ht="182.15" x14ac:dyDescent="0.4">
      <c r="A115" s="11"/>
      <c r="B115" s="11"/>
      <c r="C115" s="11"/>
      <c r="D115" s="21" t="s">
        <v>103</v>
      </c>
      <c r="E115" s="11"/>
      <c r="F115" s="11"/>
      <c r="G115" s="11"/>
      <c r="H115" s="11"/>
      <c r="I115" s="11"/>
      <c r="J115" s="11"/>
      <c r="K115" s="11"/>
      <c r="L115" s="11"/>
      <c r="M115" s="11"/>
    </row>
    <row r="116" spans="1:13" x14ac:dyDescent="0.4">
      <c r="A116" s="11"/>
      <c r="B116" s="11"/>
      <c r="C116" s="11"/>
      <c r="D116" s="36"/>
      <c r="E116" s="10" t="s">
        <v>87</v>
      </c>
      <c r="F116" s="13">
        <v>0</v>
      </c>
      <c r="G116" s="14">
        <v>0</v>
      </c>
      <c r="H116" s="14">
        <v>0</v>
      </c>
      <c r="I116" s="14">
        <v>0</v>
      </c>
      <c r="J116" s="14">
        <v>267.02</v>
      </c>
      <c r="K116" s="10" t="s">
        <v>104</v>
      </c>
      <c r="L116" s="11"/>
      <c r="M116" s="11"/>
    </row>
    <row r="117" spans="1:13" x14ac:dyDescent="0.4">
      <c r="A117" s="11"/>
      <c r="B117" s="11"/>
      <c r="C117" s="11"/>
      <c r="D117" s="36"/>
      <c r="E117" s="10" t="s">
        <v>92</v>
      </c>
      <c r="F117" s="13">
        <v>0</v>
      </c>
      <c r="G117" s="14">
        <v>0</v>
      </c>
      <c r="H117" s="14">
        <v>0</v>
      </c>
      <c r="I117" s="14">
        <v>0</v>
      </c>
      <c r="J117" s="14">
        <v>201.6</v>
      </c>
      <c r="K117" s="10" t="s">
        <v>105</v>
      </c>
      <c r="L117" s="11"/>
      <c r="M117" s="11"/>
    </row>
    <row r="118" spans="1:13" x14ac:dyDescent="0.4">
      <c r="A118" s="11"/>
      <c r="B118" s="11"/>
      <c r="C118" s="11"/>
      <c r="D118" s="36"/>
      <c r="E118" s="11"/>
      <c r="F118" s="11"/>
      <c r="G118" s="11"/>
      <c r="H118" s="11"/>
      <c r="I118" s="11"/>
      <c r="J118" s="15" t="s">
        <v>106</v>
      </c>
      <c r="K118" s="16">
        <f>SUM(J116:J117)</f>
        <v>468.62</v>
      </c>
      <c r="L118" s="14">
        <v>0</v>
      </c>
      <c r="M118" s="16">
        <f>ROUND(K118*L118,2)</f>
        <v>0</v>
      </c>
    </row>
    <row r="119" spans="1:13" ht="1.1000000000000001" customHeight="1" x14ac:dyDescent="0.4">
      <c r="A119" s="17"/>
      <c r="B119" s="17"/>
      <c r="C119" s="17"/>
      <c r="D119" s="37"/>
      <c r="E119" s="17"/>
      <c r="F119" s="17"/>
      <c r="G119" s="17"/>
      <c r="H119" s="17"/>
      <c r="I119" s="17"/>
      <c r="J119" s="17"/>
      <c r="K119" s="17"/>
      <c r="L119" s="17"/>
      <c r="M119" s="17"/>
    </row>
    <row r="120" spans="1:13" ht="21.45" x14ac:dyDescent="0.4">
      <c r="A120" s="9" t="s">
        <v>107</v>
      </c>
      <c r="B120" s="10" t="s">
        <v>20</v>
      </c>
      <c r="C120" s="10" t="s">
        <v>21</v>
      </c>
      <c r="D120" s="21" t="s">
        <v>108</v>
      </c>
      <c r="E120" s="11"/>
      <c r="F120" s="11"/>
      <c r="G120" s="11"/>
      <c r="H120" s="11"/>
      <c r="I120" s="11"/>
      <c r="J120" s="11"/>
      <c r="K120" s="12">
        <f>K124</f>
        <v>2</v>
      </c>
      <c r="L120" s="12">
        <f>L124</f>
        <v>0</v>
      </c>
      <c r="M120" s="12">
        <f>M124</f>
        <v>0</v>
      </c>
    </row>
    <row r="121" spans="1:13" ht="85.75" x14ac:dyDescent="0.4">
      <c r="A121" s="11"/>
      <c r="B121" s="11"/>
      <c r="C121" s="11"/>
      <c r="D121" s="21" t="s">
        <v>109</v>
      </c>
      <c r="E121" s="11"/>
      <c r="F121" s="11"/>
      <c r="G121" s="11"/>
      <c r="H121" s="11"/>
      <c r="I121" s="11"/>
      <c r="J121" s="11"/>
      <c r="K121" s="11"/>
      <c r="L121" s="11"/>
      <c r="M121" s="11"/>
    </row>
    <row r="122" spans="1:13" x14ac:dyDescent="0.4">
      <c r="A122" s="11"/>
      <c r="B122" s="11"/>
      <c r="C122" s="11"/>
      <c r="D122" s="36"/>
      <c r="E122" s="10" t="s">
        <v>24</v>
      </c>
      <c r="F122" s="13">
        <v>1</v>
      </c>
      <c r="G122" s="14">
        <v>0</v>
      </c>
      <c r="H122" s="14">
        <v>0</v>
      </c>
      <c r="I122" s="14">
        <v>0</v>
      </c>
      <c r="J122" s="12">
        <f>OR(F122&lt;&gt;0,G122&lt;&gt;0,H122&lt;&gt;0,I122&lt;&gt;0)*(F122 + (F122 = 0))*(G122 + (G122 = 0))*(H122 + (H122 = 0))*(I122 + (I122 = 0))</f>
        <v>1</v>
      </c>
      <c r="K122" s="11"/>
      <c r="L122" s="11"/>
      <c r="M122" s="11"/>
    </row>
    <row r="123" spans="1:13" x14ac:dyDescent="0.4">
      <c r="A123" s="11"/>
      <c r="B123" s="11"/>
      <c r="C123" s="11"/>
      <c r="D123" s="36"/>
      <c r="E123" s="10" t="s">
        <v>25</v>
      </c>
      <c r="F123" s="13">
        <v>1</v>
      </c>
      <c r="G123" s="14">
        <v>0</v>
      </c>
      <c r="H123" s="14">
        <v>0</v>
      </c>
      <c r="I123" s="14">
        <v>0</v>
      </c>
      <c r="J123" s="12">
        <f>OR(F123&lt;&gt;0,G123&lt;&gt;0,H123&lt;&gt;0,I123&lt;&gt;0)*(F123 + (F123 = 0))*(G123 + (G123 = 0))*(H123 + (H123 = 0))*(I123 + (I123 = 0))</f>
        <v>1</v>
      </c>
      <c r="K123" s="11"/>
      <c r="L123" s="11"/>
      <c r="M123" s="11"/>
    </row>
    <row r="124" spans="1:13" x14ac:dyDescent="0.4">
      <c r="A124" s="11"/>
      <c r="B124" s="11"/>
      <c r="C124" s="11"/>
      <c r="D124" s="36"/>
      <c r="E124" s="11"/>
      <c r="F124" s="11"/>
      <c r="G124" s="11"/>
      <c r="H124" s="11"/>
      <c r="I124" s="11"/>
      <c r="J124" s="15" t="s">
        <v>110</v>
      </c>
      <c r="K124" s="16">
        <f>SUM(J122:J123)</f>
        <v>2</v>
      </c>
      <c r="L124" s="14">
        <v>0</v>
      </c>
      <c r="M124" s="16">
        <f>ROUND(K124*L124,2)</f>
        <v>0</v>
      </c>
    </row>
    <row r="125" spans="1:13" ht="1.1000000000000001" customHeight="1" x14ac:dyDescent="0.4">
      <c r="A125" s="17"/>
      <c r="B125" s="17"/>
      <c r="C125" s="17"/>
      <c r="D125" s="37"/>
      <c r="E125" s="17"/>
      <c r="F125" s="17"/>
      <c r="G125" s="17"/>
      <c r="H125" s="17"/>
      <c r="I125" s="17"/>
      <c r="J125" s="17"/>
      <c r="K125" s="17"/>
      <c r="L125" s="17"/>
      <c r="M125" s="17"/>
    </row>
    <row r="126" spans="1:13" x14ac:dyDescent="0.4">
      <c r="A126" s="11"/>
      <c r="B126" s="11"/>
      <c r="C126" s="11"/>
      <c r="D126" s="36"/>
      <c r="E126" s="11"/>
      <c r="F126" s="11"/>
      <c r="G126" s="11"/>
      <c r="H126" s="11"/>
      <c r="I126" s="11"/>
      <c r="J126" s="15" t="s">
        <v>111</v>
      </c>
      <c r="K126" s="18">
        <v>1</v>
      </c>
      <c r="L126" s="16">
        <f>M73+M83+M92+M108+M114+M120</f>
        <v>0</v>
      </c>
      <c r="M126" s="16">
        <f>ROUND(K126*L126,2)</f>
        <v>0</v>
      </c>
    </row>
    <row r="127" spans="1:13" ht="1.1000000000000001" customHeight="1" x14ac:dyDescent="0.4">
      <c r="A127" s="17"/>
      <c r="B127" s="17"/>
      <c r="C127" s="17"/>
      <c r="D127" s="37"/>
      <c r="E127" s="17"/>
      <c r="F127" s="17"/>
      <c r="G127" s="17"/>
      <c r="H127" s="17"/>
      <c r="I127" s="17"/>
      <c r="J127" s="17"/>
      <c r="K127" s="17"/>
      <c r="L127" s="17"/>
      <c r="M127" s="17"/>
    </row>
    <row r="128" spans="1:13" x14ac:dyDescent="0.4">
      <c r="A128" s="5" t="s">
        <v>112</v>
      </c>
      <c r="B128" s="5" t="s">
        <v>16</v>
      </c>
      <c r="C128" s="5" t="s">
        <v>17</v>
      </c>
      <c r="D128" s="35" t="s">
        <v>113</v>
      </c>
      <c r="E128" s="6"/>
      <c r="F128" s="6"/>
      <c r="G128" s="6"/>
      <c r="H128" s="6"/>
      <c r="I128" s="6"/>
      <c r="J128" s="6"/>
      <c r="K128" s="7">
        <f>K141</f>
        <v>1</v>
      </c>
      <c r="L128" s="8">
        <f>L141</f>
        <v>0</v>
      </c>
      <c r="M128" s="8">
        <f>M141</f>
        <v>0</v>
      </c>
    </row>
    <row r="129" spans="1:13" x14ac:dyDescent="0.4">
      <c r="A129" s="9" t="s">
        <v>114</v>
      </c>
      <c r="B129" s="10" t="s">
        <v>20</v>
      </c>
      <c r="C129" s="10" t="s">
        <v>21</v>
      </c>
      <c r="D129" s="21" t="s">
        <v>115</v>
      </c>
      <c r="E129" s="11"/>
      <c r="F129" s="11"/>
      <c r="G129" s="11"/>
      <c r="H129" s="11"/>
      <c r="I129" s="11"/>
      <c r="J129" s="11"/>
      <c r="K129" s="12">
        <f>K133</f>
        <v>52</v>
      </c>
      <c r="L129" s="12">
        <f>L133</f>
        <v>0</v>
      </c>
      <c r="M129" s="12">
        <f>M133</f>
        <v>0</v>
      </c>
    </row>
    <row r="130" spans="1:13" ht="150" x14ac:dyDescent="0.4">
      <c r="A130" s="11"/>
      <c r="B130" s="11"/>
      <c r="C130" s="11"/>
      <c r="D130" s="21" t="s">
        <v>116</v>
      </c>
      <c r="E130" s="11"/>
      <c r="F130" s="11"/>
      <c r="G130" s="11"/>
      <c r="H130" s="11"/>
      <c r="I130" s="11"/>
      <c r="J130" s="11"/>
      <c r="K130" s="11"/>
      <c r="L130" s="11"/>
      <c r="M130" s="11"/>
    </row>
    <row r="131" spans="1:13" x14ac:dyDescent="0.4">
      <c r="A131" s="11"/>
      <c r="B131" s="11"/>
      <c r="C131" s="11"/>
      <c r="D131" s="36"/>
      <c r="E131" s="10" t="s">
        <v>24</v>
      </c>
      <c r="F131" s="13">
        <v>2</v>
      </c>
      <c r="G131" s="14">
        <v>0</v>
      </c>
      <c r="H131" s="14">
        <v>0</v>
      </c>
      <c r="I131" s="14">
        <v>0</v>
      </c>
      <c r="J131" s="14">
        <v>24</v>
      </c>
      <c r="K131" s="10" t="s">
        <v>117</v>
      </c>
      <c r="L131" s="11"/>
      <c r="M131" s="11"/>
    </row>
    <row r="132" spans="1:13" x14ac:dyDescent="0.4">
      <c r="A132" s="11"/>
      <c r="B132" s="11"/>
      <c r="C132" s="11"/>
      <c r="D132" s="36"/>
      <c r="E132" s="10" t="s">
        <v>25</v>
      </c>
      <c r="F132" s="13">
        <v>2</v>
      </c>
      <c r="G132" s="14">
        <v>0</v>
      </c>
      <c r="H132" s="14">
        <v>0</v>
      </c>
      <c r="I132" s="14">
        <v>0</v>
      </c>
      <c r="J132" s="14">
        <v>28</v>
      </c>
      <c r="K132" s="10" t="s">
        <v>118</v>
      </c>
      <c r="L132" s="11"/>
      <c r="M132" s="11"/>
    </row>
    <row r="133" spans="1:13" x14ac:dyDescent="0.4">
      <c r="A133" s="11"/>
      <c r="B133" s="11"/>
      <c r="C133" s="11"/>
      <c r="D133" s="36"/>
      <c r="E133" s="11"/>
      <c r="F133" s="11"/>
      <c r="G133" s="11"/>
      <c r="H133" s="11"/>
      <c r="I133" s="11"/>
      <c r="J133" s="15" t="s">
        <v>119</v>
      </c>
      <c r="K133" s="16">
        <f>SUM(J131:J132)</f>
        <v>52</v>
      </c>
      <c r="L133" s="14">
        <v>0</v>
      </c>
      <c r="M133" s="16">
        <f>ROUND(K133*L133,2)</f>
        <v>0</v>
      </c>
    </row>
    <row r="134" spans="1:13" ht="1.1000000000000001" customHeight="1" x14ac:dyDescent="0.4">
      <c r="A134" s="17"/>
      <c r="B134" s="17"/>
      <c r="C134" s="17"/>
      <c r="D134" s="37"/>
      <c r="E134" s="17"/>
      <c r="F134" s="17"/>
      <c r="G134" s="17"/>
      <c r="H134" s="17"/>
      <c r="I134" s="17"/>
      <c r="J134" s="17"/>
      <c r="K134" s="17"/>
      <c r="L134" s="17"/>
      <c r="M134" s="17"/>
    </row>
    <row r="135" spans="1:13" x14ac:dyDescent="0.4">
      <c r="A135" s="9" t="s">
        <v>120</v>
      </c>
      <c r="B135" s="10" t="s">
        <v>20</v>
      </c>
      <c r="C135" s="10" t="s">
        <v>97</v>
      </c>
      <c r="D135" s="21" t="s">
        <v>121</v>
      </c>
      <c r="E135" s="11"/>
      <c r="F135" s="11"/>
      <c r="G135" s="11"/>
      <c r="H135" s="11"/>
      <c r="I135" s="11"/>
      <c r="J135" s="11"/>
      <c r="K135" s="12">
        <f>K139</f>
        <v>1430.22</v>
      </c>
      <c r="L135" s="12">
        <f>L139</f>
        <v>0</v>
      </c>
      <c r="M135" s="12">
        <f>M139</f>
        <v>0</v>
      </c>
    </row>
    <row r="136" spans="1:13" ht="85.75" x14ac:dyDescent="0.4">
      <c r="A136" s="11"/>
      <c r="B136" s="11"/>
      <c r="C136" s="11"/>
      <c r="D136" s="21" t="s">
        <v>122</v>
      </c>
      <c r="E136" s="11"/>
      <c r="F136" s="11"/>
      <c r="G136" s="11"/>
      <c r="H136" s="11"/>
      <c r="I136" s="11"/>
      <c r="J136" s="11"/>
      <c r="K136" s="11"/>
      <c r="L136" s="11"/>
      <c r="M136" s="11"/>
    </row>
    <row r="137" spans="1:13" x14ac:dyDescent="0.4">
      <c r="A137" s="11"/>
      <c r="B137" s="11"/>
      <c r="C137" s="11"/>
      <c r="D137" s="36"/>
      <c r="E137" s="10" t="s">
        <v>24</v>
      </c>
      <c r="F137" s="13">
        <v>2</v>
      </c>
      <c r="G137" s="14">
        <v>16.899999999999999</v>
      </c>
      <c r="H137" s="14">
        <v>0</v>
      </c>
      <c r="I137" s="14">
        <v>0</v>
      </c>
      <c r="J137" s="14">
        <v>651.33000000000004</v>
      </c>
      <c r="K137" s="10" t="s">
        <v>123</v>
      </c>
      <c r="L137" s="11"/>
      <c r="M137" s="11"/>
    </row>
    <row r="138" spans="1:13" x14ac:dyDescent="0.4">
      <c r="A138" s="11"/>
      <c r="B138" s="11"/>
      <c r="C138" s="11"/>
      <c r="D138" s="36"/>
      <c r="E138" s="10" t="s">
        <v>25</v>
      </c>
      <c r="F138" s="13">
        <v>2</v>
      </c>
      <c r="G138" s="14">
        <v>20.21</v>
      </c>
      <c r="H138" s="14">
        <v>0</v>
      </c>
      <c r="I138" s="14">
        <v>0</v>
      </c>
      <c r="J138" s="14">
        <v>778.89</v>
      </c>
      <c r="K138" s="10" t="s">
        <v>123</v>
      </c>
      <c r="L138" s="11"/>
      <c r="M138" s="11"/>
    </row>
    <row r="139" spans="1:13" x14ac:dyDescent="0.4">
      <c r="A139" s="11"/>
      <c r="B139" s="11"/>
      <c r="C139" s="11"/>
      <c r="D139" s="36"/>
      <c r="E139" s="11"/>
      <c r="F139" s="11"/>
      <c r="G139" s="11"/>
      <c r="H139" s="11"/>
      <c r="I139" s="11"/>
      <c r="J139" s="15" t="s">
        <v>124</v>
      </c>
      <c r="K139" s="16">
        <f>SUM(J137:J138)</f>
        <v>1430.22</v>
      </c>
      <c r="L139" s="14">
        <v>0</v>
      </c>
      <c r="M139" s="16">
        <f>ROUND(K139*L139,2)</f>
        <v>0</v>
      </c>
    </row>
    <row r="140" spans="1:13" ht="1.1000000000000001" customHeight="1" x14ac:dyDescent="0.4">
      <c r="A140" s="17"/>
      <c r="B140" s="17"/>
      <c r="C140" s="17"/>
      <c r="D140" s="37"/>
      <c r="E140" s="17"/>
      <c r="F140" s="17"/>
      <c r="G140" s="17"/>
      <c r="H140" s="17"/>
      <c r="I140" s="17"/>
      <c r="J140" s="17"/>
      <c r="K140" s="17"/>
      <c r="L140" s="17"/>
      <c r="M140" s="17"/>
    </row>
    <row r="141" spans="1:13" x14ac:dyDescent="0.4">
      <c r="A141" s="11"/>
      <c r="B141" s="11"/>
      <c r="C141" s="11"/>
      <c r="D141" s="36"/>
      <c r="E141" s="11"/>
      <c r="F141" s="11"/>
      <c r="G141" s="11"/>
      <c r="H141" s="11"/>
      <c r="I141" s="11"/>
      <c r="J141" s="15" t="s">
        <v>125</v>
      </c>
      <c r="K141" s="18">
        <v>1</v>
      </c>
      <c r="L141" s="16">
        <f>M129+M135</f>
        <v>0</v>
      </c>
      <c r="M141" s="16">
        <f>ROUND(K141*L141,2)</f>
        <v>0</v>
      </c>
    </row>
    <row r="142" spans="1:13" ht="1.1000000000000001" customHeight="1" x14ac:dyDescent="0.4">
      <c r="A142" s="17"/>
      <c r="B142" s="17"/>
      <c r="C142" s="17"/>
      <c r="D142" s="37"/>
      <c r="E142" s="17"/>
      <c r="F142" s="17"/>
      <c r="G142" s="17"/>
      <c r="H142" s="17"/>
      <c r="I142" s="17"/>
      <c r="J142" s="17"/>
      <c r="K142" s="17"/>
      <c r="L142" s="17"/>
      <c r="M142" s="17"/>
    </row>
    <row r="143" spans="1:13" x14ac:dyDescent="0.4">
      <c r="A143" s="5" t="s">
        <v>126</v>
      </c>
      <c r="B143" s="5" t="s">
        <v>16</v>
      </c>
      <c r="C143" s="5" t="s">
        <v>17</v>
      </c>
      <c r="D143" s="35" t="s">
        <v>127</v>
      </c>
      <c r="E143" s="6"/>
      <c r="F143" s="6"/>
      <c r="G143" s="6"/>
      <c r="H143" s="6"/>
      <c r="I143" s="6"/>
      <c r="J143" s="6"/>
      <c r="K143" s="7">
        <f>K159</f>
        <v>1</v>
      </c>
      <c r="L143" s="8">
        <f>L159</f>
        <v>0</v>
      </c>
      <c r="M143" s="8">
        <f>M159</f>
        <v>0</v>
      </c>
    </row>
    <row r="144" spans="1:13" x14ac:dyDescent="0.4">
      <c r="A144" s="9" t="s">
        <v>128</v>
      </c>
      <c r="B144" s="10" t="s">
        <v>20</v>
      </c>
      <c r="C144" s="10" t="s">
        <v>32</v>
      </c>
      <c r="D144" s="21" t="s">
        <v>129</v>
      </c>
      <c r="E144" s="11"/>
      <c r="F144" s="11"/>
      <c r="G144" s="11"/>
      <c r="H144" s="11"/>
      <c r="I144" s="11"/>
      <c r="J144" s="11"/>
      <c r="K144" s="12">
        <f>K149</f>
        <v>34.08</v>
      </c>
      <c r="L144" s="12">
        <f>L149</f>
        <v>0</v>
      </c>
      <c r="M144" s="12">
        <f>M149</f>
        <v>0</v>
      </c>
    </row>
    <row r="145" spans="1:13" ht="192.9" x14ac:dyDescent="0.4">
      <c r="A145" s="11"/>
      <c r="B145" s="11"/>
      <c r="C145" s="11"/>
      <c r="D145" s="21" t="s">
        <v>130</v>
      </c>
      <c r="E145" s="11"/>
      <c r="F145" s="11"/>
      <c r="G145" s="11"/>
      <c r="H145" s="11"/>
      <c r="I145" s="11"/>
      <c r="J145" s="11"/>
      <c r="K145" s="11"/>
      <c r="L145" s="11"/>
      <c r="M145" s="11"/>
    </row>
    <row r="146" spans="1:13" x14ac:dyDescent="0.4">
      <c r="A146" s="11"/>
      <c r="B146" s="11"/>
      <c r="C146" s="11"/>
      <c r="D146" s="36"/>
      <c r="E146" s="10" t="s">
        <v>17</v>
      </c>
      <c r="F146" s="13">
        <v>4</v>
      </c>
      <c r="G146" s="14">
        <v>9.3000000000000007</v>
      </c>
      <c r="H146" s="14">
        <v>0</v>
      </c>
      <c r="I146" s="14">
        <v>0.4</v>
      </c>
      <c r="J146" s="12">
        <f>OR(F146&lt;&gt;0,G146&lt;&gt;0,H146&lt;&gt;0,I146&lt;&gt;0)*(F146 + (F146 = 0))*(G146 + (G146 = 0))*(H146 + (H146 = 0))*(I146 + (I146 = 0))</f>
        <v>14.88</v>
      </c>
      <c r="K146" s="11"/>
      <c r="L146" s="11"/>
      <c r="M146" s="11"/>
    </row>
    <row r="147" spans="1:13" x14ac:dyDescent="0.4">
      <c r="A147" s="11"/>
      <c r="B147" s="11"/>
      <c r="C147" s="11"/>
      <c r="D147" s="36"/>
      <c r="E147" s="10" t="s">
        <v>17</v>
      </c>
      <c r="F147" s="13">
        <v>4</v>
      </c>
      <c r="G147" s="14">
        <v>2</v>
      </c>
      <c r="H147" s="14">
        <v>0</v>
      </c>
      <c r="I147" s="14">
        <v>2</v>
      </c>
      <c r="J147" s="12">
        <f>OR(F147&lt;&gt;0,G147&lt;&gt;0,H147&lt;&gt;0,I147&lt;&gt;0)*(F147 + (F147 = 0))*(G147 + (G147 = 0))*(H147 + (H147 = 0))*(I147 + (I147 = 0))</f>
        <v>16</v>
      </c>
      <c r="K147" s="11"/>
      <c r="L147" s="11"/>
      <c r="M147" s="11"/>
    </row>
    <row r="148" spans="1:13" x14ac:dyDescent="0.4">
      <c r="A148" s="11"/>
      <c r="B148" s="11"/>
      <c r="C148" s="11"/>
      <c r="D148" s="36"/>
      <c r="E148" s="10" t="s">
        <v>17</v>
      </c>
      <c r="F148" s="13">
        <v>2</v>
      </c>
      <c r="G148" s="14">
        <v>4</v>
      </c>
      <c r="H148" s="14">
        <v>0</v>
      </c>
      <c r="I148" s="14">
        <v>0.4</v>
      </c>
      <c r="J148" s="12">
        <f>OR(F148&lt;&gt;0,G148&lt;&gt;0,H148&lt;&gt;0,I148&lt;&gt;0)*(F148 + (F148 = 0))*(G148 + (G148 = 0))*(H148 + (H148 = 0))*(I148 + (I148 = 0))</f>
        <v>3.2</v>
      </c>
      <c r="K148" s="11"/>
      <c r="L148" s="11"/>
      <c r="M148" s="11"/>
    </row>
    <row r="149" spans="1:13" x14ac:dyDescent="0.4">
      <c r="A149" s="11"/>
      <c r="B149" s="11"/>
      <c r="C149" s="11"/>
      <c r="D149" s="36"/>
      <c r="E149" s="11"/>
      <c r="F149" s="11"/>
      <c r="G149" s="11"/>
      <c r="H149" s="11"/>
      <c r="I149" s="11"/>
      <c r="J149" s="15" t="s">
        <v>131</v>
      </c>
      <c r="K149" s="16">
        <f>SUM(J146:J148)</f>
        <v>34.08</v>
      </c>
      <c r="L149" s="14">
        <v>0</v>
      </c>
      <c r="M149" s="16">
        <f>ROUND(K149*L149,2)</f>
        <v>0</v>
      </c>
    </row>
    <row r="150" spans="1:13" ht="1.1000000000000001" customHeight="1" x14ac:dyDescent="0.4">
      <c r="A150" s="17"/>
      <c r="B150" s="17"/>
      <c r="C150" s="17"/>
      <c r="D150" s="37"/>
      <c r="E150" s="17"/>
      <c r="F150" s="17"/>
      <c r="G150" s="17"/>
      <c r="H150" s="17"/>
      <c r="I150" s="17"/>
      <c r="J150" s="17"/>
      <c r="K150" s="17"/>
      <c r="L150" s="17"/>
      <c r="M150" s="17"/>
    </row>
    <row r="151" spans="1:13" x14ac:dyDescent="0.4">
      <c r="A151" s="9" t="s">
        <v>132</v>
      </c>
      <c r="B151" s="10" t="s">
        <v>20</v>
      </c>
      <c r="C151" s="10" t="s">
        <v>133</v>
      </c>
      <c r="D151" s="21" t="s">
        <v>134</v>
      </c>
      <c r="E151" s="11"/>
      <c r="F151" s="11"/>
      <c r="G151" s="11"/>
      <c r="H151" s="11"/>
      <c r="I151" s="11"/>
      <c r="J151" s="11"/>
      <c r="K151" s="12">
        <f>K157</f>
        <v>53.2</v>
      </c>
      <c r="L151" s="12">
        <f>L157</f>
        <v>0</v>
      </c>
      <c r="M151" s="12">
        <f>M157</f>
        <v>0</v>
      </c>
    </row>
    <row r="152" spans="1:13" ht="32.15" x14ac:dyDescent="0.4">
      <c r="A152" s="11"/>
      <c r="B152" s="11"/>
      <c r="C152" s="11"/>
      <c r="D152" s="21" t="s">
        <v>135</v>
      </c>
      <c r="E152" s="11"/>
      <c r="F152" s="11"/>
      <c r="G152" s="11"/>
      <c r="H152" s="11"/>
      <c r="I152" s="11"/>
      <c r="J152" s="11"/>
      <c r="K152" s="11"/>
      <c r="L152" s="11"/>
      <c r="M152" s="11"/>
    </row>
    <row r="153" spans="1:13" x14ac:dyDescent="0.4">
      <c r="A153" s="11"/>
      <c r="B153" s="11"/>
      <c r="C153" s="11"/>
      <c r="D153" s="36"/>
      <c r="E153" s="10" t="s">
        <v>24</v>
      </c>
      <c r="F153" s="13">
        <v>2</v>
      </c>
      <c r="G153" s="14">
        <v>11.3</v>
      </c>
      <c r="H153" s="14">
        <v>0</v>
      </c>
      <c r="I153" s="14">
        <v>0</v>
      </c>
      <c r="J153" s="12">
        <f>OR(F153&lt;&gt;0,G153&lt;&gt;0,H153&lt;&gt;0,I153&lt;&gt;0)*(F153 + (F153 = 0))*(G153 + (G153 = 0))*(H153 + (H153 = 0))*(I153 + (I153 = 0))</f>
        <v>22.6</v>
      </c>
      <c r="K153" s="11"/>
      <c r="L153" s="11"/>
      <c r="M153" s="11"/>
    </row>
    <row r="154" spans="1:13" x14ac:dyDescent="0.4">
      <c r="A154" s="11"/>
      <c r="B154" s="11"/>
      <c r="C154" s="11"/>
      <c r="D154" s="36"/>
      <c r="E154" s="10" t="s">
        <v>17</v>
      </c>
      <c r="F154" s="13">
        <v>1</v>
      </c>
      <c r="G154" s="14">
        <v>4</v>
      </c>
      <c r="H154" s="14">
        <v>0</v>
      </c>
      <c r="I154" s="14">
        <v>0</v>
      </c>
      <c r="J154" s="12">
        <f>OR(F154&lt;&gt;0,G154&lt;&gt;0,H154&lt;&gt;0,I154&lt;&gt;0)*(F154 + (F154 = 0))*(G154 + (G154 = 0))*(H154 + (H154 = 0))*(I154 + (I154 = 0))</f>
        <v>4</v>
      </c>
      <c r="K154" s="11"/>
      <c r="L154" s="11"/>
      <c r="M154" s="11"/>
    </row>
    <row r="155" spans="1:13" x14ac:dyDescent="0.4">
      <c r="A155" s="11"/>
      <c r="B155" s="11"/>
      <c r="C155" s="11"/>
      <c r="D155" s="36"/>
      <c r="E155" s="10" t="s">
        <v>25</v>
      </c>
      <c r="F155" s="13">
        <v>2</v>
      </c>
      <c r="G155" s="14">
        <v>11.3</v>
      </c>
      <c r="H155" s="14">
        <v>0</v>
      </c>
      <c r="I155" s="14">
        <v>0</v>
      </c>
      <c r="J155" s="12">
        <f>OR(F155&lt;&gt;0,G155&lt;&gt;0,H155&lt;&gt;0,I155&lt;&gt;0)*(F155 + (F155 = 0))*(G155 + (G155 = 0))*(H155 + (H155 = 0))*(I155 + (I155 = 0))</f>
        <v>22.6</v>
      </c>
      <c r="K155" s="11"/>
      <c r="L155" s="11"/>
      <c r="M155" s="11"/>
    </row>
    <row r="156" spans="1:13" x14ac:dyDescent="0.4">
      <c r="A156" s="11"/>
      <c r="B156" s="11"/>
      <c r="C156" s="11"/>
      <c r="D156" s="36"/>
      <c r="E156" s="10" t="s">
        <v>17</v>
      </c>
      <c r="F156" s="13">
        <v>1</v>
      </c>
      <c r="G156" s="14">
        <v>4</v>
      </c>
      <c r="H156" s="14">
        <v>0</v>
      </c>
      <c r="I156" s="14">
        <v>0</v>
      </c>
      <c r="J156" s="12">
        <f>OR(F156&lt;&gt;0,G156&lt;&gt;0,H156&lt;&gt;0,I156&lt;&gt;0)*(F156 + (F156 = 0))*(G156 + (G156 = 0))*(H156 + (H156 = 0))*(I156 + (I156 = 0))</f>
        <v>4</v>
      </c>
      <c r="K156" s="11"/>
      <c r="L156" s="11"/>
      <c r="M156" s="11"/>
    </row>
    <row r="157" spans="1:13" x14ac:dyDescent="0.4">
      <c r="A157" s="11"/>
      <c r="B157" s="11"/>
      <c r="C157" s="11"/>
      <c r="D157" s="36"/>
      <c r="E157" s="11"/>
      <c r="F157" s="11"/>
      <c r="G157" s="11"/>
      <c r="H157" s="11"/>
      <c r="I157" s="11"/>
      <c r="J157" s="15" t="s">
        <v>136</v>
      </c>
      <c r="K157" s="16">
        <f>SUM(J153:J156)</f>
        <v>53.2</v>
      </c>
      <c r="L157" s="14">
        <v>0</v>
      </c>
      <c r="M157" s="16">
        <f>ROUND(K157*L157,2)</f>
        <v>0</v>
      </c>
    </row>
    <row r="158" spans="1:13" ht="1.1000000000000001" customHeight="1" x14ac:dyDescent="0.4">
      <c r="A158" s="17"/>
      <c r="B158" s="17"/>
      <c r="C158" s="17"/>
      <c r="D158" s="37"/>
      <c r="E158" s="17"/>
      <c r="F158" s="17"/>
      <c r="G158" s="17"/>
      <c r="H158" s="17"/>
      <c r="I158" s="17"/>
      <c r="J158" s="17"/>
      <c r="K158" s="17"/>
      <c r="L158" s="17"/>
      <c r="M158" s="17"/>
    </row>
    <row r="159" spans="1:13" x14ac:dyDescent="0.4">
      <c r="A159" s="11"/>
      <c r="B159" s="11"/>
      <c r="C159" s="11"/>
      <c r="D159" s="36"/>
      <c r="E159" s="11"/>
      <c r="F159" s="11"/>
      <c r="G159" s="11"/>
      <c r="H159" s="11"/>
      <c r="I159" s="11"/>
      <c r="J159" s="15" t="s">
        <v>137</v>
      </c>
      <c r="K159" s="18">
        <v>1</v>
      </c>
      <c r="L159" s="16">
        <f>M144+M151</f>
        <v>0</v>
      </c>
      <c r="M159" s="16">
        <f>ROUND(K159*L159,2)</f>
        <v>0</v>
      </c>
    </row>
    <row r="160" spans="1:13" ht="1.1000000000000001" customHeight="1" x14ac:dyDescent="0.4">
      <c r="A160" s="17"/>
      <c r="B160" s="17"/>
      <c r="C160" s="17"/>
      <c r="D160" s="37"/>
      <c r="E160" s="17"/>
      <c r="F160" s="17"/>
      <c r="G160" s="17"/>
      <c r="H160" s="17"/>
      <c r="I160" s="17"/>
      <c r="J160" s="17"/>
      <c r="K160" s="17"/>
      <c r="L160" s="17"/>
      <c r="M160" s="17"/>
    </row>
    <row r="161" spans="1:13" x14ac:dyDescent="0.4">
      <c r="A161" s="5" t="s">
        <v>138</v>
      </c>
      <c r="B161" s="5" t="s">
        <v>16</v>
      </c>
      <c r="C161" s="5" t="s">
        <v>17</v>
      </c>
      <c r="D161" s="35" t="s">
        <v>139</v>
      </c>
      <c r="E161" s="6"/>
      <c r="F161" s="6"/>
      <c r="G161" s="6"/>
      <c r="H161" s="6"/>
      <c r="I161" s="6"/>
      <c r="J161" s="6"/>
      <c r="K161" s="7">
        <f>K182</f>
        <v>1</v>
      </c>
      <c r="L161" s="8">
        <f>L182</f>
        <v>0</v>
      </c>
      <c r="M161" s="8">
        <f>M182</f>
        <v>0</v>
      </c>
    </row>
    <row r="162" spans="1:13" x14ac:dyDescent="0.4">
      <c r="A162" s="9" t="s">
        <v>140</v>
      </c>
      <c r="B162" s="10" t="s">
        <v>20</v>
      </c>
      <c r="C162" s="10" t="s">
        <v>32</v>
      </c>
      <c r="D162" s="21" t="s">
        <v>141</v>
      </c>
      <c r="E162" s="11"/>
      <c r="F162" s="11"/>
      <c r="G162" s="11"/>
      <c r="H162" s="11"/>
      <c r="I162" s="11"/>
      <c r="J162" s="11"/>
      <c r="K162" s="12">
        <f>K166</f>
        <v>88</v>
      </c>
      <c r="L162" s="12">
        <f>L166</f>
        <v>0</v>
      </c>
      <c r="M162" s="12">
        <f>M166</f>
        <v>0</v>
      </c>
    </row>
    <row r="163" spans="1:13" ht="117.9" x14ac:dyDescent="0.4">
      <c r="A163" s="11"/>
      <c r="B163" s="11"/>
      <c r="C163" s="11"/>
      <c r="D163" s="21" t="s">
        <v>142</v>
      </c>
      <c r="E163" s="11"/>
      <c r="F163" s="11"/>
      <c r="G163" s="11"/>
      <c r="H163" s="11"/>
      <c r="I163" s="11"/>
      <c r="J163" s="11"/>
      <c r="K163" s="11"/>
      <c r="L163" s="11"/>
      <c r="M163" s="11"/>
    </row>
    <row r="164" spans="1:13" x14ac:dyDescent="0.4">
      <c r="A164" s="11"/>
      <c r="B164" s="11"/>
      <c r="C164" s="11"/>
      <c r="D164" s="36"/>
      <c r="E164" s="10" t="s">
        <v>55</v>
      </c>
      <c r="F164" s="13">
        <v>1</v>
      </c>
      <c r="G164" s="14">
        <v>11</v>
      </c>
      <c r="H164" s="14">
        <v>4</v>
      </c>
      <c r="I164" s="14">
        <v>0</v>
      </c>
      <c r="J164" s="12">
        <f>OR(F164&lt;&gt;0,G164&lt;&gt;0,H164&lt;&gt;0,I164&lt;&gt;0)*(F164 + (F164 = 0))*(G164 + (G164 = 0))*(H164 + (H164 = 0))*(I164 + (I164 = 0))</f>
        <v>44</v>
      </c>
      <c r="K164" s="11"/>
      <c r="L164" s="11"/>
      <c r="M164" s="11"/>
    </row>
    <row r="165" spans="1:13" x14ac:dyDescent="0.4">
      <c r="A165" s="11"/>
      <c r="B165" s="11"/>
      <c r="C165" s="11"/>
      <c r="D165" s="36"/>
      <c r="E165" s="10" t="s">
        <v>56</v>
      </c>
      <c r="F165" s="13">
        <v>1</v>
      </c>
      <c r="G165" s="14">
        <v>11</v>
      </c>
      <c r="H165" s="14">
        <v>4</v>
      </c>
      <c r="I165" s="14">
        <v>0</v>
      </c>
      <c r="J165" s="12">
        <f>OR(F165&lt;&gt;0,G165&lt;&gt;0,H165&lt;&gt;0,I165&lt;&gt;0)*(F165 + (F165 = 0))*(G165 + (G165 = 0))*(H165 + (H165 = 0))*(I165 + (I165 = 0))</f>
        <v>44</v>
      </c>
      <c r="K165" s="11"/>
      <c r="L165" s="11"/>
      <c r="M165" s="11"/>
    </row>
    <row r="166" spans="1:13" x14ac:dyDescent="0.4">
      <c r="A166" s="11"/>
      <c r="B166" s="11"/>
      <c r="C166" s="11"/>
      <c r="D166" s="36"/>
      <c r="E166" s="11"/>
      <c r="F166" s="11"/>
      <c r="G166" s="11"/>
      <c r="H166" s="11"/>
      <c r="I166" s="11"/>
      <c r="J166" s="15" t="s">
        <v>143</v>
      </c>
      <c r="K166" s="16">
        <f>SUM(J164:J165)</f>
        <v>88</v>
      </c>
      <c r="L166" s="14">
        <v>0</v>
      </c>
      <c r="M166" s="16">
        <f>ROUND(K166*L166,2)</f>
        <v>0</v>
      </c>
    </row>
    <row r="167" spans="1:13" ht="1.1000000000000001" customHeight="1" x14ac:dyDescent="0.4">
      <c r="A167" s="17"/>
      <c r="B167" s="17"/>
      <c r="C167" s="17"/>
      <c r="D167" s="37"/>
      <c r="E167" s="17"/>
      <c r="F167" s="17"/>
      <c r="G167" s="17"/>
      <c r="H167" s="17"/>
      <c r="I167" s="17"/>
      <c r="J167" s="17"/>
      <c r="K167" s="17"/>
      <c r="L167" s="17"/>
      <c r="M167" s="17"/>
    </row>
    <row r="168" spans="1:13" x14ac:dyDescent="0.4">
      <c r="A168" s="9" t="s">
        <v>144</v>
      </c>
      <c r="B168" s="10" t="s">
        <v>20</v>
      </c>
      <c r="C168" s="10" t="s">
        <v>32</v>
      </c>
      <c r="D168" s="21" t="s">
        <v>145</v>
      </c>
      <c r="E168" s="11"/>
      <c r="F168" s="11"/>
      <c r="G168" s="11"/>
      <c r="H168" s="11"/>
      <c r="I168" s="11"/>
      <c r="J168" s="11"/>
      <c r="K168" s="12">
        <f>K174</f>
        <v>18.8</v>
      </c>
      <c r="L168" s="12">
        <f>L174</f>
        <v>0</v>
      </c>
      <c r="M168" s="12">
        <f>M174</f>
        <v>0</v>
      </c>
    </row>
    <row r="169" spans="1:13" ht="64.3" x14ac:dyDescent="0.4">
      <c r="A169" s="11"/>
      <c r="B169" s="11"/>
      <c r="C169" s="11"/>
      <c r="D169" s="21" t="s">
        <v>146</v>
      </c>
      <c r="E169" s="11"/>
      <c r="F169" s="11"/>
      <c r="G169" s="11"/>
      <c r="H169" s="11"/>
      <c r="I169" s="11"/>
      <c r="J169" s="11"/>
      <c r="K169" s="11"/>
      <c r="L169" s="11"/>
      <c r="M169" s="11"/>
    </row>
    <row r="170" spans="1:13" x14ac:dyDescent="0.4">
      <c r="A170" s="11"/>
      <c r="B170" s="11"/>
      <c r="C170" s="11"/>
      <c r="D170" s="36"/>
      <c r="E170" s="10" t="s">
        <v>17</v>
      </c>
      <c r="F170" s="13">
        <v>2</v>
      </c>
      <c r="G170" s="14">
        <v>9</v>
      </c>
      <c r="H170" s="14">
        <v>0.3</v>
      </c>
      <c r="I170" s="14">
        <v>0</v>
      </c>
      <c r="J170" s="12">
        <f>OR(F170&lt;&gt;0,G170&lt;&gt;0,H170&lt;&gt;0,I170&lt;&gt;0)*(F170 + (F170 = 0))*(G170 + (G170 = 0))*(H170 + (H170 = 0))*(I170 + (I170 = 0))</f>
        <v>5.4</v>
      </c>
      <c r="K170" s="11"/>
      <c r="L170" s="11"/>
      <c r="M170" s="11"/>
    </row>
    <row r="171" spans="1:13" x14ac:dyDescent="0.4">
      <c r="A171" s="11"/>
      <c r="B171" s="11"/>
      <c r="C171" s="11"/>
      <c r="D171" s="36"/>
      <c r="E171" s="10" t="s">
        <v>17</v>
      </c>
      <c r="F171" s="13">
        <v>2</v>
      </c>
      <c r="G171" s="14">
        <v>11</v>
      </c>
      <c r="H171" s="14">
        <v>0.5</v>
      </c>
      <c r="I171" s="14">
        <v>0</v>
      </c>
      <c r="J171" s="12">
        <f>OR(F171&lt;&gt;0,G171&lt;&gt;0,H171&lt;&gt;0,I171&lt;&gt;0)*(F171 + (F171 = 0))*(G171 + (G171 = 0))*(H171 + (H171 = 0))*(I171 + (I171 = 0))</f>
        <v>11</v>
      </c>
      <c r="K171" s="11"/>
      <c r="L171" s="11"/>
      <c r="M171" s="11"/>
    </row>
    <row r="172" spans="1:13" x14ac:dyDescent="0.4">
      <c r="A172" s="11"/>
      <c r="B172" s="11"/>
      <c r="C172" s="11"/>
      <c r="D172" s="36"/>
      <c r="E172" s="10" t="s">
        <v>17</v>
      </c>
      <c r="F172" s="13">
        <v>2</v>
      </c>
      <c r="G172" s="14">
        <v>4</v>
      </c>
      <c r="H172" s="14">
        <v>0.3</v>
      </c>
      <c r="I172" s="14">
        <v>0</v>
      </c>
      <c r="J172" s="12">
        <f>OR(F172&lt;&gt;0,G172&lt;&gt;0,H172&lt;&gt;0,I172&lt;&gt;0)*(F172 + (F172 = 0))*(G172 + (G172 = 0))*(H172 + (H172 = 0))*(I172 + (I172 = 0))</f>
        <v>2.4</v>
      </c>
      <c r="K172" s="11"/>
      <c r="L172" s="11"/>
      <c r="M172" s="11"/>
    </row>
    <row r="173" spans="1:13" x14ac:dyDescent="0.4">
      <c r="A173" s="11"/>
      <c r="B173" s="11"/>
      <c r="C173" s="11"/>
      <c r="D173" s="36"/>
      <c r="E173" s="10" t="s">
        <v>17</v>
      </c>
      <c r="F173" s="13"/>
      <c r="G173" s="14"/>
      <c r="H173" s="14"/>
      <c r="I173" s="14"/>
      <c r="J173" s="12">
        <f>OR(F173&lt;&gt;0,G173&lt;&gt;0,H173&lt;&gt;0,I173&lt;&gt;0)*(F173 + (F173 = 0))*(G173 + (G173 = 0))*(H173 + (H173 = 0))*(I173 + (I173 = 0))</f>
        <v>0</v>
      </c>
      <c r="K173" s="11"/>
      <c r="L173" s="11"/>
      <c r="M173" s="11"/>
    </row>
    <row r="174" spans="1:13" x14ac:dyDescent="0.4">
      <c r="A174" s="11"/>
      <c r="B174" s="11"/>
      <c r="C174" s="11"/>
      <c r="D174" s="36"/>
      <c r="E174" s="11"/>
      <c r="F174" s="11"/>
      <c r="G174" s="11"/>
      <c r="H174" s="11"/>
      <c r="I174" s="11"/>
      <c r="J174" s="15" t="s">
        <v>147</v>
      </c>
      <c r="K174" s="16">
        <f>SUM(J170:J173)</f>
        <v>18.8</v>
      </c>
      <c r="L174" s="14">
        <v>0</v>
      </c>
      <c r="M174" s="16">
        <f>ROUND(K174*L174,2)</f>
        <v>0</v>
      </c>
    </row>
    <row r="175" spans="1:13" ht="1.1000000000000001" customHeight="1" x14ac:dyDescent="0.4">
      <c r="A175" s="17"/>
      <c r="B175" s="17"/>
      <c r="C175" s="17"/>
      <c r="D175" s="37"/>
      <c r="E175" s="17"/>
      <c r="F175" s="17"/>
      <c r="G175" s="17"/>
      <c r="H175" s="17"/>
      <c r="I175" s="17"/>
      <c r="J175" s="17"/>
      <c r="K175" s="17"/>
      <c r="L175" s="17"/>
      <c r="M175" s="17"/>
    </row>
    <row r="176" spans="1:13" x14ac:dyDescent="0.4">
      <c r="A176" s="9" t="s">
        <v>148</v>
      </c>
      <c r="B176" s="10" t="s">
        <v>20</v>
      </c>
      <c r="C176" s="10" t="s">
        <v>32</v>
      </c>
      <c r="D176" s="21" t="s">
        <v>149</v>
      </c>
      <c r="E176" s="11"/>
      <c r="F176" s="11"/>
      <c r="G176" s="11"/>
      <c r="H176" s="11"/>
      <c r="I176" s="11"/>
      <c r="J176" s="11"/>
      <c r="K176" s="12">
        <f>K180</f>
        <v>26</v>
      </c>
      <c r="L176" s="12">
        <f>L180</f>
        <v>0</v>
      </c>
      <c r="M176" s="12">
        <f>M180</f>
        <v>0</v>
      </c>
    </row>
    <row r="177" spans="1:13" ht="42.9" x14ac:dyDescent="0.4">
      <c r="A177" s="11"/>
      <c r="B177" s="11"/>
      <c r="C177" s="11"/>
      <c r="D177" s="21" t="s">
        <v>150</v>
      </c>
      <c r="E177" s="11"/>
      <c r="F177" s="11"/>
      <c r="G177" s="11"/>
      <c r="H177" s="11"/>
      <c r="I177" s="11"/>
      <c r="J177" s="11"/>
      <c r="K177" s="11"/>
      <c r="L177" s="11"/>
      <c r="M177" s="11"/>
    </row>
    <row r="178" spans="1:13" x14ac:dyDescent="0.4">
      <c r="A178" s="11"/>
      <c r="B178" s="11"/>
      <c r="C178" s="11"/>
      <c r="D178" s="36"/>
      <c r="E178" s="10" t="s">
        <v>24</v>
      </c>
      <c r="F178" s="13">
        <v>2</v>
      </c>
      <c r="G178" s="14">
        <v>0</v>
      </c>
      <c r="H178" s="14">
        <v>0</v>
      </c>
      <c r="I178" s="14">
        <v>0</v>
      </c>
      <c r="J178" s="14">
        <v>11.6</v>
      </c>
      <c r="K178" s="10" t="s">
        <v>151</v>
      </c>
      <c r="L178" s="11"/>
      <c r="M178" s="11"/>
    </row>
    <row r="179" spans="1:13" x14ac:dyDescent="0.4">
      <c r="A179" s="11"/>
      <c r="B179" s="11"/>
      <c r="C179" s="11"/>
      <c r="D179" s="36"/>
      <c r="E179" s="10" t="s">
        <v>25</v>
      </c>
      <c r="F179" s="13">
        <v>2</v>
      </c>
      <c r="G179" s="14">
        <v>0</v>
      </c>
      <c r="H179" s="14">
        <v>0</v>
      </c>
      <c r="I179" s="14">
        <v>0</v>
      </c>
      <c r="J179" s="14">
        <v>14.4</v>
      </c>
      <c r="K179" s="10" t="s">
        <v>152</v>
      </c>
      <c r="L179" s="11"/>
      <c r="M179" s="11"/>
    </row>
    <row r="180" spans="1:13" x14ac:dyDescent="0.4">
      <c r="A180" s="11"/>
      <c r="B180" s="11"/>
      <c r="C180" s="11"/>
      <c r="D180" s="36"/>
      <c r="E180" s="11"/>
      <c r="F180" s="11"/>
      <c r="G180" s="11"/>
      <c r="H180" s="11"/>
      <c r="I180" s="11"/>
      <c r="J180" s="15" t="s">
        <v>153</v>
      </c>
      <c r="K180" s="16">
        <f>SUM(J178:J179)</f>
        <v>26</v>
      </c>
      <c r="L180" s="14">
        <v>0</v>
      </c>
      <c r="M180" s="16">
        <f>ROUND(K180*L180,2)</f>
        <v>0</v>
      </c>
    </row>
    <row r="181" spans="1:13" ht="1.1000000000000001" customHeight="1" x14ac:dyDescent="0.4">
      <c r="A181" s="17"/>
      <c r="B181" s="17"/>
      <c r="C181" s="17"/>
      <c r="D181" s="37"/>
      <c r="E181" s="17"/>
      <c r="F181" s="17"/>
      <c r="G181" s="17"/>
      <c r="H181" s="17"/>
      <c r="I181" s="17"/>
      <c r="J181" s="17"/>
      <c r="K181" s="17"/>
      <c r="L181" s="17"/>
      <c r="M181" s="17"/>
    </row>
    <row r="182" spans="1:13" x14ac:dyDescent="0.4">
      <c r="A182" s="11"/>
      <c r="B182" s="11"/>
      <c r="C182" s="11"/>
      <c r="D182" s="36"/>
      <c r="E182" s="11"/>
      <c r="F182" s="11"/>
      <c r="G182" s="11"/>
      <c r="H182" s="11"/>
      <c r="I182" s="11"/>
      <c r="J182" s="15" t="s">
        <v>154</v>
      </c>
      <c r="K182" s="18">
        <v>1</v>
      </c>
      <c r="L182" s="16">
        <f>M162+M168+M176</f>
        <v>0</v>
      </c>
      <c r="M182" s="16">
        <f>ROUND(K182*L182,2)</f>
        <v>0</v>
      </c>
    </row>
    <row r="183" spans="1:13" ht="1.1000000000000001" customHeight="1" x14ac:dyDescent="0.4">
      <c r="A183" s="17"/>
      <c r="B183" s="17"/>
      <c r="C183" s="17"/>
      <c r="D183" s="37"/>
      <c r="E183" s="17"/>
      <c r="F183" s="17"/>
      <c r="G183" s="17"/>
      <c r="H183" s="17"/>
      <c r="I183" s="17"/>
      <c r="J183" s="17"/>
      <c r="K183" s="17"/>
      <c r="L183" s="17"/>
      <c r="M183" s="17"/>
    </row>
    <row r="184" spans="1:13" x14ac:dyDescent="0.4">
      <c r="A184" s="5" t="s">
        <v>155</v>
      </c>
      <c r="B184" s="5" t="s">
        <v>16</v>
      </c>
      <c r="C184" s="5" t="s">
        <v>17</v>
      </c>
      <c r="D184" s="35" t="s">
        <v>156</v>
      </c>
      <c r="E184" s="6"/>
      <c r="F184" s="6"/>
      <c r="G184" s="6"/>
      <c r="H184" s="6"/>
      <c r="I184" s="6"/>
      <c r="J184" s="6"/>
      <c r="K184" s="7">
        <f>K231</f>
        <v>1</v>
      </c>
      <c r="L184" s="8">
        <f>L231</f>
        <v>0</v>
      </c>
      <c r="M184" s="8">
        <f>M231</f>
        <v>0</v>
      </c>
    </row>
    <row r="185" spans="1:13" x14ac:dyDescent="0.4">
      <c r="A185" s="9" t="s">
        <v>157</v>
      </c>
      <c r="B185" s="10" t="s">
        <v>20</v>
      </c>
      <c r="C185" s="10" t="s">
        <v>32</v>
      </c>
      <c r="D185" s="21" t="s">
        <v>158</v>
      </c>
      <c r="E185" s="11"/>
      <c r="F185" s="11"/>
      <c r="G185" s="11"/>
      <c r="H185" s="11"/>
      <c r="I185" s="11"/>
      <c r="J185" s="11"/>
      <c r="K185" s="12">
        <f>K188</f>
        <v>68.16</v>
      </c>
      <c r="L185" s="12">
        <f>L188</f>
        <v>0</v>
      </c>
      <c r="M185" s="12">
        <f>M188</f>
        <v>0</v>
      </c>
    </row>
    <row r="186" spans="1:13" ht="42.9" x14ac:dyDescent="0.4">
      <c r="A186" s="11"/>
      <c r="B186" s="11"/>
      <c r="C186" s="11"/>
      <c r="D186" s="21" t="s">
        <v>159</v>
      </c>
      <c r="E186" s="11"/>
      <c r="F186" s="11"/>
      <c r="G186" s="11"/>
      <c r="H186" s="11"/>
      <c r="I186" s="11"/>
      <c r="J186" s="11"/>
      <c r="K186" s="11"/>
      <c r="L186" s="11"/>
      <c r="M186" s="11"/>
    </row>
    <row r="187" spans="1:13" x14ac:dyDescent="0.4">
      <c r="A187" s="11"/>
      <c r="B187" s="11"/>
      <c r="C187" s="11"/>
      <c r="D187" s="36"/>
      <c r="E187" s="10" t="s">
        <v>160</v>
      </c>
      <c r="F187" s="13"/>
      <c r="G187" s="14"/>
      <c r="H187" s="14"/>
      <c r="I187" s="14"/>
      <c r="J187" s="14">
        <v>68.16</v>
      </c>
      <c r="K187" s="11"/>
      <c r="L187" s="11"/>
      <c r="M187" s="11"/>
    </row>
    <row r="188" spans="1:13" x14ac:dyDescent="0.4">
      <c r="A188" s="11"/>
      <c r="B188" s="11"/>
      <c r="C188" s="11"/>
      <c r="D188" s="36"/>
      <c r="E188" s="11"/>
      <c r="F188" s="11"/>
      <c r="G188" s="11"/>
      <c r="H188" s="11"/>
      <c r="I188" s="11"/>
      <c r="J188" s="15" t="s">
        <v>161</v>
      </c>
      <c r="K188" s="16">
        <f>J187</f>
        <v>68.16</v>
      </c>
      <c r="L188" s="14">
        <v>0</v>
      </c>
      <c r="M188" s="16">
        <f>ROUND(K188*L188,2)</f>
        <v>0</v>
      </c>
    </row>
    <row r="189" spans="1:13" ht="1.1000000000000001" customHeight="1" x14ac:dyDescent="0.4">
      <c r="A189" s="17"/>
      <c r="B189" s="17"/>
      <c r="C189" s="17"/>
      <c r="D189" s="37"/>
      <c r="E189" s="17"/>
      <c r="F189" s="17"/>
      <c r="G189" s="17"/>
      <c r="H189" s="17"/>
      <c r="I189" s="17"/>
      <c r="J189" s="17"/>
      <c r="K189" s="17"/>
      <c r="L189" s="17"/>
      <c r="M189" s="17"/>
    </row>
    <row r="190" spans="1:13" x14ac:dyDescent="0.4">
      <c r="A190" s="9" t="s">
        <v>162</v>
      </c>
      <c r="B190" s="10" t="s">
        <v>20</v>
      </c>
      <c r="C190" s="10" t="s">
        <v>32</v>
      </c>
      <c r="D190" s="21" t="s">
        <v>163</v>
      </c>
      <c r="E190" s="11"/>
      <c r="F190" s="11"/>
      <c r="G190" s="11"/>
      <c r="H190" s="11"/>
      <c r="I190" s="11"/>
      <c r="J190" s="11"/>
      <c r="K190" s="12">
        <f>K229</f>
        <v>231.76</v>
      </c>
      <c r="L190" s="12">
        <f>L229</f>
        <v>0</v>
      </c>
      <c r="M190" s="12">
        <f>M229</f>
        <v>0</v>
      </c>
    </row>
    <row r="191" spans="1:13" ht="21.45" x14ac:dyDescent="0.4">
      <c r="A191" s="11"/>
      <c r="B191" s="11"/>
      <c r="C191" s="11"/>
      <c r="D191" s="21" t="s">
        <v>164</v>
      </c>
      <c r="E191" s="11"/>
      <c r="F191" s="11"/>
      <c r="G191" s="11"/>
      <c r="H191" s="11"/>
      <c r="I191" s="11"/>
      <c r="J191" s="11"/>
      <c r="K191" s="11"/>
      <c r="L191" s="11"/>
      <c r="M191" s="11"/>
    </row>
    <row r="192" spans="1:13" x14ac:dyDescent="0.4">
      <c r="A192" s="11"/>
      <c r="B192" s="11"/>
      <c r="C192" s="11"/>
      <c r="D192" s="36"/>
      <c r="E192" s="10" t="s">
        <v>165</v>
      </c>
      <c r="F192" s="13">
        <v>1</v>
      </c>
      <c r="G192" s="14">
        <v>11</v>
      </c>
      <c r="H192" s="14">
        <v>4</v>
      </c>
      <c r="I192" s="14">
        <v>0</v>
      </c>
      <c r="J192" s="12">
        <f t="shared" ref="J192:J227" si="4">OR(F192&lt;&gt;0,G192&lt;&gt;0,H192&lt;&gt;0,I192&lt;&gt;0)*(F192 + (F192 = 0))*(G192 + (G192 = 0))*(H192 + (H192 = 0))*(I192 + (I192 = 0))</f>
        <v>44</v>
      </c>
      <c r="K192" s="11"/>
      <c r="L192" s="11"/>
      <c r="M192" s="11"/>
    </row>
    <row r="193" spans="1:13" x14ac:dyDescent="0.4">
      <c r="A193" s="11"/>
      <c r="B193" s="11"/>
      <c r="C193" s="11"/>
      <c r="D193" s="36"/>
      <c r="E193" s="10" t="s">
        <v>17</v>
      </c>
      <c r="F193" s="13">
        <v>2</v>
      </c>
      <c r="G193" s="14">
        <v>11</v>
      </c>
      <c r="H193" s="14">
        <v>0</v>
      </c>
      <c r="I193" s="14">
        <v>0.5</v>
      </c>
      <c r="J193" s="12">
        <f t="shared" si="4"/>
        <v>11</v>
      </c>
      <c r="K193" s="11"/>
      <c r="L193" s="11"/>
      <c r="M193" s="11"/>
    </row>
    <row r="194" spans="1:13" x14ac:dyDescent="0.4">
      <c r="A194" s="11"/>
      <c r="B194" s="11"/>
      <c r="C194" s="11"/>
      <c r="D194" s="36"/>
      <c r="E194" s="10" t="s">
        <v>17</v>
      </c>
      <c r="F194" s="13">
        <v>1</v>
      </c>
      <c r="G194" s="14">
        <v>0.5</v>
      </c>
      <c r="H194" s="14">
        <v>0</v>
      </c>
      <c r="I194" s="14">
        <v>0.5</v>
      </c>
      <c r="J194" s="12">
        <f t="shared" si="4"/>
        <v>0.25</v>
      </c>
      <c r="K194" s="11"/>
      <c r="L194" s="11"/>
      <c r="M194" s="11"/>
    </row>
    <row r="195" spans="1:13" x14ac:dyDescent="0.4">
      <c r="A195" s="11"/>
      <c r="B195" s="11"/>
      <c r="C195" s="11"/>
      <c r="D195" s="36"/>
      <c r="E195" s="10" t="s">
        <v>17</v>
      </c>
      <c r="F195" s="13">
        <v>2</v>
      </c>
      <c r="G195" s="14">
        <v>4</v>
      </c>
      <c r="H195" s="14">
        <v>0</v>
      </c>
      <c r="I195" s="14">
        <v>0.2</v>
      </c>
      <c r="J195" s="12">
        <f t="shared" si="4"/>
        <v>1.6</v>
      </c>
      <c r="K195" s="11"/>
      <c r="L195" s="11"/>
      <c r="M195" s="11"/>
    </row>
    <row r="196" spans="1:13" x14ac:dyDescent="0.4">
      <c r="A196" s="11"/>
      <c r="B196" s="11"/>
      <c r="C196" s="11"/>
      <c r="D196" s="36"/>
      <c r="E196" s="10" t="s">
        <v>17</v>
      </c>
      <c r="F196" s="13">
        <v>2</v>
      </c>
      <c r="G196" s="14">
        <v>0.3</v>
      </c>
      <c r="H196" s="14">
        <v>0</v>
      </c>
      <c r="I196" s="14">
        <v>0.2</v>
      </c>
      <c r="J196" s="12">
        <f t="shared" si="4"/>
        <v>0.12</v>
      </c>
      <c r="K196" s="11"/>
      <c r="L196" s="11"/>
      <c r="M196" s="11"/>
    </row>
    <row r="197" spans="1:13" x14ac:dyDescent="0.4">
      <c r="A197" s="11"/>
      <c r="B197" s="11"/>
      <c r="C197" s="11"/>
      <c r="D197" s="36"/>
      <c r="E197" s="10" t="s">
        <v>166</v>
      </c>
      <c r="F197" s="13">
        <v>1</v>
      </c>
      <c r="G197" s="14">
        <v>11</v>
      </c>
      <c r="H197" s="14">
        <v>4</v>
      </c>
      <c r="I197" s="14">
        <v>0</v>
      </c>
      <c r="J197" s="12">
        <f t="shared" si="4"/>
        <v>44</v>
      </c>
      <c r="K197" s="11"/>
      <c r="L197" s="11"/>
      <c r="M197" s="11"/>
    </row>
    <row r="198" spans="1:13" x14ac:dyDescent="0.4">
      <c r="A198" s="11"/>
      <c r="B198" s="11"/>
      <c r="C198" s="11"/>
      <c r="D198" s="36"/>
      <c r="E198" s="10" t="s">
        <v>17</v>
      </c>
      <c r="F198" s="13">
        <v>2</v>
      </c>
      <c r="G198" s="14">
        <v>11</v>
      </c>
      <c r="H198" s="14">
        <v>0</v>
      </c>
      <c r="I198" s="14">
        <v>0.5</v>
      </c>
      <c r="J198" s="12">
        <f t="shared" si="4"/>
        <v>11</v>
      </c>
      <c r="K198" s="11"/>
      <c r="L198" s="11"/>
      <c r="M198" s="11"/>
    </row>
    <row r="199" spans="1:13" x14ac:dyDescent="0.4">
      <c r="A199" s="11"/>
      <c r="B199" s="11"/>
      <c r="C199" s="11"/>
      <c r="D199" s="36"/>
      <c r="E199" s="10" t="s">
        <v>17</v>
      </c>
      <c r="F199" s="13">
        <v>1</v>
      </c>
      <c r="G199" s="14">
        <v>0.5</v>
      </c>
      <c r="H199" s="14">
        <v>0</v>
      </c>
      <c r="I199" s="14">
        <v>0.5</v>
      </c>
      <c r="J199" s="12">
        <f t="shared" si="4"/>
        <v>0.25</v>
      </c>
      <c r="K199" s="11"/>
      <c r="L199" s="11"/>
      <c r="M199" s="11"/>
    </row>
    <row r="200" spans="1:13" x14ac:dyDescent="0.4">
      <c r="A200" s="11"/>
      <c r="B200" s="11"/>
      <c r="C200" s="11"/>
      <c r="D200" s="36"/>
      <c r="E200" s="10" t="s">
        <v>17</v>
      </c>
      <c r="F200" s="13">
        <v>2</v>
      </c>
      <c r="G200" s="14">
        <v>4</v>
      </c>
      <c r="H200" s="14">
        <v>0</v>
      </c>
      <c r="I200" s="14">
        <v>0.2</v>
      </c>
      <c r="J200" s="12">
        <f t="shared" si="4"/>
        <v>1.6</v>
      </c>
      <c r="K200" s="11"/>
      <c r="L200" s="11"/>
      <c r="M200" s="11"/>
    </row>
    <row r="201" spans="1:13" x14ac:dyDescent="0.4">
      <c r="A201" s="11"/>
      <c r="B201" s="11"/>
      <c r="C201" s="11"/>
      <c r="D201" s="36"/>
      <c r="E201" s="10" t="s">
        <v>17</v>
      </c>
      <c r="F201" s="13">
        <v>2</v>
      </c>
      <c r="G201" s="14">
        <v>0.3</v>
      </c>
      <c r="H201" s="14">
        <v>0</v>
      </c>
      <c r="I201" s="14">
        <v>0.2</v>
      </c>
      <c r="J201" s="12">
        <f t="shared" si="4"/>
        <v>0.12</v>
      </c>
      <c r="K201" s="11"/>
      <c r="L201" s="11"/>
      <c r="M201" s="11"/>
    </row>
    <row r="202" spans="1:13" x14ac:dyDescent="0.4">
      <c r="A202" s="11"/>
      <c r="B202" s="11"/>
      <c r="C202" s="11"/>
      <c r="D202" s="36"/>
      <c r="E202" s="10" t="s">
        <v>167</v>
      </c>
      <c r="F202" s="13">
        <v>2</v>
      </c>
      <c r="G202" s="14">
        <v>9</v>
      </c>
      <c r="H202" s="14">
        <v>0</v>
      </c>
      <c r="I202" s="14">
        <v>0.3</v>
      </c>
      <c r="J202" s="12">
        <f t="shared" si="4"/>
        <v>5.4</v>
      </c>
      <c r="K202" s="11"/>
      <c r="L202" s="11"/>
      <c r="M202" s="11"/>
    </row>
    <row r="203" spans="1:13" x14ac:dyDescent="0.4">
      <c r="A203" s="11"/>
      <c r="B203" s="11"/>
      <c r="C203" s="11"/>
      <c r="D203" s="36"/>
      <c r="E203" s="10" t="s">
        <v>17</v>
      </c>
      <c r="F203" s="13">
        <v>4</v>
      </c>
      <c r="G203" s="14">
        <v>9</v>
      </c>
      <c r="H203" s="14">
        <v>0</v>
      </c>
      <c r="I203" s="14">
        <v>0.2</v>
      </c>
      <c r="J203" s="12">
        <f t="shared" si="4"/>
        <v>7.2</v>
      </c>
      <c r="K203" s="11"/>
      <c r="L203" s="11"/>
      <c r="M203" s="11"/>
    </row>
    <row r="204" spans="1:13" x14ac:dyDescent="0.4">
      <c r="A204" s="11"/>
      <c r="B204" s="11"/>
      <c r="C204" s="11"/>
      <c r="D204" s="36"/>
      <c r="E204" s="10" t="s">
        <v>17</v>
      </c>
      <c r="F204" s="13">
        <v>2</v>
      </c>
      <c r="G204" s="14">
        <v>0</v>
      </c>
      <c r="H204" s="14">
        <v>0</v>
      </c>
      <c r="I204" s="14">
        <v>0.2</v>
      </c>
      <c r="J204" s="12">
        <f t="shared" si="4"/>
        <v>0.4</v>
      </c>
      <c r="K204" s="11"/>
      <c r="L204" s="11"/>
      <c r="M204" s="11"/>
    </row>
    <row r="205" spans="1:13" x14ac:dyDescent="0.4">
      <c r="A205" s="11"/>
      <c r="B205" s="11"/>
      <c r="C205" s="11"/>
      <c r="D205" s="36"/>
      <c r="E205" s="10" t="s">
        <v>87</v>
      </c>
      <c r="F205" s="13"/>
      <c r="G205" s="14"/>
      <c r="H205" s="14"/>
      <c r="I205" s="14"/>
      <c r="J205" s="12">
        <f t="shared" si="4"/>
        <v>0</v>
      </c>
      <c r="K205" s="11"/>
      <c r="L205" s="11"/>
      <c r="M205" s="11"/>
    </row>
    <row r="206" spans="1:13" x14ac:dyDescent="0.4">
      <c r="A206" s="11"/>
      <c r="B206" s="11"/>
      <c r="C206" s="11"/>
      <c r="D206" s="36"/>
      <c r="E206" s="10" t="s">
        <v>88</v>
      </c>
      <c r="F206" s="13">
        <v>2</v>
      </c>
      <c r="G206" s="14">
        <v>0.3</v>
      </c>
      <c r="H206" s="14">
        <v>0.25</v>
      </c>
      <c r="I206" s="14">
        <v>0</v>
      </c>
      <c r="J206" s="12">
        <f t="shared" si="4"/>
        <v>0.15</v>
      </c>
      <c r="K206" s="11"/>
      <c r="L206" s="11"/>
      <c r="M206" s="11"/>
    </row>
    <row r="207" spans="1:13" x14ac:dyDescent="0.4">
      <c r="A207" s="11"/>
      <c r="B207" s="11"/>
      <c r="C207" s="11"/>
      <c r="D207" s="36"/>
      <c r="E207" s="10" t="s">
        <v>88</v>
      </c>
      <c r="F207" s="13">
        <v>4</v>
      </c>
      <c r="G207" s="14">
        <v>0.3</v>
      </c>
      <c r="H207" s="14">
        <v>0</v>
      </c>
      <c r="I207" s="14">
        <v>0.9</v>
      </c>
      <c r="J207" s="12">
        <f t="shared" si="4"/>
        <v>1.08</v>
      </c>
      <c r="K207" s="11"/>
      <c r="L207" s="11"/>
      <c r="M207" s="11"/>
    </row>
    <row r="208" spans="1:13" x14ac:dyDescent="0.4">
      <c r="A208" s="11"/>
      <c r="B208" s="11"/>
      <c r="C208" s="11"/>
      <c r="D208" s="36"/>
      <c r="E208" s="10" t="s">
        <v>88</v>
      </c>
      <c r="F208" s="13">
        <v>4</v>
      </c>
      <c r="G208" s="14">
        <v>0</v>
      </c>
      <c r="H208" s="14">
        <v>0.25</v>
      </c>
      <c r="I208" s="14">
        <v>0.9</v>
      </c>
      <c r="J208" s="12">
        <f t="shared" si="4"/>
        <v>0.9</v>
      </c>
      <c r="K208" s="11"/>
      <c r="L208" s="11"/>
      <c r="M208" s="11"/>
    </row>
    <row r="209" spans="1:13" x14ac:dyDescent="0.4">
      <c r="A209" s="11"/>
      <c r="B209" s="11"/>
      <c r="C209" s="11"/>
      <c r="D209" s="36"/>
      <c r="E209" s="10" t="s">
        <v>89</v>
      </c>
      <c r="F209" s="13">
        <v>10</v>
      </c>
      <c r="G209" s="14">
        <v>0.3</v>
      </c>
      <c r="H209" s="14">
        <v>0.3</v>
      </c>
      <c r="I209" s="14">
        <v>0</v>
      </c>
      <c r="J209" s="12">
        <f t="shared" si="4"/>
        <v>0.9</v>
      </c>
      <c r="K209" s="11"/>
      <c r="L209" s="11"/>
      <c r="M209" s="11"/>
    </row>
    <row r="210" spans="1:13" x14ac:dyDescent="0.4">
      <c r="A210" s="11"/>
      <c r="B210" s="11"/>
      <c r="C210" s="11"/>
      <c r="D210" s="36"/>
      <c r="E210" s="10" t="s">
        <v>89</v>
      </c>
      <c r="F210" s="13">
        <v>20</v>
      </c>
      <c r="G210" s="14">
        <v>0.3</v>
      </c>
      <c r="H210" s="14">
        <v>0</v>
      </c>
      <c r="I210" s="14">
        <v>0.9</v>
      </c>
      <c r="J210" s="12">
        <f t="shared" si="4"/>
        <v>5.4</v>
      </c>
      <c r="K210" s="11"/>
      <c r="L210" s="11"/>
      <c r="M210" s="11"/>
    </row>
    <row r="211" spans="1:13" x14ac:dyDescent="0.4">
      <c r="A211" s="11"/>
      <c r="B211" s="11"/>
      <c r="C211" s="11"/>
      <c r="D211" s="36"/>
      <c r="E211" s="10" t="s">
        <v>89</v>
      </c>
      <c r="F211" s="13">
        <v>20</v>
      </c>
      <c r="G211" s="14">
        <v>0</v>
      </c>
      <c r="H211" s="14">
        <v>0.3</v>
      </c>
      <c r="I211" s="14">
        <v>0.9</v>
      </c>
      <c r="J211" s="12">
        <f t="shared" si="4"/>
        <v>5.4</v>
      </c>
      <c r="K211" s="11"/>
      <c r="L211" s="11"/>
      <c r="M211" s="11"/>
    </row>
    <row r="212" spans="1:13" x14ac:dyDescent="0.4">
      <c r="A212" s="11"/>
      <c r="B212" s="11"/>
      <c r="C212" s="11"/>
      <c r="D212" s="36"/>
      <c r="E212" s="10" t="s">
        <v>90</v>
      </c>
      <c r="F212" s="13">
        <v>2</v>
      </c>
      <c r="G212" s="14">
        <v>0.3</v>
      </c>
      <c r="H212" s="14">
        <v>0.35</v>
      </c>
      <c r="I212" s="14">
        <v>0</v>
      </c>
      <c r="J212" s="12">
        <f t="shared" si="4"/>
        <v>0.21</v>
      </c>
      <c r="K212" s="11"/>
      <c r="L212" s="11"/>
      <c r="M212" s="11"/>
    </row>
    <row r="213" spans="1:13" x14ac:dyDescent="0.4">
      <c r="A213" s="11"/>
      <c r="B213" s="11"/>
      <c r="C213" s="11"/>
      <c r="D213" s="36"/>
      <c r="E213" s="10" t="s">
        <v>90</v>
      </c>
      <c r="F213" s="13">
        <v>4</v>
      </c>
      <c r="G213" s="14">
        <v>0.3</v>
      </c>
      <c r="H213" s="14">
        <v>0</v>
      </c>
      <c r="I213" s="14">
        <v>0.9</v>
      </c>
      <c r="J213" s="12">
        <f t="shared" si="4"/>
        <v>1.08</v>
      </c>
      <c r="K213" s="11"/>
      <c r="L213" s="11"/>
      <c r="M213" s="11"/>
    </row>
    <row r="214" spans="1:13" x14ac:dyDescent="0.4">
      <c r="A214" s="11"/>
      <c r="B214" s="11"/>
      <c r="C214" s="11"/>
      <c r="D214" s="36"/>
      <c r="E214" s="10" t="s">
        <v>90</v>
      </c>
      <c r="F214" s="13">
        <v>4</v>
      </c>
      <c r="G214" s="14">
        <v>0</v>
      </c>
      <c r="H214" s="14">
        <v>0.35</v>
      </c>
      <c r="I214" s="14">
        <v>0.9</v>
      </c>
      <c r="J214" s="12">
        <f t="shared" si="4"/>
        <v>1.26</v>
      </c>
      <c r="K214" s="11"/>
      <c r="L214" s="11"/>
      <c r="M214" s="11"/>
    </row>
    <row r="215" spans="1:13" x14ac:dyDescent="0.4">
      <c r="A215" s="11"/>
      <c r="B215" s="11"/>
      <c r="C215" s="11"/>
      <c r="D215" s="36"/>
      <c r="E215" s="10" t="s">
        <v>91</v>
      </c>
      <c r="F215" s="13">
        <v>2</v>
      </c>
      <c r="G215" s="14">
        <v>0.5</v>
      </c>
      <c r="H215" s="14">
        <v>0.4</v>
      </c>
      <c r="I215" s="14">
        <v>0</v>
      </c>
      <c r="J215" s="12">
        <f t="shared" si="4"/>
        <v>0.4</v>
      </c>
      <c r="K215" s="11"/>
      <c r="L215" s="11"/>
      <c r="M215" s="11"/>
    </row>
    <row r="216" spans="1:13" x14ac:dyDescent="0.4">
      <c r="A216" s="11"/>
      <c r="B216" s="11"/>
      <c r="C216" s="11"/>
      <c r="D216" s="36"/>
      <c r="E216" s="10" t="s">
        <v>91</v>
      </c>
      <c r="F216" s="13">
        <v>4</v>
      </c>
      <c r="G216" s="14">
        <v>0.5</v>
      </c>
      <c r="H216" s="14">
        <v>0</v>
      </c>
      <c r="I216" s="14">
        <v>0.9</v>
      </c>
      <c r="J216" s="12">
        <f t="shared" si="4"/>
        <v>1.8</v>
      </c>
      <c r="K216" s="11"/>
      <c r="L216" s="11"/>
      <c r="M216" s="11"/>
    </row>
    <row r="217" spans="1:13" x14ac:dyDescent="0.4">
      <c r="A217" s="11"/>
      <c r="B217" s="11"/>
      <c r="C217" s="11"/>
      <c r="D217" s="36"/>
      <c r="E217" s="10" t="s">
        <v>91</v>
      </c>
      <c r="F217" s="13">
        <v>4</v>
      </c>
      <c r="G217" s="14">
        <v>0</v>
      </c>
      <c r="H217" s="14">
        <v>0.4</v>
      </c>
      <c r="I217" s="14">
        <v>0.9</v>
      </c>
      <c r="J217" s="12">
        <f t="shared" si="4"/>
        <v>1.44</v>
      </c>
      <c r="K217" s="11"/>
      <c r="L217" s="11"/>
      <c r="M217" s="11"/>
    </row>
    <row r="218" spans="1:13" x14ac:dyDescent="0.4">
      <c r="A218" s="11"/>
      <c r="B218" s="11"/>
      <c r="C218" s="11"/>
      <c r="D218" s="36"/>
      <c r="E218" s="10" t="s">
        <v>92</v>
      </c>
      <c r="F218" s="13"/>
      <c r="G218" s="14"/>
      <c r="H218" s="14"/>
      <c r="I218" s="14"/>
      <c r="J218" s="12">
        <f t="shared" si="4"/>
        <v>0</v>
      </c>
      <c r="K218" s="11"/>
      <c r="L218" s="11"/>
      <c r="M218" s="11"/>
    </row>
    <row r="219" spans="1:13" x14ac:dyDescent="0.4">
      <c r="A219" s="11"/>
      <c r="B219" s="11"/>
      <c r="C219" s="11"/>
      <c r="D219" s="36"/>
      <c r="E219" s="10" t="s">
        <v>88</v>
      </c>
      <c r="F219" s="13">
        <v>4</v>
      </c>
      <c r="G219" s="14">
        <v>0.3</v>
      </c>
      <c r="H219" s="14">
        <v>0.25</v>
      </c>
      <c r="I219" s="14">
        <v>0</v>
      </c>
      <c r="J219" s="12">
        <f t="shared" si="4"/>
        <v>0.3</v>
      </c>
      <c r="K219" s="11"/>
      <c r="L219" s="11"/>
      <c r="M219" s="11"/>
    </row>
    <row r="220" spans="1:13" x14ac:dyDescent="0.4">
      <c r="A220" s="11"/>
      <c r="B220" s="11"/>
      <c r="C220" s="11"/>
      <c r="D220" s="36"/>
      <c r="E220" s="10" t="s">
        <v>88</v>
      </c>
      <c r="F220" s="13">
        <v>8</v>
      </c>
      <c r="G220" s="14">
        <v>0.3</v>
      </c>
      <c r="H220" s="14">
        <v>0</v>
      </c>
      <c r="I220" s="14">
        <v>0.9</v>
      </c>
      <c r="J220" s="12">
        <f t="shared" si="4"/>
        <v>2.16</v>
      </c>
      <c r="K220" s="11"/>
      <c r="L220" s="11"/>
      <c r="M220" s="11"/>
    </row>
    <row r="221" spans="1:13" x14ac:dyDescent="0.4">
      <c r="A221" s="11"/>
      <c r="B221" s="11"/>
      <c r="C221" s="11"/>
      <c r="D221" s="36"/>
      <c r="E221" s="10" t="s">
        <v>88</v>
      </c>
      <c r="F221" s="13">
        <v>8</v>
      </c>
      <c r="G221" s="14">
        <v>0</v>
      </c>
      <c r="H221" s="14">
        <v>0.25</v>
      </c>
      <c r="I221" s="14">
        <v>0.9</v>
      </c>
      <c r="J221" s="12">
        <f t="shared" si="4"/>
        <v>1.8</v>
      </c>
      <c r="K221" s="11"/>
      <c r="L221" s="11"/>
      <c r="M221" s="11"/>
    </row>
    <row r="222" spans="1:13" x14ac:dyDescent="0.4">
      <c r="A222" s="11"/>
      <c r="B222" s="11"/>
      <c r="C222" s="11"/>
      <c r="D222" s="36"/>
      <c r="E222" s="10" t="s">
        <v>93</v>
      </c>
      <c r="F222" s="13">
        <v>6</v>
      </c>
      <c r="G222" s="14">
        <v>0.3</v>
      </c>
      <c r="H222" s="14">
        <v>0.4</v>
      </c>
      <c r="I222" s="14">
        <v>0</v>
      </c>
      <c r="J222" s="12">
        <f t="shared" si="4"/>
        <v>0.72</v>
      </c>
      <c r="K222" s="11"/>
      <c r="L222" s="11"/>
      <c r="M222" s="11"/>
    </row>
    <row r="223" spans="1:13" x14ac:dyDescent="0.4">
      <c r="A223" s="11"/>
      <c r="B223" s="11"/>
      <c r="C223" s="11"/>
      <c r="D223" s="36"/>
      <c r="E223" s="10" t="s">
        <v>93</v>
      </c>
      <c r="F223" s="13">
        <v>12</v>
      </c>
      <c r="G223" s="14">
        <v>0.3</v>
      </c>
      <c r="H223" s="14">
        <v>0</v>
      </c>
      <c r="I223" s="14">
        <v>0.9</v>
      </c>
      <c r="J223" s="12">
        <f t="shared" si="4"/>
        <v>3.24</v>
      </c>
      <c r="K223" s="11"/>
      <c r="L223" s="11"/>
      <c r="M223" s="11"/>
    </row>
    <row r="224" spans="1:13" x14ac:dyDescent="0.4">
      <c r="A224" s="11"/>
      <c r="B224" s="11"/>
      <c r="C224" s="11"/>
      <c r="D224" s="36"/>
      <c r="E224" s="10" t="s">
        <v>93</v>
      </c>
      <c r="F224" s="13">
        <v>12</v>
      </c>
      <c r="G224" s="14">
        <v>0</v>
      </c>
      <c r="H224" s="14">
        <v>0.4</v>
      </c>
      <c r="I224" s="14">
        <v>0.9</v>
      </c>
      <c r="J224" s="12">
        <f t="shared" si="4"/>
        <v>4.32</v>
      </c>
      <c r="K224" s="11"/>
      <c r="L224" s="11"/>
      <c r="M224" s="11"/>
    </row>
    <row r="225" spans="1:13" x14ac:dyDescent="0.4">
      <c r="A225" s="11"/>
      <c r="B225" s="11"/>
      <c r="C225" s="11"/>
      <c r="D225" s="36"/>
      <c r="E225" s="10" t="s">
        <v>94</v>
      </c>
      <c r="F225" s="13">
        <v>2</v>
      </c>
      <c r="G225" s="14">
        <v>0.5</v>
      </c>
      <c r="H225" s="14">
        <v>0.5</v>
      </c>
      <c r="I225" s="14">
        <v>0</v>
      </c>
      <c r="J225" s="12">
        <f t="shared" si="4"/>
        <v>0.5</v>
      </c>
      <c r="K225" s="11"/>
      <c r="L225" s="11"/>
      <c r="M225" s="11"/>
    </row>
    <row r="226" spans="1:13" x14ac:dyDescent="0.4">
      <c r="A226" s="11"/>
      <c r="B226" s="11"/>
      <c r="C226" s="11"/>
      <c r="D226" s="36"/>
      <c r="E226" s="10" t="s">
        <v>94</v>
      </c>
      <c r="F226" s="13">
        <v>4</v>
      </c>
      <c r="G226" s="14">
        <v>0.5</v>
      </c>
      <c r="H226" s="14">
        <v>0</v>
      </c>
      <c r="I226" s="14">
        <v>0.9</v>
      </c>
      <c r="J226" s="12">
        <f t="shared" si="4"/>
        <v>1.8</v>
      </c>
      <c r="K226" s="11"/>
      <c r="L226" s="11"/>
      <c r="M226" s="11"/>
    </row>
    <row r="227" spans="1:13" x14ac:dyDescent="0.4">
      <c r="A227" s="11"/>
      <c r="B227" s="11"/>
      <c r="C227" s="11"/>
      <c r="D227" s="36"/>
      <c r="E227" s="10" t="s">
        <v>94</v>
      </c>
      <c r="F227" s="13">
        <v>4</v>
      </c>
      <c r="G227" s="14">
        <v>0</v>
      </c>
      <c r="H227" s="14">
        <v>0.5</v>
      </c>
      <c r="I227" s="14">
        <v>0.9</v>
      </c>
      <c r="J227" s="12">
        <f t="shared" si="4"/>
        <v>1.8</v>
      </c>
      <c r="K227" s="11"/>
      <c r="L227" s="11"/>
      <c r="M227" s="11"/>
    </row>
    <row r="228" spans="1:13" x14ac:dyDescent="0.4">
      <c r="A228" s="11"/>
      <c r="B228" s="11"/>
      <c r="C228" s="11"/>
      <c r="D228" s="36"/>
      <c r="E228" s="10" t="s">
        <v>160</v>
      </c>
      <c r="F228" s="13"/>
      <c r="G228" s="14"/>
      <c r="H228" s="14"/>
      <c r="I228" s="14"/>
      <c r="J228" s="14">
        <v>68.16</v>
      </c>
      <c r="K228" s="11"/>
      <c r="L228" s="11"/>
      <c r="M228" s="11"/>
    </row>
    <row r="229" spans="1:13" x14ac:dyDescent="0.4">
      <c r="A229" s="11"/>
      <c r="B229" s="11"/>
      <c r="C229" s="11"/>
      <c r="D229" s="36"/>
      <c r="E229" s="11"/>
      <c r="F229" s="11"/>
      <c r="G229" s="11"/>
      <c r="H229" s="11"/>
      <c r="I229" s="11"/>
      <c r="J229" s="15" t="s">
        <v>168</v>
      </c>
      <c r="K229" s="16">
        <f>SUM(J192:J228)</f>
        <v>231.76</v>
      </c>
      <c r="L229" s="14">
        <v>0</v>
      </c>
      <c r="M229" s="16">
        <f>ROUND(K229*L229,2)</f>
        <v>0</v>
      </c>
    </row>
    <row r="230" spans="1:13" ht="1.1000000000000001" customHeight="1" x14ac:dyDescent="0.4">
      <c r="A230" s="17"/>
      <c r="B230" s="17"/>
      <c r="C230" s="17"/>
      <c r="D230" s="37"/>
      <c r="E230" s="17"/>
      <c r="F230" s="17"/>
      <c r="G230" s="17"/>
      <c r="H230" s="17"/>
      <c r="I230" s="17"/>
      <c r="J230" s="17"/>
      <c r="K230" s="17"/>
      <c r="L230" s="17"/>
      <c r="M230" s="17"/>
    </row>
    <row r="231" spans="1:13" x14ac:dyDescent="0.4">
      <c r="A231" s="11"/>
      <c r="B231" s="11"/>
      <c r="C231" s="11"/>
      <c r="D231" s="36"/>
      <c r="E231" s="11"/>
      <c r="F231" s="11"/>
      <c r="G231" s="11"/>
      <c r="H231" s="11"/>
      <c r="I231" s="11"/>
      <c r="J231" s="15" t="s">
        <v>169</v>
      </c>
      <c r="K231" s="18">
        <v>1</v>
      </c>
      <c r="L231" s="16">
        <f>M185+M190</f>
        <v>0</v>
      </c>
      <c r="M231" s="16">
        <f>ROUND(K231*L231,2)</f>
        <v>0</v>
      </c>
    </row>
    <row r="232" spans="1:13" ht="1.1000000000000001" customHeight="1" x14ac:dyDescent="0.4">
      <c r="A232" s="17"/>
      <c r="B232" s="17"/>
      <c r="C232" s="17"/>
      <c r="D232" s="37"/>
      <c r="E232" s="17"/>
      <c r="F232" s="17"/>
      <c r="G232" s="17"/>
      <c r="H232" s="17"/>
      <c r="I232" s="17"/>
      <c r="J232" s="17"/>
      <c r="K232" s="17"/>
      <c r="L232" s="17"/>
      <c r="M232" s="17"/>
    </row>
    <row r="233" spans="1:13" x14ac:dyDescent="0.4">
      <c r="A233" s="5" t="s">
        <v>170</v>
      </c>
      <c r="B233" s="5" t="s">
        <v>16</v>
      </c>
      <c r="C233" s="5" t="s">
        <v>17</v>
      </c>
      <c r="D233" s="35" t="s">
        <v>171</v>
      </c>
      <c r="E233" s="6"/>
      <c r="F233" s="6"/>
      <c r="G233" s="6"/>
      <c r="H233" s="6"/>
      <c r="I233" s="6"/>
      <c r="J233" s="6"/>
      <c r="K233" s="7">
        <f>K247</f>
        <v>1</v>
      </c>
      <c r="L233" s="8">
        <f>L247</f>
        <v>0</v>
      </c>
      <c r="M233" s="8">
        <f>M247</f>
        <v>0</v>
      </c>
    </row>
    <row r="234" spans="1:13" x14ac:dyDescent="0.4">
      <c r="A234" s="9" t="s">
        <v>172</v>
      </c>
      <c r="B234" s="10" t="s">
        <v>20</v>
      </c>
      <c r="C234" s="10" t="s">
        <v>32</v>
      </c>
      <c r="D234" s="21" t="s">
        <v>173</v>
      </c>
      <c r="E234" s="11"/>
      <c r="F234" s="11"/>
      <c r="G234" s="11"/>
      <c r="H234" s="11"/>
      <c r="I234" s="11"/>
      <c r="J234" s="11"/>
      <c r="K234" s="12">
        <f>K239</f>
        <v>98.4</v>
      </c>
      <c r="L234" s="12">
        <f>L239</f>
        <v>0</v>
      </c>
      <c r="M234" s="12">
        <f>M239</f>
        <v>0</v>
      </c>
    </row>
    <row r="235" spans="1:13" ht="107.15" x14ac:dyDescent="0.4">
      <c r="A235" s="11"/>
      <c r="B235" s="11"/>
      <c r="C235" s="11"/>
      <c r="D235" s="21" t="s">
        <v>174</v>
      </c>
      <c r="E235" s="11"/>
      <c r="F235" s="11"/>
      <c r="G235" s="11"/>
      <c r="H235" s="11"/>
      <c r="I235" s="11"/>
      <c r="J235" s="11"/>
      <c r="K235" s="11"/>
      <c r="L235" s="11"/>
      <c r="M235" s="11"/>
    </row>
    <row r="236" spans="1:13" x14ac:dyDescent="0.4">
      <c r="A236" s="11"/>
      <c r="B236" s="11"/>
      <c r="C236" s="11"/>
      <c r="D236" s="36"/>
      <c r="E236" s="10" t="s">
        <v>175</v>
      </c>
      <c r="F236" s="13">
        <v>4</v>
      </c>
      <c r="G236" s="14">
        <v>11.3</v>
      </c>
      <c r="H236" s="14">
        <v>0</v>
      </c>
      <c r="I236" s="14">
        <v>2</v>
      </c>
      <c r="J236" s="12">
        <f>OR(F236&lt;&gt;0,G236&lt;&gt;0,H236&lt;&gt;0,I236&lt;&gt;0)*(F236 + (F236 = 0))*(G236 + (G236 = 0))*(H236 + (H236 = 0))*(I236 + (I236 = 0))</f>
        <v>90.4</v>
      </c>
      <c r="K236" s="11"/>
      <c r="L236" s="11"/>
      <c r="M236" s="11"/>
    </row>
    <row r="237" spans="1:13" x14ac:dyDescent="0.4">
      <c r="A237" s="11"/>
      <c r="B237" s="11"/>
      <c r="C237" s="11"/>
      <c r="D237" s="36"/>
      <c r="E237" s="10" t="s">
        <v>176</v>
      </c>
      <c r="F237" s="13">
        <v>-2</v>
      </c>
      <c r="G237" s="14">
        <v>2</v>
      </c>
      <c r="H237" s="14">
        <v>0</v>
      </c>
      <c r="I237" s="14">
        <v>2</v>
      </c>
      <c r="J237" s="12">
        <f>OR(F237&lt;&gt;0,G237&lt;&gt;0,H237&lt;&gt;0,I237&lt;&gt;0)*(F237 + (F237 = 0))*(G237 + (G237 = 0))*(H237 + (H237 = 0))*(I237 + (I237 = 0))</f>
        <v>-8</v>
      </c>
      <c r="K237" s="11"/>
      <c r="L237" s="11"/>
      <c r="M237" s="11"/>
    </row>
    <row r="238" spans="1:13" x14ac:dyDescent="0.4">
      <c r="A238" s="11"/>
      <c r="B238" s="11"/>
      <c r="C238" s="11"/>
      <c r="D238" s="36"/>
      <c r="E238" s="10" t="s">
        <v>177</v>
      </c>
      <c r="F238" s="13">
        <v>2</v>
      </c>
      <c r="G238" s="14">
        <v>4</v>
      </c>
      <c r="H238" s="14">
        <v>0</v>
      </c>
      <c r="I238" s="14">
        <v>2</v>
      </c>
      <c r="J238" s="12">
        <f>OR(F238&lt;&gt;0,G238&lt;&gt;0,H238&lt;&gt;0,I238&lt;&gt;0)*(F238 + (F238 = 0))*(G238 + (G238 = 0))*(H238 + (H238 = 0))*(I238 + (I238 = 0))</f>
        <v>16</v>
      </c>
      <c r="K238" s="11"/>
      <c r="L238" s="11"/>
      <c r="M238" s="11"/>
    </row>
    <row r="239" spans="1:13" x14ac:dyDescent="0.4">
      <c r="A239" s="11"/>
      <c r="B239" s="11"/>
      <c r="C239" s="11"/>
      <c r="D239" s="36"/>
      <c r="E239" s="11"/>
      <c r="F239" s="11"/>
      <c r="G239" s="11"/>
      <c r="H239" s="11"/>
      <c r="I239" s="11"/>
      <c r="J239" s="15" t="s">
        <v>178</v>
      </c>
      <c r="K239" s="16">
        <f>SUM(J236:J238)</f>
        <v>98.4</v>
      </c>
      <c r="L239" s="14">
        <v>0</v>
      </c>
      <c r="M239" s="16">
        <f>ROUND(K239*L239,2)</f>
        <v>0</v>
      </c>
    </row>
    <row r="240" spans="1:13" ht="1.1000000000000001" customHeight="1" x14ac:dyDescent="0.4">
      <c r="A240" s="17"/>
      <c r="B240" s="17"/>
      <c r="C240" s="17"/>
      <c r="D240" s="37"/>
      <c r="E240" s="17"/>
      <c r="F240" s="17"/>
      <c r="G240" s="17"/>
      <c r="H240" s="17"/>
      <c r="I240" s="17"/>
      <c r="J240" s="17"/>
      <c r="K240" s="17"/>
      <c r="L240" s="17"/>
      <c r="M240" s="17"/>
    </row>
    <row r="241" spans="1:13" x14ac:dyDescent="0.4">
      <c r="A241" s="9" t="s">
        <v>179</v>
      </c>
      <c r="B241" s="10" t="s">
        <v>20</v>
      </c>
      <c r="C241" s="10" t="s">
        <v>133</v>
      </c>
      <c r="D241" s="21" t="s">
        <v>180</v>
      </c>
      <c r="E241" s="11"/>
      <c r="F241" s="11"/>
      <c r="G241" s="11"/>
      <c r="H241" s="11"/>
      <c r="I241" s="11"/>
      <c r="J241" s="11"/>
      <c r="K241" s="12">
        <f>K245</f>
        <v>25.3</v>
      </c>
      <c r="L241" s="12">
        <f>L245</f>
        <v>0</v>
      </c>
      <c r="M241" s="12">
        <f>M245</f>
        <v>0</v>
      </c>
    </row>
    <row r="242" spans="1:13" ht="85.75" x14ac:dyDescent="0.4">
      <c r="A242" s="11"/>
      <c r="B242" s="11"/>
      <c r="C242" s="11"/>
      <c r="D242" s="21" t="s">
        <v>181</v>
      </c>
      <c r="E242" s="11"/>
      <c r="F242" s="11"/>
      <c r="G242" s="11"/>
      <c r="H242" s="11"/>
      <c r="I242" s="11"/>
      <c r="J242" s="11"/>
      <c r="K242" s="11"/>
      <c r="L242" s="11"/>
      <c r="M242" s="11"/>
    </row>
    <row r="243" spans="1:13" x14ac:dyDescent="0.4">
      <c r="A243" s="11"/>
      <c r="B243" s="11"/>
      <c r="C243" s="11"/>
      <c r="D243" s="36"/>
      <c r="E243" s="10" t="s">
        <v>24</v>
      </c>
      <c r="F243" s="13">
        <v>2</v>
      </c>
      <c r="G243" s="14">
        <v>5.6</v>
      </c>
      <c r="H243" s="14">
        <v>0</v>
      </c>
      <c r="I243" s="14">
        <v>0</v>
      </c>
      <c r="J243" s="12">
        <f>OR(F243&lt;&gt;0,G243&lt;&gt;0,H243&lt;&gt;0,I243&lt;&gt;0)*(F243 + (F243 = 0))*(G243 + (G243 = 0))*(H243 + (H243 = 0))*(I243 + (I243 = 0))</f>
        <v>11.2</v>
      </c>
      <c r="K243" s="11"/>
      <c r="L243" s="11"/>
      <c r="M243" s="11"/>
    </row>
    <row r="244" spans="1:13" x14ac:dyDescent="0.4">
      <c r="A244" s="11"/>
      <c r="B244" s="11"/>
      <c r="C244" s="11"/>
      <c r="D244" s="36"/>
      <c r="E244" s="10" t="s">
        <v>25</v>
      </c>
      <c r="F244" s="13">
        <v>2</v>
      </c>
      <c r="G244" s="14">
        <v>7.05</v>
      </c>
      <c r="H244" s="14">
        <v>0</v>
      </c>
      <c r="I244" s="14">
        <v>0</v>
      </c>
      <c r="J244" s="12">
        <f>OR(F244&lt;&gt;0,G244&lt;&gt;0,H244&lt;&gt;0,I244&lt;&gt;0)*(F244 + (F244 = 0))*(G244 + (G244 = 0))*(H244 + (H244 = 0))*(I244 + (I244 = 0))</f>
        <v>14.1</v>
      </c>
      <c r="K244" s="11"/>
      <c r="L244" s="11"/>
      <c r="M244" s="11"/>
    </row>
    <row r="245" spans="1:13" x14ac:dyDescent="0.4">
      <c r="A245" s="11"/>
      <c r="B245" s="11"/>
      <c r="C245" s="11"/>
      <c r="D245" s="36"/>
      <c r="E245" s="11"/>
      <c r="F245" s="11"/>
      <c r="G245" s="11"/>
      <c r="H245" s="11"/>
      <c r="I245" s="11"/>
      <c r="J245" s="15" t="s">
        <v>182</v>
      </c>
      <c r="K245" s="16">
        <f>SUM(J243:J244)</f>
        <v>25.3</v>
      </c>
      <c r="L245" s="14">
        <v>0</v>
      </c>
      <c r="M245" s="16">
        <f>ROUND(K245*L245,2)</f>
        <v>0</v>
      </c>
    </row>
    <row r="246" spans="1:13" ht="1.1000000000000001" customHeight="1" x14ac:dyDescent="0.4">
      <c r="A246" s="17"/>
      <c r="B246" s="17"/>
      <c r="C246" s="17"/>
      <c r="D246" s="37"/>
      <c r="E246" s="17"/>
      <c r="F246" s="17"/>
      <c r="G246" s="17"/>
      <c r="H246" s="17"/>
      <c r="I246" s="17"/>
      <c r="J246" s="17"/>
      <c r="K246" s="17"/>
      <c r="L246" s="17"/>
      <c r="M246" s="17"/>
    </row>
    <row r="247" spans="1:13" x14ac:dyDescent="0.4">
      <c r="A247" s="11"/>
      <c r="B247" s="11"/>
      <c r="C247" s="11"/>
      <c r="D247" s="36"/>
      <c r="E247" s="11"/>
      <c r="F247" s="11"/>
      <c r="G247" s="11"/>
      <c r="H247" s="11"/>
      <c r="I247" s="11"/>
      <c r="J247" s="15" t="s">
        <v>183</v>
      </c>
      <c r="K247" s="18">
        <v>1</v>
      </c>
      <c r="L247" s="16">
        <f>M234+M241</f>
        <v>0</v>
      </c>
      <c r="M247" s="16">
        <f>ROUND(K247*L247,2)</f>
        <v>0</v>
      </c>
    </row>
    <row r="248" spans="1:13" ht="1.1000000000000001" customHeight="1" x14ac:dyDescent="0.4">
      <c r="A248" s="17"/>
      <c r="B248" s="17"/>
      <c r="C248" s="17"/>
      <c r="D248" s="37"/>
      <c r="E248" s="17"/>
      <c r="F248" s="17"/>
      <c r="G248" s="17"/>
      <c r="H248" s="17"/>
      <c r="I248" s="17"/>
      <c r="J248" s="17"/>
      <c r="K248" s="17"/>
      <c r="L248" s="17"/>
      <c r="M248" s="17"/>
    </row>
    <row r="249" spans="1:13" x14ac:dyDescent="0.4">
      <c r="A249" s="5" t="s">
        <v>184</v>
      </c>
      <c r="B249" s="5" t="s">
        <v>16</v>
      </c>
      <c r="C249" s="5" t="s">
        <v>17</v>
      </c>
      <c r="D249" s="35" t="s">
        <v>185</v>
      </c>
      <c r="E249" s="6"/>
      <c r="F249" s="6"/>
      <c r="G249" s="6"/>
      <c r="H249" s="6"/>
      <c r="I249" s="6"/>
      <c r="J249" s="6"/>
      <c r="K249" s="7">
        <f>K270</f>
        <v>1</v>
      </c>
      <c r="L249" s="8">
        <f>L270</f>
        <v>0</v>
      </c>
      <c r="M249" s="8">
        <f>M270</f>
        <v>0</v>
      </c>
    </row>
    <row r="250" spans="1:13" x14ac:dyDescent="0.4">
      <c r="A250" s="9" t="s">
        <v>186</v>
      </c>
      <c r="B250" s="10" t="s">
        <v>20</v>
      </c>
      <c r="C250" s="10" t="s">
        <v>133</v>
      </c>
      <c r="D250" s="21" t="s">
        <v>187</v>
      </c>
      <c r="E250" s="11"/>
      <c r="F250" s="11"/>
      <c r="G250" s="11"/>
      <c r="H250" s="11"/>
      <c r="I250" s="11"/>
      <c r="J250" s="11"/>
      <c r="K250" s="12">
        <f>K253</f>
        <v>18</v>
      </c>
      <c r="L250" s="12">
        <f>L253</f>
        <v>0</v>
      </c>
      <c r="M250" s="12">
        <f>M253</f>
        <v>0</v>
      </c>
    </row>
    <row r="251" spans="1:13" ht="96.45" x14ac:dyDescent="0.4">
      <c r="A251" s="11"/>
      <c r="B251" s="11"/>
      <c r="C251" s="11"/>
      <c r="D251" s="21" t="s">
        <v>188</v>
      </c>
      <c r="E251" s="11"/>
      <c r="F251" s="11"/>
      <c r="G251" s="11"/>
      <c r="H251" s="11"/>
      <c r="I251" s="11"/>
      <c r="J251" s="11"/>
      <c r="K251" s="11"/>
      <c r="L251" s="11"/>
      <c r="M251" s="11"/>
    </row>
    <row r="252" spans="1:13" x14ac:dyDescent="0.4">
      <c r="A252" s="11"/>
      <c r="B252" s="11"/>
      <c r="C252" s="11"/>
      <c r="D252" s="36"/>
      <c r="E252" s="10" t="s">
        <v>167</v>
      </c>
      <c r="F252" s="13">
        <v>2</v>
      </c>
      <c r="G252" s="14">
        <v>9</v>
      </c>
      <c r="H252" s="14">
        <v>0</v>
      </c>
      <c r="I252" s="14">
        <v>0</v>
      </c>
      <c r="J252" s="12">
        <f>OR(F252&lt;&gt;0,G252&lt;&gt;0,H252&lt;&gt;0,I252&lt;&gt;0)*(F252 + (F252 = 0))*(G252 + (G252 = 0))*(H252 + (H252 = 0))*(I252 + (I252 = 0))</f>
        <v>18</v>
      </c>
      <c r="K252" s="11"/>
      <c r="L252" s="11"/>
      <c r="M252" s="11"/>
    </row>
    <row r="253" spans="1:13" x14ac:dyDescent="0.4">
      <c r="A253" s="11"/>
      <c r="B253" s="11"/>
      <c r="C253" s="11"/>
      <c r="D253" s="36"/>
      <c r="E253" s="11"/>
      <c r="F253" s="11"/>
      <c r="G253" s="11"/>
      <c r="H253" s="11"/>
      <c r="I253" s="11"/>
      <c r="J253" s="15" t="s">
        <v>189</v>
      </c>
      <c r="K253" s="16">
        <f>J252</f>
        <v>18</v>
      </c>
      <c r="L253" s="14">
        <v>0</v>
      </c>
      <c r="M253" s="16">
        <f>ROUND(K253*L253,2)</f>
        <v>0</v>
      </c>
    </row>
    <row r="254" spans="1:13" ht="1.1000000000000001" customHeight="1" x14ac:dyDescent="0.4">
      <c r="A254" s="17"/>
      <c r="B254" s="17"/>
      <c r="C254" s="17"/>
      <c r="D254" s="37"/>
      <c r="E254" s="17"/>
      <c r="F254" s="17"/>
      <c r="G254" s="17"/>
      <c r="H254" s="17"/>
      <c r="I254" s="17"/>
      <c r="J254" s="17"/>
      <c r="K254" s="17"/>
      <c r="L254" s="17"/>
      <c r="M254" s="17"/>
    </row>
    <row r="255" spans="1:13" x14ac:dyDescent="0.4">
      <c r="A255" s="9" t="s">
        <v>190</v>
      </c>
      <c r="B255" s="10" t="s">
        <v>20</v>
      </c>
      <c r="C255" s="10" t="s">
        <v>21</v>
      </c>
      <c r="D255" s="21" t="s">
        <v>191</v>
      </c>
      <c r="E255" s="11"/>
      <c r="F255" s="11"/>
      <c r="G255" s="11"/>
      <c r="H255" s="11"/>
      <c r="I255" s="11"/>
      <c r="J255" s="11"/>
      <c r="K255" s="12">
        <f>K258</f>
        <v>1</v>
      </c>
      <c r="L255" s="12">
        <f>L258</f>
        <v>0</v>
      </c>
      <c r="M255" s="12">
        <f>M258</f>
        <v>0</v>
      </c>
    </row>
    <row r="256" spans="1:13" ht="150" x14ac:dyDescent="0.4">
      <c r="A256" s="11"/>
      <c r="B256" s="11"/>
      <c r="C256" s="11"/>
      <c r="D256" s="21" t="s">
        <v>192</v>
      </c>
      <c r="E256" s="11"/>
      <c r="F256" s="11"/>
      <c r="G256" s="11"/>
      <c r="H256" s="11"/>
      <c r="I256" s="11"/>
      <c r="J256" s="11"/>
      <c r="K256" s="11"/>
      <c r="L256" s="11"/>
      <c r="M256" s="11"/>
    </row>
    <row r="257" spans="1:13" x14ac:dyDescent="0.4">
      <c r="A257" s="11"/>
      <c r="B257" s="11"/>
      <c r="C257" s="11"/>
      <c r="D257" s="36"/>
      <c r="E257" s="10" t="s">
        <v>193</v>
      </c>
      <c r="F257" s="13">
        <v>1</v>
      </c>
      <c r="G257" s="14">
        <v>0</v>
      </c>
      <c r="H257" s="14">
        <v>0</v>
      </c>
      <c r="I257" s="14">
        <v>0</v>
      </c>
      <c r="J257" s="12">
        <f>OR(F257&lt;&gt;0,G257&lt;&gt;0,H257&lt;&gt;0,I257&lt;&gt;0)*(F257 + (F257 = 0))*(G257 + (G257 = 0))*(H257 + (H257 = 0))*(I257 + (I257 = 0))</f>
        <v>1</v>
      </c>
      <c r="K257" s="11"/>
      <c r="L257" s="11"/>
      <c r="M257" s="11"/>
    </row>
    <row r="258" spans="1:13" x14ac:dyDescent="0.4">
      <c r="A258" s="11"/>
      <c r="B258" s="11"/>
      <c r="C258" s="11"/>
      <c r="D258" s="36"/>
      <c r="E258" s="11"/>
      <c r="F258" s="11"/>
      <c r="G258" s="11"/>
      <c r="H258" s="11"/>
      <c r="I258" s="11"/>
      <c r="J258" s="15" t="s">
        <v>194</v>
      </c>
      <c r="K258" s="16">
        <f>J257</f>
        <v>1</v>
      </c>
      <c r="L258" s="14">
        <v>0</v>
      </c>
      <c r="M258" s="16">
        <f>ROUND(K258*L258,2)</f>
        <v>0</v>
      </c>
    </row>
    <row r="259" spans="1:13" ht="1.1000000000000001" customHeight="1" x14ac:dyDescent="0.4">
      <c r="A259" s="17"/>
      <c r="B259" s="17"/>
      <c r="C259" s="17"/>
      <c r="D259" s="37"/>
      <c r="E259" s="17"/>
      <c r="F259" s="17"/>
      <c r="G259" s="17"/>
      <c r="H259" s="17"/>
      <c r="I259" s="17"/>
      <c r="J259" s="17"/>
      <c r="K259" s="17"/>
      <c r="L259" s="17"/>
      <c r="M259" s="17"/>
    </row>
    <row r="260" spans="1:13" x14ac:dyDescent="0.4">
      <c r="A260" s="9" t="s">
        <v>195</v>
      </c>
      <c r="B260" s="10" t="s">
        <v>20</v>
      </c>
      <c r="C260" s="10" t="s">
        <v>21</v>
      </c>
      <c r="D260" s="21" t="s">
        <v>196</v>
      </c>
      <c r="E260" s="11"/>
      <c r="F260" s="11"/>
      <c r="G260" s="11"/>
      <c r="H260" s="11"/>
      <c r="I260" s="11"/>
      <c r="J260" s="11"/>
      <c r="K260" s="12">
        <f>K263</f>
        <v>1</v>
      </c>
      <c r="L260" s="12">
        <f>L263</f>
        <v>0</v>
      </c>
      <c r="M260" s="12">
        <f>M263</f>
        <v>0</v>
      </c>
    </row>
    <row r="261" spans="1:13" ht="160.75" x14ac:dyDescent="0.4">
      <c r="A261" s="11"/>
      <c r="B261" s="11"/>
      <c r="C261" s="11"/>
      <c r="D261" s="21" t="s">
        <v>197</v>
      </c>
      <c r="E261" s="11"/>
      <c r="F261" s="11"/>
      <c r="G261" s="11"/>
      <c r="H261" s="11"/>
      <c r="I261" s="11"/>
      <c r="J261" s="11"/>
      <c r="K261" s="11"/>
      <c r="L261" s="11"/>
      <c r="M261" s="11"/>
    </row>
    <row r="262" spans="1:13" x14ac:dyDescent="0.4">
      <c r="A262" s="11"/>
      <c r="B262" s="11"/>
      <c r="C262" s="11"/>
      <c r="D262" s="36"/>
      <c r="E262" s="10" t="s">
        <v>193</v>
      </c>
      <c r="F262" s="13">
        <v>1</v>
      </c>
      <c r="G262" s="14">
        <v>0</v>
      </c>
      <c r="H262" s="14">
        <v>0</v>
      </c>
      <c r="I262" s="14">
        <v>0</v>
      </c>
      <c r="J262" s="12">
        <f>OR(F262&lt;&gt;0,G262&lt;&gt;0,H262&lt;&gt;0,I262&lt;&gt;0)*(F262 + (F262 = 0))*(G262 + (G262 = 0))*(H262 + (H262 = 0))*(I262 + (I262 = 0))</f>
        <v>1</v>
      </c>
      <c r="K262" s="11"/>
      <c r="L262" s="11"/>
      <c r="M262" s="11"/>
    </row>
    <row r="263" spans="1:13" x14ac:dyDescent="0.4">
      <c r="A263" s="11"/>
      <c r="B263" s="11"/>
      <c r="C263" s="11"/>
      <c r="D263" s="36"/>
      <c r="E263" s="11"/>
      <c r="F263" s="11"/>
      <c r="G263" s="11"/>
      <c r="H263" s="11"/>
      <c r="I263" s="11"/>
      <c r="J263" s="15" t="s">
        <v>198</v>
      </c>
      <c r="K263" s="16">
        <f>J262</f>
        <v>1</v>
      </c>
      <c r="L263" s="14">
        <v>0</v>
      </c>
      <c r="M263" s="16">
        <f>ROUND(K263*L263,2)</f>
        <v>0</v>
      </c>
    </row>
    <row r="264" spans="1:13" ht="1.1000000000000001" customHeight="1" x14ac:dyDescent="0.4">
      <c r="A264" s="17"/>
      <c r="B264" s="17"/>
      <c r="C264" s="17"/>
      <c r="D264" s="37"/>
      <c r="E264" s="17"/>
      <c r="F264" s="17"/>
      <c r="G264" s="17"/>
      <c r="H264" s="17"/>
      <c r="I264" s="17"/>
      <c r="J264" s="17"/>
      <c r="K264" s="17"/>
      <c r="L264" s="17"/>
      <c r="M264" s="17"/>
    </row>
    <row r="265" spans="1:13" x14ac:dyDescent="0.4">
      <c r="A265" s="9" t="s">
        <v>199</v>
      </c>
      <c r="B265" s="10" t="s">
        <v>20</v>
      </c>
      <c r="C265" s="10" t="s">
        <v>21</v>
      </c>
      <c r="D265" s="21" t="s">
        <v>200</v>
      </c>
      <c r="E265" s="11"/>
      <c r="F265" s="11"/>
      <c r="G265" s="11"/>
      <c r="H265" s="11"/>
      <c r="I265" s="11"/>
      <c r="J265" s="11"/>
      <c r="K265" s="12">
        <f>K268</f>
        <v>1</v>
      </c>
      <c r="L265" s="12">
        <f>L268</f>
        <v>0</v>
      </c>
      <c r="M265" s="12">
        <f>M268</f>
        <v>0</v>
      </c>
    </row>
    <row r="266" spans="1:13" ht="64.3" x14ac:dyDescent="0.4">
      <c r="A266" s="11"/>
      <c r="B266" s="11"/>
      <c r="C266" s="11"/>
      <c r="D266" s="21" t="s">
        <v>201</v>
      </c>
      <c r="E266" s="11"/>
      <c r="F266" s="11"/>
      <c r="G266" s="11"/>
      <c r="H266" s="11"/>
      <c r="I266" s="11"/>
      <c r="J266" s="11"/>
      <c r="K266" s="11"/>
      <c r="L266" s="11"/>
      <c r="M266" s="11"/>
    </row>
    <row r="267" spans="1:13" x14ac:dyDescent="0.4">
      <c r="A267" s="11"/>
      <c r="B267" s="11"/>
      <c r="C267" s="11"/>
      <c r="D267" s="36"/>
      <c r="E267" s="10" t="s">
        <v>38</v>
      </c>
      <c r="F267" s="13">
        <v>1</v>
      </c>
      <c r="G267" s="14">
        <v>0</v>
      </c>
      <c r="H267" s="14">
        <v>0</v>
      </c>
      <c r="I267" s="14">
        <v>0</v>
      </c>
      <c r="J267" s="12">
        <f>OR(F267&lt;&gt;0,G267&lt;&gt;0,H267&lt;&gt;0,I267&lt;&gt;0)*(F267 + (F267 = 0))*(G267 + (G267 = 0))*(H267 + (H267 = 0))*(I267 + (I267 = 0))</f>
        <v>1</v>
      </c>
      <c r="K267" s="11"/>
      <c r="L267" s="11"/>
      <c r="M267" s="11"/>
    </row>
    <row r="268" spans="1:13" x14ac:dyDescent="0.4">
      <c r="A268" s="11"/>
      <c r="B268" s="11"/>
      <c r="C268" s="11"/>
      <c r="D268" s="36"/>
      <c r="E268" s="11"/>
      <c r="F268" s="11"/>
      <c r="G268" s="11"/>
      <c r="H268" s="11"/>
      <c r="I268" s="11"/>
      <c r="J268" s="15" t="s">
        <v>202</v>
      </c>
      <c r="K268" s="16">
        <f>J267</f>
        <v>1</v>
      </c>
      <c r="L268" s="14">
        <v>0</v>
      </c>
      <c r="M268" s="16">
        <f>ROUND(K268*L268,2)</f>
        <v>0</v>
      </c>
    </row>
    <row r="269" spans="1:13" ht="1.1000000000000001" customHeight="1" x14ac:dyDescent="0.4">
      <c r="A269" s="17"/>
      <c r="B269" s="17"/>
      <c r="C269" s="17"/>
      <c r="D269" s="37"/>
      <c r="E269" s="17"/>
      <c r="F269" s="17"/>
      <c r="G269" s="17"/>
      <c r="H269" s="17"/>
      <c r="I269" s="17"/>
      <c r="J269" s="17"/>
      <c r="K269" s="17"/>
      <c r="L269" s="17"/>
      <c r="M269" s="17"/>
    </row>
    <row r="270" spans="1:13" x14ac:dyDescent="0.4">
      <c r="A270" s="11"/>
      <c r="B270" s="11"/>
      <c r="C270" s="11"/>
      <c r="D270" s="36"/>
      <c r="E270" s="11"/>
      <c r="F270" s="11"/>
      <c r="G270" s="11"/>
      <c r="H270" s="11"/>
      <c r="I270" s="11"/>
      <c r="J270" s="15" t="s">
        <v>203</v>
      </c>
      <c r="K270" s="18">
        <v>1</v>
      </c>
      <c r="L270" s="16">
        <f>M250+M255+M260+M265</f>
        <v>0</v>
      </c>
      <c r="M270" s="16">
        <f>ROUND(K270*L270,2)</f>
        <v>0</v>
      </c>
    </row>
    <row r="271" spans="1:13" ht="1.1000000000000001" customHeight="1" x14ac:dyDescent="0.4">
      <c r="A271" s="17"/>
      <c r="B271" s="17"/>
      <c r="C271" s="17"/>
      <c r="D271" s="37"/>
      <c r="E271" s="17"/>
      <c r="F271" s="17"/>
      <c r="G271" s="17"/>
      <c r="H271" s="17"/>
      <c r="I271" s="17"/>
      <c r="J271" s="17"/>
      <c r="K271" s="17"/>
      <c r="L271" s="17"/>
      <c r="M271" s="17"/>
    </row>
    <row r="272" spans="1:13" x14ac:dyDescent="0.4">
      <c r="A272" s="5" t="s">
        <v>204</v>
      </c>
      <c r="B272" s="5" t="s">
        <v>16</v>
      </c>
      <c r="C272" s="5" t="s">
        <v>17</v>
      </c>
      <c r="D272" s="35" t="s">
        <v>205</v>
      </c>
      <c r="E272" s="6"/>
      <c r="F272" s="6"/>
      <c r="G272" s="6"/>
      <c r="H272" s="6"/>
      <c r="I272" s="6"/>
      <c r="J272" s="6"/>
      <c r="K272" s="7">
        <f>K328</f>
        <v>1</v>
      </c>
      <c r="L272" s="8">
        <f>L328</f>
        <v>0</v>
      </c>
      <c r="M272" s="8">
        <f>M328</f>
        <v>0</v>
      </c>
    </row>
    <row r="273" spans="1:13" x14ac:dyDescent="0.4">
      <c r="A273" s="22" t="s">
        <v>206</v>
      </c>
      <c r="B273" s="22" t="s">
        <v>16</v>
      </c>
      <c r="C273" s="22" t="s">
        <v>17</v>
      </c>
      <c r="D273" s="38" t="s">
        <v>207</v>
      </c>
      <c r="E273" s="23"/>
      <c r="F273" s="23"/>
      <c r="G273" s="23"/>
      <c r="H273" s="23"/>
      <c r="I273" s="23"/>
      <c r="J273" s="23"/>
      <c r="K273" s="24">
        <f>K304</f>
        <v>1</v>
      </c>
      <c r="L273" s="24">
        <f>L304</f>
        <v>0</v>
      </c>
      <c r="M273" s="24">
        <f>M304</f>
        <v>0</v>
      </c>
    </row>
    <row r="274" spans="1:13" x14ac:dyDescent="0.4">
      <c r="A274" s="25" t="s">
        <v>208</v>
      </c>
      <c r="B274" s="25" t="s">
        <v>16</v>
      </c>
      <c r="C274" s="25" t="s">
        <v>17</v>
      </c>
      <c r="D274" s="39" t="s">
        <v>209</v>
      </c>
      <c r="E274" s="26"/>
      <c r="F274" s="26"/>
      <c r="G274" s="26"/>
      <c r="H274" s="26"/>
      <c r="I274" s="26"/>
      <c r="J274" s="26"/>
      <c r="K274" s="27">
        <f>K302</f>
        <v>1</v>
      </c>
      <c r="L274" s="27">
        <f>L302</f>
        <v>0</v>
      </c>
      <c r="M274" s="27">
        <f>M302</f>
        <v>0</v>
      </c>
    </row>
    <row r="275" spans="1:13" x14ac:dyDescent="0.4">
      <c r="A275" s="28" t="s">
        <v>210</v>
      </c>
      <c r="B275" s="28" t="s">
        <v>16</v>
      </c>
      <c r="C275" s="28" t="s">
        <v>17</v>
      </c>
      <c r="D275" s="40" t="s">
        <v>211</v>
      </c>
      <c r="E275" s="29"/>
      <c r="F275" s="29"/>
      <c r="G275" s="29"/>
      <c r="H275" s="29"/>
      <c r="I275" s="29"/>
      <c r="J275" s="29"/>
      <c r="K275" s="30">
        <f>K278</f>
        <v>1</v>
      </c>
      <c r="L275" s="30">
        <f>L278</f>
        <v>0</v>
      </c>
      <c r="M275" s="30">
        <f>M278</f>
        <v>0</v>
      </c>
    </row>
    <row r="276" spans="1:13" x14ac:dyDescent="0.4">
      <c r="A276" s="9" t="s">
        <v>212</v>
      </c>
      <c r="B276" s="10" t="s">
        <v>20</v>
      </c>
      <c r="C276" s="10" t="s">
        <v>42</v>
      </c>
      <c r="D276" s="21" t="s">
        <v>213</v>
      </c>
      <c r="E276" s="11"/>
      <c r="F276" s="11"/>
      <c r="G276" s="11"/>
      <c r="H276" s="11"/>
      <c r="I276" s="11"/>
      <c r="J276" s="11"/>
      <c r="K276" s="14">
        <v>1</v>
      </c>
      <c r="L276" s="14">
        <v>0</v>
      </c>
      <c r="M276" s="12">
        <f>ROUND(K276*L276,2)</f>
        <v>0</v>
      </c>
    </row>
    <row r="277" spans="1:13" ht="107.15" x14ac:dyDescent="0.4">
      <c r="A277" s="11"/>
      <c r="B277" s="11"/>
      <c r="C277" s="11"/>
      <c r="D277" s="21" t="s">
        <v>214</v>
      </c>
      <c r="E277" s="11"/>
      <c r="F277" s="11"/>
      <c r="G277" s="11"/>
      <c r="H277" s="11"/>
      <c r="I277" s="11"/>
      <c r="J277" s="11"/>
      <c r="K277" s="11"/>
      <c r="L277" s="11"/>
      <c r="M277" s="11"/>
    </row>
    <row r="278" spans="1:13" x14ac:dyDescent="0.4">
      <c r="A278" s="11"/>
      <c r="B278" s="11"/>
      <c r="C278" s="11"/>
      <c r="D278" s="36"/>
      <c r="E278" s="11"/>
      <c r="F278" s="11"/>
      <c r="G278" s="11"/>
      <c r="H278" s="11"/>
      <c r="I278" s="11"/>
      <c r="J278" s="15" t="s">
        <v>215</v>
      </c>
      <c r="K278" s="14">
        <v>1</v>
      </c>
      <c r="L278" s="16">
        <f>M276</f>
        <v>0</v>
      </c>
      <c r="M278" s="16">
        <f>ROUND(K278*L278,2)</f>
        <v>0</v>
      </c>
    </row>
    <row r="279" spans="1:13" ht="1.1000000000000001" customHeight="1" x14ac:dyDescent="0.4">
      <c r="A279" s="17"/>
      <c r="B279" s="17"/>
      <c r="C279" s="17"/>
      <c r="D279" s="37"/>
      <c r="E279" s="17"/>
      <c r="F279" s="17"/>
      <c r="G279" s="17"/>
      <c r="H279" s="17"/>
      <c r="I279" s="17"/>
      <c r="J279" s="17"/>
      <c r="K279" s="17"/>
      <c r="L279" s="17"/>
      <c r="M279" s="17"/>
    </row>
    <row r="280" spans="1:13" x14ac:dyDescent="0.4">
      <c r="A280" s="28" t="s">
        <v>216</v>
      </c>
      <c r="B280" s="28" t="s">
        <v>16</v>
      </c>
      <c r="C280" s="28" t="s">
        <v>17</v>
      </c>
      <c r="D280" s="40" t="s">
        <v>217</v>
      </c>
      <c r="E280" s="29"/>
      <c r="F280" s="29"/>
      <c r="G280" s="29"/>
      <c r="H280" s="29"/>
      <c r="I280" s="29"/>
      <c r="J280" s="29"/>
      <c r="K280" s="30">
        <f>K300</f>
        <v>1</v>
      </c>
      <c r="L280" s="30">
        <f>L300</f>
        <v>0</v>
      </c>
      <c r="M280" s="30">
        <f>M300</f>
        <v>0</v>
      </c>
    </row>
    <row r="281" spans="1:13" x14ac:dyDescent="0.4">
      <c r="A281" s="31" t="s">
        <v>218</v>
      </c>
      <c r="B281" s="31" t="s">
        <v>16</v>
      </c>
      <c r="C281" s="31" t="s">
        <v>17</v>
      </c>
      <c r="D281" s="41" t="s">
        <v>219</v>
      </c>
      <c r="E281" s="32"/>
      <c r="F281" s="32"/>
      <c r="G281" s="32"/>
      <c r="H281" s="32"/>
      <c r="I281" s="32"/>
      <c r="J281" s="32"/>
      <c r="K281" s="33">
        <f>K286</f>
        <v>1</v>
      </c>
      <c r="L281" s="33">
        <f>L286</f>
        <v>0</v>
      </c>
      <c r="M281" s="33">
        <f>M286</f>
        <v>0</v>
      </c>
    </row>
    <row r="282" spans="1:13" x14ac:dyDescent="0.4">
      <c r="A282" s="9" t="s">
        <v>220</v>
      </c>
      <c r="B282" s="10" t="s">
        <v>20</v>
      </c>
      <c r="C282" s="10" t="s">
        <v>221</v>
      </c>
      <c r="D282" s="21" t="s">
        <v>222</v>
      </c>
      <c r="E282" s="11"/>
      <c r="F282" s="11"/>
      <c r="G282" s="11"/>
      <c r="H282" s="11"/>
      <c r="I282" s="11"/>
      <c r="J282" s="11"/>
      <c r="K282" s="14">
        <v>117</v>
      </c>
      <c r="L282" s="14">
        <v>0</v>
      </c>
      <c r="M282" s="12">
        <f>ROUND(K282*L282,2)</f>
        <v>0</v>
      </c>
    </row>
    <row r="283" spans="1:13" ht="75" x14ac:dyDescent="0.4">
      <c r="A283" s="11"/>
      <c r="B283" s="11"/>
      <c r="C283" s="11"/>
      <c r="D283" s="21" t="s">
        <v>223</v>
      </c>
      <c r="E283" s="11"/>
      <c r="F283" s="11"/>
      <c r="G283" s="11"/>
      <c r="H283" s="11"/>
      <c r="I283" s="11"/>
      <c r="J283" s="11"/>
      <c r="K283" s="11"/>
      <c r="L283" s="11"/>
      <c r="M283" s="11"/>
    </row>
    <row r="284" spans="1:13" x14ac:dyDescent="0.4">
      <c r="A284" s="9" t="s">
        <v>224</v>
      </c>
      <c r="B284" s="10" t="s">
        <v>20</v>
      </c>
      <c r="C284" s="10" t="s">
        <v>221</v>
      </c>
      <c r="D284" s="21" t="s">
        <v>225</v>
      </c>
      <c r="E284" s="11"/>
      <c r="F284" s="11"/>
      <c r="G284" s="11"/>
      <c r="H284" s="11"/>
      <c r="I284" s="11"/>
      <c r="J284" s="11"/>
      <c r="K284" s="14">
        <v>117</v>
      </c>
      <c r="L284" s="14">
        <v>0</v>
      </c>
      <c r="M284" s="12">
        <f>ROUND(K284*L284,2)</f>
        <v>0</v>
      </c>
    </row>
    <row r="285" spans="1:13" ht="64.3" x14ac:dyDescent="0.4">
      <c r="A285" s="11"/>
      <c r="B285" s="11"/>
      <c r="C285" s="11"/>
      <c r="D285" s="21" t="s">
        <v>226</v>
      </c>
      <c r="E285" s="11"/>
      <c r="F285" s="11"/>
      <c r="G285" s="11"/>
      <c r="H285" s="11"/>
      <c r="I285" s="11"/>
      <c r="J285" s="11"/>
      <c r="K285" s="11"/>
      <c r="L285" s="11"/>
      <c r="M285" s="11"/>
    </row>
    <row r="286" spans="1:13" x14ac:dyDescent="0.4">
      <c r="A286" s="11"/>
      <c r="B286" s="11"/>
      <c r="C286" s="11"/>
      <c r="D286" s="36"/>
      <c r="E286" s="11"/>
      <c r="F286" s="11"/>
      <c r="G286" s="11"/>
      <c r="H286" s="11"/>
      <c r="I286" s="11"/>
      <c r="J286" s="15" t="s">
        <v>227</v>
      </c>
      <c r="K286" s="14">
        <v>1</v>
      </c>
      <c r="L286" s="16">
        <f>M282+M284</f>
        <v>0</v>
      </c>
      <c r="M286" s="16">
        <f>ROUND(K286*L286,2)</f>
        <v>0</v>
      </c>
    </row>
    <row r="287" spans="1:13" ht="1.1000000000000001" customHeight="1" x14ac:dyDescent="0.4">
      <c r="A287" s="17"/>
      <c r="B287" s="17"/>
      <c r="C287" s="17"/>
      <c r="D287" s="37"/>
      <c r="E287" s="17"/>
      <c r="F287" s="17"/>
      <c r="G287" s="17"/>
      <c r="H287" s="17"/>
      <c r="I287" s="17"/>
      <c r="J287" s="17"/>
      <c r="K287" s="17"/>
      <c r="L287" s="17"/>
      <c r="M287" s="17"/>
    </row>
    <row r="288" spans="1:13" x14ac:dyDescent="0.4">
      <c r="A288" s="31" t="s">
        <v>228</v>
      </c>
      <c r="B288" s="31" t="s">
        <v>16</v>
      </c>
      <c r="C288" s="31" t="s">
        <v>17</v>
      </c>
      <c r="D288" s="41" t="s">
        <v>229</v>
      </c>
      <c r="E288" s="32"/>
      <c r="F288" s="32"/>
      <c r="G288" s="32"/>
      <c r="H288" s="32"/>
      <c r="I288" s="32"/>
      <c r="J288" s="32"/>
      <c r="K288" s="33">
        <f>K293</f>
        <v>1</v>
      </c>
      <c r="L288" s="33">
        <f>L293</f>
        <v>0</v>
      </c>
      <c r="M288" s="33">
        <f>M293</f>
        <v>0</v>
      </c>
    </row>
    <row r="289" spans="1:13" x14ac:dyDescent="0.4">
      <c r="A289" s="9" t="s">
        <v>230</v>
      </c>
      <c r="B289" s="10" t="s">
        <v>20</v>
      </c>
      <c r="C289" s="10" t="s">
        <v>221</v>
      </c>
      <c r="D289" s="21" t="s">
        <v>231</v>
      </c>
      <c r="E289" s="11"/>
      <c r="F289" s="11"/>
      <c r="G289" s="11"/>
      <c r="H289" s="11"/>
      <c r="I289" s="11"/>
      <c r="J289" s="11"/>
      <c r="K289" s="14">
        <v>17</v>
      </c>
      <c r="L289" s="14">
        <v>0</v>
      </c>
      <c r="M289" s="12">
        <f>ROUND(K289*L289,2)</f>
        <v>0</v>
      </c>
    </row>
    <row r="290" spans="1:13" ht="171.45" x14ac:dyDescent="0.4">
      <c r="A290" s="11"/>
      <c r="B290" s="11"/>
      <c r="C290" s="11"/>
      <c r="D290" s="21" t="s">
        <v>232</v>
      </c>
      <c r="E290" s="11"/>
      <c r="F290" s="11"/>
      <c r="G290" s="11"/>
      <c r="H290" s="11"/>
      <c r="I290" s="11"/>
      <c r="J290" s="11"/>
      <c r="K290" s="11"/>
      <c r="L290" s="11"/>
      <c r="M290" s="11"/>
    </row>
    <row r="291" spans="1:13" x14ac:dyDescent="0.4">
      <c r="A291" s="9" t="s">
        <v>233</v>
      </c>
      <c r="B291" s="10" t="s">
        <v>20</v>
      </c>
      <c r="C291" s="10" t="s">
        <v>221</v>
      </c>
      <c r="D291" s="21" t="s">
        <v>234</v>
      </c>
      <c r="E291" s="11"/>
      <c r="F291" s="11"/>
      <c r="G291" s="11"/>
      <c r="H291" s="11"/>
      <c r="I291" s="11"/>
      <c r="J291" s="11"/>
      <c r="K291" s="14">
        <v>100</v>
      </c>
      <c r="L291" s="14">
        <v>0</v>
      </c>
      <c r="M291" s="12">
        <f>ROUND(K291*L291,2)</f>
        <v>0</v>
      </c>
    </row>
    <row r="292" spans="1:13" ht="107.15" x14ac:dyDescent="0.4">
      <c r="A292" s="11"/>
      <c r="B292" s="11"/>
      <c r="C292" s="11"/>
      <c r="D292" s="21" t="s">
        <v>235</v>
      </c>
      <c r="E292" s="11"/>
      <c r="F292" s="11"/>
      <c r="G292" s="11"/>
      <c r="H292" s="11"/>
      <c r="I292" s="11"/>
      <c r="J292" s="11"/>
      <c r="K292" s="11"/>
      <c r="L292" s="11"/>
      <c r="M292" s="11"/>
    </row>
    <row r="293" spans="1:13" x14ac:dyDescent="0.4">
      <c r="A293" s="11"/>
      <c r="B293" s="11"/>
      <c r="C293" s="11"/>
      <c r="D293" s="36"/>
      <c r="E293" s="11"/>
      <c r="F293" s="11"/>
      <c r="G293" s="11"/>
      <c r="H293" s="11"/>
      <c r="I293" s="11"/>
      <c r="J293" s="15" t="s">
        <v>236</v>
      </c>
      <c r="K293" s="14">
        <v>1</v>
      </c>
      <c r="L293" s="16">
        <f>M289+M291</f>
        <v>0</v>
      </c>
      <c r="M293" s="16">
        <f>ROUND(K293*L293,2)</f>
        <v>0</v>
      </c>
    </row>
    <row r="294" spans="1:13" ht="1.1000000000000001" customHeight="1" x14ac:dyDescent="0.4">
      <c r="A294" s="17"/>
      <c r="B294" s="17"/>
      <c r="C294" s="17"/>
      <c r="D294" s="37"/>
      <c r="E294" s="17"/>
      <c r="F294" s="17"/>
      <c r="G294" s="17"/>
      <c r="H294" s="17"/>
      <c r="I294" s="17"/>
      <c r="J294" s="17"/>
      <c r="K294" s="17"/>
      <c r="L294" s="17"/>
      <c r="M294" s="17"/>
    </row>
    <row r="295" spans="1:13" x14ac:dyDescent="0.4">
      <c r="A295" s="31" t="s">
        <v>237</v>
      </c>
      <c r="B295" s="31" t="s">
        <v>16</v>
      </c>
      <c r="C295" s="31" t="s">
        <v>17</v>
      </c>
      <c r="D295" s="41" t="s">
        <v>238</v>
      </c>
      <c r="E295" s="32"/>
      <c r="F295" s="32"/>
      <c r="G295" s="32"/>
      <c r="H295" s="32"/>
      <c r="I295" s="32"/>
      <c r="J295" s="32"/>
      <c r="K295" s="33">
        <f>K298</f>
        <v>1</v>
      </c>
      <c r="L295" s="33">
        <f>L298</f>
        <v>0</v>
      </c>
      <c r="M295" s="33">
        <f>M298</f>
        <v>0</v>
      </c>
    </row>
    <row r="296" spans="1:13" x14ac:dyDescent="0.4">
      <c r="A296" s="9" t="s">
        <v>239</v>
      </c>
      <c r="B296" s="10" t="s">
        <v>20</v>
      </c>
      <c r="C296" s="10" t="s">
        <v>240</v>
      </c>
      <c r="D296" s="21" t="s">
        <v>241</v>
      </c>
      <c r="E296" s="11"/>
      <c r="F296" s="11"/>
      <c r="G296" s="11"/>
      <c r="H296" s="11"/>
      <c r="I296" s="11"/>
      <c r="J296" s="11"/>
      <c r="K296" s="14">
        <v>1</v>
      </c>
      <c r="L296" s="14">
        <v>0</v>
      </c>
      <c r="M296" s="12">
        <f>ROUND(K296*L296,2)</f>
        <v>0</v>
      </c>
    </row>
    <row r="297" spans="1:13" ht="53.6" x14ac:dyDescent="0.4">
      <c r="A297" s="11"/>
      <c r="B297" s="11"/>
      <c r="C297" s="11"/>
      <c r="D297" s="21" t="s">
        <v>242</v>
      </c>
      <c r="E297" s="11"/>
      <c r="F297" s="11"/>
      <c r="G297" s="11"/>
      <c r="H297" s="11"/>
      <c r="I297" s="11"/>
      <c r="J297" s="11"/>
      <c r="K297" s="11"/>
      <c r="L297" s="11"/>
      <c r="M297" s="11"/>
    </row>
    <row r="298" spans="1:13" x14ac:dyDescent="0.4">
      <c r="A298" s="11"/>
      <c r="B298" s="11"/>
      <c r="C298" s="11"/>
      <c r="D298" s="36"/>
      <c r="E298" s="11"/>
      <c r="F298" s="11"/>
      <c r="G298" s="11"/>
      <c r="H298" s="11"/>
      <c r="I298" s="11"/>
      <c r="J298" s="15" t="s">
        <v>243</v>
      </c>
      <c r="K298" s="14">
        <v>1</v>
      </c>
      <c r="L298" s="16">
        <f>M296</f>
        <v>0</v>
      </c>
      <c r="M298" s="16">
        <f>ROUND(K298*L298,2)</f>
        <v>0</v>
      </c>
    </row>
    <row r="299" spans="1:13" ht="1.1000000000000001" customHeight="1" x14ac:dyDescent="0.4">
      <c r="A299" s="17"/>
      <c r="B299" s="17"/>
      <c r="C299" s="17"/>
      <c r="D299" s="37"/>
      <c r="E299" s="17"/>
      <c r="F299" s="17"/>
      <c r="G299" s="17"/>
      <c r="H299" s="17"/>
      <c r="I299" s="17"/>
      <c r="J299" s="17"/>
      <c r="K299" s="17"/>
      <c r="L299" s="17"/>
      <c r="M299" s="17"/>
    </row>
    <row r="300" spans="1:13" x14ac:dyDescent="0.4">
      <c r="A300" s="11"/>
      <c r="B300" s="11"/>
      <c r="C300" s="11"/>
      <c r="D300" s="36"/>
      <c r="E300" s="11"/>
      <c r="F300" s="11"/>
      <c r="G300" s="11"/>
      <c r="H300" s="11"/>
      <c r="I300" s="11"/>
      <c r="J300" s="15" t="s">
        <v>244</v>
      </c>
      <c r="K300" s="14">
        <v>1</v>
      </c>
      <c r="L300" s="16">
        <f>M281+M288+M295</f>
        <v>0</v>
      </c>
      <c r="M300" s="16">
        <f>ROUND(K300*L300,2)</f>
        <v>0</v>
      </c>
    </row>
    <row r="301" spans="1:13" ht="1.1000000000000001" customHeight="1" x14ac:dyDescent="0.4">
      <c r="A301" s="17"/>
      <c r="B301" s="17"/>
      <c r="C301" s="17"/>
      <c r="D301" s="37"/>
      <c r="E301" s="17"/>
      <c r="F301" s="17"/>
      <c r="G301" s="17"/>
      <c r="H301" s="17"/>
      <c r="I301" s="17"/>
      <c r="J301" s="17"/>
      <c r="K301" s="17"/>
      <c r="L301" s="17"/>
      <c r="M301" s="17"/>
    </row>
    <row r="302" spans="1:13" x14ac:dyDescent="0.4">
      <c r="A302" s="11"/>
      <c r="B302" s="11"/>
      <c r="C302" s="11"/>
      <c r="D302" s="36"/>
      <c r="E302" s="11"/>
      <c r="F302" s="11"/>
      <c r="G302" s="11"/>
      <c r="H302" s="11"/>
      <c r="I302" s="11"/>
      <c r="J302" s="15" t="s">
        <v>245</v>
      </c>
      <c r="K302" s="14">
        <v>1</v>
      </c>
      <c r="L302" s="16">
        <f>M275+M280</f>
        <v>0</v>
      </c>
      <c r="M302" s="16">
        <f>ROUND(K302*L302,2)</f>
        <v>0</v>
      </c>
    </row>
    <row r="303" spans="1:13" ht="1.1000000000000001" customHeight="1" x14ac:dyDescent="0.4">
      <c r="A303" s="17"/>
      <c r="B303" s="17"/>
      <c r="C303" s="17"/>
      <c r="D303" s="37"/>
      <c r="E303" s="17"/>
      <c r="F303" s="17"/>
      <c r="G303" s="17"/>
      <c r="H303" s="17"/>
      <c r="I303" s="17"/>
      <c r="J303" s="17"/>
      <c r="K303" s="17"/>
      <c r="L303" s="17"/>
      <c r="M303" s="17"/>
    </row>
    <row r="304" spans="1:13" x14ac:dyDescent="0.4">
      <c r="A304" s="11"/>
      <c r="B304" s="11"/>
      <c r="C304" s="11"/>
      <c r="D304" s="36"/>
      <c r="E304" s="11"/>
      <c r="F304" s="11"/>
      <c r="G304" s="11"/>
      <c r="H304" s="11"/>
      <c r="I304" s="11"/>
      <c r="J304" s="15" t="s">
        <v>246</v>
      </c>
      <c r="K304" s="14">
        <v>1</v>
      </c>
      <c r="L304" s="16">
        <f>M274</f>
        <v>0</v>
      </c>
      <c r="M304" s="16">
        <f>ROUND(K304*L304,2)</f>
        <v>0</v>
      </c>
    </row>
    <row r="305" spans="1:13" ht="1.1000000000000001" customHeight="1" x14ac:dyDescent="0.4">
      <c r="A305" s="17"/>
      <c r="B305" s="17"/>
      <c r="C305" s="17"/>
      <c r="D305" s="37"/>
      <c r="E305" s="17"/>
      <c r="F305" s="17"/>
      <c r="G305" s="17"/>
      <c r="H305" s="17"/>
      <c r="I305" s="17"/>
      <c r="J305" s="17"/>
      <c r="K305" s="17"/>
      <c r="L305" s="17"/>
      <c r="M305" s="17"/>
    </row>
    <row r="306" spans="1:13" x14ac:dyDescent="0.4">
      <c r="A306" s="22" t="s">
        <v>247</v>
      </c>
      <c r="B306" s="22" t="s">
        <v>16</v>
      </c>
      <c r="C306" s="22" t="s">
        <v>17</v>
      </c>
      <c r="D306" s="38" t="s">
        <v>248</v>
      </c>
      <c r="E306" s="23"/>
      <c r="F306" s="23"/>
      <c r="G306" s="23"/>
      <c r="H306" s="23"/>
      <c r="I306" s="23"/>
      <c r="J306" s="23"/>
      <c r="K306" s="24">
        <f>K319</f>
        <v>1</v>
      </c>
      <c r="L306" s="24">
        <f>L319</f>
        <v>0</v>
      </c>
      <c r="M306" s="24">
        <f>M319</f>
        <v>0</v>
      </c>
    </row>
    <row r="307" spans="1:13" x14ac:dyDescent="0.4">
      <c r="A307" s="25" t="s">
        <v>249</v>
      </c>
      <c r="B307" s="25" t="s">
        <v>16</v>
      </c>
      <c r="C307" s="25" t="s">
        <v>17</v>
      </c>
      <c r="D307" s="39" t="s">
        <v>250</v>
      </c>
      <c r="E307" s="26"/>
      <c r="F307" s="26"/>
      <c r="G307" s="26"/>
      <c r="H307" s="26"/>
      <c r="I307" s="26"/>
      <c r="J307" s="26"/>
      <c r="K307" s="27">
        <f>K310</f>
        <v>1</v>
      </c>
      <c r="L307" s="27">
        <f>L310</f>
        <v>0</v>
      </c>
      <c r="M307" s="27">
        <f>M310</f>
        <v>0</v>
      </c>
    </row>
    <row r="308" spans="1:13" x14ac:dyDescent="0.4">
      <c r="A308" s="9" t="s">
        <v>251</v>
      </c>
      <c r="B308" s="10" t="s">
        <v>20</v>
      </c>
      <c r="C308" s="10" t="s">
        <v>221</v>
      </c>
      <c r="D308" s="21" t="s">
        <v>252</v>
      </c>
      <c r="E308" s="11"/>
      <c r="F308" s="11"/>
      <c r="G308" s="11"/>
      <c r="H308" s="11"/>
      <c r="I308" s="11"/>
      <c r="J308" s="11"/>
      <c r="K308" s="14">
        <v>110</v>
      </c>
      <c r="L308" s="14">
        <v>0</v>
      </c>
      <c r="M308" s="12">
        <f>ROUND(K308*L308,2)</f>
        <v>0</v>
      </c>
    </row>
    <row r="309" spans="1:13" ht="75" x14ac:dyDescent="0.4">
      <c r="A309" s="11"/>
      <c r="B309" s="11"/>
      <c r="C309" s="11"/>
      <c r="D309" s="21" t="s">
        <v>253</v>
      </c>
      <c r="E309" s="11"/>
      <c r="F309" s="11"/>
      <c r="G309" s="11"/>
      <c r="H309" s="11"/>
      <c r="I309" s="11"/>
      <c r="J309" s="11"/>
      <c r="K309" s="11"/>
      <c r="L309" s="11"/>
      <c r="M309" s="11"/>
    </row>
    <row r="310" spans="1:13" x14ac:dyDescent="0.4">
      <c r="A310" s="11"/>
      <c r="B310" s="11"/>
      <c r="C310" s="11"/>
      <c r="D310" s="36"/>
      <c r="E310" s="11"/>
      <c r="F310" s="11"/>
      <c r="G310" s="11"/>
      <c r="H310" s="11"/>
      <c r="I310" s="11"/>
      <c r="J310" s="15" t="s">
        <v>254</v>
      </c>
      <c r="K310" s="14">
        <v>1</v>
      </c>
      <c r="L310" s="16">
        <f>M308</f>
        <v>0</v>
      </c>
      <c r="M310" s="16">
        <f>ROUND(K310*L310,2)</f>
        <v>0</v>
      </c>
    </row>
    <row r="311" spans="1:13" ht="1.1000000000000001" customHeight="1" x14ac:dyDescent="0.4">
      <c r="A311" s="17"/>
      <c r="B311" s="17"/>
      <c r="C311" s="17"/>
      <c r="D311" s="37"/>
      <c r="E311" s="17"/>
      <c r="F311" s="17"/>
      <c r="G311" s="17"/>
      <c r="H311" s="17"/>
      <c r="I311" s="17"/>
      <c r="J311" s="17"/>
      <c r="K311" s="17"/>
      <c r="L311" s="17"/>
      <c r="M311" s="17"/>
    </row>
    <row r="312" spans="1:13" x14ac:dyDescent="0.4">
      <c r="A312" s="25" t="s">
        <v>255</v>
      </c>
      <c r="B312" s="25" t="s">
        <v>16</v>
      </c>
      <c r="C312" s="25" t="s">
        <v>17</v>
      </c>
      <c r="D312" s="39" t="s">
        <v>256</v>
      </c>
      <c r="E312" s="26"/>
      <c r="F312" s="26"/>
      <c r="G312" s="26"/>
      <c r="H312" s="26"/>
      <c r="I312" s="26"/>
      <c r="J312" s="26"/>
      <c r="K312" s="27">
        <f>K317</f>
        <v>1</v>
      </c>
      <c r="L312" s="27">
        <f>L317</f>
        <v>0</v>
      </c>
      <c r="M312" s="27">
        <f>M317</f>
        <v>0</v>
      </c>
    </row>
    <row r="313" spans="1:13" ht="21.45" x14ac:dyDescent="0.4">
      <c r="A313" s="9" t="s">
        <v>257</v>
      </c>
      <c r="B313" s="10" t="s">
        <v>20</v>
      </c>
      <c r="C313" s="10" t="s">
        <v>240</v>
      </c>
      <c r="D313" s="21" t="s">
        <v>258</v>
      </c>
      <c r="E313" s="11"/>
      <c r="F313" s="11"/>
      <c r="G313" s="11"/>
      <c r="H313" s="11"/>
      <c r="I313" s="11"/>
      <c r="J313" s="11"/>
      <c r="K313" s="14">
        <v>1</v>
      </c>
      <c r="L313" s="14">
        <v>0</v>
      </c>
      <c r="M313" s="12">
        <f>ROUND(K313*L313,2)</f>
        <v>0</v>
      </c>
    </row>
    <row r="314" spans="1:13" ht="214.3" x14ac:dyDescent="0.4">
      <c r="A314" s="11"/>
      <c r="B314" s="11"/>
      <c r="C314" s="11"/>
      <c r="D314" s="21" t="s">
        <v>259</v>
      </c>
      <c r="E314" s="11"/>
      <c r="F314" s="11"/>
      <c r="G314" s="11"/>
      <c r="H314" s="11"/>
      <c r="I314" s="11"/>
      <c r="J314" s="11"/>
      <c r="K314" s="11"/>
      <c r="L314" s="11"/>
      <c r="M314" s="11"/>
    </row>
    <row r="315" spans="1:13" x14ac:dyDescent="0.4">
      <c r="A315" s="9" t="s">
        <v>260</v>
      </c>
      <c r="B315" s="10" t="s">
        <v>20</v>
      </c>
      <c r="C315" s="10" t="s">
        <v>240</v>
      </c>
      <c r="D315" s="21" t="s">
        <v>261</v>
      </c>
      <c r="E315" s="11"/>
      <c r="F315" s="11"/>
      <c r="G315" s="11"/>
      <c r="H315" s="11"/>
      <c r="I315" s="11"/>
      <c r="J315" s="11"/>
      <c r="K315" s="14">
        <v>1</v>
      </c>
      <c r="L315" s="14">
        <v>0</v>
      </c>
      <c r="M315" s="12">
        <f>ROUND(K315*L315,2)</f>
        <v>0</v>
      </c>
    </row>
    <row r="316" spans="1:13" ht="310.75" x14ac:dyDescent="0.4">
      <c r="A316" s="11"/>
      <c r="B316" s="11"/>
      <c r="C316" s="11"/>
      <c r="D316" s="21" t="s">
        <v>262</v>
      </c>
      <c r="E316" s="11"/>
      <c r="F316" s="11"/>
      <c r="G316" s="11"/>
      <c r="H316" s="11"/>
      <c r="I316" s="11"/>
      <c r="J316" s="11"/>
      <c r="K316" s="11"/>
      <c r="L316" s="11"/>
      <c r="M316" s="11"/>
    </row>
    <row r="317" spans="1:13" x14ac:dyDescent="0.4">
      <c r="A317" s="11"/>
      <c r="B317" s="11"/>
      <c r="C317" s="11"/>
      <c r="D317" s="36"/>
      <c r="E317" s="11"/>
      <c r="F317" s="11"/>
      <c r="G317" s="11"/>
      <c r="H317" s="11"/>
      <c r="I317" s="11"/>
      <c r="J317" s="15" t="s">
        <v>263</v>
      </c>
      <c r="K317" s="14">
        <v>1</v>
      </c>
      <c r="L317" s="16">
        <f>M313+M315</f>
        <v>0</v>
      </c>
      <c r="M317" s="16">
        <f>ROUND(K317*L317,2)</f>
        <v>0</v>
      </c>
    </row>
    <row r="318" spans="1:13" ht="1.1000000000000001" customHeight="1" x14ac:dyDescent="0.4">
      <c r="A318" s="17"/>
      <c r="B318" s="17"/>
      <c r="C318" s="17"/>
      <c r="D318" s="37"/>
      <c r="E318" s="17"/>
      <c r="F318" s="17"/>
      <c r="G318" s="17"/>
      <c r="H318" s="17"/>
      <c r="I318" s="17"/>
      <c r="J318" s="17"/>
      <c r="K318" s="17"/>
      <c r="L318" s="17"/>
      <c r="M318" s="17"/>
    </row>
    <row r="319" spans="1:13" x14ac:dyDescent="0.4">
      <c r="A319" s="11"/>
      <c r="B319" s="11"/>
      <c r="C319" s="11"/>
      <c r="D319" s="36"/>
      <c r="E319" s="11"/>
      <c r="F319" s="11"/>
      <c r="G319" s="11"/>
      <c r="H319" s="11"/>
      <c r="I319" s="11"/>
      <c r="J319" s="15" t="s">
        <v>264</v>
      </c>
      <c r="K319" s="14">
        <v>1</v>
      </c>
      <c r="L319" s="16">
        <f>M307+M312</f>
        <v>0</v>
      </c>
      <c r="M319" s="16">
        <f>ROUND(K319*L319,2)</f>
        <v>0</v>
      </c>
    </row>
    <row r="320" spans="1:13" ht="1.1000000000000001" customHeight="1" x14ac:dyDescent="0.4">
      <c r="A320" s="17"/>
      <c r="B320" s="17"/>
      <c r="C320" s="17"/>
      <c r="D320" s="37"/>
      <c r="E320" s="17"/>
      <c r="F320" s="17"/>
      <c r="G320" s="17"/>
      <c r="H320" s="17"/>
      <c r="I320" s="17"/>
      <c r="J320" s="17"/>
      <c r="K320" s="17"/>
      <c r="L320" s="17"/>
      <c r="M320" s="17"/>
    </row>
    <row r="321" spans="1:13" x14ac:dyDescent="0.4">
      <c r="A321" s="22" t="s">
        <v>265</v>
      </c>
      <c r="B321" s="22" t="s">
        <v>16</v>
      </c>
      <c r="C321" s="22" t="s">
        <v>17</v>
      </c>
      <c r="D321" s="38" t="s">
        <v>266</v>
      </c>
      <c r="E321" s="23"/>
      <c r="F321" s="23"/>
      <c r="G321" s="23"/>
      <c r="H321" s="23"/>
      <c r="I321" s="23"/>
      <c r="J321" s="23"/>
      <c r="K321" s="24">
        <f>K326</f>
        <v>1</v>
      </c>
      <c r="L321" s="24">
        <f>L326</f>
        <v>0</v>
      </c>
      <c r="M321" s="24">
        <f>M326</f>
        <v>0</v>
      </c>
    </row>
    <row r="322" spans="1:13" x14ac:dyDescent="0.4">
      <c r="A322" s="9" t="s">
        <v>267</v>
      </c>
      <c r="B322" s="10" t="s">
        <v>20</v>
      </c>
      <c r="C322" s="10" t="s">
        <v>42</v>
      </c>
      <c r="D322" s="21" t="s">
        <v>268</v>
      </c>
      <c r="E322" s="11"/>
      <c r="F322" s="11"/>
      <c r="G322" s="11"/>
      <c r="H322" s="11"/>
      <c r="I322" s="11"/>
      <c r="J322" s="11"/>
      <c r="K322" s="14">
        <v>1</v>
      </c>
      <c r="L322" s="14">
        <v>0</v>
      </c>
      <c r="M322" s="12">
        <f>ROUND(K322*L322,2)</f>
        <v>0</v>
      </c>
    </row>
    <row r="323" spans="1:13" ht="75" x14ac:dyDescent="0.4">
      <c r="A323" s="11"/>
      <c r="B323" s="11"/>
      <c r="C323" s="11"/>
      <c r="D323" s="21" t="s">
        <v>269</v>
      </c>
      <c r="E323" s="11"/>
      <c r="F323" s="11"/>
      <c r="G323" s="11"/>
      <c r="H323" s="11"/>
      <c r="I323" s="11"/>
      <c r="J323" s="11"/>
      <c r="K323" s="11"/>
      <c r="L323" s="11"/>
      <c r="M323" s="11"/>
    </row>
    <row r="324" spans="1:13" x14ac:dyDescent="0.4">
      <c r="A324" s="9" t="s">
        <v>270</v>
      </c>
      <c r="B324" s="10" t="s">
        <v>20</v>
      </c>
      <c r="C324" s="10" t="s">
        <v>42</v>
      </c>
      <c r="D324" s="21" t="s">
        <v>271</v>
      </c>
      <c r="E324" s="11"/>
      <c r="F324" s="11"/>
      <c r="G324" s="11"/>
      <c r="H324" s="11"/>
      <c r="I324" s="11"/>
      <c r="J324" s="11"/>
      <c r="K324" s="14">
        <v>1</v>
      </c>
      <c r="L324" s="14">
        <v>0</v>
      </c>
      <c r="M324" s="12">
        <f>ROUND(K324*L324,2)</f>
        <v>0</v>
      </c>
    </row>
    <row r="325" spans="1:13" ht="96.45" x14ac:dyDescent="0.4">
      <c r="A325" s="11"/>
      <c r="B325" s="11"/>
      <c r="C325" s="11"/>
      <c r="D325" s="21" t="s">
        <v>272</v>
      </c>
      <c r="E325" s="11"/>
      <c r="F325" s="11"/>
      <c r="G325" s="11"/>
      <c r="H325" s="11"/>
      <c r="I325" s="11"/>
      <c r="J325" s="11"/>
      <c r="K325" s="11"/>
      <c r="L325" s="11"/>
      <c r="M325" s="11"/>
    </row>
    <row r="326" spans="1:13" x14ac:dyDescent="0.4">
      <c r="A326" s="11"/>
      <c r="B326" s="11"/>
      <c r="C326" s="11"/>
      <c r="D326" s="36"/>
      <c r="E326" s="11"/>
      <c r="F326" s="11"/>
      <c r="G326" s="11"/>
      <c r="H326" s="11"/>
      <c r="I326" s="11"/>
      <c r="J326" s="15" t="s">
        <v>273</v>
      </c>
      <c r="K326" s="14">
        <v>1</v>
      </c>
      <c r="L326" s="16">
        <f>M322+M324</f>
        <v>0</v>
      </c>
      <c r="M326" s="16">
        <f>ROUND(K326*L326,2)</f>
        <v>0</v>
      </c>
    </row>
    <row r="327" spans="1:13" ht="1.1000000000000001" customHeight="1" x14ac:dyDescent="0.4">
      <c r="A327" s="17"/>
      <c r="B327" s="17"/>
      <c r="C327" s="17"/>
      <c r="D327" s="37"/>
      <c r="E327" s="17"/>
      <c r="F327" s="17"/>
      <c r="G327" s="17"/>
      <c r="H327" s="17"/>
      <c r="I327" s="17"/>
      <c r="J327" s="17"/>
      <c r="K327" s="17"/>
      <c r="L327" s="17"/>
      <c r="M327" s="17"/>
    </row>
    <row r="328" spans="1:13" x14ac:dyDescent="0.4">
      <c r="A328" s="11"/>
      <c r="B328" s="11"/>
      <c r="C328" s="11"/>
      <c r="D328" s="36"/>
      <c r="E328" s="11"/>
      <c r="F328" s="11"/>
      <c r="G328" s="11"/>
      <c r="H328" s="11"/>
      <c r="I328" s="11"/>
      <c r="J328" s="15" t="s">
        <v>274</v>
      </c>
      <c r="K328" s="18">
        <v>1</v>
      </c>
      <c r="L328" s="16">
        <f>M273+M306+M321</f>
        <v>0</v>
      </c>
      <c r="M328" s="16">
        <f>ROUND(K328*L328,2)</f>
        <v>0</v>
      </c>
    </row>
    <row r="329" spans="1:13" ht="1.1000000000000001" customHeight="1" x14ac:dyDescent="0.4">
      <c r="A329" s="17"/>
      <c r="B329" s="17"/>
      <c r="C329" s="17"/>
      <c r="D329" s="37"/>
      <c r="E329" s="17"/>
      <c r="F329" s="17"/>
      <c r="G329" s="17"/>
      <c r="H329" s="17"/>
      <c r="I329" s="17"/>
      <c r="J329" s="17"/>
      <c r="K329" s="17"/>
      <c r="L329" s="17"/>
      <c r="M329" s="17"/>
    </row>
    <row r="330" spans="1:13" x14ac:dyDescent="0.4">
      <c r="A330" s="5" t="s">
        <v>275</v>
      </c>
      <c r="B330" s="5" t="s">
        <v>16</v>
      </c>
      <c r="C330" s="5" t="s">
        <v>17</v>
      </c>
      <c r="D330" s="35" t="s">
        <v>276</v>
      </c>
      <c r="E330" s="6"/>
      <c r="F330" s="6"/>
      <c r="G330" s="6"/>
      <c r="H330" s="6"/>
      <c r="I330" s="6"/>
      <c r="J330" s="6"/>
      <c r="K330" s="7">
        <f>K336</f>
        <v>1</v>
      </c>
      <c r="L330" s="8">
        <f>L336</f>
        <v>0</v>
      </c>
      <c r="M330" s="8">
        <f>M336</f>
        <v>0</v>
      </c>
    </row>
    <row r="331" spans="1:13" x14ac:dyDescent="0.4">
      <c r="A331" s="9" t="s">
        <v>277</v>
      </c>
      <c r="B331" s="10" t="s">
        <v>20</v>
      </c>
      <c r="C331" s="10" t="s">
        <v>42</v>
      </c>
      <c r="D331" s="21" t="s">
        <v>278</v>
      </c>
      <c r="E331" s="11"/>
      <c r="F331" s="11"/>
      <c r="G331" s="11"/>
      <c r="H331" s="11"/>
      <c r="I331" s="11"/>
      <c r="J331" s="11"/>
      <c r="K331" s="12">
        <f>K334</f>
        <v>1</v>
      </c>
      <c r="L331" s="12">
        <f>L334</f>
        <v>0</v>
      </c>
      <c r="M331" s="12">
        <f>M334</f>
        <v>0</v>
      </c>
    </row>
    <row r="332" spans="1:13" x14ac:dyDescent="0.4">
      <c r="A332" s="11"/>
      <c r="B332" s="11"/>
      <c r="C332" s="11"/>
      <c r="D332" s="21" t="s">
        <v>279</v>
      </c>
      <c r="E332" s="11"/>
      <c r="F332" s="11"/>
      <c r="G332" s="11"/>
      <c r="H332" s="11"/>
      <c r="I332" s="11"/>
      <c r="J332" s="11"/>
      <c r="K332" s="11"/>
      <c r="L332" s="11"/>
      <c r="M332" s="11"/>
    </row>
    <row r="333" spans="1:13" x14ac:dyDescent="0.4">
      <c r="A333" s="11"/>
      <c r="B333" s="11"/>
      <c r="C333" s="11"/>
      <c r="D333" s="36"/>
      <c r="E333" s="10" t="s">
        <v>278</v>
      </c>
      <c r="F333" s="13">
        <v>1</v>
      </c>
      <c r="G333" s="14">
        <v>0</v>
      </c>
      <c r="H333" s="14">
        <v>0</v>
      </c>
      <c r="I333" s="14">
        <v>0</v>
      </c>
      <c r="J333" s="12">
        <f>OR(F333&lt;&gt;0,G333&lt;&gt;0,H333&lt;&gt;0,I333&lt;&gt;0)*(F333 + (F333 = 0))*(G333 + (G333 = 0))*(H333 + (H333 = 0))*(I333 + (I333 = 0))</f>
        <v>1</v>
      </c>
      <c r="K333" s="11"/>
      <c r="L333" s="11"/>
      <c r="M333" s="11"/>
    </row>
    <row r="334" spans="1:13" x14ac:dyDescent="0.4">
      <c r="A334" s="11"/>
      <c r="B334" s="11"/>
      <c r="C334" s="11"/>
      <c r="D334" s="36"/>
      <c r="E334" s="11"/>
      <c r="F334" s="11"/>
      <c r="G334" s="11"/>
      <c r="H334" s="11"/>
      <c r="I334" s="11"/>
      <c r="J334" s="15" t="s">
        <v>280</v>
      </c>
      <c r="K334" s="16">
        <f>J333</f>
        <v>1</v>
      </c>
      <c r="L334" s="14">
        <v>0</v>
      </c>
      <c r="M334" s="16">
        <f>ROUND(K334*L334,2)</f>
        <v>0</v>
      </c>
    </row>
    <row r="335" spans="1:13" ht="1.1000000000000001" customHeight="1" x14ac:dyDescent="0.4">
      <c r="A335" s="17"/>
      <c r="B335" s="17"/>
      <c r="C335" s="17"/>
      <c r="D335" s="37"/>
      <c r="E335" s="17"/>
      <c r="F335" s="17"/>
      <c r="G335" s="17"/>
      <c r="H335" s="17"/>
      <c r="I335" s="17"/>
      <c r="J335" s="17"/>
      <c r="K335" s="17"/>
      <c r="L335" s="17"/>
      <c r="M335" s="17"/>
    </row>
    <row r="336" spans="1:13" x14ac:dyDescent="0.4">
      <c r="A336" s="11"/>
      <c r="B336" s="11"/>
      <c r="C336" s="11"/>
      <c r="D336" s="36"/>
      <c r="E336" s="11"/>
      <c r="F336" s="11"/>
      <c r="G336" s="11"/>
      <c r="H336" s="11"/>
      <c r="I336" s="11"/>
      <c r="J336" s="15" t="s">
        <v>281</v>
      </c>
      <c r="K336" s="18">
        <v>1</v>
      </c>
      <c r="L336" s="16">
        <f>M331</f>
        <v>0</v>
      </c>
      <c r="M336" s="16">
        <f>ROUND(K336*L336,2)</f>
        <v>0</v>
      </c>
    </row>
    <row r="337" spans="1:13" ht="1.1000000000000001" customHeight="1" x14ac:dyDescent="0.4">
      <c r="A337" s="17"/>
      <c r="B337" s="17"/>
      <c r="C337" s="17"/>
      <c r="D337" s="37"/>
      <c r="E337" s="17"/>
      <c r="F337" s="17"/>
      <c r="G337" s="17"/>
      <c r="H337" s="17"/>
      <c r="I337" s="17"/>
      <c r="J337" s="17"/>
      <c r="K337" s="17"/>
      <c r="L337" s="17"/>
      <c r="M337" s="17"/>
    </row>
    <row r="338" spans="1:13" x14ac:dyDescent="0.4">
      <c r="A338" s="5" t="s">
        <v>117</v>
      </c>
      <c r="B338" s="5" t="s">
        <v>16</v>
      </c>
      <c r="C338" s="5" t="s">
        <v>17</v>
      </c>
      <c r="D338" s="35" t="s">
        <v>282</v>
      </c>
      <c r="E338" s="6"/>
      <c r="F338" s="6"/>
      <c r="G338" s="6"/>
      <c r="H338" s="6"/>
      <c r="I338" s="6"/>
      <c r="J338" s="6"/>
      <c r="K338" s="7">
        <f>K340</f>
        <v>1</v>
      </c>
      <c r="L338" s="8">
        <f>L340</f>
        <v>0</v>
      </c>
      <c r="M338" s="8">
        <f>M340</f>
        <v>0</v>
      </c>
    </row>
    <row r="339" spans="1:13" x14ac:dyDescent="0.4">
      <c r="A339" s="9" t="s">
        <v>283</v>
      </c>
      <c r="B339" s="10" t="s">
        <v>20</v>
      </c>
      <c r="C339" s="10" t="s">
        <v>21</v>
      </c>
      <c r="D339" s="21" t="s">
        <v>282</v>
      </c>
      <c r="E339" s="11"/>
      <c r="F339" s="11"/>
      <c r="G339" s="11"/>
      <c r="H339" s="11"/>
      <c r="I339" s="11"/>
      <c r="J339" s="11"/>
      <c r="K339" s="14">
        <v>1</v>
      </c>
      <c r="L339" s="14">
        <v>0</v>
      </c>
      <c r="M339" s="12">
        <f>ROUND(K339*L339,2)</f>
        <v>0</v>
      </c>
    </row>
    <row r="340" spans="1:13" x14ac:dyDescent="0.4">
      <c r="A340" s="11"/>
      <c r="B340" s="11"/>
      <c r="C340" s="11"/>
      <c r="D340" s="36"/>
      <c r="E340" s="11"/>
      <c r="F340" s="11"/>
      <c r="G340" s="11"/>
      <c r="H340" s="11"/>
      <c r="I340" s="11"/>
      <c r="J340" s="15" t="s">
        <v>284</v>
      </c>
      <c r="K340" s="18">
        <v>1</v>
      </c>
      <c r="L340" s="16">
        <f>M339</f>
        <v>0</v>
      </c>
      <c r="M340" s="16">
        <f>ROUND(K340*L340,2)</f>
        <v>0</v>
      </c>
    </row>
    <row r="341" spans="1:13" ht="1.1000000000000001" customHeight="1" x14ac:dyDescent="0.4">
      <c r="A341" s="17"/>
      <c r="B341" s="17"/>
      <c r="C341" s="17"/>
      <c r="D341" s="37"/>
      <c r="E341" s="17"/>
      <c r="F341" s="17"/>
      <c r="G341" s="17"/>
      <c r="H341" s="17"/>
      <c r="I341" s="17"/>
      <c r="J341" s="17"/>
      <c r="K341" s="17"/>
      <c r="L341" s="17"/>
      <c r="M341" s="17"/>
    </row>
    <row r="342" spans="1:13" x14ac:dyDescent="0.4">
      <c r="A342" s="5" t="s">
        <v>285</v>
      </c>
      <c r="B342" s="5" t="s">
        <v>16</v>
      </c>
      <c r="C342" s="5" t="s">
        <v>17</v>
      </c>
      <c r="D342" s="35" t="s">
        <v>286</v>
      </c>
      <c r="E342" s="6"/>
      <c r="F342" s="6"/>
      <c r="G342" s="6"/>
      <c r="H342" s="6"/>
      <c r="I342" s="6"/>
      <c r="J342" s="6"/>
      <c r="K342" s="7">
        <f>K345</f>
        <v>1</v>
      </c>
      <c r="L342" s="8">
        <f>L345</f>
        <v>0</v>
      </c>
      <c r="M342" s="8">
        <f>M345</f>
        <v>0</v>
      </c>
    </row>
    <row r="343" spans="1:13" x14ac:dyDescent="0.4">
      <c r="A343" s="9" t="s">
        <v>287</v>
      </c>
      <c r="B343" s="10" t="s">
        <v>20</v>
      </c>
      <c r="C343" s="10" t="s">
        <v>21</v>
      </c>
      <c r="D343" s="21" t="s">
        <v>286</v>
      </c>
      <c r="E343" s="11"/>
      <c r="F343" s="11"/>
      <c r="G343" s="11"/>
      <c r="H343" s="11"/>
      <c r="I343" s="11"/>
      <c r="J343" s="11"/>
      <c r="K343" s="14">
        <v>1</v>
      </c>
      <c r="L343" s="14">
        <v>0</v>
      </c>
      <c r="M343" s="12">
        <f>ROUND(K343*L343,2)</f>
        <v>0</v>
      </c>
    </row>
    <row r="344" spans="1:13" ht="203.6" x14ac:dyDescent="0.4">
      <c r="A344" s="11"/>
      <c r="B344" s="11"/>
      <c r="C344" s="11"/>
      <c r="D344" s="21" t="s">
        <v>288</v>
      </c>
      <c r="E344" s="11"/>
      <c r="F344" s="11"/>
      <c r="G344" s="11"/>
      <c r="H344" s="11"/>
      <c r="I344" s="11"/>
      <c r="J344" s="11"/>
      <c r="K344" s="11"/>
      <c r="L344" s="11"/>
      <c r="M344" s="11"/>
    </row>
    <row r="345" spans="1:13" x14ac:dyDescent="0.4">
      <c r="A345" s="11"/>
      <c r="B345" s="11"/>
      <c r="C345" s="11"/>
      <c r="D345" s="36"/>
      <c r="E345" s="11"/>
      <c r="F345" s="11"/>
      <c r="G345" s="11"/>
      <c r="H345" s="11"/>
      <c r="I345" s="11"/>
      <c r="J345" s="15" t="s">
        <v>289</v>
      </c>
      <c r="K345" s="18">
        <v>1</v>
      </c>
      <c r="L345" s="16">
        <f>M343</f>
        <v>0</v>
      </c>
      <c r="M345" s="16">
        <f>ROUND(K345*L345,2)</f>
        <v>0</v>
      </c>
    </row>
    <row r="346" spans="1:13" ht="1.1000000000000001" customHeight="1" x14ac:dyDescent="0.4">
      <c r="A346" s="17"/>
      <c r="B346" s="17"/>
      <c r="C346" s="17"/>
      <c r="D346" s="37"/>
      <c r="E346" s="17"/>
      <c r="F346" s="17"/>
      <c r="G346" s="17"/>
      <c r="H346" s="17"/>
      <c r="I346" s="17"/>
      <c r="J346" s="17"/>
      <c r="K346" s="17"/>
      <c r="L346" s="17"/>
      <c r="M346" s="17"/>
    </row>
    <row r="347" spans="1:13" x14ac:dyDescent="0.4">
      <c r="A347" s="5" t="s">
        <v>118</v>
      </c>
      <c r="B347" s="5" t="s">
        <v>16</v>
      </c>
      <c r="C347" s="5" t="s">
        <v>17</v>
      </c>
      <c r="D347" s="35" t="s">
        <v>290</v>
      </c>
      <c r="E347" s="6"/>
      <c r="F347" s="6"/>
      <c r="G347" s="6"/>
      <c r="H347" s="6"/>
      <c r="I347" s="6"/>
      <c r="J347" s="6"/>
      <c r="K347" s="7">
        <f>K350</f>
        <v>1</v>
      </c>
      <c r="L347" s="8">
        <f>L350</f>
        <v>0</v>
      </c>
      <c r="M347" s="8">
        <f>M350</f>
        <v>0</v>
      </c>
    </row>
    <row r="348" spans="1:13" x14ac:dyDescent="0.4">
      <c r="A348" s="9" t="s">
        <v>291</v>
      </c>
      <c r="B348" s="10" t="s">
        <v>20</v>
      </c>
      <c r="C348" s="10" t="s">
        <v>21</v>
      </c>
      <c r="D348" s="21" t="s">
        <v>290</v>
      </c>
      <c r="E348" s="11"/>
      <c r="F348" s="11"/>
      <c r="G348" s="11"/>
      <c r="H348" s="11"/>
      <c r="I348" s="11"/>
      <c r="J348" s="11"/>
      <c r="K348" s="14">
        <v>1</v>
      </c>
      <c r="L348" s="14">
        <v>0</v>
      </c>
      <c r="M348" s="12">
        <f>ROUND(K348*L348,2)</f>
        <v>0</v>
      </c>
    </row>
    <row r="349" spans="1:13" ht="117.9" x14ac:dyDescent="0.4">
      <c r="A349" s="11"/>
      <c r="B349" s="11"/>
      <c r="C349" s="11"/>
      <c r="D349" s="21" t="s">
        <v>292</v>
      </c>
      <c r="E349" s="11"/>
      <c r="F349" s="11"/>
      <c r="G349" s="11"/>
      <c r="H349" s="11"/>
      <c r="I349" s="11"/>
      <c r="J349" s="11"/>
      <c r="K349" s="11"/>
      <c r="L349" s="11"/>
      <c r="M349" s="11"/>
    </row>
    <row r="350" spans="1:13" x14ac:dyDescent="0.4">
      <c r="A350" s="11"/>
      <c r="B350" s="11"/>
      <c r="C350" s="11"/>
      <c r="D350" s="36"/>
      <c r="E350" s="11"/>
      <c r="F350" s="11"/>
      <c r="G350" s="11"/>
      <c r="H350" s="11"/>
      <c r="I350" s="11"/>
      <c r="J350" s="15" t="s">
        <v>293</v>
      </c>
      <c r="K350" s="18">
        <v>1</v>
      </c>
      <c r="L350" s="16">
        <f>M348</f>
        <v>0</v>
      </c>
      <c r="M350" s="16">
        <f>ROUND(K350*L350,2)</f>
        <v>0</v>
      </c>
    </row>
    <row r="351" spans="1:13" ht="1.1000000000000001" customHeight="1" x14ac:dyDescent="0.4">
      <c r="A351" s="17"/>
      <c r="B351" s="17"/>
      <c r="C351" s="17"/>
      <c r="D351" s="37"/>
      <c r="E351" s="17"/>
      <c r="F351" s="17"/>
      <c r="G351" s="17"/>
      <c r="H351" s="17"/>
      <c r="I351" s="17"/>
      <c r="J351" s="17"/>
      <c r="K351" s="17"/>
      <c r="L351" s="17"/>
      <c r="M351" s="17"/>
    </row>
    <row r="352" spans="1:13" x14ac:dyDescent="0.4">
      <c r="A352" s="11"/>
      <c r="B352" s="11"/>
      <c r="C352" s="11"/>
      <c r="D352" s="36"/>
      <c r="E352" s="11"/>
      <c r="F352" s="11"/>
      <c r="G352" s="11"/>
      <c r="H352" s="11"/>
      <c r="I352" s="11"/>
      <c r="J352" s="15" t="s">
        <v>294</v>
      </c>
      <c r="K352" s="18">
        <v>1</v>
      </c>
      <c r="L352" s="16">
        <f>M4+M36+M72+M128+M143+M161+M184+M233+M249+M272+M330+M338+M342+M347</f>
        <v>0</v>
      </c>
      <c r="M352" s="16">
        <f>ROUND(K352*L352,2)</f>
        <v>0</v>
      </c>
    </row>
    <row r="353" spans="1:13" ht="1.1000000000000001" customHeight="1" x14ac:dyDescent="0.4">
      <c r="A353" s="17"/>
      <c r="B353" s="17"/>
      <c r="C353" s="17"/>
      <c r="D353" s="37"/>
      <c r="E353" s="17"/>
      <c r="F353" s="17"/>
      <c r="G353" s="17"/>
      <c r="H353" s="17"/>
      <c r="I353" s="17"/>
      <c r="J353" s="17"/>
      <c r="K353" s="17"/>
      <c r="L353" s="17"/>
      <c r="M353" s="17"/>
    </row>
  </sheetData>
  <dataValidations count="1">
    <dataValidation type="list" allowBlank="1" showInputMessage="1" showErrorMessage="1" sqref="B4:B353" xr:uid="{82FFE5A5-E6A0-4D37-8018-CB25B0E8E7EC}">
      <formula1>"Capítulo,Partida,Mano de obra,Maquinaria,Material,Otros,Tarea,"</formula1>
    </dataValidation>
  </dataValidations>
  <pageMargins left="0.7" right="0.7" top="0.75" bottom="0.75" header="0.3" footer="0.3"/>
  <pageSetup paperSize="9" orientation="portrait" horizontalDpi="1200" verticalDpi="12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5" ma:contentTypeDescription="Crear nuevo documento." ma:contentTypeScope="" ma:versionID="eac105b7083fcfa1ba40dcab95034b97">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a4327b817a3855fc9d87ad8084b6b329"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e2c56db-766c-4c36-b3e5-267db87031a2" xsi:nil="true"/>
    <lcf76f155ced4ddcb4097134ff3c332f xmlns="0cc523da-d425-4f99-a8e5-5c2e3b2a633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D73715-F595-4CA2-9008-2426CABA4F34}"/>
</file>

<file path=customXml/itemProps2.xml><?xml version="1.0" encoding="utf-8"?>
<ds:datastoreItem xmlns:ds="http://schemas.openxmlformats.org/officeDocument/2006/customXml" ds:itemID="{7F3898C5-5892-4B75-9F1E-BEB009A3A482}"/>
</file>

<file path=customXml/itemProps3.xml><?xml version="1.0" encoding="utf-8"?>
<ds:datastoreItem xmlns:ds="http://schemas.openxmlformats.org/officeDocument/2006/customXml" ds:itemID="{5AA48077-FC46-4DB9-AB98-2CB40E9A16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 Toro</dc:creator>
  <cp:lastModifiedBy>Adrià Puerto Peris</cp:lastModifiedBy>
  <dcterms:created xsi:type="dcterms:W3CDTF">2023-03-13T10:26:05Z</dcterms:created>
  <dcterms:modified xsi:type="dcterms:W3CDTF">2023-03-13T12:38:18Z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0x010100C69B9B56904BF949B5686BF4A38EDA2A</vt:lpwstr>
  </property>
  <property fmtid="{D5CDD505-2E9C-101B-9397-08002B2CF9AE}" pid="3" name="MediaServiceImageTags">
    <vt:lpwstr/>
  </property>
</Properties>
</file>