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gruptersa.sharepoint.com/Juridic/AsJu2/TERSA/AA EXPEDIENTS EN ESTUDI/EXPEDIENTS PENDENTS PREPARAR/CTTE898 Obra remodelació vestuari de les tècniques de TERSA/"/>
    </mc:Choice>
  </mc:AlternateContent>
  <xr:revisionPtr revIDLastSave="11" documentId="8_{7F088FFD-CDDA-4AB2-AADA-6306521F3431}" xr6:coauthVersionLast="47" xr6:coauthVersionMax="47" xr10:uidLastSave="{D7D006E2-1521-4632-80F9-EF603F119231}"/>
  <bookViews>
    <workbookView xWindow="-108" yWindow="-108" windowWidth="23256" windowHeight="12576" xr2:uid="{0DDC8FF4-9657-46E4-91F7-4CC9F776AEB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 i="1" l="1"/>
  <c r="L89" i="1"/>
  <c r="L101" i="1"/>
  <c r="L114" i="1"/>
  <c r="L152" i="1"/>
  <c r="L188" i="1"/>
  <c r="L208" i="1"/>
  <c r="L215" i="1"/>
  <c r="L249" i="1"/>
  <c r="L308" i="1"/>
  <c r="L333" i="1"/>
  <c r="L360" i="1"/>
  <c r="L372" i="1"/>
  <c r="L390" i="1"/>
  <c r="L396" i="1"/>
  <c r="D437" i="1"/>
  <c r="B437" i="1"/>
  <c r="D436" i="1"/>
  <c r="B436" i="1"/>
  <c r="D435" i="1"/>
  <c r="B435" i="1"/>
  <c r="D434" i="1"/>
  <c r="B434" i="1"/>
  <c r="D433" i="1"/>
  <c r="B433" i="1"/>
  <c r="D432" i="1"/>
  <c r="B432" i="1"/>
  <c r="D431" i="1"/>
  <c r="B431" i="1"/>
  <c r="D430" i="1"/>
  <c r="B430" i="1"/>
  <c r="D429" i="1"/>
  <c r="B429" i="1"/>
  <c r="D428" i="1"/>
  <c r="B428" i="1"/>
  <c r="D427" i="1"/>
  <c r="B427" i="1"/>
  <c r="D426" i="1"/>
  <c r="B426" i="1"/>
  <c r="D425" i="1"/>
  <c r="B425" i="1"/>
  <c r="D424" i="1"/>
  <c r="B424" i="1"/>
  <c r="I419" i="1"/>
  <c r="J420" i="1" s="1"/>
  <c r="L420" i="1" s="1"/>
  <c r="L414" i="1" s="1"/>
  <c r="L437" i="1" s="1"/>
  <c r="I411" i="1"/>
  <c r="J412" i="1" s="1"/>
  <c r="L412" i="1" s="1"/>
  <c r="L406" i="1" s="1"/>
  <c r="L436" i="1" s="1"/>
  <c r="I403" i="1"/>
  <c r="J404" i="1" s="1"/>
  <c r="L404" i="1" s="1"/>
  <c r="L398" i="1" s="1"/>
  <c r="L435" i="1" s="1"/>
  <c r="I395" i="1"/>
  <c r="J390" i="1"/>
  <c r="I389" i="1"/>
  <c r="I383" i="1"/>
  <c r="J384" i="1" s="1"/>
  <c r="L384" i="1" s="1"/>
  <c r="I379" i="1"/>
  <c r="J379" i="1" s="1"/>
  <c r="L379" i="1" s="1"/>
  <c r="I378" i="1"/>
  <c r="J378" i="1" s="1"/>
  <c r="L378" i="1" s="1"/>
  <c r="J377" i="1"/>
  <c r="L377" i="1" s="1"/>
  <c r="I377" i="1"/>
  <c r="J372" i="1"/>
  <c r="I371" i="1"/>
  <c r="J366" i="1"/>
  <c r="L366" i="1" s="1"/>
  <c r="I365" i="1"/>
  <c r="I359" i="1"/>
  <c r="J360" i="1" s="1"/>
  <c r="J351" i="1"/>
  <c r="L351" i="1" s="1"/>
  <c r="I350" i="1"/>
  <c r="J345" i="1"/>
  <c r="L345" i="1" s="1"/>
  <c r="I344" i="1"/>
  <c r="I338" i="1"/>
  <c r="J339" i="1" s="1"/>
  <c r="L339" i="1" s="1"/>
  <c r="I332" i="1"/>
  <c r="I324" i="1"/>
  <c r="J325" i="1" s="1"/>
  <c r="L325" i="1" s="1"/>
  <c r="I318" i="1"/>
  <c r="J319" i="1" s="1"/>
  <c r="L319" i="1" s="1"/>
  <c r="I312" i="1"/>
  <c r="J313" i="1" s="1"/>
  <c r="L313" i="1" s="1"/>
  <c r="I307" i="1"/>
  <c r="I306" i="1"/>
  <c r="J308" i="1" s="1"/>
  <c r="I298" i="1"/>
  <c r="J299" i="1" s="1"/>
  <c r="L299" i="1" s="1"/>
  <c r="I292" i="1"/>
  <c r="J293" i="1" s="1"/>
  <c r="L293" i="1" s="1"/>
  <c r="I284" i="1"/>
  <c r="J285" i="1" s="1"/>
  <c r="L285" i="1" s="1"/>
  <c r="I278" i="1"/>
  <c r="J279" i="1" s="1"/>
  <c r="L279" i="1" s="1"/>
  <c r="I272" i="1"/>
  <c r="J273" i="1" s="1"/>
  <c r="L273" i="1" s="1"/>
  <c r="I262" i="1"/>
  <c r="J263" i="1" s="1"/>
  <c r="L263" i="1" s="1"/>
  <c r="J257" i="1"/>
  <c r="L257" i="1" s="1"/>
  <c r="I256" i="1"/>
  <c r="I253" i="1"/>
  <c r="J253" i="1" s="1"/>
  <c r="L253" i="1" s="1"/>
  <c r="I249" i="1"/>
  <c r="J249" i="1" s="1"/>
  <c r="J244" i="1"/>
  <c r="L244" i="1" s="1"/>
  <c r="I243" i="1"/>
  <c r="I242" i="1"/>
  <c r="I241" i="1"/>
  <c r="I235" i="1"/>
  <c r="J236" i="1" s="1"/>
  <c r="L236" i="1" s="1"/>
  <c r="I227" i="1"/>
  <c r="J228" i="1" s="1"/>
  <c r="L228" i="1" s="1"/>
  <c r="J221" i="1"/>
  <c r="L221" i="1" s="1"/>
  <c r="I221" i="1"/>
  <c r="I220" i="1"/>
  <c r="I214" i="1"/>
  <c r="I213" i="1"/>
  <c r="J208" i="1"/>
  <c r="I207" i="1"/>
  <c r="I199" i="1"/>
  <c r="J200" i="1" s="1"/>
  <c r="L200" i="1" s="1"/>
  <c r="J194" i="1"/>
  <c r="L194" i="1" s="1"/>
  <c r="L182" i="1" s="1"/>
  <c r="L428" i="1" s="1"/>
  <c r="I193" i="1"/>
  <c r="I187" i="1"/>
  <c r="J188" i="1" s="1"/>
  <c r="I178" i="1"/>
  <c r="J180" i="1" s="1"/>
  <c r="L180" i="1" s="1"/>
  <c r="I172" i="1"/>
  <c r="J173" i="1" s="1"/>
  <c r="L173" i="1" s="1"/>
  <c r="I166" i="1"/>
  <c r="J167" i="1" s="1"/>
  <c r="L167" i="1" s="1"/>
  <c r="I157" i="1"/>
  <c r="J158" i="1" s="1"/>
  <c r="L158" i="1" s="1"/>
  <c r="I151" i="1"/>
  <c r="J152" i="1" s="1"/>
  <c r="J146" i="1"/>
  <c r="L146" i="1" s="1"/>
  <c r="I145" i="1"/>
  <c r="I139" i="1"/>
  <c r="J140" i="1" s="1"/>
  <c r="L140" i="1" s="1"/>
  <c r="I133" i="1"/>
  <c r="J134" i="1" s="1"/>
  <c r="L134" i="1" s="1"/>
  <c r="I127" i="1"/>
  <c r="J129" i="1" s="1"/>
  <c r="L129" i="1" s="1"/>
  <c r="I119" i="1"/>
  <c r="J122" i="1" s="1"/>
  <c r="L122" i="1" s="1"/>
  <c r="I113" i="1"/>
  <c r="I108" i="1"/>
  <c r="J109" i="1" s="1"/>
  <c r="L109" i="1" s="1"/>
  <c r="I94" i="1"/>
  <c r="J95" i="1" s="1"/>
  <c r="L95" i="1" s="1"/>
  <c r="I88" i="1"/>
  <c r="J89" i="1" s="1"/>
  <c r="I82" i="1"/>
  <c r="J83" i="1" s="1"/>
  <c r="L83" i="1" s="1"/>
  <c r="J77" i="1"/>
  <c r="L77" i="1" s="1"/>
  <c r="I76" i="1"/>
  <c r="I70" i="1"/>
  <c r="J71" i="1" s="1"/>
  <c r="L71" i="1" s="1"/>
  <c r="I64" i="1"/>
  <c r="J65" i="1" s="1"/>
  <c r="L65" i="1" s="1"/>
  <c r="I58" i="1"/>
  <c r="J59" i="1" s="1"/>
  <c r="L59" i="1" s="1"/>
  <c r="I52" i="1"/>
  <c r="J53" i="1" s="1"/>
  <c r="L53" i="1" s="1"/>
  <c r="I46" i="1"/>
  <c r="J47" i="1" s="1"/>
  <c r="L47" i="1" s="1"/>
  <c r="J41" i="1"/>
  <c r="L41" i="1" s="1"/>
  <c r="I32" i="1"/>
  <c r="J33" i="1" s="1"/>
  <c r="L33" i="1" s="1"/>
  <c r="J27" i="1"/>
  <c r="L27" i="1" s="1"/>
  <c r="I26" i="1"/>
  <c r="I20" i="1"/>
  <c r="J21" i="1" s="1"/>
  <c r="L21" i="1" s="1"/>
  <c r="L15" i="1" s="1"/>
  <c r="L424" i="1" s="1"/>
  <c r="L202" i="1" l="1"/>
  <c r="L230" i="1"/>
  <c r="L430" i="1" s="1"/>
  <c r="L429" i="1"/>
  <c r="L301" i="1"/>
  <c r="L433" i="1" s="1"/>
  <c r="L35" i="1"/>
  <c r="L425" i="1" s="1"/>
  <c r="L287" i="1"/>
  <c r="L432" i="1" s="1"/>
  <c r="L328" i="1"/>
  <c r="L434" i="1" s="1"/>
  <c r="L103" i="1"/>
  <c r="L426" i="1" s="1"/>
  <c r="L267" i="1"/>
  <c r="L431" i="1" s="1"/>
  <c r="L161" i="1"/>
  <c r="L427" i="1" s="1"/>
  <c r="L439" i="1" l="1"/>
  <c r="K447" i="1" s="1"/>
  <c r="K456" i="1" s="1"/>
  <c r="K458" i="1" l="1"/>
  <c r="K453" i="1"/>
  <c r="K460" i="1" s="1"/>
  <c r="K463" i="1" s="1"/>
  <c r="K465" i="1" s="1"/>
</calcChain>
</file>

<file path=xl/sharedStrings.xml><?xml version="1.0" encoding="utf-8"?>
<sst xmlns="http://schemas.openxmlformats.org/spreadsheetml/2006/main" count="545" uniqueCount="291">
  <si>
    <t>PRESSUPOST</t>
  </si>
  <si>
    <t>REFORMA VESTUARIS D'EMPRESA</t>
  </si>
  <si>
    <t xml:space="preserve">Núm.: </t>
  </si>
  <si>
    <t>P01</t>
  </si>
  <si>
    <t>Obra:</t>
  </si>
  <si>
    <t>Reforma Vestuaris</t>
  </si>
  <si>
    <t xml:space="preserve">Ref.: </t>
  </si>
  <si>
    <t>Client:</t>
  </si>
  <si>
    <t>TERSA</t>
  </si>
  <si>
    <t>Codi</t>
  </si>
  <si>
    <t>Ut</t>
  </si>
  <si>
    <t>Descripció</t>
  </si>
  <si>
    <t>UT</t>
  </si>
  <si>
    <t>L</t>
  </si>
  <si>
    <t>A</t>
  </si>
  <si>
    <t>H</t>
  </si>
  <si>
    <t>P</t>
  </si>
  <si>
    <t>AMI</t>
  </si>
  <si>
    <t>€/PVP</t>
  </si>
  <si>
    <t xml:space="preserve">TOTAL </t>
  </si>
  <si>
    <t># 01</t>
  </si>
  <si>
    <t>TREBALLS PRÈVIS</t>
  </si>
  <si>
    <t>0101</t>
  </si>
  <si>
    <t>Desconnexió instal·lació elèctrica</t>
  </si>
  <si>
    <t>Desconnexió de l'escomesa aèria de la instal·lació elèctrica de l'edifici, amb tall del fluid elèctric.</t>
  </si>
  <si>
    <t>PROJECTE</t>
  </si>
  <si>
    <t>Previsió</t>
  </si>
  <si>
    <t xml:space="preserve">    TOTAL PARTIDA </t>
  </si>
  <si>
    <t>0102</t>
  </si>
  <si>
    <t>Desconnexió instal·lació xarxa aigua potable</t>
  </si>
  <si>
    <t>Desconnexió de l'escomesa de la xarxa d'aigua potable de l'edifici, amb tall del fluid mitjançant clau de tancament.</t>
  </si>
  <si>
    <t>0103</t>
  </si>
  <si>
    <t>Desconnexió instal·lació sanejament i fontaneria</t>
  </si>
  <si>
    <t>Desconnexió de l'escomesa de la instal·lació de sanejament de l'edifici, identificant la seva ubicació mitjançant consulta a l'Ajuntament i recerca in situ, detallant els punts d'escomesa i traçat dels col·lectors.</t>
  </si>
  <si>
    <t># 02</t>
  </si>
  <si>
    <t>ENDERROC I DESMUNTATGE</t>
  </si>
  <si>
    <t>0201</t>
  </si>
  <si>
    <t>Retirada d'elements sanitàris</t>
  </si>
  <si>
    <r>
      <t xml:space="preserve">Desmuntatge d'aparells sanitàris, prèvia desconnexió de les xarxes d'aigua i evacuació, sense afectar a l'estabilitat dels elements constructius als quals pugui estar subjecte. Fins i tot p/p d'obturació de les conduccions connectades a l'element, amb mitjans manuals i càrrega manual de runa sobre sac i/o contenidor. </t>
    </r>
    <r>
      <rPr>
        <b/>
        <sz val="9"/>
        <rFont val="Futura Bk BT"/>
      </rPr>
      <t>Nota: valorats 1 dutxa, 4 wc i 1 aigüeres</t>
    </r>
  </si>
  <si>
    <t>0202</t>
  </si>
  <si>
    <t>PA</t>
  </si>
  <si>
    <t>Retirada equipament mobiliari ZONA OCI</t>
  </si>
  <si>
    <t>Desmuntatge del mobiliari i equipament fix zona oci, prèvia desconnexió de les xarxes d'aigua i evacuació, sense afectar a l'estabilitat dels elements constructius als quals pugui estar subjecte. Fins i tot p/p d'obturació de les conduccions connectades a l'element, amb mitjans manuals i càrrega manual de runa sac i/o contenidor.</t>
  </si>
  <si>
    <t>0203</t>
  </si>
  <si>
    <t>Arrencada portes</t>
  </si>
  <si>
    <t>Arrencada de full i bastiment de porta interior amb mitjans manuals i càrrega manual de runa sac i/o contenidor.</t>
  </si>
  <si>
    <t>Portes interiors</t>
  </si>
  <si>
    <t>0204</t>
  </si>
  <si>
    <t>ML</t>
  </si>
  <si>
    <t>Arrencada de cabines banys</t>
  </si>
  <si>
    <t>Arrencada de cabines de banys com a elements separadors d'aquests.</t>
  </si>
  <si>
    <t>Amidaments segons projecte</t>
  </si>
  <si>
    <t>0205</t>
  </si>
  <si>
    <t>Formació de pas de porta en envà</t>
  </si>
  <si>
    <t>Formació de pas de porta en envà ceràmic amb tall amb màquina de disc per a mantenir l'enrajolat existent, col·locació de dintell ceràmic i enderroc amb mitjans manuals i/o mecànics amb càrrega manual de runa a sac i/o contenidor</t>
  </si>
  <si>
    <t>M2</t>
  </si>
  <si>
    <t>0206</t>
  </si>
  <si>
    <t>Arrencada de l'enrajolat  vertical</t>
  </si>
  <si>
    <t>Arrencada i repicat de revestiments de rajola i el material adhesiu dels paraments verticals existents, a una alçària màxima de 3 m, amb mitjans manuals i càrrega manual de runa sac i/o contenidor.</t>
  </si>
  <si>
    <t>0207</t>
  </si>
  <si>
    <t>Retirada d'aparells insectocutors i contra incendis</t>
  </si>
  <si>
    <t>Retirada d'aparells insectocutors i contra incendis  amb mitjans manuals i càrrega manual de runa sac i/o contenidor.</t>
  </si>
  <si>
    <t>0208</t>
  </si>
  <si>
    <t>Desmuntatge de cel ras</t>
  </si>
  <si>
    <t>Desmuntatge de cel ras registrable, amb mitjans manuals i càrrega manual de runa sac i/o contenidor.</t>
  </si>
  <si>
    <t>0209</t>
  </si>
  <si>
    <t>Arrencada de paviment ceràmic</t>
  </si>
  <si>
    <t xml:space="preserve">Arrencada de paviment ceràmic i material d'adherència amb mitjans manuals i càrrega manual de runa sac i/o contenidor. </t>
  </si>
  <si>
    <t>0210</t>
  </si>
  <si>
    <t>Rasa per al nou sanejament</t>
  </si>
  <si>
    <t>Tall en forjat de formigó armat amb màquina especial de tall i posterior repicat de base de formigó per a formació de canal i sanejament, amb mitjans mecànics i càrrega manual de runa sac i/o contenidor</t>
  </si>
  <si>
    <t>Rasa sanejament</t>
  </si>
  <si>
    <t xml:space="preserve">Abocament de residus, </t>
  </si>
  <si>
    <r>
      <t xml:space="preserve">Càrrega amb mitjans manual i transport de residus inerts o no especials a instal·lació autoritzada de gestió de residus, amb sacs d'1m3. </t>
    </r>
    <r>
      <rPr>
        <b/>
        <sz val="9"/>
        <rFont val="Futura Bk BT"/>
      </rPr>
      <t>Nota: previsió de 15 unitats. Es facturarà per albarans presentats.</t>
    </r>
  </si>
  <si>
    <t># 03</t>
  </si>
  <si>
    <t>RAM DE PALETA</t>
  </si>
  <si>
    <t>0301</t>
  </si>
  <si>
    <t>Ajudes</t>
  </si>
  <si>
    <t xml:space="preserve">Ajuts de ram de paleta a instal.lacions d'evacuació, obertura i tancament de regates. </t>
  </si>
  <si>
    <t>PREVISIÓ</t>
  </si>
  <si>
    <t>0302</t>
  </si>
  <si>
    <t>Bastiment per portes interiors de fusta</t>
  </si>
  <si>
    <t xml:space="preserve">Subministrament i col·locació de bastiment de porta, de fusta, en parets de diferents gruixos; agafats amb gafets de pla i morter de ciment subministrat en sacs. Veure planilla carpinteries
</t>
  </si>
  <si>
    <t>0303</t>
  </si>
  <si>
    <t>m2</t>
  </si>
  <si>
    <t>Enrajolat parament vertical</t>
  </si>
  <si>
    <t>Suministre i col·locació de rajola sobre parament vertical, a 2,50 m d'alçaria com a màxim,  col·locada amb ciment cola per a rajola ceràmica i rejuntat amb beurada. Col·locació a trencajuntes.</t>
  </si>
  <si>
    <t>Banys, dutxes i vestuaris rajoles blanques BLANCO BRILLLO 20x20 amb borada de color a definir</t>
  </si>
  <si>
    <t xml:space="preserve"> borada Ultracolor Plus</t>
  </si>
  <si>
    <t>0304</t>
  </si>
  <si>
    <t>Arrebossat parament vertical</t>
  </si>
  <si>
    <t>Arrebossat de morter de ciment sobre parament vertical, a 2,50 m d'alçaria com a màxim. acabat reglejat</t>
  </si>
  <si>
    <t>Banys, dutxes i vestuaris</t>
  </si>
  <si>
    <t>0305</t>
  </si>
  <si>
    <t>Repàs enrajolat existent</t>
  </si>
  <si>
    <t>Partida alçada a per a la substitució puntual de rajoles de 20x20 cm blanques perforades mitjan¡çant repicat de la peça i material d'adherència, col·locació de peces noves i borada blanca</t>
  </si>
  <si>
    <t>ut</t>
  </si>
  <si>
    <t>0306</t>
  </si>
  <si>
    <t>Impermeabilització de paraments</t>
  </si>
  <si>
    <t>Impermeabilització de paraments horitzontals de dutxes i paraments verticals fins a 2 mts d'alçada amb làmina especial fixada amb morter de ciment cola</t>
  </si>
  <si>
    <t>Zona dutxes</t>
  </si>
  <si>
    <t>0307</t>
  </si>
  <si>
    <t>Dutxes obra</t>
  </si>
  <si>
    <t xml:space="preserve">Formació de dutxes d'obra amb recrescut de base amb peces ceràmiques, formació de pendents amb morter, formació de graó d'accés de 15x15 cms, preparada la base per a impermeabilització i posterior enrajolat </t>
  </si>
  <si>
    <t>plats dutxa</t>
  </si>
  <si>
    <t>0308</t>
  </si>
  <si>
    <t>Tapiat de porta</t>
  </si>
  <si>
    <t>Tapiat de porta amb peces de maó ceràmic i morter, inclosa part proporcional d'enguixat a una cara</t>
  </si>
  <si>
    <t>0309</t>
  </si>
  <si>
    <t>Cantoneres</t>
  </si>
  <si>
    <r>
      <t xml:space="preserve">Subministrament i col·locació de cantoneres d'acer inox per a protegir els cantos de les ceràmiques. </t>
    </r>
    <r>
      <rPr>
        <b/>
        <sz val="9"/>
        <rFont val="Futura Bk BT"/>
      </rPr>
      <t xml:space="preserve">Nota: valorat perfil blanc Schlüter de 6x6mm </t>
    </r>
  </si>
  <si>
    <t>Cantoneres blanques</t>
  </si>
  <si>
    <t># 04</t>
  </si>
  <si>
    <t>TANCAMENT I DIVISÒRIES</t>
  </si>
  <si>
    <t>0401</t>
  </si>
  <si>
    <t>Envà de plaques de guix estàndard de 70 cm; 15+40+15; muntants cada 400 mm</t>
  </si>
  <si>
    <t>Envà de plaques de guix laminat format per estructura normal amb perfileria de planxa d'acer galvanitzat, amb un gruix total d'envà de 70 mm, muntants cada 400 mm de 48 mm d'amplària i canals de 48 mm d'amplària, 1 placa de 12,5 mm de gruix STD una cara i una plaxa de 12,5 mm H en l'altra, fixades mecànicament i aïllament de plaques de llana mineral de roca. Collades a estructura sotacoberta. Encintat i masillat de juntas, llest per a pintar.</t>
  </si>
  <si>
    <t>VESTUARI HOMES</t>
  </si>
  <si>
    <t>0402</t>
  </si>
  <si>
    <t>Trasdós de pilars</t>
  </si>
  <si>
    <t>Trasdós autoportant amb estructura de perfileria d'hacer galvanitzat de 48 mm i una placa a una cara de 12,5 mm H, fixades mecànicament i aïllament de plaques de llana mineral de roca de resistència tèrmica &gt;= 1,081 m2.k/w. Collats a estructura sotacoberta, Encintat i masillat de juntas, llest per a pintar.</t>
  </si>
  <si>
    <t>PREVISIÖ</t>
  </si>
  <si>
    <t>0403</t>
  </si>
  <si>
    <t xml:space="preserve">Reforços en parets </t>
  </si>
  <si>
    <t>Reforços en parets de pladur i existents per subjectar mobiliari vari</t>
  </si>
  <si>
    <t xml:space="preserve">Per paret d'obra en bany homes per subjectar lavabo </t>
  </si>
  <si>
    <t># 05</t>
  </si>
  <si>
    <t>PAVIMENTS</t>
  </si>
  <si>
    <t>0501</t>
  </si>
  <si>
    <t>Paviment  Linoleum</t>
  </si>
  <si>
    <t>Subministrament i col·locació de paviment interior,Tarkett Premium, ref. , 21020965 grey encolat amb adhesiu de dispersió aquosa Uzin Ke 2000 s, inclosa aplicació pèvia d'una capa de pasta allisadora tipus MAPEI ULTRAPLAN de fins a 2 mm de gruix, previa imprimació de neoprèo Mapei Primer G</t>
  </si>
  <si>
    <t>VESTUARI DONES</t>
  </si>
  <si>
    <t>0502</t>
  </si>
  <si>
    <t>ml</t>
  </si>
  <si>
    <t>SÒCOLS</t>
  </si>
  <si>
    <t xml:space="preserve">Subministrament i col·locació de sòcol mitja canya amb perfil interior de caucho de 30x30mm a una altura 10cm </t>
  </si>
  <si>
    <t>0503</t>
  </si>
  <si>
    <t>Paviment  ceràmic DUTXES</t>
  </si>
  <si>
    <t>Subministrament i col·locació de paviment ceràmic antilliscant color a definir</t>
  </si>
  <si>
    <t>DUTXES</t>
  </si>
  <si>
    <t># 06</t>
  </si>
  <si>
    <t>FUSTERIA INTERIOR</t>
  </si>
  <si>
    <t>0601</t>
  </si>
  <si>
    <t>Subministrament i muntatge de porta batent de DM per a esmaltar, pas lliure de 80 cms, amb pany i clau</t>
  </si>
  <si>
    <t>PR1</t>
  </si>
  <si>
    <t>0602</t>
  </si>
  <si>
    <t>Tapetes pas de porta</t>
  </si>
  <si>
    <t>Suministre i colocació de tapetes per a pas de porta en vestuari dones. Totalment acabada.  Mides a comprovar en obra.  Inclou  "pisadera" per a canvi de paviment</t>
  </si>
  <si>
    <t>PR2</t>
  </si>
  <si>
    <t>pisadera</t>
  </si>
  <si>
    <t>0603</t>
  </si>
  <si>
    <t>Cabines Sanitaries</t>
  </si>
  <si>
    <t xml:space="preserve">Subministrament i col·locació cabines sanitaries i dutxes. Altura 200cm seguint les mides en projecte, amb taulells fenólics de 13mm, color a definir per D.F. Fixats a paret amb perfils de inox continus de 18x50mm a terra mitjançant potes d'inox de 15cm. Cada cabina inclou muletilla amb visor(vermmel-verd) i desbloqueig exterior, amb pom inox de 25mm i 2 bisagres inox per cara exterior 90x52. Tot el perimetre superior de la cabina anirà rematat amb tub inox de 25mm de diametre i pinça per subjecció. Completament acabat. Mides a comprovar en obra
</t>
  </si>
  <si>
    <t>Cabines sanitaries</t>
  </si>
  <si>
    <t>Dutxes</t>
  </si>
  <si>
    <t>0604</t>
  </si>
  <si>
    <t>Mobiliari armaris nevera zona oci</t>
  </si>
  <si>
    <t>Subministrament i col·locació de mobiliari de cuina tipus SANTOS model ELEA-A110, acabat en estratificat blanc perla. amb sòcols h12cm i Tiradors tipus ungler per portes d'armir i per armaris alts fent les portes penjades aprox 1,5-2cm.  Completament acabat. Mides a comprovar en obra</t>
  </si>
  <si>
    <t>Armaris zona oci</t>
  </si>
  <si>
    <t># 07</t>
  </si>
  <si>
    <t>INSTAL·LACIONS ELÈCTRIQUES</t>
  </si>
  <si>
    <t>0701</t>
  </si>
  <si>
    <t>Instal.lació interior electricitat</t>
  </si>
  <si>
    <t>Instal·lació elèctrica per a zona de de 32,15m2 format per:
-Punts de llum, polsadors i endolls segons plànols.
-Mecanismes Jung LS gris clar iguals al existents
-Detectors de presencia  segons plànols                                -Col·locació de limunaries  segons plànols                               -Formació de noves línies elèctriques amb noves caixes de connexions i fins a quadre</t>
  </si>
  <si>
    <t>LOCAL</t>
  </si>
  <si>
    <t>0702</t>
  </si>
  <si>
    <t xml:space="preserve">Il·luminació </t>
  </si>
  <si>
    <t xml:space="preserve">Subministrament i col·locació de lluminaries </t>
  </si>
  <si>
    <r>
      <t xml:space="preserve">Llum de sostre per empotrar marca Artesolar o similar , de xapa d'acer en blanco, de dimensions 60x60 cm., para placa LED de 40 W, 3000 K Mínim preparada per cel ras modular, cercos RAL 9010 o similar a defineir per la propietat.  CARACT. UGR L19. </t>
    </r>
    <r>
      <rPr>
        <b/>
        <sz val="9"/>
        <rFont val="Futura Bk BT"/>
      </rPr>
      <t>Nota: valorat TROLL PANEL ECO LED 40W UGR 19 4000K
3800LM 600X600</t>
    </r>
  </si>
  <si>
    <t>Focos empotrats  per a sostre iguals als existents Focos empotrats tipus EASYKAP 80 03.4172.B1 + 60.8880</t>
  </si>
  <si>
    <r>
      <t xml:space="preserve">Focos </t>
    </r>
    <r>
      <rPr>
        <b/>
        <sz val="9"/>
        <rFont val="Futura Bk BT"/>
      </rPr>
      <t>estancs</t>
    </r>
    <r>
      <rPr>
        <sz val="9"/>
        <rFont val="Futura Bk BT"/>
        <family val="2"/>
      </rPr>
      <t xml:space="preserve"> IP empotrats per a sostre iguals als existents Focos empotrats tipus EASYKAP 80 03.4172.B1 + 60.8880</t>
    </r>
  </si>
  <si>
    <t>0703</t>
  </si>
  <si>
    <t>Instal·lació contra incendis</t>
  </si>
  <si>
    <t>Col·locació d'instal·lació contra incendis</t>
  </si>
  <si>
    <t>Extintor de nieve carbónica CO2, de eficacia 89B, de 5  kg. de agente extintor, construido en acero, con soporte y manguera con difusor, según Norma UNE. Equipo con certificación AENOR. Medida la unidad instalada</t>
  </si>
  <si>
    <t xml:space="preserve">Llums d'emergencia </t>
  </si>
  <si>
    <t>0704</t>
  </si>
  <si>
    <t>INSECTOCAPTORS</t>
  </si>
  <si>
    <t>Col·locació Insectocaptors suministrats per la propietat</t>
  </si>
  <si>
    <t>0705</t>
  </si>
  <si>
    <t>Detector de presència</t>
  </si>
  <si>
    <t>Subministrament i col·locació de detector de presencia per iluminació</t>
  </si>
  <si>
    <t>LOCAL segons projecte</t>
  </si>
  <si>
    <t xml:space="preserve">NOTA: </t>
  </si>
  <si>
    <t>Tots els aparells electronics han de contemplar maxima eficiència  energètica</t>
  </si>
  <si>
    <t># 08</t>
  </si>
  <si>
    <t>INSTAL·LACIONS DE SANEJAMENT I FUMISTERIA</t>
  </si>
  <si>
    <t>0801</t>
  </si>
  <si>
    <t>Ml</t>
  </si>
  <si>
    <t>Canal d'acer inoxidable per a dutxes</t>
  </si>
  <si>
    <t>Subministrament i col·locació de canal d'acer inoxidable per a dutxes, amb reixa extraible d'acer inoxidable, dues sortides de 75 mm, dues calderetes especials per a rebre la impermeabilització, dos sifons extraplans amb cassoleta extraible, conectat el conjunt a nova xarxa de sanejament.</t>
  </si>
  <si>
    <t>0802</t>
  </si>
  <si>
    <t>Instal·lació sanejament bany i dutxes</t>
  </si>
  <si>
    <t>Instal·lació de fontaneria per a  banys, dotats de vàters, piques i dutxes
- Canonades de PVC sèrie C, per a la xarxa de sanejament, amb els diàmetres necessaris per a cada punt de servei, amb caixa sifònica de PVC.
No inclou aparells sanitaris.</t>
  </si>
  <si>
    <t>0805</t>
  </si>
  <si>
    <t>Extractor Forçat MOTORITZAT per a banys</t>
  </si>
  <si>
    <r>
      <t xml:space="preserve">Suministre i Instal·lació d'extractor per a ventil·lació de banys, amb encesa presencial. </t>
    </r>
    <r>
      <rPr>
        <b/>
        <sz val="9"/>
        <rFont val="Futura Bk BT"/>
      </rPr>
      <t>Nota: Valorat extractor S&amp;P Silent-200-CZ</t>
    </r>
  </si>
  <si>
    <t># 09</t>
  </si>
  <si>
    <t>INSTAL·LACIONS DE ACS</t>
  </si>
  <si>
    <t>0901</t>
  </si>
  <si>
    <t>Instal·lació interior aigua bany</t>
  </si>
  <si>
    <t>Instal·lació d'aigua per a un bany, dotats de vàters i piques
- Canonades de PEX per a les xarxes d'aigua freda i calenta.</t>
  </si>
  <si>
    <t>0902</t>
  </si>
  <si>
    <t>Instal·lació interior aigua dutxes</t>
  </si>
  <si>
    <t xml:space="preserve">Instal·lació d'aigua per 3 dutxes
- Canonades de PEX per a les xarxes d'aigua freda i calenta.
</t>
  </si>
  <si>
    <t># 10</t>
  </si>
  <si>
    <t>REVESTIMENTS I CELS RASOS</t>
  </si>
  <si>
    <t>1001</t>
  </si>
  <si>
    <t>Pintura vertical interior</t>
  </si>
  <si>
    <t>Pintat de parament vertical de guix i/o cartró-guix, amb pintura plàstica, amb acabat llis, amb una capa de fons i dues d'acabat, color a definir.</t>
  </si>
  <si>
    <t>Rebedor</t>
  </si>
  <si>
    <t>zona oci</t>
  </si>
  <si>
    <t>1002</t>
  </si>
  <si>
    <t>Esmlatat de fusteries</t>
  </si>
  <si>
    <t>Esmlatat de nova porta i tapetes amb dues capes d'esmalt sintètic color similar a l'existent en la resta de portes, previa capa d'emprimació</t>
  </si>
  <si>
    <t>1003</t>
  </si>
  <si>
    <t xml:space="preserve">Cel ras </t>
  </si>
  <si>
    <t>Subministrament i muntatge de cel ras registrable tipus Celenit AB amb plaques de 120x60 cms, perfileria T-24 lacada en color crema.</t>
  </si>
  <si>
    <t>vestuari donesi</t>
  </si>
  <si>
    <t>1004</t>
  </si>
  <si>
    <t>Adaptació cel rasos existents</t>
  </si>
  <si>
    <t>Adaptació de cels rasos registrables existents per a noves divisions mitjançant desmuntatge de les zones afectades amb acopi de materials, adaptació de l'estructura de subjecció i muntatge de les plaques acopiades</t>
  </si>
  <si>
    <t xml:space="preserve"> # 11</t>
  </si>
  <si>
    <t>APARELLS SANITÀRIS GRIFERIA , ACCESORIS I VARIOS</t>
  </si>
  <si>
    <t>Miralls</t>
  </si>
  <si>
    <t>Subministrament i col·locació de mirall, amb cantells polits.</t>
  </si>
  <si>
    <t>Bany homes</t>
  </si>
  <si>
    <t>Rehubicació de wc i accesoris existents</t>
  </si>
  <si>
    <r>
      <t xml:space="preserve">Rehubicació del vàter, WC ROCA Model The Gap </t>
    </r>
    <r>
      <rPr>
        <b/>
        <sz val="9"/>
        <rFont val="Futura Bk BT"/>
      </rPr>
      <t xml:space="preserve">ref. A342472000,A341470000, A801730004 </t>
    </r>
    <r>
      <rPr>
        <sz val="9"/>
        <rFont val="Futura Bk BT"/>
        <family val="2"/>
      </rPr>
      <t xml:space="preserve"> (Pack inodoro complet compacte adosat a paret de tanc baix compost por tassa amb sortida dual, tanc d'alimentació inferior amb mecanisme d'alimentació i mecanisme de doble descarga 4,5/3L, tapa i seient)</t>
    </r>
  </si>
  <si>
    <t>BANYS</t>
  </si>
  <si>
    <t>Bany</t>
  </si>
  <si>
    <t xml:space="preserve">Rentamans </t>
  </si>
  <si>
    <t xml:space="preserve">Subministrament i col·locació de rentamans sota encimera, casa ROCA model  Berna, inclou sifó i tap desaigüe. Ref: </t>
  </si>
  <si>
    <t>Bany homes sota encimera</t>
  </si>
  <si>
    <t>Griferia rentamans</t>
  </si>
  <si>
    <t xml:space="preserve">Subministrament i col·locació d'aixeta per a rentamans, Griferia monomando lavabo Altes (A5A3090C00)   
 </t>
  </si>
  <si>
    <t>Griferia dutxes</t>
  </si>
  <si>
    <t>Subministre i col·locació de griferia empotrada amb ruixador i monmando per a dutxes, Blanco Mila-S cromat</t>
  </si>
  <si>
    <t xml:space="preserve">EF: A5B2150C00 Rociador de pared o techo orientable de ABS cromado. </t>
  </si>
  <si>
    <t xml:space="preserve">EF: 5B0250C00 Brazo de pared pararociador de 400 mm
</t>
  </si>
  <si>
    <t>EF: 5A0A09C00 Mezclador monomando empotrable para baño ducha con inversor automático</t>
  </si>
  <si>
    <t>Sobre granet</t>
  </si>
  <si>
    <t>Subministrament i col·locació de sobre granet per a rebre rentamans de sota encimera bany homes, igual o similar al existent en zona dutxes</t>
  </si>
  <si>
    <t>Bany Homes</t>
  </si>
  <si>
    <t>Secador de mans</t>
  </si>
  <si>
    <r>
      <t xml:space="preserve">Subministrament i col·locació de secador de mans de la casa </t>
    </r>
    <r>
      <rPr>
        <sz val="9"/>
        <rFont val="Futura Bk BT"/>
      </rPr>
      <t>DYSON model Airblade V Blanc 1000 W</t>
    </r>
  </si>
  <si>
    <t>BanyS</t>
  </si>
  <si>
    <t>Accessoris banys</t>
  </si>
  <si>
    <t>Subministrament i col·locació d'accessoris per a banys</t>
  </si>
  <si>
    <t>Portarotllo Model Hotels de Roca. Ref: A816725001</t>
  </si>
  <si>
    <t>Saboneres Model Hotels de Roca. Ref: A815410001</t>
  </si>
  <si>
    <r>
      <t xml:space="preserve">Escobilles </t>
    </r>
    <r>
      <rPr>
        <sz val="9"/>
        <rFont val="Futura Bk BT"/>
      </rPr>
      <t>Model Superinox de Roca. Ref: A817306002</t>
    </r>
  </si>
  <si>
    <t>Electrodomestics</t>
  </si>
  <si>
    <t>Rehubicació neveres existents.</t>
  </si>
  <si>
    <t>Nevera.</t>
  </si>
  <si>
    <t>TAQUILLES VESTUARIS</t>
  </si>
  <si>
    <t>Rehubicació i col·locació de taquilles iguals a les existents, suministrades per la propietat</t>
  </si>
  <si>
    <t>VESTUARI</t>
  </si>
  <si>
    <t>TAQUILLES MODULS DOBLES</t>
  </si>
  <si>
    <t>BANC VESTUARI</t>
  </si>
  <si>
    <t>Subministrament i col·locació de banc de vestuari d'estructura metàl·lica i sobre de lames de fusta de 150x34 cms</t>
  </si>
  <si>
    <t># 12</t>
  </si>
  <si>
    <t>NETEJA  OBRA</t>
  </si>
  <si>
    <t>NETEJA OBRA</t>
  </si>
  <si>
    <t>Neteja integral de l'obra.</t>
  </si>
  <si>
    <t>86m2 aproximats</t>
  </si>
  <si>
    <t># 13</t>
  </si>
  <si>
    <t xml:space="preserve">GESTIÓ DE RESIDU </t>
  </si>
  <si>
    <t>Gestió de residus + documentació</t>
  </si>
  <si>
    <t>Gestió de residus</t>
  </si>
  <si>
    <t># 14</t>
  </si>
  <si>
    <t>COORDINACIÓ ACTIVITATS EMPRESARIALS</t>
  </si>
  <si>
    <t>Coordinació d'activitats empresarials</t>
  </si>
  <si>
    <t>RESUM PER CAPÍTOLS</t>
  </si>
  <si>
    <t>TOTAL</t>
  </si>
  <si>
    <t>DESGLOSSAMENT OFERTA ECONOMICA</t>
  </si>
  <si>
    <t>PRESSUPOST EXECUCIÓ MATERIAL</t>
  </si>
  <si>
    <t>B</t>
  </si>
  <si>
    <t>C</t>
  </si>
  <si>
    <t>TOTAL (A+B+C)</t>
  </si>
  <si>
    <t>GASTOS GENERALS (13% del PEM)</t>
  </si>
  <si>
    <t>D</t>
  </si>
  <si>
    <t>BENEFICI INDUSTRIAL (6% del PEM)</t>
  </si>
  <si>
    <t>E</t>
  </si>
  <si>
    <t>TOTAL (A+B+C+D+E)</t>
  </si>
  <si>
    <t>I.V.A (21%)</t>
  </si>
  <si>
    <t>F</t>
  </si>
  <si>
    <t>TOTAL (A+B+C+D+E+F)</t>
  </si>
  <si>
    <t>SEGURETAT I SALUT, RECURS PREVENTIU I EVALUACIÓ DE RISCOS</t>
  </si>
  <si>
    <t>PARTIDA A JUSTIFICAR FP *</t>
  </si>
  <si>
    <t>* Partida no modificable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</si>
</sst>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C0A]_-;\-* #,##0.00\ [$€-C0A]_-;_-* &quot;-&quot;??\ [$€-C0A]_-;_-@_-"/>
  </numFmts>
  <fonts count="40">
    <font>
      <sz val="10"/>
      <color theme="1"/>
      <name val="Verdana"/>
      <family val="2"/>
    </font>
    <font>
      <sz val="10"/>
      <color theme="1"/>
      <name val="Verdana"/>
      <family val="2"/>
    </font>
    <font>
      <sz val="9"/>
      <name val="Futura Lt BT"/>
      <family val="2"/>
    </font>
    <font>
      <sz val="9"/>
      <color indexed="8"/>
      <name val="Futura Bk BT"/>
      <family val="2"/>
    </font>
    <font>
      <sz val="9"/>
      <name val="Futura Bk BT"/>
      <family val="2"/>
    </font>
    <font>
      <sz val="8"/>
      <name val="Futura Bk BT"/>
      <family val="2"/>
    </font>
    <font>
      <sz val="9"/>
      <color theme="1"/>
      <name val="Futura Bk BT"/>
      <family val="2"/>
    </font>
    <font>
      <b/>
      <sz val="23"/>
      <color theme="1"/>
      <name val="Futura Bk BT"/>
      <family val="2"/>
    </font>
    <font>
      <sz val="10"/>
      <name val="Calibri"/>
      <family val="2"/>
      <scheme val="minor"/>
    </font>
    <font>
      <sz val="10"/>
      <color indexed="8"/>
      <name val="Futura Bk BT"/>
      <family val="2"/>
    </font>
    <font>
      <sz val="10"/>
      <name val="Futura Bk BT"/>
      <family val="2"/>
    </font>
    <font>
      <sz val="8"/>
      <color indexed="8"/>
      <name val="Futura Bk BT"/>
      <family val="2"/>
    </font>
    <font>
      <sz val="9"/>
      <name val="Futura Md BT"/>
      <family val="2"/>
    </font>
    <font>
      <sz val="9"/>
      <color theme="0" tint="-4.9989318521683403E-2"/>
      <name val="Futura Bk BT"/>
      <family val="2"/>
    </font>
    <font>
      <i/>
      <sz val="9"/>
      <name val="Futura Bk BT"/>
      <family val="2"/>
    </font>
    <font>
      <sz val="9"/>
      <color indexed="10"/>
      <name val="Futura Bk BT"/>
      <family val="2"/>
    </font>
    <font>
      <sz val="8"/>
      <color indexed="10"/>
      <name val="Futura Bk BT"/>
      <family val="2"/>
    </font>
    <font>
      <b/>
      <sz val="9"/>
      <name val="Futura Bk BT"/>
    </font>
    <font>
      <sz val="9"/>
      <color rgb="FF00B050"/>
      <name val="Futura Bk BT"/>
      <family val="2"/>
    </font>
    <font>
      <sz val="8"/>
      <color rgb="FF00B050"/>
      <name val="Futura Bk BT"/>
      <family val="2"/>
    </font>
    <font>
      <i/>
      <sz val="9"/>
      <color rgb="FF00B050"/>
      <name val="Futura Bk BT"/>
      <family val="2"/>
    </font>
    <font>
      <sz val="9"/>
      <color rgb="FFFF0000"/>
      <name val="Futura Bk BT"/>
      <family val="2"/>
    </font>
    <font>
      <sz val="8"/>
      <color rgb="FFFF0000"/>
      <name val="Futura Bk BT"/>
      <family val="2"/>
    </font>
    <font>
      <sz val="9"/>
      <color rgb="FF00B050"/>
      <name val="Futura Lt BT"/>
      <family val="2"/>
    </font>
    <font>
      <i/>
      <sz val="9"/>
      <color rgb="FF00B050"/>
      <name val="Futura Lt BT"/>
      <family val="2"/>
    </font>
    <font>
      <i/>
      <sz val="9"/>
      <name val="Futura Lt BT"/>
      <family val="2"/>
    </font>
    <font>
      <b/>
      <sz val="8"/>
      <name val="Futura Bk BT"/>
      <family val="2"/>
    </font>
    <font>
      <sz val="9"/>
      <color rgb="FF00B050"/>
      <name val="Futura Md BT"/>
      <family val="2"/>
    </font>
    <font>
      <b/>
      <sz val="8"/>
      <name val="Futura Bk BT"/>
    </font>
    <font>
      <sz val="9"/>
      <name val="Futura Bk BT"/>
    </font>
    <font>
      <sz val="8"/>
      <color theme="0" tint="-0.499984740745262"/>
      <name val="Futura Md BT"/>
      <family val="2"/>
    </font>
    <font>
      <sz val="12"/>
      <color indexed="8"/>
      <name val="Futura Bk BT"/>
      <family val="2"/>
    </font>
    <font>
      <sz val="9"/>
      <color indexed="9"/>
      <name val="Futura Bk BT"/>
      <family val="2"/>
    </font>
    <font>
      <sz val="9"/>
      <color indexed="8"/>
      <name val="Futura Md BT"/>
      <family val="2"/>
    </font>
    <font>
      <sz val="11"/>
      <name val="Futura Md BT"/>
      <family val="2"/>
    </font>
    <font>
      <sz val="7"/>
      <name val="Futura Lt BT"/>
      <family val="2"/>
    </font>
    <font>
      <b/>
      <sz val="9"/>
      <color indexed="8"/>
      <name val="Futura Bk BT"/>
    </font>
    <font>
      <b/>
      <sz val="8"/>
      <color indexed="8"/>
      <name val="Futura Bk BT"/>
    </font>
    <font>
      <sz val="7"/>
      <color indexed="8"/>
      <name val="Futura Bk BT"/>
    </font>
    <font>
      <sz val="7"/>
      <color indexed="8"/>
      <name val="Futura Bk BT"/>
      <family val="2"/>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180">
    <xf numFmtId="0" fontId="0" fillId="0" borderId="0" xfId="0"/>
    <xf numFmtId="0" fontId="2" fillId="0" borderId="0" xfId="0" applyFont="1" applyAlignment="1">
      <alignment vertical="center"/>
    </xf>
    <xf numFmtId="0" fontId="3" fillId="0" borderId="0" xfId="0" applyFont="1" applyAlignment="1">
      <alignment horizontal="right" vertical="top"/>
    </xf>
    <xf numFmtId="0" fontId="3" fillId="0" borderId="0" xfId="0" applyFont="1" applyAlignment="1">
      <alignment horizontal="center" vertical="top"/>
    </xf>
    <xf numFmtId="0" fontId="4" fillId="0" borderId="0" xfId="0" applyFont="1" applyAlignment="1">
      <alignment vertical="top"/>
    </xf>
    <xf numFmtId="0" fontId="5" fillId="0" borderId="0" xfId="0" applyFont="1" applyAlignment="1">
      <alignment vertical="top"/>
    </xf>
    <xf numFmtId="164" fontId="4" fillId="0" borderId="0" xfId="0" applyNumberFormat="1" applyFont="1" applyAlignment="1">
      <alignment vertical="top"/>
    </xf>
    <xf numFmtId="0" fontId="6" fillId="0" borderId="0" xfId="0" applyFont="1" applyAlignment="1">
      <alignment horizontal="left" vertical="top" indent="4"/>
    </xf>
    <xf numFmtId="0" fontId="9" fillId="0" borderId="1" xfId="0" applyFont="1" applyBorder="1" applyAlignment="1">
      <alignment horizontal="left" vertical="center"/>
    </xf>
    <xf numFmtId="0" fontId="9" fillId="0" borderId="2" xfId="0" applyFont="1" applyBorder="1" applyAlignment="1">
      <alignment horizontal="center" vertical="center"/>
    </xf>
    <xf numFmtId="0" fontId="3" fillId="0" borderId="2" xfId="0" applyFont="1" applyBorder="1" applyAlignment="1">
      <alignment horizontal="left" vertical="center" wrapText="1"/>
    </xf>
    <xf numFmtId="0" fontId="3" fillId="0" borderId="2" xfId="0" applyFont="1" applyBorder="1" applyAlignment="1">
      <alignment vertical="center"/>
    </xf>
    <xf numFmtId="0" fontId="10" fillId="0" borderId="2" xfId="0" applyFont="1" applyBorder="1" applyAlignment="1">
      <alignment vertical="center"/>
    </xf>
    <xf numFmtId="0" fontId="3" fillId="0" borderId="2" xfId="0" applyFont="1" applyBorder="1" applyAlignment="1">
      <alignment vertical="center" wrapText="1"/>
    </xf>
    <xf numFmtId="14" fontId="4" fillId="0" borderId="3" xfId="0" applyNumberFormat="1" applyFont="1" applyBorder="1" applyAlignment="1">
      <alignment vertical="center"/>
    </xf>
    <xf numFmtId="0" fontId="10" fillId="0" borderId="0" xfId="0" applyFont="1" applyAlignment="1">
      <alignment vertical="center"/>
    </xf>
    <xf numFmtId="0" fontId="9" fillId="0" borderId="4" xfId="0" applyFont="1" applyBorder="1" applyAlignment="1">
      <alignment horizontal="left" vertical="center"/>
    </xf>
    <xf numFmtId="0" fontId="9" fillId="0" borderId="5" xfId="0" applyFont="1" applyBorder="1" applyAlignment="1">
      <alignment horizontal="center" vertical="center"/>
    </xf>
    <xf numFmtId="17" fontId="3" fillId="0" borderId="5" xfId="0" applyNumberFormat="1" applyFont="1" applyBorder="1" applyAlignment="1">
      <alignment horizontal="left" vertical="center" wrapText="1"/>
    </xf>
    <xf numFmtId="0" fontId="3" fillId="0" borderId="5" xfId="0" applyFont="1" applyBorder="1" applyAlignment="1">
      <alignment horizontal="left" vertical="center"/>
    </xf>
    <xf numFmtId="0" fontId="3" fillId="0" borderId="5" xfId="0" applyFont="1" applyBorder="1" applyAlignment="1">
      <alignment vertical="center"/>
    </xf>
    <xf numFmtId="0" fontId="3" fillId="0" borderId="6" xfId="0" applyFont="1" applyBorder="1" applyAlignment="1">
      <alignment vertical="center"/>
    </xf>
    <xf numFmtId="0" fontId="3" fillId="2" borderId="0" xfId="0" applyFont="1" applyFill="1" applyAlignment="1">
      <alignment horizontal="right" vertical="top"/>
    </xf>
    <xf numFmtId="0" fontId="3" fillId="2" borderId="0" xfId="0" applyFont="1" applyFill="1" applyAlignment="1">
      <alignment horizontal="center" vertical="top"/>
    </xf>
    <xf numFmtId="0" fontId="3" fillId="2" borderId="0" xfId="0" applyFont="1" applyFill="1" applyAlignment="1">
      <alignment horizontal="left" vertical="top"/>
    </xf>
    <xf numFmtId="0" fontId="11" fillId="2" borderId="0" xfId="0" applyFont="1" applyFill="1" applyAlignment="1">
      <alignment horizontal="center" vertical="top"/>
    </xf>
    <xf numFmtId="164" fontId="3" fillId="2" borderId="0" xfId="0" applyNumberFormat="1" applyFont="1" applyFill="1" applyAlignment="1">
      <alignment horizontal="center" vertical="top"/>
    </xf>
    <xf numFmtId="164" fontId="4" fillId="2" borderId="0" xfId="0" applyNumberFormat="1" applyFont="1" applyFill="1" applyAlignment="1">
      <alignment horizontal="center" vertical="top"/>
    </xf>
    <xf numFmtId="4" fontId="3" fillId="0" borderId="0" xfId="0" applyNumberFormat="1" applyFont="1" applyAlignment="1">
      <alignment horizontal="center" vertical="top"/>
    </xf>
    <xf numFmtId="0" fontId="3" fillId="0" borderId="0" xfId="0" applyFont="1" applyAlignment="1">
      <alignment horizontal="left" vertical="top"/>
    </xf>
    <xf numFmtId="0" fontId="11" fillId="0" borderId="0" xfId="0" applyFont="1" applyAlignment="1">
      <alignment horizontal="right" vertical="top"/>
    </xf>
    <xf numFmtId="4" fontId="11" fillId="0" borderId="0" xfId="0" applyNumberFormat="1" applyFont="1" applyAlignment="1">
      <alignment horizontal="right" vertical="top"/>
    </xf>
    <xf numFmtId="164" fontId="3" fillId="0" borderId="0" xfId="0" applyNumberFormat="1" applyFont="1" applyAlignment="1">
      <alignment vertical="top"/>
    </xf>
    <xf numFmtId="0" fontId="4" fillId="2" borderId="0" xfId="0" applyFont="1" applyFill="1" applyAlignment="1">
      <alignment horizontal="right" vertical="top"/>
    </xf>
    <xf numFmtId="0" fontId="13" fillId="2" borderId="0" xfId="0" applyFont="1" applyFill="1" applyAlignment="1">
      <alignment horizontal="center" vertical="top"/>
    </xf>
    <xf numFmtId="0" fontId="4" fillId="2" borderId="0" xfId="0" applyFont="1" applyFill="1" applyAlignment="1">
      <alignment horizontal="left" vertical="top"/>
    </xf>
    <xf numFmtId="0" fontId="5" fillId="2" borderId="0" xfId="0" applyFont="1" applyFill="1" applyAlignment="1">
      <alignment horizontal="left" vertical="top"/>
    </xf>
    <xf numFmtId="164" fontId="4" fillId="2" borderId="0" xfId="0" applyNumberFormat="1" applyFont="1" applyFill="1" applyAlignment="1">
      <alignment horizontal="left" vertical="top"/>
    </xf>
    <xf numFmtId="164" fontId="4" fillId="2" borderId="0" xfId="0" applyNumberFormat="1" applyFont="1" applyFill="1" applyAlignment="1">
      <alignment horizontal="right" vertical="top"/>
    </xf>
    <xf numFmtId="0" fontId="12" fillId="0" borderId="0" xfId="0" applyFont="1" applyAlignment="1">
      <alignment vertical="center"/>
    </xf>
    <xf numFmtId="0" fontId="4" fillId="0" borderId="0" xfId="0" applyFont="1" applyAlignment="1">
      <alignment horizontal="right" vertical="top"/>
    </xf>
    <xf numFmtId="0" fontId="4" fillId="0" borderId="0" xfId="0" applyFont="1" applyAlignment="1">
      <alignment horizontal="center" vertical="top"/>
    </xf>
    <xf numFmtId="0" fontId="4" fillId="0" borderId="0" xfId="0" applyFont="1" applyAlignment="1">
      <alignment horizontal="left" vertical="top"/>
    </xf>
    <xf numFmtId="0" fontId="5" fillId="0" borderId="0" xfId="0" applyFont="1" applyAlignment="1">
      <alignment horizontal="left" vertical="top"/>
    </xf>
    <xf numFmtId="164" fontId="4" fillId="0" borderId="0" xfId="0" applyNumberFormat="1" applyFont="1" applyAlignment="1">
      <alignment horizontal="left" vertical="top"/>
    </xf>
    <xf numFmtId="0" fontId="4" fillId="0" borderId="0" xfId="0" quotePrefix="1" applyFont="1" applyAlignment="1">
      <alignment horizontal="right" vertical="top"/>
    </xf>
    <xf numFmtId="0" fontId="3" fillId="0" borderId="0" xfId="0" applyFont="1" applyAlignment="1">
      <alignment horizontal="justify" vertical="top" wrapText="1"/>
    </xf>
    <xf numFmtId="0" fontId="14" fillId="0" borderId="0" xfId="0" applyFont="1" applyAlignment="1">
      <alignment vertical="center"/>
    </xf>
    <xf numFmtId="0" fontId="3" fillId="0" borderId="0" xfId="0" applyFont="1" applyAlignment="1">
      <alignment horizontal="justify" vertical="top"/>
    </xf>
    <xf numFmtId="0" fontId="5" fillId="0" borderId="7" xfId="0" applyFont="1" applyBorder="1" applyAlignment="1">
      <alignment horizontal="right" vertical="top"/>
    </xf>
    <xf numFmtId="2" fontId="5" fillId="0" borderId="7" xfId="0" applyNumberFormat="1" applyFont="1" applyBorder="1" applyAlignment="1">
      <alignment horizontal="right" vertical="top"/>
    </xf>
    <xf numFmtId="0" fontId="5" fillId="0" borderId="0" xfId="0" applyFont="1" applyAlignment="1">
      <alignment horizontal="right" vertical="top"/>
    </xf>
    <xf numFmtId="2" fontId="5" fillId="0" borderId="0" xfId="0" applyNumberFormat="1" applyFont="1" applyAlignment="1">
      <alignment horizontal="right" vertical="top"/>
    </xf>
    <xf numFmtId="164" fontId="4" fillId="0" borderId="0" xfId="0" applyNumberFormat="1" applyFont="1" applyAlignment="1">
      <alignment horizontal="right" vertical="top"/>
    </xf>
    <xf numFmtId="0" fontId="15" fillId="0" borderId="0" xfId="0" applyFont="1" applyAlignment="1">
      <alignment horizontal="right" vertical="top"/>
    </xf>
    <xf numFmtId="0" fontId="15" fillId="0" borderId="0" xfId="0" applyFont="1" applyAlignment="1">
      <alignment horizontal="center" vertical="top"/>
    </xf>
    <xf numFmtId="0" fontId="15" fillId="0" borderId="0" xfId="0" applyFont="1" applyAlignment="1">
      <alignment horizontal="left" vertical="top"/>
    </xf>
    <xf numFmtId="0" fontId="16" fillId="0" borderId="0" xfId="0" applyFont="1" applyAlignment="1">
      <alignment horizontal="left" vertical="top"/>
    </xf>
    <xf numFmtId="164" fontId="15" fillId="0" borderId="0" xfId="0" applyNumberFormat="1" applyFont="1" applyAlignment="1">
      <alignment horizontal="left" vertical="top"/>
    </xf>
    <xf numFmtId="0" fontId="4" fillId="0" borderId="0" xfId="0" applyFont="1" applyAlignment="1">
      <alignment horizontal="right" vertical="center"/>
    </xf>
    <xf numFmtId="0" fontId="4" fillId="0" borderId="0" xfId="0" applyFont="1" applyAlignment="1">
      <alignment horizontal="justify" vertical="top" wrapText="1"/>
    </xf>
    <xf numFmtId="0" fontId="15" fillId="0" borderId="0" xfId="0" applyFont="1" applyAlignment="1">
      <alignment horizontal="justify" vertical="top" wrapText="1"/>
    </xf>
    <xf numFmtId="0" fontId="16" fillId="0" borderId="0" xfId="0" applyFont="1" applyAlignment="1">
      <alignment horizontal="right" vertical="top"/>
    </xf>
    <xf numFmtId="2" fontId="16" fillId="0" borderId="0" xfId="0" applyNumberFormat="1" applyFont="1" applyAlignment="1">
      <alignment horizontal="right" vertical="top"/>
    </xf>
    <xf numFmtId="164" fontId="15" fillId="0" borderId="0" xfId="0" applyNumberFormat="1" applyFont="1" applyAlignment="1">
      <alignment horizontal="right" vertical="top"/>
    </xf>
    <xf numFmtId="0" fontId="14" fillId="3" borderId="0" xfId="0" applyFont="1" applyFill="1" applyAlignment="1">
      <alignment vertical="center"/>
    </xf>
    <xf numFmtId="0" fontId="4" fillId="0" borderId="0" xfId="0" applyFont="1" applyAlignment="1">
      <alignment horizontal="justify" vertical="top"/>
    </xf>
    <xf numFmtId="0" fontId="18" fillId="0" borderId="0" xfId="0" applyFont="1" applyAlignment="1">
      <alignment horizontal="right" vertical="top"/>
    </xf>
    <xf numFmtId="0" fontId="18" fillId="0" borderId="0" xfId="0" applyFont="1" applyAlignment="1">
      <alignment horizontal="center" vertical="top"/>
    </xf>
    <xf numFmtId="0" fontId="18" fillId="0" borderId="0" xfId="0" applyFont="1" applyAlignment="1">
      <alignment horizontal="justify" vertical="top" wrapText="1"/>
    </xf>
    <xf numFmtId="0" fontId="19" fillId="0" borderId="0" xfId="0" applyFont="1" applyAlignment="1">
      <alignment horizontal="left" vertical="top"/>
    </xf>
    <xf numFmtId="164" fontId="18" fillId="0" borderId="0" xfId="0" applyNumberFormat="1" applyFont="1" applyAlignment="1">
      <alignment horizontal="left" vertical="top"/>
    </xf>
    <xf numFmtId="0" fontId="20" fillId="0" borderId="0" xfId="0" applyFont="1" applyAlignment="1">
      <alignment vertical="center"/>
    </xf>
    <xf numFmtId="0" fontId="21" fillId="0" borderId="0" xfId="0" applyFont="1" applyAlignment="1">
      <alignment horizontal="right" vertical="top"/>
    </xf>
    <xf numFmtId="4" fontId="21" fillId="0" borderId="0" xfId="0" applyNumberFormat="1" applyFont="1" applyAlignment="1">
      <alignment horizontal="center" vertical="top"/>
    </xf>
    <xf numFmtId="0" fontId="21" fillId="0" borderId="0" xfId="0" applyFont="1" applyAlignment="1">
      <alignment horizontal="justify" vertical="top"/>
    </xf>
    <xf numFmtId="0" fontId="22" fillId="0" borderId="0" xfId="0" applyFont="1" applyAlignment="1">
      <alignment horizontal="right" vertical="top"/>
    </xf>
    <xf numFmtId="2" fontId="22" fillId="0" borderId="0" xfId="0" applyNumberFormat="1" applyFont="1" applyAlignment="1">
      <alignment horizontal="right" vertical="top"/>
    </xf>
    <xf numFmtId="164" fontId="21" fillId="0" borderId="0" xfId="0" applyNumberFormat="1" applyFont="1"/>
    <xf numFmtId="0" fontId="4" fillId="2" borderId="0" xfId="0" applyFont="1" applyFill="1" applyAlignment="1">
      <alignment horizontal="center" vertical="top"/>
    </xf>
    <xf numFmtId="0" fontId="18" fillId="0" borderId="0" xfId="0" applyFont="1" applyAlignment="1">
      <alignment horizontal="left" vertical="top"/>
    </xf>
    <xf numFmtId="0" fontId="23" fillId="0" borderId="0" xfId="0" applyFont="1"/>
    <xf numFmtId="4" fontId="4" fillId="0" borderId="0" xfId="0" applyNumberFormat="1" applyFont="1" applyAlignment="1">
      <alignment horizontal="center" vertical="top"/>
    </xf>
    <xf numFmtId="4" fontId="5" fillId="0" borderId="0" xfId="0" applyNumberFormat="1" applyFont="1" applyAlignment="1">
      <alignment horizontal="right" vertical="top"/>
    </xf>
    <xf numFmtId="0" fontId="18" fillId="0" borderId="0" xfId="0" applyFont="1"/>
    <xf numFmtId="0" fontId="4" fillId="0" borderId="0" xfId="0" applyFont="1"/>
    <xf numFmtId="164" fontId="4" fillId="0" borderId="0" xfId="0" applyNumberFormat="1" applyFont="1"/>
    <xf numFmtId="0" fontId="25" fillId="0" borderId="0" xfId="0" applyFont="1"/>
    <xf numFmtId="0" fontId="5" fillId="0" borderId="0" xfId="0" applyFont="1" applyAlignment="1">
      <alignment horizontal="center" vertical="top"/>
    </xf>
    <xf numFmtId="0" fontId="25" fillId="3" borderId="0" xfId="0" applyFont="1" applyFill="1"/>
    <xf numFmtId="0" fontId="4" fillId="0" borderId="0" xfId="0" applyFont="1" applyAlignment="1">
      <alignment horizontal="left" vertical="top" wrapText="1"/>
    </xf>
    <xf numFmtId="0" fontId="5" fillId="0" borderId="7" xfId="0" applyFont="1" applyBorder="1" applyAlignment="1">
      <alignment horizontal="center" vertical="top"/>
    </xf>
    <xf numFmtId="0" fontId="18" fillId="0" borderId="0" xfId="0" applyFont="1" applyAlignment="1">
      <alignment horizontal="justify" vertical="top"/>
    </xf>
    <xf numFmtId="0" fontId="26" fillId="2" borderId="0" xfId="0" applyFont="1" applyFill="1" applyAlignment="1">
      <alignment horizontal="left" vertical="top"/>
    </xf>
    <xf numFmtId="0" fontId="19" fillId="0" borderId="0" xfId="0" applyFont="1" applyAlignment="1">
      <alignment horizontal="right" vertical="top"/>
    </xf>
    <xf numFmtId="2" fontId="19" fillId="0" borderId="0" xfId="0" applyNumberFormat="1" applyFont="1" applyAlignment="1">
      <alignment horizontal="right" vertical="top"/>
    </xf>
    <xf numFmtId="0" fontId="2" fillId="0" borderId="0" xfId="0" applyFont="1" applyAlignment="1">
      <alignment horizontal="justify" vertical="top"/>
    </xf>
    <xf numFmtId="0" fontId="2" fillId="0" borderId="0" xfId="0" applyFont="1" applyAlignment="1">
      <alignment horizontal="justify" vertical="top" wrapText="1"/>
    </xf>
    <xf numFmtId="0" fontId="4" fillId="0" borderId="0" xfId="0" applyFont="1" applyAlignment="1">
      <alignment vertical="center"/>
    </xf>
    <xf numFmtId="1" fontId="5" fillId="0" borderId="7" xfId="0" applyNumberFormat="1" applyFont="1" applyBorder="1" applyAlignment="1">
      <alignment horizontal="right" vertical="top"/>
    </xf>
    <xf numFmtId="0" fontId="5" fillId="0" borderId="0" xfId="0" applyFont="1" applyAlignment="1">
      <alignment horizontal="right"/>
    </xf>
    <xf numFmtId="164" fontId="4" fillId="0" borderId="0" xfId="0" applyNumberFormat="1" applyFont="1" applyAlignment="1">
      <alignment horizontal="right"/>
    </xf>
    <xf numFmtId="1" fontId="5" fillId="0" borderId="0" xfId="0" applyNumberFormat="1" applyFont="1" applyAlignment="1">
      <alignment horizontal="right" vertical="top"/>
    </xf>
    <xf numFmtId="0" fontId="5" fillId="0" borderId="8" xfId="0" applyFont="1" applyBorder="1" applyAlignment="1">
      <alignment horizontal="right" vertical="top"/>
    </xf>
    <xf numFmtId="2" fontId="5" fillId="0" borderId="8" xfId="0" applyNumberFormat="1" applyFont="1" applyBorder="1" applyAlignment="1">
      <alignment horizontal="right" vertical="top"/>
    </xf>
    <xf numFmtId="1" fontId="5" fillId="0" borderId="8" xfId="0" applyNumberFormat="1" applyFont="1" applyBorder="1" applyAlignment="1">
      <alignment horizontal="right" vertical="top"/>
    </xf>
    <xf numFmtId="0" fontId="4" fillId="0" borderId="0" xfId="0" applyFont="1" applyAlignment="1">
      <alignment vertical="top" wrapText="1"/>
    </xf>
    <xf numFmtId="0" fontId="17" fillId="0" borderId="0" xfId="0" applyFont="1" applyAlignment="1">
      <alignment horizontal="right" vertical="top"/>
    </xf>
    <xf numFmtId="0" fontId="17" fillId="0" borderId="0" xfId="0" applyFont="1" applyAlignment="1">
      <alignment horizontal="center" vertical="top"/>
    </xf>
    <xf numFmtId="0" fontId="17" fillId="0" borderId="0" xfId="0" applyFont="1" applyAlignment="1">
      <alignment horizontal="left" vertical="top"/>
    </xf>
    <xf numFmtId="0" fontId="28" fillId="0" borderId="0" xfId="0" applyFont="1" applyAlignment="1">
      <alignment horizontal="right" vertical="top"/>
    </xf>
    <xf numFmtId="0" fontId="25" fillId="0" borderId="0" xfId="0" applyFont="1" applyAlignment="1">
      <alignment vertical="center"/>
    </xf>
    <xf numFmtId="0" fontId="21" fillId="0" borderId="0" xfId="0" applyFont="1" applyAlignment="1">
      <alignment horizontal="center" vertical="top"/>
    </xf>
    <xf numFmtId="0" fontId="21" fillId="0" borderId="0" xfId="0" applyFont="1" applyAlignment="1">
      <alignment horizontal="left" vertical="top"/>
    </xf>
    <xf numFmtId="164" fontId="21" fillId="0" borderId="0" xfId="0" applyNumberFormat="1" applyFont="1" applyAlignment="1">
      <alignment horizontal="right" vertical="top"/>
    </xf>
    <xf numFmtId="4" fontId="3" fillId="4" borderId="9" xfId="0" applyNumberFormat="1" applyFont="1" applyFill="1" applyBorder="1" applyAlignment="1">
      <alignment horizontal="right"/>
    </xf>
    <xf numFmtId="0" fontId="4" fillId="4" borderId="9" xfId="0" applyFont="1" applyFill="1" applyBorder="1" applyAlignment="1">
      <alignment horizontal="center"/>
    </xf>
    <xf numFmtId="0" fontId="31" fillId="4" borderId="9" xfId="0" applyFont="1" applyFill="1" applyBorder="1" applyAlignment="1">
      <alignment horizontal="left"/>
    </xf>
    <xf numFmtId="4" fontId="11" fillId="4" borderId="9" xfId="0" applyNumberFormat="1" applyFont="1" applyFill="1" applyBorder="1" applyAlignment="1">
      <alignment horizontal="right"/>
    </xf>
    <xf numFmtId="164" fontId="18" fillId="4" borderId="9" xfId="0" applyNumberFormat="1" applyFont="1" applyFill="1" applyBorder="1" applyAlignment="1">
      <alignment horizontal="left" vertical="top"/>
    </xf>
    <xf numFmtId="164" fontId="4" fillId="4" borderId="9" xfId="0" applyNumberFormat="1" applyFont="1" applyFill="1" applyBorder="1" applyAlignment="1">
      <alignment horizontal="left" vertical="top"/>
    </xf>
    <xf numFmtId="0" fontId="3" fillId="0" borderId="8" xfId="0" applyFont="1" applyBorder="1" applyAlignment="1">
      <alignment horizontal="right"/>
    </xf>
    <xf numFmtId="0" fontId="32" fillId="5" borderId="8" xfId="0" applyFont="1" applyFill="1" applyBorder="1" applyAlignment="1">
      <alignment horizontal="center"/>
    </xf>
    <xf numFmtId="0" fontId="3" fillId="0" borderId="8" xfId="0" applyFont="1" applyBorder="1" applyAlignment="1">
      <alignment horizontal="left"/>
    </xf>
    <xf numFmtId="0" fontId="11" fillId="0" borderId="8" xfId="0" applyFont="1" applyBorder="1" applyAlignment="1">
      <alignment horizontal="right"/>
    </xf>
    <xf numFmtId="4" fontId="11" fillId="0" borderId="8" xfId="0" applyNumberFormat="1" applyFont="1" applyBorder="1" applyAlignment="1">
      <alignment horizontal="right"/>
    </xf>
    <xf numFmtId="164" fontId="4" fillId="0" borderId="8" xfId="0" applyNumberFormat="1" applyFont="1" applyBorder="1" applyAlignment="1">
      <alignment horizontal="right"/>
    </xf>
    <xf numFmtId="0" fontId="3" fillId="0" borderId="7" xfId="0" applyFont="1" applyBorder="1" applyAlignment="1">
      <alignment horizontal="right"/>
    </xf>
    <xf numFmtId="0" fontId="32" fillId="5" borderId="7" xfId="0" applyFont="1" applyFill="1" applyBorder="1" applyAlignment="1">
      <alignment horizontal="center"/>
    </xf>
    <xf numFmtId="0" fontId="3" fillId="0" borderId="7" xfId="0" applyFont="1" applyBorder="1" applyAlignment="1">
      <alignment horizontal="left"/>
    </xf>
    <xf numFmtId="0" fontId="11" fillId="0" borderId="7" xfId="0" applyFont="1" applyBorder="1" applyAlignment="1">
      <alignment horizontal="right"/>
    </xf>
    <xf numFmtId="4" fontId="11" fillId="0" borderId="7" xfId="0" applyNumberFormat="1" applyFont="1" applyBorder="1" applyAlignment="1">
      <alignment horizontal="right"/>
    </xf>
    <xf numFmtId="164" fontId="4" fillId="0" borderId="7" xfId="0" applyNumberFormat="1" applyFont="1" applyBorder="1" applyAlignment="1">
      <alignment horizontal="right"/>
    </xf>
    <xf numFmtId="164" fontId="3" fillId="0" borderId="7" xfId="0" applyNumberFormat="1" applyFont="1" applyBorder="1"/>
    <xf numFmtId="0" fontId="12" fillId="0" borderId="0" xfId="0" applyFont="1"/>
    <xf numFmtId="164" fontId="3" fillId="0" borderId="7" xfId="0" applyNumberFormat="1" applyFont="1" applyBorder="1" applyAlignment="1">
      <alignment horizontal="left"/>
    </xf>
    <xf numFmtId="0" fontId="3" fillId="0" borderId="7" xfId="0" applyFont="1" applyBorder="1"/>
    <xf numFmtId="0" fontId="11" fillId="0" borderId="7" xfId="0" applyFont="1" applyBorder="1"/>
    <xf numFmtId="164" fontId="4" fillId="0" borderId="7" xfId="0" applyNumberFormat="1" applyFont="1" applyBorder="1"/>
    <xf numFmtId="164" fontId="3" fillId="0" borderId="7" xfId="0" applyNumberFormat="1" applyFont="1" applyBorder="1" applyAlignment="1">
      <alignment horizontal="right"/>
    </xf>
    <xf numFmtId="0" fontId="3" fillId="0" borderId="0" xfId="0" applyFont="1" applyAlignment="1">
      <alignment horizontal="right"/>
    </xf>
    <xf numFmtId="0" fontId="3" fillId="0" borderId="0" xfId="0" applyFont="1" applyAlignment="1">
      <alignment horizontal="left"/>
    </xf>
    <xf numFmtId="0" fontId="3" fillId="0" borderId="10" xfId="0" applyFont="1" applyBorder="1" applyAlignment="1">
      <alignment horizontal="right"/>
    </xf>
    <xf numFmtId="164" fontId="3" fillId="0" borderId="0" xfId="0" applyNumberFormat="1" applyFont="1" applyAlignment="1">
      <alignment horizontal="right"/>
    </xf>
    <xf numFmtId="0" fontId="11" fillId="0" borderId="0" xfId="0" applyFont="1" applyAlignment="1">
      <alignment horizontal="right"/>
    </xf>
    <xf numFmtId="4" fontId="11" fillId="0" borderId="0" xfId="0" applyNumberFormat="1" applyFont="1" applyAlignment="1">
      <alignment horizontal="right"/>
    </xf>
    <xf numFmtId="0" fontId="3" fillId="0" borderId="0" xfId="0" applyFont="1"/>
    <xf numFmtId="0" fontId="34" fillId="0" borderId="0" xfId="0" applyFont="1" applyAlignment="1">
      <alignment vertical="center"/>
    </xf>
    <xf numFmtId="164" fontId="3" fillId="0" borderId="0" xfId="0" applyNumberFormat="1" applyFont="1"/>
    <xf numFmtId="9" fontId="3" fillId="0" borderId="0" xfId="1" applyFont="1" applyFill="1" applyBorder="1" applyAlignment="1">
      <alignment horizontal="right"/>
    </xf>
    <xf numFmtId="9" fontId="3" fillId="0" borderId="0" xfId="1" applyFont="1" applyFill="1" applyBorder="1" applyAlignment="1">
      <alignment horizontal="left"/>
    </xf>
    <xf numFmtId="0" fontId="11" fillId="0" borderId="0" xfId="0" applyFont="1" applyAlignment="1">
      <alignment vertical="top"/>
    </xf>
    <xf numFmtId="0" fontId="35" fillId="0" borderId="0" xfId="0" applyFont="1" applyAlignment="1">
      <alignment horizontal="left" vertical="center"/>
    </xf>
    <xf numFmtId="0" fontId="3" fillId="0" borderId="0" xfId="0" applyFont="1" applyAlignment="1">
      <alignment vertical="top"/>
    </xf>
    <xf numFmtId="164" fontId="3" fillId="0" borderId="0" xfId="0" applyNumberFormat="1" applyFont="1" applyAlignment="1">
      <alignment horizontal="center" vertical="top"/>
    </xf>
    <xf numFmtId="0" fontId="36" fillId="0" borderId="0" xfId="0" applyFont="1" applyAlignment="1">
      <alignment vertical="top"/>
    </xf>
    <xf numFmtId="0" fontId="37" fillId="0" borderId="0" xfId="0" applyFont="1" applyAlignment="1">
      <alignment vertical="top"/>
    </xf>
    <xf numFmtId="164" fontId="17" fillId="0" borderId="0" xfId="0" applyNumberFormat="1" applyFont="1" applyAlignment="1">
      <alignment horizontal="right" vertical="top"/>
    </xf>
    <xf numFmtId="0" fontId="38" fillId="0" borderId="0" xfId="0" applyFont="1" applyAlignment="1">
      <alignment horizontal="left" vertical="top"/>
    </xf>
    <xf numFmtId="164" fontId="4" fillId="0" borderId="0" xfId="0" applyNumberFormat="1" applyFont="1" applyAlignment="1">
      <alignment horizontal="justify"/>
    </xf>
    <xf numFmtId="0" fontId="39" fillId="0" borderId="0" xfId="0" applyFont="1" applyAlignment="1">
      <alignment horizontal="left" vertical="top"/>
    </xf>
    <xf numFmtId="164" fontId="2" fillId="0" borderId="0" xfId="0" applyNumberFormat="1" applyFont="1" applyAlignment="1">
      <alignment vertical="center"/>
    </xf>
    <xf numFmtId="0" fontId="21" fillId="0" borderId="0" xfId="0" quotePrefix="1" applyFont="1" applyAlignment="1">
      <alignment horizontal="right" vertical="top"/>
    </xf>
    <xf numFmtId="0" fontId="36" fillId="0" borderId="11" xfId="0" applyFont="1" applyBorder="1" applyAlignment="1">
      <alignment horizontal="left" vertical="top"/>
    </xf>
    <xf numFmtId="0" fontId="11" fillId="0" borderId="12" xfId="0" applyFont="1" applyBorder="1" applyAlignment="1">
      <alignment vertical="top"/>
    </xf>
    <xf numFmtId="164" fontId="36" fillId="0" borderId="13" xfId="0" applyNumberFormat="1" applyFont="1" applyBorder="1" applyAlignment="1">
      <alignment vertical="top"/>
    </xf>
    <xf numFmtId="0" fontId="36" fillId="0" borderId="0" xfId="0" applyFont="1" applyAlignment="1">
      <alignment horizontal="right" vertical="top"/>
    </xf>
    <xf numFmtId="0" fontId="22" fillId="0" borderId="0" xfId="0" applyFont="1" applyAlignment="1">
      <alignment horizontal="center" vertical="top"/>
    </xf>
    <xf numFmtId="0" fontId="22" fillId="0" borderId="0" xfId="0" applyFont="1" applyAlignment="1">
      <alignment horizontal="left" vertical="top"/>
    </xf>
    <xf numFmtId="0" fontId="8" fillId="0" borderId="0" xfId="0" applyFont="1" applyAlignment="1">
      <alignment vertical="center"/>
    </xf>
    <xf numFmtId="0" fontId="12" fillId="0" borderId="0" xfId="0" applyFont="1" applyAlignment="1">
      <alignment horizontal="left" vertical="center"/>
    </xf>
    <xf numFmtId="0" fontId="4" fillId="0" borderId="0" xfId="0" applyFont="1" applyAlignment="1">
      <alignment horizontal="left" vertical="center"/>
    </xf>
    <xf numFmtId="0" fontId="18" fillId="0" borderId="0" xfId="0" applyFont="1" applyAlignment="1">
      <alignment horizontal="left" vertical="center"/>
    </xf>
    <xf numFmtId="0" fontId="24" fillId="0" borderId="0" xfId="0" applyFont="1"/>
    <xf numFmtId="0" fontId="27" fillId="0" borderId="0" xfId="0" applyFont="1" applyAlignment="1">
      <alignment horizontal="left" vertical="center"/>
    </xf>
    <xf numFmtId="0" fontId="30" fillId="0" borderId="0" xfId="0" applyFont="1"/>
    <xf numFmtId="0" fontId="33" fillId="0" borderId="0" xfId="0" quotePrefix="1" applyFont="1" applyAlignment="1">
      <alignment horizontal="right"/>
    </xf>
    <xf numFmtId="0" fontId="4" fillId="0" borderId="0" xfId="0" applyFont="1" applyAlignment="1">
      <alignment horizontal="left" vertical="top" wrapText="1"/>
    </xf>
    <xf numFmtId="0" fontId="7" fillId="0" borderId="0" xfId="0" applyFont="1" applyAlignment="1">
      <alignment horizontal="right"/>
    </xf>
    <xf numFmtId="0" fontId="6" fillId="0" borderId="0" xfId="0" applyFont="1" applyAlignment="1">
      <alignment horizontal="right"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9D91C-1BD5-4590-AD62-CF052829F7D7}">
  <dimension ref="A1:AW466"/>
  <sheetViews>
    <sheetView tabSelected="1" topLeftCell="A424" workbookViewId="0">
      <selection activeCell="D452" sqref="D452"/>
    </sheetView>
  </sheetViews>
  <sheetFormatPr baseColWidth="10" defaultRowHeight="11.4"/>
  <cols>
    <col min="1" max="1" width="2.453125" style="1" customWidth="1"/>
    <col min="2" max="2" width="5.81640625" style="2" customWidth="1"/>
    <col min="3" max="3" width="3" style="3" customWidth="1"/>
    <col min="4" max="4" width="35.7265625" style="29" customWidth="1"/>
    <col min="5" max="6" width="4.453125" style="151" customWidth="1"/>
    <col min="7" max="7" width="4" style="151" customWidth="1"/>
    <col min="8" max="8" width="5.453125" style="151" customWidth="1"/>
    <col min="9" max="10" width="6.453125" style="151" customWidth="1"/>
    <col min="11" max="11" width="10.36328125" style="32" customWidth="1"/>
    <col min="12" max="12" width="12.81640625" style="6" customWidth="1"/>
    <col min="13" max="13" width="3.54296875" style="1" customWidth="1"/>
    <col min="14" max="203" width="10.90625" style="1"/>
    <col min="204" max="204" width="0.90625" style="1" customWidth="1"/>
    <col min="205" max="205" width="4.36328125" style="1" customWidth="1"/>
    <col min="206" max="206" width="2.7265625" style="1" customWidth="1"/>
    <col min="207" max="207" width="36.7265625" style="1" customWidth="1"/>
    <col min="208" max="208" width="4" style="1" customWidth="1"/>
    <col min="209" max="212" width="4.6328125" style="1" customWidth="1"/>
    <col min="213" max="213" width="5.81640625" style="1" customWidth="1"/>
    <col min="214" max="216" width="0" style="1" hidden="1" customWidth="1"/>
    <col min="217" max="217" width="8.54296875" style="1" customWidth="1"/>
    <col min="218" max="218" width="11" style="1" customWidth="1"/>
    <col min="219" max="219" width="1.1796875" style="1" customWidth="1"/>
    <col min="220" max="220" width="5.1796875" style="1" customWidth="1"/>
    <col min="221" max="221" width="6.81640625" style="1" customWidth="1"/>
    <col min="222" max="222" width="5" style="1" customWidth="1"/>
    <col min="223" max="223" width="6.08984375" style="1" customWidth="1"/>
    <col min="224" max="224" width="7.7265625" style="1" customWidth="1"/>
    <col min="225" max="225" width="3.36328125" style="1" customWidth="1"/>
    <col min="226" max="226" width="7.7265625" style="1" customWidth="1"/>
    <col min="227" max="227" width="1.54296875" style="1" customWidth="1"/>
    <col min="228" max="459" width="10.90625" style="1"/>
    <col min="460" max="460" width="0.90625" style="1" customWidth="1"/>
    <col min="461" max="461" width="4.36328125" style="1" customWidth="1"/>
    <col min="462" max="462" width="2.7265625" style="1" customWidth="1"/>
    <col min="463" max="463" width="36.7265625" style="1" customWidth="1"/>
    <col min="464" max="464" width="4" style="1" customWidth="1"/>
    <col min="465" max="468" width="4.6328125" style="1" customWidth="1"/>
    <col min="469" max="469" width="5.81640625" style="1" customWidth="1"/>
    <col min="470" max="472" width="0" style="1" hidden="1" customWidth="1"/>
    <col min="473" max="473" width="8.54296875" style="1" customWidth="1"/>
    <col min="474" max="474" width="11" style="1" customWidth="1"/>
    <col min="475" max="475" width="1.1796875" style="1" customWidth="1"/>
    <col min="476" max="476" width="5.1796875" style="1" customWidth="1"/>
    <col min="477" max="477" width="6.81640625" style="1" customWidth="1"/>
    <col min="478" max="478" width="5" style="1" customWidth="1"/>
    <col min="479" max="479" width="6.08984375" style="1" customWidth="1"/>
    <col min="480" max="480" width="7.7265625" style="1" customWidth="1"/>
    <col min="481" max="481" width="3.36328125" style="1" customWidth="1"/>
    <col min="482" max="482" width="7.7265625" style="1" customWidth="1"/>
    <col min="483" max="483" width="1.54296875" style="1" customWidth="1"/>
    <col min="484" max="715" width="10.90625" style="1"/>
    <col min="716" max="716" width="0.90625" style="1" customWidth="1"/>
    <col min="717" max="717" width="4.36328125" style="1" customWidth="1"/>
    <col min="718" max="718" width="2.7265625" style="1" customWidth="1"/>
    <col min="719" max="719" width="36.7265625" style="1" customWidth="1"/>
    <col min="720" max="720" width="4" style="1" customWidth="1"/>
    <col min="721" max="724" width="4.6328125" style="1" customWidth="1"/>
    <col min="725" max="725" width="5.81640625" style="1" customWidth="1"/>
    <col min="726" max="728" width="0" style="1" hidden="1" customWidth="1"/>
    <col min="729" max="729" width="8.54296875" style="1" customWidth="1"/>
    <col min="730" max="730" width="11" style="1" customWidth="1"/>
    <col min="731" max="731" width="1.1796875" style="1" customWidth="1"/>
    <col min="732" max="732" width="5.1796875" style="1" customWidth="1"/>
    <col min="733" max="733" width="6.81640625" style="1" customWidth="1"/>
    <col min="734" max="734" width="5" style="1" customWidth="1"/>
    <col min="735" max="735" width="6.08984375" style="1" customWidth="1"/>
    <col min="736" max="736" width="7.7265625" style="1" customWidth="1"/>
    <col min="737" max="737" width="3.36328125" style="1" customWidth="1"/>
    <col min="738" max="738" width="7.7265625" style="1" customWidth="1"/>
    <col min="739" max="739" width="1.54296875" style="1" customWidth="1"/>
    <col min="740" max="971" width="10.90625" style="1"/>
    <col min="972" max="972" width="0.90625" style="1" customWidth="1"/>
    <col min="973" max="973" width="4.36328125" style="1" customWidth="1"/>
    <col min="974" max="974" width="2.7265625" style="1" customWidth="1"/>
    <col min="975" max="975" width="36.7265625" style="1" customWidth="1"/>
    <col min="976" max="976" width="4" style="1" customWidth="1"/>
    <col min="977" max="980" width="4.6328125" style="1" customWidth="1"/>
    <col min="981" max="981" width="5.81640625" style="1" customWidth="1"/>
    <col min="982" max="984" width="0" style="1" hidden="1" customWidth="1"/>
    <col min="985" max="985" width="8.54296875" style="1" customWidth="1"/>
    <col min="986" max="986" width="11" style="1" customWidth="1"/>
    <col min="987" max="987" width="1.1796875" style="1" customWidth="1"/>
    <col min="988" max="988" width="5.1796875" style="1" customWidth="1"/>
    <col min="989" max="989" width="6.81640625" style="1" customWidth="1"/>
    <col min="990" max="990" width="5" style="1" customWidth="1"/>
    <col min="991" max="991" width="6.08984375" style="1" customWidth="1"/>
    <col min="992" max="992" width="7.7265625" style="1" customWidth="1"/>
    <col min="993" max="993" width="3.36328125" style="1" customWidth="1"/>
    <col min="994" max="994" width="7.7265625" style="1" customWidth="1"/>
    <col min="995" max="995" width="1.54296875" style="1" customWidth="1"/>
    <col min="996" max="1227" width="10.90625" style="1"/>
    <col min="1228" max="1228" width="0.90625" style="1" customWidth="1"/>
    <col min="1229" max="1229" width="4.36328125" style="1" customWidth="1"/>
    <col min="1230" max="1230" width="2.7265625" style="1" customWidth="1"/>
    <col min="1231" max="1231" width="36.7265625" style="1" customWidth="1"/>
    <col min="1232" max="1232" width="4" style="1" customWidth="1"/>
    <col min="1233" max="1236" width="4.6328125" style="1" customWidth="1"/>
    <col min="1237" max="1237" width="5.81640625" style="1" customWidth="1"/>
    <col min="1238" max="1240" width="0" style="1" hidden="1" customWidth="1"/>
    <col min="1241" max="1241" width="8.54296875" style="1" customWidth="1"/>
    <col min="1242" max="1242" width="11" style="1" customWidth="1"/>
    <col min="1243" max="1243" width="1.1796875" style="1" customWidth="1"/>
    <col min="1244" max="1244" width="5.1796875" style="1" customWidth="1"/>
    <col min="1245" max="1245" width="6.81640625" style="1" customWidth="1"/>
    <col min="1246" max="1246" width="5" style="1" customWidth="1"/>
    <col min="1247" max="1247" width="6.08984375" style="1" customWidth="1"/>
    <col min="1248" max="1248" width="7.7265625" style="1" customWidth="1"/>
    <col min="1249" max="1249" width="3.36328125" style="1" customWidth="1"/>
    <col min="1250" max="1250" width="7.7265625" style="1" customWidth="1"/>
    <col min="1251" max="1251" width="1.54296875" style="1" customWidth="1"/>
    <col min="1252" max="1483" width="10.90625" style="1"/>
    <col min="1484" max="1484" width="0.90625" style="1" customWidth="1"/>
    <col min="1485" max="1485" width="4.36328125" style="1" customWidth="1"/>
    <col min="1486" max="1486" width="2.7265625" style="1" customWidth="1"/>
    <col min="1487" max="1487" width="36.7265625" style="1" customWidth="1"/>
    <col min="1488" max="1488" width="4" style="1" customWidth="1"/>
    <col min="1489" max="1492" width="4.6328125" style="1" customWidth="1"/>
    <col min="1493" max="1493" width="5.81640625" style="1" customWidth="1"/>
    <col min="1494" max="1496" width="0" style="1" hidden="1" customWidth="1"/>
    <col min="1497" max="1497" width="8.54296875" style="1" customWidth="1"/>
    <col min="1498" max="1498" width="11" style="1" customWidth="1"/>
    <col min="1499" max="1499" width="1.1796875" style="1" customWidth="1"/>
    <col min="1500" max="1500" width="5.1796875" style="1" customWidth="1"/>
    <col min="1501" max="1501" width="6.81640625" style="1" customWidth="1"/>
    <col min="1502" max="1502" width="5" style="1" customWidth="1"/>
    <col min="1503" max="1503" width="6.08984375" style="1" customWidth="1"/>
    <col min="1504" max="1504" width="7.7265625" style="1" customWidth="1"/>
    <col min="1505" max="1505" width="3.36328125" style="1" customWidth="1"/>
    <col min="1506" max="1506" width="7.7265625" style="1" customWidth="1"/>
    <col min="1507" max="1507" width="1.54296875" style="1" customWidth="1"/>
    <col min="1508" max="1739" width="10.90625" style="1"/>
    <col min="1740" max="1740" width="0.90625" style="1" customWidth="1"/>
    <col min="1741" max="1741" width="4.36328125" style="1" customWidth="1"/>
    <col min="1742" max="1742" width="2.7265625" style="1" customWidth="1"/>
    <col min="1743" max="1743" width="36.7265625" style="1" customWidth="1"/>
    <col min="1744" max="1744" width="4" style="1" customWidth="1"/>
    <col min="1745" max="1748" width="4.6328125" style="1" customWidth="1"/>
    <col min="1749" max="1749" width="5.81640625" style="1" customWidth="1"/>
    <col min="1750" max="1752" width="0" style="1" hidden="1" customWidth="1"/>
    <col min="1753" max="1753" width="8.54296875" style="1" customWidth="1"/>
    <col min="1754" max="1754" width="11" style="1" customWidth="1"/>
    <col min="1755" max="1755" width="1.1796875" style="1" customWidth="1"/>
    <col min="1756" max="1756" width="5.1796875" style="1" customWidth="1"/>
    <col min="1757" max="1757" width="6.81640625" style="1" customWidth="1"/>
    <col min="1758" max="1758" width="5" style="1" customWidth="1"/>
    <col min="1759" max="1759" width="6.08984375" style="1" customWidth="1"/>
    <col min="1760" max="1760" width="7.7265625" style="1" customWidth="1"/>
    <col min="1761" max="1761" width="3.36328125" style="1" customWidth="1"/>
    <col min="1762" max="1762" width="7.7265625" style="1" customWidth="1"/>
    <col min="1763" max="1763" width="1.54296875" style="1" customWidth="1"/>
    <col min="1764" max="1995" width="10.90625" style="1"/>
    <col min="1996" max="1996" width="0.90625" style="1" customWidth="1"/>
    <col min="1997" max="1997" width="4.36328125" style="1" customWidth="1"/>
    <col min="1998" max="1998" width="2.7265625" style="1" customWidth="1"/>
    <col min="1999" max="1999" width="36.7265625" style="1" customWidth="1"/>
    <col min="2000" max="2000" width="4" style="1" customWidth="1"/>
    <col min="2001" max="2004" width="4.6328125" style="1" customWidth="1"/>
    <col min="2005" max="2005" width="5.81640625" style="1" customWidth="1"/>
    <col min="2006" max="2008" width="0" style="1" hidden="1" customWidth="1"/>
    <col min="2009" max="2009" width="8.54296875" style="1" customWidth="1"/>
    <col min="2010" max="2010" width="11" style="1" customWidth="1"/>
    <col min="2011" max="2011" width="1.1796875" style="1" customWidth="1"/>
    <col min="2012" max="2012" width="5.1796875" style="1" customWidth="1"/>
    <col min="2013" max="2013" width="6.81640625" style="1" customWidth="1"/>
    <col min="2014" max="2014" width="5" style="1" customWidth="1"/>
    <col min="2015" max="2015" width="6.08984375" style="1" customWidth="1"/>
    <col min="2016" max="2016" width="7.7265625" style="1" customWidth="1"/>
    <col min="2017" max="2017" width="3.36328125" style="1" customWidth="1"/>
    <col min="2018" max="2018" width="7.7265625" style="1" customWidth="1"/>
    <col min="2019" max="2019" width="1.54296875" style="1" customWidth="1"/>
    <col min="2020" max="2251" width="10.90625" style="1"/>
    <col min="2252" max="2252" width="0.90625" style="1" customWidth="1"/>
    <col min="2253" max="2253" width="4.36328125" style="1" customWidth="1"/>
    <col min="2254" max="2254" width="2.7265625" style="1" customWidth="1"/>
    <col min="2255" max="2255" width="36.7265625" style="1" customWidth="1"/>
    <col min="2256" max="2256" width="4" style="1" customWidth="1"/>
    <col min="2257" max="2260" width="4.6328125" style="1" customWidth="1"/>
    <col min="2261" max="2261" width="5.81640625" style="1" customWidth="1"/>
    <col min="2262" max="2264" width="0" style="1" hidden="1" customWidth="1"/>
    <col min="2265" max="2265" width="8.54296875" style="1" customWidth="1"/>
    <col min="2266" max="2266" width="11" style="1" customWidth="1"/>
    <col min="2267" max="2267" width="1.1796875" style="1" customWidth="1"/>
    <col min="2268" max="2268" width="5.1796875" style="1" customWidth="1"/>
    <col min="2269" max="2269" width="6.81640625" style="1" customWidth="1"/>
    <col min="2270" max="2270" width="5" style="1" customWidth="1"/>
    <col min="2271" max="2271" width="6.08984375" style="1" customWidth="1"/>
    <col min="2272" max="2272" width="7.7265625" style="1" customWidth="1"/>
    <col min="2273" max="2273" width="3.36328125" style="1" customWidth="1"/>
    <col min="2274" max="2274" width="7.7265625" style="1" customWidth="1"/>
    <col min="2275" max="2275" width="1.54296875" style="1" customWidth="1"/>
    <col min="2276" max="2507" width="10.90625" style="1"/>
    <col min="2508" max="2508" width="0.90625" style="1" customWidth="1"/>
    <col min="2509" max="2509" width="4.36328125" style="1" customWidth="1"/>
    <col min="2510" max="2510" width="2.7265625" style="1" customWidth="1"/>
    <col min="2511" max="2511" width="36.7265625" style="1" customWidth="1"/>
    <col min="2512" max="2512" width="4" style="1" customWidth="1"/>
    <col min="2513" max="2516" width="4.6328125" style="1" customWidth="1"/>
    <col min="2517" max="2517" width="5.81640625" style="1" customWidth="1"/>
    <col min="2518" max="2520" width="0" style="1" hidden="1" customWidth="1"/>
    <col min="2521" max="2521" width="8.54296875" style="1" customWidth="1"/>
    <col min="2522" max="2522" width="11" style="1" customWidth="1"/>
    <col min="2523" max="2523" width="1.1796875" style="1" customWidth="1"/>
    <col min="2524" max="2524" width="5.1796875" style="1" customWidth="1"/>
    <col min="2525" max="2525" width="6.81640625" style="1" customWidth="1"/>
    <col min="2526" max="2526" width="5" style="1" customWidth="1"/>
    <col min="2527" max="2527" width="6.08984375" style="1" customWidth="1"/>
    <col min="2528" max="2528" width="7.7265625" style="1" customWidth="1"/>
    <col min="2529" max="2529" width="3.36328125" style="1" customWidth="1"/>
    <col min="2530" max="2530" width="7.7265625" style="1" customWidth="1"/>
    <col min="2531" max="2531" width="1.54296875" style="1" customWidth="1"/>
    <col min="2532" max="2763" width="10.90625" style="1"/>
    <col min="2764" max="2764" width="0.90625" style="1" customWidth="1"/>
    <col min="2765" max="2765" width="4.36328125" style="1" customWidth="1"/>
    <col min="2766" max="2766" width="2.7265625" style="1" customWidth="1"/>
    <col min="2767" max="2767" width="36.7265625" style="1" customWidth="1"/>
    <col min="2768" max="2768" width="4" style="1" customWidth="1"/>
    <col min="2769" max="2772" width="4.6328125" style="1" customWidth="1"/>
    <col min="2773" max="2773" width="5.81640625" style="1" customWidth="1"/>
    <col min="2774" max="2776" width="0" style="1" hidden="1" customWidth="1"/>
    <col min="2777" max="2777" width="8.54296875" style="1" customWidth="1"/>
    <col min="2778" max="2778" width="11" style="1" customWidth="1"/>
    <col min="2779" max="2779" width="1.1796875" style="1" customWidth="1"/>
    <col min="2780" max="2780" width="5.1796875" style="1" customWidth="1"/>
    <col min="2781" max="2781" width="6.81640625" style="1" customWidth="1"/>
    <col min="2782" max="2782" width="5" style="1" customWidth="1"/>
    <col min="2783" max="2783" width="6.08984375" style="1" customWidth="1"/>
    <col min="2784" max="2784" width="7.7265625" style="1" customWidth="1"/>
    <col min="2785" max="2785" width="3.36328125" style="1" customWidth="1"/>
    <col min="2786" max="2786" width="7.7265625" style="1" customWidth="1"/>
    <col min="2787" max="2787" width="1.54296875" style="1" customWidth="1"/>
    <col min="2788" max="3019" width="10.90625" style="1"/>
    <col min="3020" max="3020" width="0.90625" style="1" customWidth="1"/>
    <col min="3021" max="3021" width="4.36328125" style="1" customWidth="1"/>
    <col min="3022" max="3022" width="2.7265625" style="1" customWidth="1"/>
    <col min="3023" max="3023" width="36.7265625" style="1" customWidth="1"/>
    <col min="3024" max="3024" width="4" style="1" customWidth="1"/>
    <col min="3025" max="3028" width="4.6328125" style="1" customWidth="1"/>
    <col min="3029" max="3029" width="5.81640625" style="1" customWidth="1"/>
    <col min="3030" max="3032" width="0" style="1" hidden="1" customWidth="1"/>
    <col min="3033" max="3033" width="8.54296875" style="1" customWidth="1"/>
    <col min="3034" max="3034" width="11" style="1" customWidth="1"/>
    <col min="3035" max="3035" width="1.1796875" style="1" customWidth="1"/>
    <col min="3036" max="3036" width="5.1796875" style="1" customWidth="1"/>
    <col min="3037" max="3037" width="6.81640625" style="1" customWidth="1"/>
    <col min="3038" max="3038" width="5" style="1" customWidth="1"/>
    <col min="3039" max="3039" width="6.08984375" style="1" customWidth="1"/>
    <col min="3040" max="3040" width="7.7265625" style="1" customWidth="1"/>
    <col min="3041" max="3041" width="3.36328125" style="1" customWidth="1"/>
    <col min="3042" max="3042" width="7.7265625" style="1" customWidth="1"/>
    <col min="3043" max="3043" width="1.54296875" style="1" customWidth="1"/>
    <col min="3044" max="3275" width="10.90625" style="1"/>
    <col min="3276" max="3276" width="0.90625" style="1" customWidth="1"/>
    <col min="3277" max="3277" width="4.36328125" style="1" customWidth="1"/>
    <col min="3278" max="3278" width="2.7265625" style="1" customWidth="1"/>
    <col min="3279" max="3279" width="36.7265625" style="1" customWidth="1"/>
    <col min="3280" max="3280" width="4" style="1" customWidth="1"/>
    <col min="3281" max="3284" width="4.6328125" style="1" customWidth="1"/>
    <col min="3285" max="3285" width="5.81640625" style="1" customWidth="1"/>
    <col min="3286" max="3288" width="0" style="1" hidden="1" customWidth="1"/>
    <col min="3289" max="3289" width="8.54296875" style="1" customWidth="1"/>
    <col min="3290" max="3290" width="11" style="1" customWidth="1"/>
    <col min="3291" max="3291" width="1.1796875" style="1" customWidth="1"/>
    <col min="3292" max="3292" width="5.1796875" style="1" customWidth="1"/>
    <col min="3293" max="3293" width="6.81640625" style="1" customWidth="1"/>
    <col min="3294" max="3294" width="5" style="1" customWidth="1"/>
    <col min="3295" max="3295" width="6.08984375" style="1" customWidth="1"/>
    <col min="3296" max="3296" width="7.7265625" style="1" customWidth="1"/>
    <col min="3297" max="3297" width="3.36328125" style="1" customWidth="1"/>
    <col min="3298" max="3298" width="7.7265625" style="1" customWidth="1"/>
    <col min="3299" max="3299" width="1.54296875" style="1" customWidth="1"/>
    <col min="3300" max="3531" width="10.90625" style="1"/>
    <col min="3532" max="3532" width="0.90625" style="1" customWidth="1"/>
    <col min="3533" max="3533" width="4.36328125" style="1" customWidth="1"/>
    <col min="3534" max="3534" width="2.7265625" style="1" customWidth="1"/>
    <col min="3535" max="3535" width="36.7265625" style="1" customWidth="1"/>
    <col min="3536" max="3536" width="4" style="1" customWidth="1"/>
    <col min="3537" max="3540" width="4.6328125" style="1" customWidth="1"/>
    <col min="3541" max="3541" width="5.81640625" style="1" customWidth="1"/>
    <col min="3542" max="3544" width="0" style="1" hidden="1" customWidth="1"/>
    <col min="3545" max="3545" width="8.54296875" style="1" customWidth="1"/>
    <col min="3546" max="3546" width="11" style="1" customWidth="1"/>
    <col min="3547" max="3547" width="1.1796875" style="1" customWidth="1"/>
    <col min="3548" max="3548" width="5.1796875" style="1" customWidth="1"/>
    <col min="3549" max="3549" width="6.81640625" style="1" customWidth="1"/>
    <col min="3550" max="3550" width="5" style="1" customWidth="1"/>
    <col min="3551" max="3551" width="6.08984375" style="1" customWidth="1"/>
    <col min="3552" max="3552" width="7.7265625" style="1" customWidth="1"/>
    <col min="3553" max="3553" width="3.36328125" style="1" customWidth="1"/>
    <col min="3554" max="3554" width="7.7265625" style="1" customWidth="1"/>
    <col min="3555" max="3555" width="1.54296875" style="1" customWidth="1"/>
    <col min="3556" max="3787" width="10.90625" style="1"/>
    <col min="3788" max="3788" width="0.90625" style="1" customWidth="1"/>
    <col min="3789" max="3789" width="4.36328125" style="1" customWidth="1"/>
    <col min="3790" max="3790" width="2.7265625" style="1" customWidth="1"/>
    <col min="3791" max="3791" width="36.7265625" style="1" customWidth="1"/>
    <col min="3792" max="3792" width="4" style="1" customWidth="1"/>
    <col min="3793" max="3796" width="4.6328125" style="1" customWidth="1"/>
    <col min="3797" max="3797" width="5.81640625" style="1" customWidth="1"/>
    <col min="3798" max="3800" width="0" style="1" hidden="1" customWidth="1"/>
    <col min="3801" max="3801" width="8.54296875" style="1" customWidth="1"/>
    <col min="3802" max="3802" width="11" style="1" customWidth="1"/>
    <col min="3803" max="3803" width="1.1796875" style="1" customWidth="1"/>
    <col min="3804" max="3804" width="5.1796875" style="1" customWidth="1"/>
    <col min="3805" max="3805" width="6.81640625" style="1" customWidth="1"/>
    <col min="3806" max="3806" width="5" style="1" customWidth="1"/>
    <col min="3807" max="3807" width="6.08984375" style="1" customWidth="1"/>
    <col min="3808" max="3808" width="7.7265625" style="1" customWidth="1"/>
    <col min="3809" max="3809" width="3.36328125" style="1" customWidth="1"/>
    <col min="3810" max="3810" width="7.7265625" style="1" customWidth="1"/>
    <col min="3811" max="3811" width="1.54296875" style="1" customWidth="1"/>
    <col min="3812" max="4043" width="10.90625" style="1"/>
    <col min="4044" max="4044" width="0.90625" style="1" customWidth="1"/>
    <col min="4045" max="4045" width="4.36328125" style="1" customWidth="1"/>
    <col min="4046" max="4046" width="2.7265625" style="1" customWidth="1"/>
    <col min="4047" max="4047" width="36.7265625" style="1" customWidth="1"/>
    <col min="4048" max="4048" width="4" style="1" customWidth="1"/>
    <col min="4049" max="4052" width="4.6328125" style="1" customWidth="1"/>
    <col min="4053" max="4053" width="5.81640625" style="1" customWidth="1"/>
    <col min="4054" max="4056" width="0" style="1" hidden="1" customWidth="1"/>
    <col min="4057" max="4057" width="8.54296875" style="1" customWidth="1"/>
    <col min="4058" max="4058" width="11" style="1" customWidth="1"/>
    <col min="4059" max="4059" width="1.1796875" style="1" customWidth="1"/>
    <col min="4060" max="4060" width="5.1796875" style="1" customWidth="1"/>
    <col min="4061" max="4061" width="6.81640625" style="1" customWidth="1"/>
    <col min="4062" max="4062" width="5" style="1" customWidth="1"/>
    <col min="4063" max="4063" width="6.08984375" style="1" customWidth="1"/>
    <col min="4064" max="4064" width="7.7265625" style="1" customWidth="1"/>
    <col min="4065" max="4065" width="3.36328125" style="1" customWidth="1"/>
    <col min="4066" max="4066" width="7.7265625" style="1" customWidth="1"/>
    <col min="4067" max="4067" width="1.54296875" style="1" customWidth="1"/>
    <col min="4068" max="4299" width="10.90625" style="1"/>
    <col min="4300" max="4300" width="0.90625" style="1" customWidth="1"/>
    <col min="4301" max="4301" width="4.36328125" style="1" customWidth="1"/>
    <col min="4302" max="4302" width="2.7265625" style="1" customWidth="1"/>
    <col min="4303" max="4303" width="36.7265625" style="1" customWidth="1"/>
    <col min="4304" max="4304" width="4" style="1" customWidth="1"/>
    <col min="4305" max="4308" width="4.6328125" style="1" customWidth="1"/>
    <col min="4309" max="4309" width="5.81640625" style="1" customWidth="1"/>
    <col min="4310" max="4312" width="0" style="1" hidden="1" customWidth="1"/>
    <col min="4313" max="4313" width="8.54296875" style="1" customWidth="1"/>
    <col min="4314" max="4314" width="11" style="1" customWidth="1"/>
    <col min="4315" max="4315" width="1.1796875" style="1" customWidth="1"/>
    <col min="4316" max="4316" width="5.1796875" style="1" customWidth="1"/>
    <col min="4317" max="4317" width="6.81640625" style="1" customWidth="1"/>
    <col min="4318" max="4318" width="5" style="1" customWidth="1"/>
    <col min="4319" max="4319" width="6.08984375" style="1" customWidth="1"/>
    <col min="4320" max="4320" width="7.7265625" style="1" customWidth="1"/>
    <col min="4321" max="4321" width="3.36328125" style="1" customWidth="1"/>
    <col min="4322" max="4322" width="7.7265625" style="1" customWidth="1"/>
    <col min="4323" max="4323" width="1.54296875" style="1" customWidth="1"/>
    <col min="4324" max="4555" width="10.90625" style="1"/>
    <col min="4556" max="4556" width="0.90625" style="1" customWidth="1"/>
    <col min="4557" max="4557" width="4.36328125" style="1" customWidth="1"/>
    <col min="4558" max="4558" width="2.7265625" style="1" customWidth="1"/>
    <col min="4559" max="4559" width="36.7265625" style="1" customWidth="1"/>
    <col min="4560" max="4560" width="4" style="1" customWidth="1"/>
    <col min="4561" max="4564" width="4.6328125" style="1" customWidth="1"/>
    <col min="4565" max="4565" width="5.81640625" style="1" customWidth="1"/>
    <col min="4566" max="4568" width="0" style="1" hidden="1" customWidth="1"/>
    <col min="4569" max="4569" width="8.54296875" style="1" customWidth="1"/>
    <col min="4570" max="4570" width="11" style="1" customWidth="1"/>
    <col min="4571" max="4571" width="1.1796875" style="1" customWidth="1"/>
    <col min="4572" max="4572" width="5.1796875" style="1" customWidth="1"/>
    <col min="4573" max="4573" width="6.81640625" style="1" customWidth="1"/>
    <col min="4574" max="4574" width="5" style="1" customWidth="1"/>
    <col min="4575" max="4575" width="6.08984375" style="1" customWidth="1"/>
    <col min="4576" max="4576" width="7.7265625" style="1" customWidth="1"/>
    <col min="4577" max="4577" width="3.36328125" style="1" customWidth="1"/>
    <col min="4578" max="4578" width="7.7265625" style="1" customWidth="1"/>
    <col min="4579" max="4579" width="1.54296875" style="1" customWidth="1"/>
    <col min="4580" max="4811" width="10.90625" style="1"/>
    <col min="4812" max="4812" width="0.90625" style="1" customWidth="1"/>
    <col min="4813" max="4813" width="4.36328125" style="1" customWidth="1"/>
    <col min="4814" max="4814" width="2.7265625" style="1" customWidth="1"/>
    <col min="4815" max="4815" width="36.7265625" style="1" customWidth="1"/>
    <col min="4816" max="4816" width="4" style="1" customWidth="1"/>
    <col min="4817" max="4820" width="4.6328125" style="1" customWidth="1"/>
    <col min="4821" max="4821" width="5.81640625" style="1" customWidth="1"/>
    <col min="4822" max="4824" width="0" style="1" hidden="1" customWidth="1"/>
    <col min="4825" max="4825" width="8.54296875" style="1" customWidth="1"/>
    <col min="4826" max="4826" width="11" style="1" customWidth="1"/>
    <col min="4827" max="4827" width="1.1796875" style="1" customWidth="1"/>
    <col min="4828" max="4828" width="5.1796875" style="1" customWidth="1"/>
    <col min="4829" max="4829" width="6.81640625" style="1" customWidth="1"/>
    <col min="4830" max="4830" width="5" style="1" customWidth="1"/>
    <col min="4831" max="4831" width="6.08984375" style="1" customWidth="1"/>
    <col min="4832" max="4832" width="7.7265625" style="1" customWidth="1"/>
    <col min="4833" max="4833" width="3.36328125" style="1" customWidth="1"/>
    <col min="4834" max="4834" width="7.7265625" style="1" customWidth="1"/>
    <col min="4835" max="4835" width="1.54296875" style="1" customWidth="1"/>
    <col min="4836" max="5067" width="10.90625" style="1"/>
    <col min="5068" max="5068" width="0.90625" style="1" customWidth="1"/>
    <col min="5069" max="5069" width="4.36328125" style="1" customWidth="1"/>
    <col min="5070" max="5070" width="2.7265625" style="1" customWidth="1"/>
    <col min="5071" max="5071" width="36.7265625" style="1" customWidth="1"/>
    <col min="5072" max="5072" width="4" style="1" customWidth="1"/>
    <col min="5073" max="5076" width="4.6328125" style="1" customWidth="1"/>
    <col min="5077" max="5077" width="5.81640625" style="1" customWidth="1"/>
    <col min="5078" max="5080" width="0" style="1" hidden="1" customWidth="1"/>
    <col min="5081" max="5081" width="8.54296875" style="1" customWidth="1"/>
    <col min="5082" max="5082" width="11" style="1" customWidth="1"/>
    <col min="5083" max="5083" width="1.1796875" style="1" customWidth="1"/>
    <col min="5084" max="5084" width="5.1796875" style="1" customWidth="1"/>
    <col min="5085" max="5085" width="6.81640625" style="1" customWidth="1"/>
    <col min="5086" max="5086" width="5" style="1" customWidth="1"/>
    <col min="5087" max="5087" width="6.08984375" style="1" customWidth="1"/>
    <col min="5088" max="5088" width="7.7265625" style="1" customWidth="1"/>
    <col min="5089" max="5089" width="3.36328125" style="1" customWidth="1"/>
    <col min="5090" max="5090" width="7.7265625" style="1" customWidth="1"/>
    <col min="5091" max="5091" width="1.54296875" style="1" customWidth="1"/>
    <col min="5092" max="5323" width="10.90625" style="1"/>
    <col min="5324" max="5324" width="0.90625" style="1" customWidth="1"/>
    <col min="5325" max="5325" width="4.36328125" style="1" customWidth="1"/>
    <col min="5326" max="5326" width="2.7265625" style="1" customWidth="1"/>
    <col min="5327" max="5327" width="36.7265625" style="1" customWidth="1"/>
    <col min="5328" max="5328" width="4" style="1" customWidth="1"/>
    <col min="5329" max="5332" width="4.6328125" style="1" customWidth="1"/>
    <col min="5333" max="5333" width="5.81640625" style="1" customWidth="1"/>
    <col min="5334" max="5336" width="0" style="1" hidden="1" customWidth="1"/>
    <col min="5337" max="5337" width="8.54296875" style="1" customWidth="1"/>
    <col min="5338" max="5338" width="11" style="1" customWidth="1"/>
    <col min="5339" max="5339" width="1.1796875" style="1" customWidth="1"/>
    <col min="5340" max="5340" width="5.1796875" style="1" customWidth="1"/>
    <col min="5341" max="5341" width="6.81640625" style="1" customWidth="1"/>
    <col min="5342" max="5342" width="5" style="1" customWidth="1"/>
    <col min="5343" max="5343" width="6.08984375" style="1" customWidth="1"/>
    <col min="5344" max="5344" width="7.7265625" style="1" customWidth="1"/>
    <col min="5345" max="5345" width="3.36328125" style="1" customWidth="1"/>
    <col min="5346" max="5346" width="7.7265625" style="1" customWidth="1"/>
    <col min="5347" max="5347" width="1.54296875" style="1" customWidth="1"/>
    <col min="5348" max="5579" width="10.90625" style="1"/>
    <col min="5580" max="5580" width="0.90625" style="1" customWidth="1"/>
    <col min="5581" max="5581" width="4.36328125" style="1" customWidth="1"/>
    <col min="5582" max="5582" width="2.7265625" style="1" customWidth="1"/>
    <col min="5583" max="5583" width="36.7265625" style="1" customWidth="1"/>
    <col min="5584" max="5584" width="4" style="1" customWidth="1"/>
    <col min="5585" max="5588" width="4.6328125" style="1" customWidth="1"/>
    <col min="5589" max="5589" width="5.81640625" style="1" customWidth="1"/>
    <col min="5590" max="5592" width="0" style="1" hidden="1" customWidth="1"/>
    <col min="5593" max="5593" width="8.54296875" style="1" customWidth="1"/>
    <col min="5594" max="5594" width="11" style="1" customWidth="1"/>
    <col min="5595" max="5595" width="1.1796875" style="1" customWidth="1"/>
    <col min="5596" max="5596" width="5.1796875" style="1" customWidth="1"/>
    <col min="5597" max="5597" width="6.81640625" style="1" customWidth="1"/>
    <col min="5598" max="5598" width="5" style="1" customWidth="1"/>
    <col min="5599" max="5599" width="6.08984375" style="1" customWidth="1"/>
    <col min="5600" max="5600" width="7.7265625" style="1" customWidth="1"/>
    <col min="5601" max="5601" width="3.36328125" style="1" customWidth="1"/>
    <col min="5602" max="5602" width="7.7265625" style="1" customWidth="1"/>
    <col min="5603" max="5603" width="1.54296875" style="1" customWidth="1"/>
    <col min="5604" max="5835" width="10.90625" style="1"/>
    <col min="5836" max="5836" width="0.90625" style="1" customWidth="1"/>
    <col min="5837" max="5837" width="4.36328125" style="1" customWidth="1"/>
    <col min="5838" max="5838" width="2.7265625" style="1" customWidth="1"/>
    <col min="5839" max="5839" width="36.7265625" style="1" customWidth="1"/>
    <col min="5840" max="5840" width="4" style="1" customWidth="1"/>
    <col min="5841" max="5844" width="4.6328125" style="1" customWidth="1"/>
    <col min="5845" max="5845" width="5.81640625" style="1" customWidth="1"/>
    <col min="5846" max="5848" width="0" style="1" hidden="1" customWidth="1"/>
    <col min="5849" max="5849" width="8.54296875" style="1" customWidth="1"/>
    <col min="5850" max="5850" width="11" style="1" customWidth="1"/>
    <col min="5851" max="5851" width="1.1796875" style="1" customWidth="1"/>
    <col min="5852" max="5852" width="5.1796875" style="1" customWidth="1"/>
    <col min="5853" max="5853" width="6.81640625" style="1" customWidth="1"/>
    <col min="5854" max="5854" width="5" style="1" customWidth="1"/>
    <col min="5855" max="5855" width="6.08984375" style="1" customWidth="1"/>
    <col min="5856" max="5856" width="7.7265625" style="1" customWidth="1"/>
    <col min="5857" max="5857" width="3.36328125" style="1" customWidth="1"/>
    <col min="5858" max="5858" width="7.7265625" style="1" customWidth="1"/>
    <col min="5859" max="5859" width="1.54296875" style="1" customWidth="1"/>
    <col min="5860" max="6091" width="10.90625" style="1"/>
    <col min="6092" max="6092" width="0.90625" style="1" customWidth="1"/>
    <col min="6093" max="6093" width="4.36328125" style="1" customWidth="1"/>
    <col min="6094" max="6094" width="2.7265625" style="1" customWidth="1"/>
    <col min="6095" max="6095" width="36.7265625" style="1" customWidth="1"/>
    <col min="6096" max="6096" width="4" style="1" customWidth="1"/>
    <col min="6097" max="6100" width="4.6328125" style="1" customWidth="1"/>
    <col min="6101" max="6101" width="5.81640625" style="1" customWidth="1"/>
    <col min="6102" max="6104" width="0" style="1" hidden="1" customWidth="1"/>
    <col min="6105" max="6105" width="8.54296875" style="1" customWidth="1"/>
    <col min="6106" max="6106" width="11" style="1" customWidth="1"/>
    <col min="6107" max="6107" width="1.1796875" style="1" customWidth="1"/>
    <col min="6108" max="6108" width="5.1796875" style="1" customWidth="1"/>
    <col min="6109" max="6109" width="6.81640625" style="1" customWidth="1"/>
    <col min="6110" max="6110" width="5" style="1" customWidth="1"/>
    <col min="6111" max="6111" width="6.08984375" style="1" customWidth="1"/>
    <col min="6112" max="6112" width="7.7265625" style="1" customWidth="1"/>
    <col min="6113" max="6113" width="3.36328125" style="1" customWidth="1"/>
    <col min="6114" max="6114" width="7.7265625" style="1" customWidth="1"/>
    <col min="6115" max="6115" width="1.54296875" style="1" customWidth="1"/>
    <col min="6116" max="6347" width="10.90625" style="1"/>
    <col min="6348" max="6348" width="0.90625" style="1" customWidth="1"/>
    <col min="6349" max="6349" width="4.36328125" style="1" customWidth="1"/>
    <col min="6350" max="6350" width="2.7265625" style="1" customWidth="1"/>
    <col min="6351" max="6351" width="36.7265625" style="1" customWidth="1"/>
    <col min="6352" max="6352" width="4" style="1" customWidth="1"/>
    <col min="6353" max="6356" width="4.6328125" style="1" customWidth="1"/>
    <col min="6357" max="6357" width="5.81640625" style="1" customWidth="1"/>
    <col min="6358" max="6360" width="0" style="1" hidden="1" customWidth="1"/>
    <col min="6361" max="6361" width="8.54296875" style="1" customWidth="1"/>
    <col min="6362" max="6362" width="11" style="1" customWidth="1"/>
    <col min="6363" max="6363" width="1.1796875" style="1" customWidth="1"/>
    <col min="6364" max="6364" width="5.1796875" style="1" customWidth="1"/>
    <col min="6365" max="6365" width="6.81640625" style="1" customWidth="1"/>
    <col min="6366" max="6366" width="5" style="1" customWidth="1"/>
    <col min="6367" max="6367" width="6.08984375" style="1" customWidth="1"/>
    <col min="6368" max="6368" width="7.7265625" style="1" customWidth="1"/>
    <col min="6369" max="6369" width="3.36328125" style="1" customWidth="1"/>
    <col min="6370" max="6370" width="7.7265625" style="1" customWidth="1"/>
    <col min="6371" max="6371" width="1.54296875" style="1" customWidth="1"/>
    <col min="6372" max="6603" width="10.90625" style="1"/>
    <col min="6604" max="6604" width="0.90625" style="1" customWidth="1"/>
    <col min="6605" max="6605" width="4.36328125" style="1" customWidth="1"/>
    <col min="6606" max="6606" width="2.7265625" style="1" customWidth="1"/>
    <col min="6607" max="6607" width="36.7265625" style="1" customWidth="1"/>
    <col min="6608" max="6608" width="4" style="1" customWidth="1"/>
    <col min="6609" max="6612" width="4.6328125" style="1" customWidth="1"/>
    <col min="6613" max="6613" width="5.81640625" style="1" customWidth="1"/>
    <col min="6614" max="6616" width="0" style="1" hidden="1" customWidth="1"/>
    <col min="6617" max="6617" width="8.54296875" style="1" customWidth="1"/>
    <col min="6618" max="6618" width="11" style="1" customWidth="1"/>
    <col min="6619" max="6619" width="1.1796875" style="1" customWidth="1"/>
    <col min="6620" max="6620" width="5.1796875" style="1" customWidth="1"/>
    <col min="6621" max="6621" width="6.81640625" style="1" customWidth="1"/>
    <col min="6622" max="6622" width="5" style="1" customWidth="1"/>
    <col min="6623" max="6623" width="6.08984375" style="1" customWidth="1"/>
    <col min="6624" max="6624" width="7.7265625" style="1" customWidth="1"/>
    <col min="6625" max="6625" width="3.36328125" style="1" customWidth="1"/>
    <col min="6626" max="6626" width="7.7265625" style="1" customWidth="1"/>
    <col min="6627" max="6627" width="1.54296875" style="1" customWidth="1"/>
    <col min="6628" max="6859" width="10.90625" style="1"/>
    <col min="6860" max="6860" width="0.90625" style="1" customWidth="1"/>
    <col min="6861" max="6861" width="4.36328125" style="1" customWidth="1"/>
    <col min="6862" max="6862" width="2.7265625" style="1" customWidth="1"/>
    <col min="6863" max="6863" width="36.7265625" style="1" customWidth="1"/>
    <col min="6864" max="6864" width="4" style="1" customWidth="1"/>
    <col min="6865" max="6868" width="4.6328125" style="1" customWidth="1"/>
    <col min="6869" max="6869" width="5.81640625" style="1" customWidth="1"/>
    <col min="6870" max="6872" width="0" style="1" hidden="1" customWidth="1"/>
    <col min="6873" max="6873" width="8.54296875" style="1" customWidth="1"/>
    <col min="6874" max="6874" width="11" style="1" customWidth="1"/>
    <col min="6875" max="6875" width="1.1796875" style="1" customWidth="1"/>
    <col min="6876" max="6876" width="5.1796875" style="1" customWidth="1"/>
    <col min="6877" max="6877" width="6.81640625" style="1" customWidth="1"/>
    <col min="6878" max="6878" width="5" style="1" customWidth="1"/>
    <col min="6879" max="6879" width="6.08984375" style="1" customWidth="1"/>
    <col min="6880" max="6880" width="7.7265625" style="1" customWidth="1"/>
    <col min="6881" max="6881" width="3.36328125" style="1" customWidth="1"/>
    <col min="6882" max="6882" width="7.7265625" style="1" customWidth="1"/>
    <col min="6883" max="6883" width="1.54296875" style="1" customWidth="1"/>
    <col min="6884" max="7115" width="10.90625" style="1"/>
    <col min="7116" max="7116" width="0.90625" style="1" customWidth="1"/>
    <col min="7117" max="7117" width="4.36328125" style="1" customWidth="1"/>
    <col min="7118" max="7118" width="2.7265625" style="1" customWidth="1"/>
    <col min="7119" max="7119" width="36.7265625" style="1" customWidth="1"/>
    <col min="7120" max="7120" width="4" style="1" customWidth="1"/>
    <col min="7121" max="7124" width="4.6328125" style="1" customWidth="1"/>
    <col min="7125" max="7125" width="5.81640625" style="1" customWidth="1"/>
    <col min="7126" max="7128" width="0" style="1" hidden="1" customWidth="1"/>
    <col min="7129" max="7129" width="8.54296875" style="1" customWidth="1"/>
    <col min="7130" max="7130" width="11" style="1" customWidth="1"/>
    <col min="7131" max="7131" width="1.1796875" style="1" customWidth="1"/>
    <col min="7132" max="7132" width="5.1796875" style="1" customWidth="1"/>
    <col min="7133" max="7133" width="6.81640625" style="1" customWidth="1"/>
    <col min="7134" max="7134" width="5" style="1" customWidth="1"/>
    <col min="7135" max="7135" width="6.08984375" style="1" customWidth="1"/>
    <col min="7136" max="7136" width="7.7265625" style="1" customWidth="1"/>
    <col min="7137" max="7137" width="3.36328125" style="1" customWidth="1"/>
    <col min="7138" max="7138" width="7.7265625" style="1" customWidth="1"/>
    <col min="7139" max="7139" width="1.54296875" style="1" customWidth="1"/>
    <col min="7140" max="7371" width="10.90625" style="1"/>
    <col min="7372" max="7372" width="0.90625" style="1" customWidth="1"/>
    <col min="7373" max="7373" width="4.36328125" style="1" customWidth="1"/>
    <col min="7374" max="7374" width="2.7265625" style="1" customWidth="1"/>
    <col min="7375" max="7375" width="36.7265625" style="1" customWidth="1"/>
    <col min="7376" max="7376" width="4" style="1" customWidth="1"/>
    <col min="7377" max="7380" width="4.6328125" style="1" customWidth="1"/>
    <col min="7381" max="7381" width="5.81640625" style="1" customWidth="1"/>
    <col min="7382" max="7384" width="0" style="1" hidden="1" customWidth="1"/>
    <col min="7385" max="7385" width="8.54296875" style="1" customWidth="1"/>
    <col min="7386" max="7386" width="11" style="1" customWidth="1"/>
    <col min="7387" max="7387" width="1.1796875" style="1" customWidth="1"/>
    <col min="7388" max="7388" width="5.1796875" style="1" customWidth="1"/>
    <col min="7389" max="7389" width="6.81640625" style="1" customWidth="1"/>
    <col min="7390" max="7390" width="5" style="1" customWidth="1"/>
    <col min="7391" max="7391" width="6.08984375" style="1" customWidth="1"/>
    <col min="7392" max="7392" width="7.7265625" style="1" customWidth="1"/>
    <col min="7393" max="7393" width="3.36328125" style="1" customWidth="1"/>
    <col min="7394" max="7394" width="7.7265625" style="1" customWidth="1"/>
    <col min="7395" max="7395" width="1.54296875" style="1" customWidth="1"/>
    <col min="7396" max="7627" width="10.90625" style="1"/>
    <col min="7628" max="7628" width="0.90625" style="1" customWidth="1"/>
    <col min="7629" max="7629" width="4.36328125" style="1" customWidth="1"/>
    <col min="7630" max="7630" width="2.7265625" style="1" customWidth="1"/>
    <col min="7631" max="7631" width="36.7265625" style="1" customWidth="1"/>
    <col min="7632" max="7632" width="4" style="1" customWidth="1"/>
    <col min="7633" max="7636" width="4.6328125" style="1" customWidth="1"/>
    <col min="7637" max="7637" width="5.81640625" style="1" customWidth="1"/>
    <col min="7638" max="7640" width="0" style="1" hidden="1" customWidth="1"/>
    <col min="7641" max="7641" width="8.54296875" style="1" customWidth="1"/>
    <col min="7642" max="7642" width="11" style="1" customWidth="1"/>
    <col min="7643" max="7643" width="1.1796875" style="1" customWidth="1"/>
    <col min="7644" max="7644" width="5.1796875" style="1" customWidth="1"/>
    <col min="7645" max="7645" width="6.81640625" style="1" customWidth="1"/>
    <col min="7646" max="7646" width="5" style="1" customWidth="1"/>
    <col min="7647" max="7647" width="6.08984375" style="1" customWidth="1"/>
    <col min="7648" max="7648" width="7.7265625" style="1" customWidth="1"/>
    <col min="7649" max="7649" width="3.36328125" style="1" customWidth="1"/>
    <col min="7650" max="7650" width="7.7265625" style="1" customWidth="1"/>
    <col min="7651" max="7651" width="1.54296875" style="1" customWidth="1"/>
    <col min="7652" max="7883" width="10.90625" style="1"/>
    <col min="7884" max="7884" width="0.90625" style="1" customWidth="1"/>
    <col min="7885" max="7885" width="4.36328125" style="1" customWidth="1"/>
    <col min="7886" max="7886" width="2.7265625" style="1" customWidth="1"/>
    <col min="7887" max="7887" width="36.7265625" style="1" customWidth="1"/>
    <col min="7888" max="7888" width="4" style="1" customWidth="1"/>
    <col min="7889" max="7892" width="4.6328125" style="1" customWidth="1"/>
    <col min="7893" max="7893" width="5.81640625" style="1" customWidth="1"/>
    <col min="7894" max="7896" width="0" style="1" hidden="1" customWidth="1"/>
    <col min="7897" max="7897" width="8.54296875" style="1" customWidth="1"/>
    <col min="7898" max="7898" width="11" style="1" customWidth="1"/>
    <col min="7899" max="7899" width="1.1796875" style="1" customWidth="1"/>
    <col min="7900" max="7900" width="5.1796875" style="1" customWidth="1"/>
    <col min="7901" max="7901" width="6.81640625" style="1" customWidth="1"/>
    <col min="7902" max="7902" width="5" style="1" customWidth="1"/>
    <col min="7903" max="7903" width="6.08984375" style="1" customWidth="1"/>
    <col min="7904" max="7904" width="7.7265625" style="1" customWidth="1"/>
    <col min="7905" max="7905" width="3.36328125" style="1" customWidth="1"/>
    <col min="7906" max="7906" width="7.7265625" style="1" customWidth="1"/>
    <col min="7907" max="7907" width="1.54296875" style="1" customWidth="1"/>
    <col min="7908" max="8139" width="10.90625" style="1"/>
    <col min="8140" max="8140" width="0.90625" style="1" customWidth="1"/>
    <col min="8141" max="8141" width="4.36328125" style="1" customWidth="1"/>
    <col min="8142" max="8142" width="2.7265625" style="1" customWidth="1"/>
    <col min="8143" max="8143" width="36.7265625" style="1" customWidth="1"/>
    <col min="8144" max="8144" width="4" style="1" customWidth="1"/>
    <col min="8145" max="8148" width="4.6328125" style="1" customWidth="1"/>
    <col min="8149" max="8149" width="5.81640625" style="1" customWidth="1"/>
    <col min="8150" max="8152" width="0" style="1" hidden="1" customWidth="1"/>
    <col min="8153" max="8153" width="8.54296875" style="1" customWidth="1"/>
    <col min="8154" max="8154" width="11" style="1" customWidth="1"/>
    <col min="8155" max="8155" width="1.1796875" style="1" customWidth="1"/>
    <col min="8156" max="8156" width="5.1796875" style="1" customWidth="1"/>
    <col min="8157" max="8157" width="6.81640625" style="1" customWidth="1"/>
    <col min="8158" max="8158" width="5" style="1" customWidth="1"/>
    <col min="8159" max="8159" width="6.08984375" style="1" customWidth="1"/>
    <col min="8160" max="8160" width="7.7265625" style="1" customWidth="1"/>
    <col min="8161" max="8161" width="3.36328125" style="1" customWidth="1"/>
    <col min="8162" max="8162" width="7.7265625" style="1" customWidth="1"/>
    <col min="8163" max="8163" width="1.54296875" style="1" customWidth="1"/>
    <col min="8164" max="8395" width="10.90625" style="1"/>
    <col min="8396" max="8396" width="0.90625" style="1" customWidth="1"/>
    <col min="8397" max="8397" width="4.36328125" style="1" customWidth="1"/>
    <col min="8398" max="8398" width="2.7265625" style="1" customWidth="1"/>
    <col min="8399" max="8399" width="36.7265625" style="1" customWidth="1"/>
    <col min="8400" max="8400" width="4" style="1" customWidth="1"/>
    <col min="8401" max="8404" width="4.6328125" style="1" customWidth="1"/>
    <col min="8405" max="8405" width="5.81640625" style="1" customWidth="1"/>
    <col min="8406" max="8408" width="0" style="1" hidden="1" customWidth="1"/>
    <col min="8409" max="8409" width="8.54296875" style="1" customWidth="1"/>
    <col min="8410" max="8410" width="11" style="1" customWidth="1"/>
    <col min="8411" max="8411" width="1.1796875" style="1" customWidth="1"/>
    <col min="8412" max="8412" width="5.1796875" style="1" customWidth="1"/>
    <col min="8413" max="8413" width="6.81640625" style="1" customWidth="1"/>
    <col min="8414" max="8414" width="5" style="1" customWidth="1"/>
    <col min="8415" max="8415" width="6.08984375" style="1" customWidth="1"/>
    <col min="8416" max="8416" width="7.7265625" style="1" customWidth="1"/>
    <col min="8417" max="8417" width="3.36328125" style="1" customWidth="1"/>
    <col min="8418" max="8418" width="7.7265625" style="1" customWidth="1"/>
    <col min="8419" max="8419" width="1.54296875" style="1" customWidth="1"/>
    <col min="8420" max="8651" width="10.90625" style="1"/>
    <col min="8652" max="8652" width="0.90625" style="1" customWidth="1"/>
    <col min="8653" max="8653" width="4.36328125" style="1" customWidth="1"/>
    <col min="8654" max="8654" width="2.7265625" style="1" customWidth="1"/>
    <col min="8655" max="8655" width="36.7265625" style="1" customWidth="1"/>
    <col min="8656" max="8656" width="4" style="1" customWidth="1"/>
    <col min="8657" max="8660" width="4.6328125" style="1" customWidth="1"/>
    <col min="8661" max="8661" width="5.81640625" style="1" customWidth="1"/>
    <col min="8662" max="8664" width="0" style="1" hidden="1" customWidth="1"/>
    <col min="8665" max="8665" width="8.54296875" style="1" customWidth="1"/>
    <col min="8666" max="8666" width="11" style="1" customWidth="1"/>
    <col min="8667" max="8667" width="1.1796875" style="1" customWidth="1"/>
    <col min="8668" max="8668" width="5.1796875" style="1" customWidth="1"/>
    <col min="8669" max="8669" width="6.81640625" style="1" customWidth="1"/>
    <col min="8670" max="8670" width="5" style="1" customWidth="1"/>
    <col min="8671" max="8671" width="6.08984375" style="1" customWidth="1"/>
    <col min="8672" max="8672" width="7.7265625" style="1" customWidth="1"/>
    <col min="8673" max="8673" width="3.36328125" style="1" customWidth="1"/>
    <col min="8674" max="8674" width="7.7265625" style="1" customWidth="1"/>
    <col min="8675" max="8675" width="1.54296875" style="1" customWidth="1"/>
    <col min="8676" max="8907" width="10.90625" style="1"/>
    <col min="8908" max="8908" width="0.90625" style="1" customWidth="1"/>
    <col min="8909" max="8909" width="4.36328125" style="1" customWidth="1"/>
    <col min="8910" max="8910" width="2.7265625" style="1" customWidth="1"/>
    <col min="8911" max="8911" width="36.7265625" style="1" customWidth="1"/>
    <col min="8912" max="8912" width="4" style="1" customWidth="1"/>
    <col min="8913" max="8916" width="4.6328125" style="1" customWidth="1"/>
    <col min="8917" max="8917" width="5.81640625" style="1" customWidth="1"/>
    <col min="8918" max="8920" width="0" style="1" hidden="1" customWidth="1"/>
    <col min="8921" max="8921" width="8.54296875" style="1" customWidth="1"/>
    <col min="8922" max="8922" width="11" style="1" customWidth="1"/>
    <col min="8923" max="8923" width="1.1796875" style="1" customWidth="1"/>
    <col min="8924" max="8924" width="5.1796875" style="1" customWidth="1"/>
    <col min="8925" max="8925" width="6.81640625" style="1" customWidth="1"/>
    <col min="8926" max="8926" width="5" style="1" customWidth="1"/>
    <col min="8927" max="8927" width="6.08984375" style="1" customWidth="1"/>
    <col min="8928" max="8928" width="7.7265625" style="1" customWidth="1"/>
    <col min="8929" max="8929" width="3.36328125" style="1" customWidth="1"/>
    <col min="8930" max="8930" width="7.7265625" style="1" customWidth="1"/>
    <col min="8931" max="8931" width="1.54296875" style="1" customWidth="1"/>
    <col min="8932" max="9163" width="10.90625" style="1"/>
    <col min="9164" max="9164" width="0.90625" style="1" customWidth="1"/>
    <col min="9165" max="9165" width="4.36328125" style="1" customWidth="1"/>
    <col min="9166" max="9166" width="2.7265625" style="1" customWidth="1"/>
    <col min="9167" max="9167" width="36.7265625" style="1" customWidth="1"/>
    <col min="9168" max="9168" width="4" style="1" customWidth="1"/>
    <col min="9169" max="9172" width="4.6328125" style="1" customWidth="1"/>
    <col min="9173" max="9173" width="5.81640625" style="1" customWidth="1"/>
    <col min="9174" max="9176" width="0" style="1" hidden="1" customWidth="1"/>
    <col min="9177" max="9177" width="8.54296875" style="1" customWidth="1"/>
    <col min="9178" max="9178" width="11" style="1" customWidth="1"/>
    <col min="9179" max="9179" width="1.1796875" style="1" customWidth="1"/>
    <col min="9180" max="9180" width="5.1796875" style="1" customWidth="1"/>
    <col min="9181" max="9181" width="6.81640625" style="1" customWidth="1"/>
    <col min="9182" max="9182" width="5" style="1" customWidth="1"/>
    <col min="9183" max="9183" width="6.08984375" style="1" customWidth="1"/>
    <col min="9184" max="9184" width="7.7265625" style="1" customWidth="1"/>
    <col min="9185" max="9185" width="3.36328125" style="1" customWidth="1"/>
    <col min="9186" max="9186" width="7.7265625" style="1" customWidth="1"/>
    <col min="9187" max="9187" width="1.54296875" style="1" customWidth="1"/>
    <col min="9188" max="9419" width="10.90625" style="1"/>
    <col min="9420" max="9420" width="0.90625" style="1" customWidth="1"/>
    <col min="9421" max="9421" width="4.36328125" style="1" customWidth="1"/>
    <col min="9422" max="9422" width="2.7265625" style="1" customWidth="1"/>
    <col min="9423" max="9423" width="36.7265625" style="1" customWidth="1"/>
    <col min="9424" max="9424" width="4" style="1" customWidth="1"/>
    <col min="9425" max="9428" width="4.6328125" style="1" customWidth="1"/>
    <col min="9429" max="9429" width="5.81640625" style="1" customWidth="1"/>
    <col min="9430" max="9432" width="0" style="1" hidden="1" customWidth="1"/>
    <col min="9433" max="9433" width="8.54296875" style="1" customWidth="1"/>
    <col min="9434" max="9434" width="11" style="1" customWidth="1"/>
    <col min="9435" max="9435" width="1.1796875" style="1" customWidth="1"/>
    <col min="9436" max="9436" width="5.1796875" style="1" customWidth="1"/>
    <col min="9437" max="9437" width="6.81640625" style="1" customWidth="1"/>
    <col min="9438" max="9438" width="5" style="1" customWidth="1"/>
    <col min="9439" max="9439" width="6.08984375" style="1" customWidth="1"/>
    <col min="9440" max="9440" width="7.7265625" style="1" customWidth="1"/>
    <col min="9441" max="9441" width="3.36328125" style="1" customWidth="1"/>
    <col min="9442" max="9442" width="7.7265625" style="1" customWidth="1"/>
    <col min="9443" max="9443" width="1.54296875" style="1" customWidth="1"/>
    <col min="9444" max="9675" width="10.90625" style="1"/>
    <col min="9676" max="9676" width="0.90625" style="1" customWidth="1"/>
    <col min="9677" max="9677" width="4.36328125" style="1" customWidth="1"/>
    <col min="9678" max="9678" width="2.7265625" style="1" customWidth="1"/>
    <col min="9679" max="9679" width="36.7265625" style="1" customWidth="1"/>
    <col min="9680" max="9680" width="4" style="1" customWidth="1"/>
    <col min="9681" max="9684" width="4.6328125" style="1" customWidth="1"/>
    <col min="9685" max="9685" width="5.81640625" style="1" customWidth="1"/>
    <col min="9686" max="9688" width="0" style="1" hidden="1" customWidth="1"/>
    <col min="9689" max="9689" width="8.54296875" style="1" customWidth="1"/>
    <col min="9690" max="9690" width="11" style="1" customWidth="1"/>
    <col min="9691" max="9691" width="1.1796875" style="1" customWidth="1"/>
    <col min="9692" max="9692" width="5.1796875" style="1" customWidth="1"/>
    <col min="9693" max="9693" width="6.81640625" style="1" customWidth="1"/>
    <col min="9694" max="9694" width="5" style="1" customWidth="1"/>
    <col min="9695" max="9695" width="6.08984375" style="1" customWidth="1"/>
    <col min="9696" max="9696" width="7.7265625" style="1" customWidth="1"/>
    <col min="9697" max="9697" width="3.36328125" style="1" customWidth="1"/>
    <col min="9698" max="9698" width="7.7265625" style="1" customWidth="1"/>
    <col min="9699" max="9699" width="1.54296875" style="1" customWidth="1"/>
    <col min="9700" max="9931" width="10.90625" style="1"/>
    <col min="9932" max="9932" width="0.90625" style="1" customWidth="1"/>
    <col min="9933" max="9933" width="4.36328125" style="1" customWidth="1"/>
    <col min="9934" max="9934" width="2.7265625" style="1" customWidth="1"/>
    <col min="9935" max="9935" width="36.7265625" style="1" customWidth="1"/>
    <col min="9936" max="9936" width="4" style="1" customWidth="1"/>
    <col min="9937" max="9940" width="4.6328125" style="1" customWidth="1"/>
    <col min="9941" max="9941" width="5.81640625" style="1" customWidth="1"/>
    <col min="9942" max="9944" width="0" style="1" hidden="1" customWidth="1"/>
    <col min="9945" max="9945" width="8.54296875" style="1" customWidth="1"/>
    <col min="9946" max="9946" width="11" style="1" customWidth="1"/>
    <col min="9947" max="9947" width="1.1796875" style="1" customWidth="1"/>
    <col min="9948" max="9948" width="5.1796875" style="1" customWidth="1"/>
    <col min="9949" max="9949" width="6.81640625" style="1" customWidth="1"/>
    <col min="9950" max="9950" width="5" style="1" customWidth="1"/>
    <col min="9951" max="9951" width="6.08984375" style="1" customWidth="1"/>
    <col min="9952" max="9952" width="7.7265625" style="1" customWidth="1"/>
    <col min="9953" max="9953" width="3.36328125" style="1" customWidth="1"/>
    <col min="9954" max="9954" width="7.7265625" style="1" customWidth="1"/>
    <col min="9955" max="9955" width="1.54296875" style="1" customWidth="1"/>
    <col min="9956" max="10187" width="10.90625" style="1"/>
    <col min="10188" max="10188" width="0.90625" style="1" customWidth="1"/>
    <col min="10189" max="10189" width="4.36328125" style="1" customWidth="1"/>
    <col min="10190" max="10190" width="2.7265625" style="1" customWidth="1"/>
    <col min="10191" max="10191" width="36.7265625" style="1" customWidth="1"/>
    <col min="10192" max="10192" width="4" style="1" customWidth="1"/>
    <col min="10193" max="10196" width="4.6328125" style="1" customWidth="1"/>
    <col min="10197" max="10197" width="5.81640625" style="1" customWidth="1"/>
    <col min="10198" max="10200" width="0" style="1" hidden="1" customWidth="1"/>
    <col min="10201" max="10201" width="8.54296875" style="1" customWidth="1"/>
    <col min="10202" max="10202" width="11" style="1" customWidth="1"/>
    <col min="10203" max="10203" width="1.1796875" style="1" customWidth="1"/>
    <col min="10204" max="10204" width="5.1796875" style="1" customWidth="1"/>
    <col min="10205" max="10205" width="6.81640625" style="1" customWidth="1"/>
    <col min="10206" max="10206" width="5" style="1" customWidth="1"/>
    <col min="10207" max="10207" width="6.08984375" style="1" customWidth="1"/>
    <col min="10208" max="10208" width="7.7265625" style="1" customWidth="1"/>
    <col min="10209" max="10209" width="3.36328125" style="1" customWidth="1"/>
    <col min="10210" max="10210" width="7.7265625" style="1" customWidth="1"/>
    <col min="10211" max="10211" width="1.54296875" style="1" customWidth="1"/>
    <col min="10212" max="10443" width="10.90625" style="1"/>
    <col min="10444" max="10444" width="0.90625" style="1" customWidth="1"/>
    <col min="10445" max="10445" width="4.36328125" style="1" customWidth="1"/>
    <col min="10446" max="10446" width="2.7265625" style="1" customWidth="1"/>
    <col min="10447" max="10447" width="36.7265625" style="1" customWidth="1"/>
    <col min="10448" max="10448" width="4" style="1" customWidth="1"/>
    <col min="10449" max="10452" width="4.6328125" style="1" customWidth="1"/>
    <col min="10453" max="10453" width="5.81640625" style="1" customWidth="1"/>
    <col min="10454" max="10456" width="0" style="1" hidden="1" customWidth="1"/>
    <col min="10457" max="10457" width="8.54296875" style="1" customWidth="1"/>
    <col min="10458" max="10458" width="11" style="1" customWidth="1"/>
    <col min="10459" max="10459" width="1.1796875" style="1" customWidth="1"/>
    <col min="10460" max="10460" width="5.1796875" style="1" customWidth="1"/>
    <col min="10461" max="10461" width="6.81640625" style="1" customWidth="1"/>
    <col min="10462" max="10462" width="5" style="1" customWidth="1"/>
    <col min="10463" max="10463" width="6.08984375" style="1" customWidth="1"/>
    <col min="10464" max="10464" width="7.7265625" style="1" customWidth="1"/>
    <col min="10465" max="10465" width="3.36328125" style="1" customWidth="1"/>
    <col min="10466" max="10466" width="7.7265625" style="1" customWidth="1"/>
    <col min="10467" max="10467" width="1.54296875" style="1" customWidth="1"/>
    <col min="10468" max="10699" width="10.90625" style="1"/>
    <col min="10700" max="10700" width="0.90625" style="1" customWidth="1"/>
    <col min="10701" max="10701" width="4.36328125" style="1" customWidth="1"/>
    <col min="10702" max="10702" width="2.7265625" style="1" customWidth="1"/>
    <col min="10703" max="10703" width="36.7265625" style="1" customWidth="1"/>
    <col min="10704" max="10704" width="4" style="1" customWidth="1"/>
    <col min="10705" max="10708" width="4.6328125" style="1" customWidth="1"/>
    <col min="10709" max="10709" width="5.81640625" style="1" customWidth="1"/>
    <col min="10710" max="10712" width="0" style="1" hidden="1" customWidth="1"/>
    <col min="10713" max="10713" width="8.54296875" style="1" customWidth="1"/>
    <col min="10714" max="10714" width="11" style="1" customWidth="1"/>
    <col min="10715" max="10715" width="1.1796875" style="1" customWidth="1"/>
    <col min="10716" max="10716" width="5.1796875" style="1" customWidth="1"/>
    <col min="10717" max="10717" width="6.81640625" style="1" customWidth="1"/>
    <col min="10718" max="10718" width="5" style="1" customWidth="1"/>
    <col min="10719" max="10719" width="6.08984375" style="1" customWidth="1"/>
    <col min="10720" max="10720" width="7.7265625" style="1" customWidth="1"/>
    <col min="10721" max="10721" width="3.36328125" style="1" customWidth="1"/>
    <col min="10722" max="10722" width="7.7265625" style="1" customWidth="1"/>
    <col min="10723" max="10723" width="1.54296875" style="1" customWidth="1"/>
    <col min="10724" max="10955" width="10.90625" style="1"/>
    <col min="10956" max="10956" width="0.90625" style="1" customWidth="1"/>
    <col min="10957" max="10957" width="4.36328125" style="1" customWidth="1"/>
    <col min="10958" max="10958" width="2.7265625" style="1" customWidth="1"/>
    <col min="10959" max="10959" width="36.7265625" style="1" customWidth="1"/>
    <col min="10960" max="10960" width="4" style="1" customWidth="1"/>
    <col min="10961" max="10964" width="4.6328125" style="1" customWidth="1"/>
    <col min="10965" max="10965" width="5.81640625" style="1" customWidth="1"/>
    <col min="10966" max="10968" width="0" style="1" hidden="1" customWidth="1"/>
    <col min="10969" max="10969" width="8.54296875" style="1" customWidth="1"/>
    <col min="10970" max="10970" width="11" style="1" customWidth="1"/>
    <col min="10971" max="10971" width="1.1796875" style="1" customWidth="1"/>
    <col min="10972" max="10972" width="5.1796875" style="1" customWidth="1"/>
    <col min="10973" max="10973" width="6.81640625" style="1" customWidth="1"/>
    <col min="10974" max="10974" width="5" style="1" customWidth="1"/>
    <col min="10975" max="10975" width="6.08984375" style="1" customWidth="1"/>
    <col min="10976" max="10976" width="7.7265625" style="1" customWidth="1"/>
    <col min="10977" max="10977" width="3.36328125" style="1" customWidth="1"/>
    <col min="10978" max="10978" width="7.7265625" style="1" customWidth="1"/>
    <col min="10979" max="10979" width="1.54296875" style="1" customWidth="1"/>
    <col min="10980" max="11211" width="10.90625" style="1"/>
    <col min="11212" max="11212" width="0.90625" style="1" customWidth="1"/>
    <col min="11213" max="11213" width="4.36328125" style="1" customWidth="1"/>
    <col min="11214" max="11214" width="2.7265625" style="1" customWidth="1"/>
    <col min="11215" max="11215" width="36.7265625" style="1" customWidth="1"/>
    <col min="11216" max="11216" width="4" style="1" customWidth="1"/>
    <col min="11217" max="11220" width="4.6328125" style="1" customWidth="1"/>
    <col min="11221" max="11221" width="5.81640625" style="1" customWidth="1"/>
    <col min="11222" max="11224" width="0" style="1" hidden="1" customWidth="1"/>
    <col min="11225" max="11225" width="8.54296875" style="1" customWidth="1"/>
    <col min="11226" max="11226" width="11" style="1" customWidth="1"/>
    <col min="11227" max="11227" width="1.1796875" style="1" customWidth="1"/>
    <col min="11228" max="11228" width="5.1796875" style="1" customWidth="1"/>
    <col min="11229" max="11229" width="6.81640625" style="1" customWidth="1"/>
    <col min="11230" max="11230" width="5" style="1" customWidth="1"/>
    <col min="11231" max="11231" width="6.08984375" style="1" customWidth="1"/>
    <col min="11232" max="11232" width="7.7265625" style="1" customWidth="1"/>
    <col min="11233" max="11233" width="3.36328125" style="1" customWidth="1"/>
    <col min="11234" max="11234" width="7.7265625" style="1" customWidth="1"/>
    <col min="11235" max="11235" width="1.54296875" style="1" customWidth="1"/>
    <col min="11236" max="11467" width="10.90625" style="1"/>
    <col min="11468" max="11468" width="0.90625" style="1" customWidth="1"/>
    <col min="11469" max="11469" width="4.36328125" style="1" customWidth="1"/>
    <col min="11470" max="11470" width="2.7265625" style="1" customWidth="1"/>
    <col min="11471" max="11471" width="36.7265625" style="1" customWidth="1"/>
    <col min="11472" max="11472" width="4" style="1" customWidth="1"/>
    <col min="11473" max="11476" width="4.6328125" style="1" customWidth="1"/>
    <col min="11477" max="11477" width="5.81640625" style="1" customWidth="1"/>
    <col min="11478" max="11480" width="0" style="1" hidden="1" customWidth="1"/>
    <col min="11481" max="11481" width="8.54296875" style="1" customWidth="1"/>
    <col min="11482" max="11482" width="11" style="1" customWidth="1"/>
    <col min="11483" max="11483" width="1.1796875" style="1" customWidth="1"/>
    <col min="11484" max="11484" width="5.1796875" style="1" customWidth="1"/>
    <col min="11485" max="11485" width="6.81640625" style="1" customWidth="1"/>
    <col min="11486" max="11486" width="5" style="1" customWidth="1"/>
    <col min="11487" max="11487" width="6.08984375" style="1" customWidth="1"/>
    <col min="11488" max="11488" width="7.7265625" style="1" customWidth="1"/>
    <col min="11489" max="11489" width="3.36328125" style="1" customWidth="1"/>
    <col min="11490" max="11490" width="7.7265625" style="1" customWidth="1"/>
    <col min="11491" max="11491" width="1.54296875" style="1" customWidth="1"/>
    <col min="11492" max="11723" width="10.90625" style="1"/>
    <col min="11724" max="11724" width="0.90625" style="1" customWidth="1"/>
    <col min="11725" max="11725" width="4.36328125" style="1" customWidth="1"/>
    <col min="11726" max="11726" width="2.7265625" style="1" customWidth="1"/>
    <col min="11727" max="11727" width="36.7265625" style="1" customWidth="1"/>
    <col min="11728" max="11728" width="4" style="1" customWidth="1"/>
    <col min="11729" max="11732" width="4.6328125" style="1" customWidth="1"/>
    <col min="11733" max="11733" width="5.81640625" style="1" customWidth="1"/>
    <col min="11734" max="11736" width="0" style="1" hidden="1" customWidth="1"/>
    <col min="11737" max="11737" width="8.54296875" style="1" customWidth="1"/>
    <col min="11738" max="11738" width="11" style="1" customWidth="1"/>
    <col min="11739" max="11739" width="1.1796875" style="1" customWidth="1"/>
    <col min="11740" max="11740" width="5.1796875" style="1" customWidth="1"/>
    <col min="11741" max="11741" width="6.81640625" style="1" customWidth="1"/>
    <col min="11742" max="11742" width="5" style="1" customWidth="1"/>
    <col min="11743" max="11743" width="6.08984375" style="1" customWidth="1"/>
    <col min="11744" max="11744" width="7.7265625" style="1" customWidth="1"/>
    <col min="11745" max="11745" width="3.36328125" style="1" customWidth="1"/>
    <col min="11746" max="11746" width="7.7265625" style="1" customWidth="1"/>
    <col min="11747" max="11747" width="1.54296875" style="1" customWidth="1"/>
    <col min="11748" max="11979" width="10.90625" style="1"/>
    <col min="11980" max="11980" width="0.90625" style="1" customWidth="1"/>
    <col min="11981" max="11981" width="4.36328125" style="1" customWidth="1"/>
    <col min="11982" max="11982" width="2.7265625" style="1" customWidth="1"/>
    <col min="11983" max="11983" width="36.7265625" style="1" customWidth="1"/>
    <col min="11984" max="11984" width="4" style="1" customWidth="1"/>
    <col min="11985" max="11988" width="4.6328125" style="1" customWidth="1"/>
    <col min="11989" max="11989" width="5.81640625" style="1" customWidth="1"/>
    <col min="11990" max="11992" width="0" style="1" hidden="1" customWidth="1"/>
    <col min="11993" max="11993" width="8.54296875" style="1" customWidth="1"/>
    <col min="11994" max="11994" width="11" style="1" customWidth="1"/>
    <col min="11995" max="11995" width="1.1796875" style="1" customWidth="1"/>
    <col min="11996" max="11996" width="5.1796875" style="1" customWidth="1"/>
    <col min="11997" max="11997" width="6.81640625" style="1" customWidth="1"/>
    <col min="11998" max="11998" width="5" style="1" customWidth="1"/>
    <col min="11999" max="11999" width="6.08984375" style="1" customWidth="1"/>
    <col min="12000" max="12000" width="7.7265625" style="1" customWidth="1"/>
    <col min="12001" max="12001" width="3.36328125" style="1" customWidth="1"/>
    <col min="12002" max="12002" width="7.7265625" style="1" customWidth="1"/>
    <col min="12003" max="12003" width="1.54296875" style="1" customWidth="1"/>
    <col min="12004" max="12235" width="10.90625" style="1"/>
    <col min="12236" max="12236" width="0.90625" style="1" customWidth="1"/>
    <col min="12237" max="12237" width="4.36328125" style="1" customWidth="1"/>
    <col min="12238" max="12238" width="2.7265625" style="1" customWidth="1"/>
    <col min="12239" max="12239" width="36.7265625" style="1" customWidth="1"/>
    <col min="12240" max="12240" width="4" style="1" customWidth="1"/>
    <col min="12241" max="12244" width="4.6328125" style="1" customWidth="1"/>
    <col min="12245" max="12245" width="5.81640625" style="1" customWidth="1"/>
    <col min="12246" max="12248" width="0" style="1" hidden="1" customWidth="1"/>
    <col min="12249" max="12249" width="8.54296875" style="1" customWidth="1"/>
    <col min="12250" max="12250" width="11" style="1" customWidth="1"/>
    <col min="12251" max="12251" width="1.1796875" style="1" customWidth="1"/>
    <col min="12252" max="12252" width="5.1796875" style="1" customWidth="1"/>
    <col min="12253" max="12253" width="6.81640625" style="1" customWidth="1"/>
    <col min="12254" max="12254" width="5" style="1" customWidth="1"/>
    <col min="12255" max="12255" width="6.08984375" style="1" customWidth="1"/>
    <col min="12256" max="12256" width="7.7265625" style="1" customWidth="1"/>
    <col min="12257" max="12257" width="3.36328125" style="1" customWidth="1"/>
    <col min="12258" max="12258" width="7.7265625" style="1" customWidth="1"/>
    <col min="12259" max="12259" width="1.54296875" style="1" customWidth="1"/>
    <col min="12260" max="12491" width="10.90625" style="1"/>
    <col min="12492" max="12492" width="0.90625" style="1" customWidth="1"/>
    <col min="12493" max="12493" width="4.36328125" style="1" customWidth="1"/>
    <col min="12494" max="12494" width="2.7265625" style="1" customWidth="1"/>
    <col min="12495" max="12495" width="36.7265625" style="1" customWidth="1"/>
    <col min="12496" max="12496" width="4" style="1" customWidth="1"/>
    <col min="12497" max="12500" width="4.6328125" style="1" customWidth="1"/>
    <col min="12501" max="12501" width="5.81640625" style="1" customWidth="1"/>
    <col min="12502" max="12504" width="0" style="1" hidden="1" customWidth="1"/>
    <col min="12505" max="12505" width="8.54296875" style="1" customWidth="1"/>
    <col min="12506" max="12506" width="11" style="1" customWidth="1"/>
    <col min="12507" max="12507" width="1.1796875" style="1" customWidth="1"/>
    <col min="12508" max="12508" width="5.1796875" style="1" customWidth="1"/>
    <col min="12509" max="12509" width="6.81640625" style="1" customWidth="1"/>
    <col min="12510" max="12510" width="5" style="1" customWidth="1"/>
    <col min="12511" max="12511" width="6.08984375" style="1" customWidth="1"/>
    <col min="12512" max="12512" width="7.7265625" style="1" customWidth="1"/>
    <col min="12513" max="12513" width="3.36328125" style="1" customWidth="1"/>
    <col min="12514" max="12514" width="7.7265625" style="1" customWidth="1"/>
    <col min="12515" max="12515" width="1.54296875" style="1" customWidth="1"/>
    <col min="12516" max="12747" width="10.90625" style="1"/>
    <col min="12748" max="12748" width="0.90625" style="1" customWidth="1"/>
    <col min="12749" max="12749" width="4.36328125" style="1" customWidth="1"/>
    <col min="12750" max="12750" width="2.7265625" style="1" customWidth="1"/>
    <col min="12751" max="12751" width="36.7265625" style="1" customWidth="1"/>
    <col min="12752" max="12752" width="4" style="1" customWidth="1"/>
    <col min="12753" max="12756" width="4.6328125" style="1" customWidth="1"/>
    <col min="12757" max="12757" width="5.81640625" style="1" customWidth="1"/>
    <col min="12758" max="12760" width="0" style="1" hidden="1" customWidth="1"/>
    <col min="12761" max="12761" width="8.54296875" style="1" customWidth="1"/>
    <col min="12762" max="12762" width="11" style="1" customWidth="1"/>
    <col min="12763" max="12763" width="1.1796875" style="1" customWidth="1"/>
    <col min="12764" max="12764" width="5.1796875" style="1" customWidth="1"/>
    <col min="12765" max="12765" width="6.81640625" style="1" customWidth="1"/>
    <col min="12766" max="12766" width="5" style="1" customWidth="1"/>
    <col min="12767" max="12767" width="6.08984375" style="1" customWidth="1"/>
    <col min="12768" max="12768" width="7.7265625" style="1" customWidth="1"/>
    <col min="12769" max="12769" width="3.36328125" style="1" customWidth="1"/>
    <col min="12770" max="12770" width="7.7265625" style="1" customWidth="1"/>
    <col min="12771" max="12771" width="1.54296875" style="1" customWidth="1"/>
    <col min="12772" max="13003" width="10.90625" style="1"/>
    <col min="13004" max="13004" width="0.90625" style="1" customWidth="1"/>
    <col min="13005" max="13005" width="4.36328125" style="1" customWidth="1"/>
    <col min="13006" max="13006" width="2.7265625" style="1" customWidth="1"/>
    <col min="13007" max="13007" width="36.7265625" style="1" customWidth="1"/>
    <col min="13008" max="13008" width="4" style="1" customWidth="1"/>
    <col min="13009" max="13012" width="4.6328125" style="1" customWidth="1"/>
    <col min="13013" max="13013" width="5.81640625" style="1" customWidth="1"/>
    <col min="13014" max="13016" width="0" style="1" hidden="1" customWidth="1"/>
    <col min="13017" max="13017" width="8.54296875" style="1" customWidth="1"/>
    <col min="13018" max="13018" width="11" style="1" customWidth="1"/>
    <col min="13019" max="13019" width="1.1796875" style="1" customWidth="1"/>
    <col min="13020" max="13020" width="5.1796875" style="1" customWidth="1"/>
    <col min="13021" max="13021" width="6.81640625" style="1" customWidth="1"/>
    <col min="13022" max="13022" width="5" style="1" customWidth="1"/>
    <col min="13023" max="13023" width="6.08984375" style="1" customWidth="1"/>
    <col min="13024" max="13024" width="7.7265625" style="1" customWidth="1"/>
    <col min="13025" max="13025" width="3.36328125" style="1" customWidth="1"/>
    <col min="13026" max="13026" width="7.7265625" style="1" customWidth="1"/>
    <col min="13027" max="13027" width="1.54296875" style="1" customWidth="1"/>
    <col min="13028" max="13259" width="10.90625" style="1"/>
    <col min="13260" max="13260" width="0.90625" style="1" customWidth="1"/>
    <col min="13261" max="13261" width="4.36328125" style="1" customWidth="1"/>
    <col min="13262" max="13262" width="2.7265625" style="1" customWidth="1"/>
    <col min="13263" max="13263" width="36.7265625" style="1" customWidth="1"/>
    <col min="13264" max="13264" width="4" style="1" customWidth="1"/>
    <col min="13265" max="13268" width="4.6328125" style="1" customWidth="1"/>
    <col min="13269" max="13269" width="5.81640625" style="1" customWidth="1"/>
    <col min="13270" max="13272" width="0" style="1" hidden="1" customWidth="1"/>
    <col min="13273" max="13273" width="8.54296875" style="1" customWidth="1"/>
    <col min="13274" max="13274" width="11" style="1" customWidth="1"/>
    <col min="13275" max="13275" width="1.1796875" style="1" customWidth="1"/>
    <col min="13276" max="13276" width="5.1796875" style="1" customWidth="1"/>
    <col min="13277" max="13277" width="6.81640625" style="1" customWidth="1"/>
    <col min="13278" max="13278" width="5" style="1" customWidth="1"/>
    <col min="13279" max="13279" width="6.08984375" style="1" customWidth="1"/>
    <col min="13280" max="13280" width="7.7265625" style="1" customWidth="1"/>
    <col min="13281" max="13281" width="3.36328125" style="1" customWidth="1"/>
    <col min="13282" max="13282" width="7.7265625" style="1" customWidth="1"/>
    <col min="13283" max="13283" width="1.54296875" style="1" customWidth="1"/>
    <col min="13284" max="13515" width="10.90625" style="1"/>
    <col min="13516" max="13516" width="0.90625" style="1" customWidth="1"/>
    <col min="13517" max="13517" width="4.36328125" style="1" customWidth="1"/>
    <col min="13518" max="13518" width="2.7265625" style="1" customWidth="1"/>
    <col min="13519" max="13519" width="36.7265625" style="1" customWidth="1"/>
    <col min="13520" max="13520" width="4" style="1" customWidth="1"/>
    <col min="13521" max="13524" width="4.6328125" style="1" customWidth="1"/>
    <col min="13525" max="13525" width="5.81640625" style="1" customWidth="1"/>
    <col min="13526" max="13528" width="0" style="1" hidden="1" customWidth="1"/>
    <col min="13529" max="13529" width="8.54296875" style="1" customWidth="1"/>
    <col min="13530" max="13530" width="11" style="1" customWidth="1"/>
    <col min="13531" max="13531" width="1.1796875" style="1" customWidth="1"/>
    <col min="13532" max="13532" width="5.1796875" style="1" customWidth="1"/>
    <col min="13533" max="13533" width="6.81640625" style="1" customWidth="1"/>
    <col min="13534" max="13534" width="5" style="1" customWidth="1"/>
    <col min="13535" max="13535" width="6.08984375" style="1" customWidth="1"/>
    <col min="13536" max="13536" width="7.7265625" style="1" customWidth="1"/>
    <col min="13537" max="13537" width="3.36328125" style="1" customWidth="1"/>
    <col min="13538" max="13538" width="7.7265625" style="1" customWidth="1"/>
    <col min="13539" max="13539" width="1.54296875" style="1" customWidth="1"/>
    <col min="13540" max="13771" width="10.90625" style="1"/>
    <col min="13772" max="13772" width="0.90625" style="1" customWidth="1"/>
    <col min="13773" max="13773" width="4.36328125" style="1" customWidth="1"/>
    <col min="13774" max="13774" width="2.7265625" style="1" customWidth="1"/>
    <col min="13775" max="13775" width="36.7265625" style="1" customWidth="1"/>
    <col min="13776" max="13776" width="4" style="1" customWidth="1"/>
    <col min="13777" max="13780" width="4.6328125" style="1" customWidth="1"/>
    <col min="13781" max="13781" width="5.81640625" style="1" customWidth="1"/>
    <col min="13782" max="13784" width="0" style="1" hidden="1" customWidth="1"/>
    <col min="13785" max="13785" width="8.54296875" style="1" customWidth="1"/>
    <col min="13786" max="13786" width="11" style="1" customWidth="1"/>
    <col min="13787" max="13787" width="1.1796875" style="1" customWidth="1"/>
    <col min="13788" max="13788" width="5.1796875" style="1" customWidth="1"/>
    <col min="13789" max="13789" width="6.81640625" style="1" customWidth="1"/>
    <col min="13790" max="13790" width="5" style="1" customWidth="1"/>
    <col min="13791" max="13791" width="6.08984375" style="1" customWidth="1"/>
    <col min="13792" max="13792" width="7.7265625" style="1" customWidth="1"/>
    <col min="13793" max="13793" width="3.36328125" style="1" customWidth="1"/>
    <col min="13794" max="13794" width="7.7265625" style="1" customWidth="1"/>
    <col min="13795" max="13795" width="1.54296875" style="1" customWidth="1"/>
    <col min="13796" max="14027" width="10.90625" style="1"/>
    <col min="14028" max="14028" width="0.90625" style="1" customWidth="1"/>
    <col min="14029" max="14029" width="4.36328125" style="1" customWidth="1"/>
    <col min="14030" max="14030" width="2.7265625" style="1" customWidth="1"/>
    <col min="14031" max="14031" width="36.7265625" style="1" customWidth="1"/>
    <col min="14032" max="14032" width="4" style="1" customWidth="1"/>
    <col min="14033" max="14036" width="4.6328125" style="1" customWidth="1"/>
    <col min="14037" max="14037" width="5.81640625" style="1" customWidth="1"/>
    <col min="14038" max="14040" width="0" style="1" hidden="1" customWidth="1"/>
    <col min="14041" max="14041" width="8.54296875" style="1" customWidth="1"/>
    <col min="14042" max="14042" width="11" style="1" customWidth="1"/>
    <col min="14043" max="14043" width="1.1796875" style="1" customWidth="1"/>
    <col min="14044" max="14044" width="5.1796875" style="1" customWidth="1"/>
    <col min="14045" max="14045" width="6.81640625" style="1" customWidth="1"/>
    <col min="14046" max="14046" width="5" style="1" customWidth="1"/>
    <col min="14047" max="14047" width="6.08984375" style="1" customWidth="1"/>
    <col min="14048" max="14048" width="7.7265625" style="1" customWidth="1"/>
    <col min="14049" max="14049" width="3.36328125" style="1" customWidth="1"/>
    <col min="14050" max="14050" width="7.7265625" style="1" customWidth="1"/>
    <col min="14051" max="14051" width="1.54296875" style="1" customWidth="1"/>
    <col min="14052" max="14283" width="10.90625" style="1"/>
    <col min="14284" max="14284" width="0.90625" style="1" customWidth="1"/>
    <col min="14285" max="14285" width="4.36328125" style="1" customWidth="1"/>
    <col min="14286" max="14286" width="2.7265625" style="1" customWidth="1"/>
    <col min="14287" max="14287" width="36.7265625" style="1" customWidth="1"/>
    <col min="14288" max="14288" width="4" style="1" customWidth="1"/>
    <col min="14289" max="14292" width="4.6328125" style="1" customWidth="1"/>
    <col min="14293" max="14293" width="5.81640625" style="1" customWidth="1"/>
    <col min="14294" max="14296" width="0" style="1" hidden="1" customWidth="1"/>
    <col min="14297" max="14297" width="8.54296875" style="1" customWidth="1"/>
    <col min="14298" max="14298" width="11" style="1" customWidth="1"/>
    <col min="14299" max="14299" width="1.1796875" style="1" customWidth="1"/>
    <col min="14300" max="14300" width="5.1796875" style="1" customWidth="1"/>
    <col min="14301" max="14301" width="6.81640625" style="1" customWidth="1"/>
    <col min="14302" max="14302" width="5" style="1" customWidth="1"/>
    <col min="14303" max="14303" width="6.08984375" style="1" customWidth="1"/>
    <col min="14304" max="14304" width="7.7265625" style="1" customWidth="1"/>
    <col min="14305" max="14305" width="3.36328125" style="1" customWidth="1"/>
    <col min="14306" max="14306" width="7.7265625" style="1" customWidth="1"/>
    <col min="14307" max="14307" width="1.54296875" style="1" customWidth="1"/>
    <col min="14308" max="14539" width="10.90625" style="1"/>
    <col min="14540" max="14540" width="0.90625" style="1" customWidth="1"/>
    <col min="14541" max="14541" width="4.36328125" style="1" customWidth="1"/>
    <col min="14542" max="14542" width="2.7265625" style="1" customWidth="1"/>
    <col min="14543" max="14543" width="36.7265625" style="1" customWidth="1"/>
    <col min="14544" max="14544" width="4" style="1" customWidth="1"/>
    <col min="14545" max="14548" width="4.6328125" style="1" customWidth="1"/>
    <col min="14549" max="14549" width="5.81640625" style="1" customWidth="1"/>
    <col min="14550" max="14552" width="0" style="1" hidden="1" customWidth="1"/>
    <col min="14553" max="14553" width="8.54296875" style="1" customWidth="1"/>
    <col min="14554" max="14554" width="11" style="1" customWidth="1"/>
    <col min="14555" max="14555" width="1.1796875" style="1" customWidth="1"/>
    <col min="14556" max="14556" width="5.1796875" style="1" customWidth="1"/>
    <col min="14557" max="14557" width="6.81640625" style="1" customWidth="1"/>
    <col min="14558" max="14558" width="5" style="1" customWidth="1"/>
    <col min="14559" max="14559" width="6.08984375" style="1" customWidth="1"/>
    <col min="14560" max="14560" width="7.7265625" style="1" customWidth="1"/>
    <col min="14561" max="14561" width="3.36328125" style="1" customWidth="1"/>
    <col min="14562" max="14562" width="7.7265625" style="1" customWidth="1"/>
    <col min="14563" max="14563" width="1.54296875" style="1" customWidth="1"/>
    <col min="14564" max="14795" width="10.90625" style="1"/>
    <col min="14796" max="14796" width="0.90625" style="1" customWidth="1"/>
    <col min="14797" max="14797" width="4.36328125" style="1" customWidth="1"/>
    <col min="14798" max="14798" width="2.7265625" style="1" customWidth="1"/>
    <col min="14799" max="14799" width="36.7265625" style="1" customWidth="1"/>
    <col min="14800" max="14800" width="4" style="1" customWidth="1"/>
    <col min="14801" max="14804" width="4.6328125" style="1" customWidth="1"/>
    <col min="14805" max="14805" width="5.81640625" style="1" customWidth="1"/>
    <col min="14806" max="14808" width="0" style="1" hidden="1" customWidth="1"/>
    <col min="14809" max="14809" width="8.54296875" style="1" customWidth="1"/>
    <col min="14810" max="14810" width="11" style="1" customWidth="1"/>
    <col min="14811" max="14811" width="1.1796875" style="1" customWidth="1"/>
    <col min="14812" max="14812" width="5.1796875" style="1" customWidth="1"/>
    <col min="14813" max="14813" width="6.81640625" style="1" customWidth="1"/>
    <col min="14814" max="14814" width="5" style="1" customWidth="1"/>
    <col min="14815" max="14815" width="6.08984375" style="1" customWidth="1"/>
    <col min="14816" max="14816" width="7.7265625" style="1" customWidth="1"/>
    <col min="14817" max="14817" width="3.36328125" style="1" customWidth="1"/>
    <col min="14818" max="14818" width="7.7265625" style="1" customWidth="1"/>
    <col min="14819" max="14819" width="1.54296875" style="1" customWidth="1"/>
    <col min="14820" max="15051" width="10.90625" style="1"/>
    <col min="15052" max="15052" width="0.90625" style="1" customWidth="1"/>
    <col min="15053" max="15053" width="4.36328125" style="1" customWidth="1"/>
    <col min="15054" max="15054" width="2.7265625" style="1" customWidth="1"/>
    <col min="15055" max="15055" width="36.7265625" style="1" customWidth="1"/>
    <col min="15056" max="15056" width="4" style="1" customWidth="1"/>
    <col min="15057" max="15060" width="4.6328125" style="1" customWidth="1"/>
    <col min="15061" max="15061" width="5.81640625" style="1" customWidth="1"/>
    <col min="15062" max="15064" width="0" style="1" hidden="1" customWidth="1"/>
    <col min="15065" max="15065" width="8.54296875" style="1" customWidth="1"/>
    <col min="15066" max="15066" width="11" style="1" customWidth="1"/>
    <col min="15067" max="15067" width="1.1796875" style="1" customWidth="1"/>
    <col min="15068" max="15068" width="5.1796875" style="1" customWidth="1"/>
    <col min="15069" max="15069" width="6.81640625" style="1" customWidth="1"/>
    <col min="15070" max="15070" width="5" style="1" customWidth="1"/>
    <col min="15071" max="15071" width="6.08984375" style="1" customWidth="1"/>
    <col min="15072" max="15072" width="7.7265625" style="1" customWidth="1"/>
    <col min="15073" max="15073" width="3.36328125" style="1" customWidth="1"/>
    <col min="15074" max="15074" width="7.7265625" style="1" customWidth="1"/>
    <col min="15075" max="15075" width="1.54296875" style="1" customWidth="1"/>
    <col min="15076" max="15307" width="10.90625" style="1"/>
    <col min="15308" max="15308" width="0.90625" style="1" customWidth="1"/>
    <col min="15309" max="15309" width="4.36328125" style="1" customWidth="1"/>
    <col min="15310" max="15310" width="2.7265625" style="1" customWidth="1"/>
    <col min="15311" max="15311" width="36.7265625" style="1" customWidth="1"/>
    <col min="15312" max="15312" width="4" style="1" customWidth="1"/>
    <col min="15313" max="15316" width="4.6328125" style="1" customWidth="1"/>
    <col min="15317" max="15317" width="5.81640625" style="1" customWidth="1"/>
    <col min="15318" max="15320" width="0" style="1" hidden="1" customWidth="1"/>
    <col min="15321" max="15321" width="8.54296875" style="1" customWidth="1"/>
    <col min="15322" max="15322" width="11" style="1" customWidth="1"/>
    <col min="15323" max="15323" width="1.1796875" style="1" customWidth="1"/>
    <col min="15324" max="15324" width="5.1796875" style="1" customWidth="1"/>
    <col min="15325" max="15325" width="6.81640625" style="1" customWidth="1"/>
    <col min="15326" max="15326" width="5" style="1" customWidth="1"/>
    <col min="15327" max="15327" width="6.08984375" style="1" customWidth="1"/>
    <col min="15328" max="15328" width="7.7265625" style="1" customWidth="1"/>
    <col min="15329" max="15329" width="3.36328125" style="1" customWidth="1"/>
    <col min="15330" max="15330" width="7.7265625" style="1" customWidth="1"/>
    <col min="15331" max="15331" width="1.54296875" style="1" customWidth="1"/>
    <col min="15332" max="15563" width="10.90625" style="1"/>
    <col min="15564" max="15564" width="0.90625" style="1" customWidth="1"/>
    <col min="15565" max="15565" width="4.36328125" style="1" customWidth="1"/>
    <col min="15566" max="15566" width="2.7265625" style="1" customWidth="1"/>
    <col min="15567" max="15567" width="36.7265625" style="1" customWidth="1"/>
    <col min="15568" max="15568" width="4" style="1" customWidth="1"/>
    <col min="15569" max="15572" width="4.6328125" style="1" customWidth="1"/>
    <col min="15573" max="15573" width="5.81640625" style="1" customWidth="1"/>
    <col min="15574" max="15576" width="0" style="1" hidden="1" customWidth="1"/>
    <col min="15577" max="15577" width="8.54296875" style="1" customWidth="1"/>
    <col min="15578" max="15578" width="11" style="1" customWidth="1"/>
    <col min="15579" max="15579" width="1.1796875" style="1" customWidth="1"/>
    <col min="15580" max="15580" width="5.1796875" style="1" customWidth="1"/>
    <col min="15581" max="15581" width="6.81640625" style="1" customWidth="1"/>
    <col min="15582" max="15582" width="5" style="1" customWidth="1"/>
    <col min="15583" max="15583" width="6.08984375" style="1" customWidth="1"/>
    <col min="15584" max="15584" width="7.7265625" style="1" customWidth="1"/>
    <col min="15585" max="15585" width="3.36328125" style="1" customWidth="1"/>
    <col min="15586" max="15586" width="7.7265625" style="1" customWidth="1"/>
    <col min="15587" max="15587" width="1.54296875" style="1" customWidth="1"/>
    <col min="15588" max="15819" width="10.90625" style="1"/>
    <col min="15820" max="15820" width="0.90625" style="1" customWidth="1"/>
    <col min="15821" max="15821" width="4.36328125" style="1" customWidth="1"/>
    <col min="15822" max="15822" width="2.7265625" style="1" customWidth="1"/>
    <col min="15823" max="15823" width="36.7265625" style="1" customWidth="1"/>
    <col min="15824" max="15824" width="4" style="1" customWidth="1"/>
    <col min="15825" max="15828" width="4.6328125" style="1" customWidth="1"/>
    <col min="15829" max="15829" width="5.81640625" style="1" customWidth="1"/>
    <col min="15830" max="15832" width="0" style="1" hidden="1" customWidth="1"/>
    <col min="15833" max="15833" width="8.54296875" style="1" customWidth="1"/>
    <col min="15834" max="15834" width="11" style="1" customWidth="1"/>
    <col min="15835" max="15835" width="1.1796875" style="1" customWidth="1"/>
    <col min="15836" max="15836" width="5.1796875" style="1" customWidth="1"/>
    <col min="15837" max="15837" width="6.81640625" style="1" customWidth="1"/>
    <col min="15838" max="15838" width="5" style="1" customWidth="1"/>
    <col min="15839" max="15839" width="6.08984375" style="1" customWidth="1"/>
    <col min="15840" max="15840" width="7.7265625" style="1" customWidth="1"/>
    <col min="15841" max="15841" width="3.36328125" style="1" customWidth="1"/>
    <col min="15842" max="15842" width="7.7265625" style="1" customWidth="1"/>
    <col min="15843" max="15843" width="1.54296875" style="1" customWidth="1"/>
    <col min="15844" max="16075" width="10.90625" style="1"/>
    <col min="16076" max="16076" width="0.90625" style="1" customWidth="1"/>
    <col min="16077" max="16077" width="4.36328125" style="1" customWidth="1"/>
    <col min="16078" max="16078" width="2.7265625" style="1" customWidth="1"/>
    <col min="16079" max="16079" width="36.7265625" style="1" customWidth="1"/>
    <col min="16080" max="16080" width="4" style="1" customWidth="1"/>
    <col min="16081" max="16084" width="4.6328125" style="1" customWidth="1"/>
    <col min="16085" max="16085" width="5.81640625" style="1" customWidth="1"/>
    <col min="16086" max="16088" width="0" style="1" hidden="1" customWidth="1"/>
    <col min="16089" max="16089" width="8.54296875" style="1" customWidth="1"/>
    <col min="16090" max="16090" width="11" style="1" customWidth="1"/>
    <col min="16091" max="16091" width="1.1796875" style="1" customWidth="1"/>
    <col min="16092" max="16092" width="5.1796875" style="1" customWidth="1"/>
    <col min="16093" max="16093" width="6.81640625" style="1" customWidth="1"/>
    <col min="16094" max="16094" width="5" style="1" customWidth="1"/>
    <col min="16095" max="16095" width="6.08984375" style="1" customWidth="1"/>
    <col min="16096" max="16096" width="7.7265625" style="1" customWidth="1"/>
    <col min="16097" max="16097" width="3.36328125" style="1" customWidth="1"/>
    <col min="16098" max="16098" width="7.7265625" style="1" customWidth="1"/>
    <col min="16099" max="16099" width="1.54296875" style="1" customWidth="1"/>
    <col min="16100" max="16373" width="10.90625" style="1"/>
    <col min="16374" max="16384" width="8.90625" style="1" customWidth="1"/>
  </cols>
  <sheetData>
    <row r="1" spans="1:12">
      <c r="D1" s="4"/>
      <c r="E1" s="5"/>
      <c r="F1" s="5"/>
      <c r="G1" s="5"/>
      <c r="H1" s="5"/>
      <c r="I1" s="5"/>
      <c r="J1" s="5"/>
      <c r="K1" s="6"/>
    </row>
    <row r="2" spans="1:12">
      <c r="D2" s="4"/>
      <c r="E2" s="5"/>
      <c r="F2" s="5"/>
      <c r="G2" s="5"/>
      <c r="H2" s="5"/>
      <c r="I2" s="5"/>
      <c r="J2" s="5"/>
      <c r="K2" s="6"/>
    </row>
    <row r="3" spans="1:12" ht="12" customHeight="1">
      <c r="D3" s="7"/>
      <c r="E3" s="5"/>
      <c r="F3" s="178" t="s">
        <v>0</v>
      </c>
      <c r="G3" s="178"/>
      <c r="H3" s="178"/>
      <c r="I3" s="178"/>
      <c r="J3" s="178"/>
      <c r="K3" s="178"/>
      <c r="L3" s="178"/>
    </row>
    <row r="4" spans="1:12" ht="12" customHeight="1">
      <c r="D4" s="7"/>
      <c r="E4" s="5"/>
      <c r="F4" s="178"/>
      <c r="G4" s="178"/>
      <c r="H4" s="178"/>
      <c r="I4" s="178"/>
      <c r="J4" s="178"/>
      <c r="K4" s="178"/>
      <c r="L4" s="178"/>
    </row>
    <row r="5" spans="1:12">
      <c r="D5" s="7"/>
      <c r="E5" s="5"/>
      <c r="F5" s="5"/>
      <c r="G5" s="5"/>
      <c r="H5" s="5"/>
      <c r="I5" s="5"/>
      <c r="J5" s="5"/>
      <c r="K5" s="6"/>
    </row>
    <row r="6" spans="1:12">
      <c r="D6" s="7"/>
      <c r="E6" s="179" t="s">
        <v>1</v>
      </c>
      <c r="F6" s="179"/>
      <c r="G6" s="179"/>
      <c r="H6" s="179"/>
      <c r="I6" s="179"/>
      <c r="J6" s="179"/>
      <c r="K6" s="179"/>
      <c r="L6" s="179"/>
    </row>
    <row r="7" spans="1:12">
      <c r="D7" s="7"/>
      <c r="E7" s="179"/>
      <c r="F7" s="179"/>
      <c r="G7" s="179"/>
      <c r="H7" s="179"/>
      <c r="I7" s="179"/>
      <c r="J7" s="179"/>
      <c r="K7" s="179"/>
      <c r="L7" s="179"/>
    </row>
    <row r="8" spans="1:12">
      <c r="D8" s="4"/>
      <c r="E8" s="5"/>
      <c r="F8" s="5"/>
      <c r="G8" s="5"/>
      <c r="H8" s="5"/>
      <c r="I8" s="5"/>
      <c r="J8" s="5"/>
      <c r="K8" s="6"/>
    </row>
    <row r="9" spans="1:12">
      <c r="D9" s="4"/>
      <c r="E9" s="5"/>
      <c r="F9" s="5"/>
      <c r="G9" s="5"/>
      <c r="H9" s="5"/>
      <c r="I9" s="5"/>
      <c r="J9" s="5"/>
      <c r="K9" s="6"/>
    </row>
    <row r="10" spans="1:12" s="15" customFormat="1" ht="13.8">
      <c r="A10" s="169"/>
      <c r="B10" s="8" t="s">
        <v>2</v>
      </c>
      <c r="C10" s="9" t="s">
        <v>3</v>
      </c>
      <c r="D10" s="10"/>
      <c r="E10" s="11" t="s">
        <v>4</v>
      </c>
      <c r="F10" s="12" t="s">
        <v>5</v>
      </c>
      <c r="G10" s="13"/>
      <c r="H10" s="13"/>
      <c r="I10" s="13"/>
      <c r="J10" s="13"/>
      <c r="K10" s="13"/>
      <c r="L10" s="14">
        <f ca="1">TODAY()</f>
        <v>45085</v>
      </c>
    </row>
    <row r="11" spans="1:12" s="15" customFormat="1" ht="13.8">
      <c r="A11" s="169"/>
      <c r="B11" s="16" t="s">
        <v>6</v>
      </c>
      <c r="C11" s="17"/>
      <c r="D11" s="18"/>
      <c r="E11" s="19" t="s">
        <v>7</v>
      </c>
      <c r="F11" s="20" t="s">
        <v>8</v>
      </c>
      <c r="G11" s="20"/>
      <c r="H11" s="20"/>
      <c r="I11" s="20"/>
      <c r="J11" s="20"/>
      <c r="K11" s="20"/>
      <c r="L11" s="21"/>
    </row>
    <row r="13" spans="1:12">
      <c r="B13" s="22" t="s">
        <v>9</v>
      </c>
      <c r="C13" s="23" t="s">
        <v>10</v>
      </c>
      <c r="D13" s="24" t="s">
        <v>11</v>
      </c>
      <c r="E13" s="25" t="s">
        <v>12</v>
      </c>
      <c r="F13" s="25" t="s">
        <v>13</v>
      </c>
      <c r="G13" s="25" t="s">
        <v>14</v>
      </c>
      <c r="H13" s="25" t="s">
        <v>15</v>
      </c>
      <c r="I13" s="25" t="s">
        <v>16</v>
      </c>
      <c r="J13" s="25" t="s">
        <v>17</v>
      </c>
      <c r="K13" s="26" t="s">
        <v>18</v>
      </c>
      <c r="L13" s="27" t="s">
        <v>19</v>
      </c>
    </row>
    <row r="14" spans="1:12">
      <c r="C14" s="28"/>
      <c r="E14" s="30"/>
      <c r="F14" s="31"/>
      <c r="G14" s="31"/>
      <c r="H14" s="31"/>
      <c r="I14" s="31"/>
      <c r="J14" s="31"/>
    </row>
    <row r="15" spans="1:12" s="39" customFormat="1">
      <c r="A15" s="170"/>
      <c r="B15" s="33" t="s">
        <v>20</v>
      </c>
      <c r="C15" s="34"/>
      <c r="D15" s="35" t="s">
        <v>21</v>
      </c>
      <c r="E15" s="36"/>
      <c r="F15" s="36"/>
      <c r="G15" s="36"/>
      <c r="H15" s="36"/>
      <c r="I15" s="36"/>
      <c r="J15" s="36"/>
      <c r="K15" s="37"/>
      <c r="L15" s="38">
        <f>SUM(L16:L33)</f>
        <v>0</v>
      </c>
    </row>
    <row r="16" spans="1:12">
      <c r="A16" s="170"/>
      <c r="B16" s="40"/>
      <c r="C16" s="41"/>
      <c r="D16" s="42"/>
      <c r="E16" s="43"/>
      <c r="F16" s="43"/>
      <c r="G16" s="43"/>
      <c r="H16" s="43"/>
      <c r="I16" s="43"/>
      <c r="J16" s="43"/>
      <c r="K16" s="44"/>
      <c r="L16" s="44"/>
    </row>
    <row r="17" spans="1:12" s="47" customFormat="1">
      <c r="A17" s="171"/>
      <c r="B17" s="45" t="s">
        <v>22</v>
      </c>
      <c r="C17" s="41" t="s">
        <v>12</v>
      </c>
      <c r="D17" s="46" t="s">
        <v>23</v>
      </c>
      <c r="E17" s="43"/>
      <c r="F17" s="43"/>
      <c r="G17" s="43"/>
      <c r="H17" s="43"/>
      <c r="I17" s="43"/>
      <c r="J17" s="43"/>
      <c r="K17" s="44"/>
      <c r="L17" s="44"/>
    </row>
    <row r="18" spans="1:12" s="47" customFormat="1" ht="22.8">
      <c r="A18" s="171"/>
      <c r="B18" s="40"/>
      <c r="C18" s="41"/>
      <c r="D18" s="46" t="s">
        <v>24</v>
      </c>
      <c r="E18" s="43"/>
      <c r="F18" s="43"/>
      <c r="G18" s="43"/>
      <c r="H18" s="43"/>
      <c r="I18" s="43"/>
      <c r="J18" s="43"/>
      <c r="K18" s="44"/>
      <c r="L18" s="44"/>
    </row>
    <row r="19" spans="1:12" s="47" customFormat="1">
      <c r="A19" s="171"/>
      <c r="B19" s="40"/>
      <c r="C19" s="41"/>
      <c r="D19" s="48" t="s">
        <v>25</v>
      </c>
      <c r="E19" s="43"/>
      <c r="F19" s="43"/>
      <c r="G19" s="43"/>
      <c r="H19" s="43"/>
      <c r="I19" s="43"/>
      <c r="J19" s="43"/>
      <c r="K19" s="44"/>
      <c r="L19" s="44"/>
    </row>
    <row r="20" spans="1:12" s="47" customFormat="1">
      <c r="A20" s="171"/>
      <c r="B20" s="40"/>
      <c r="C20" s="41"/>
      <c r="D20" s="42" t="s">
        <v>26</v>
      </c>
      <c r="E20" s="49">
        <v>1</v>
      </c>
      <c r="F20" s="49">
        <v>1</v>
      </c>
      <c r="G20" s="49">
        <v>1</v>
      </c>
      <c r="H20" s="49">
        <v>1</v>
      </c>
      <c r="I20" s="50">
        <f>E20*F20*G20*H20</f>
        <v>1</v>
      </c>
      <c r="J20" s="51"/>
    </row>
    <row r="21" spans="1:12" s="47" customFormat="1">
      <c r="A21" s="171"/>
      <c r="B21" s="40"/>
      <c r="C21" s="41" t="s">
        <v>12</v>
      </c>
      <c r="D21" s="42" t="s">
        <v>27</v>
      </c>
      <c r="E21" s="51"/>
      <c r="F21" s="51"/>
      <c r="G21" s="51"/>
      <c r="H21" s="51"/>
      <c r="I21" s="51"/>
      <c r="J21" s="52">
        <f>SUM(I20:I20)</f>
        <v>1</v>
      </c>
      <c r="K21" s="53"/>
      <c r="L21" s="53">
        <f>J21*K21</f>
        <v>0</v>
      </c>
    </row>
    <row r="22" spans="1:12">
      <c r="A22" s="170"/>
      <c r="B22" s="40"/>
      <c r="C22" s="41"/>
      <c r="D22" s="42"/>
      <c r="E22" s="43"/>
      <c r="F22" s="43"/>
      <c r="G22" s="43"/>
      <c r="H22" s="43"/>
      <c r="I22" s="43"/>
      <c r="J22" s="43"/>
      <c r="K22" s="44"/>
      <c r="L22" s="44"/>
    </row>
    <row r="23" spans="1:12" s="47" customFormat="1">
      <c r="A23" s="171"/>
      <c r="B23" s="45" t="s">
        <v>28</v>
      </c>
      <c r="C23" s="41" t="s">
        <v>12</v>
      </c>
      <c r="D23" s="46" t="s">
        <v>29</v>
      </c>
      <c r="E23" s="43"/>
      <c r="F23" s="43"/>
      <c r="G23" s="43"/>
      <c r="H23" s="43"/>
      <c r="I23" s="43"/>
      <c r="J23" s="43"/>
      <c r="K23" s="44"/>
      <c r="L23" s="44"/>
    </row>
    <row r="24" spans="1:12" s="47" customFormat="1" ht="22.8">
      <c r="A24" s="171"/>
      <c r="B24" s="40"/>
      <c r="C24" s="41"/>
      <c r="D24" s="46" t="s">
        <v>30</v>
      </c>
      <c r="E24" s="43"/>
      <c r="F24" s="43"/>
      <c r="G24" s="43"/>
      <c r="H24" s="43"/>
      <c r="I24" s="43"/>
      <c r="J24" s="43"/>
      <c r="K24" s="44"/>
      <c r="L24" s="44"/>
    </row>
    <row r="25" spans="1:12" s="47" customFormat="1">
      <c r="A25" s="171"/>
      <c r="B25" s="40"/>
      <c r="C25" s="41"/>
      <c r="D25" s="48" t="s">
        <v>25</v>
      </c>
      <c r="E25" s="43"/>
      <c r="F25" s="43"/>
      <c r="G25" s="43"/>
      <c r="H25" s="43"/>
      <c r="I25" s="43"/>
      <c r="J25" s="43"/>
      <c r="K25" s="44"/>
      <c r="L25" s="44"/>
    </row>
    <row r="26" spans="1:12" s="47" customFormat="1">
      <c r="A26" s="171"/>
      <c r="B26" s="40"/>
      <c r="C26" s="41"/>
      <c r="D26" s="42" t="s">
        <v>26</v>
      </c>
      <c r="E26" s="49">
        <v>1</v>
      </c>
      <c r="F26" s="49">
        <v>1</v>
      </c>
      <c r="G26" s="49">
        <v>1</v>
      </c>
      <c r="H26" s="49">
        <v>1</v>
      </c>
      <c r="I26" s="50">
        <f>E26*F26*G26*H26</f>
        <v>1</v>
      </c>
      <c r="J26" s="51"/>
      <c r="K26" s="44"/>
      <c r="L26" s="53"/>
    </row>
    <row r="27" spans="1:12" s="47" customFormat="1">
      <c r="A27" s="171"/>
      <c r="B27" s="40"/>
      <c r="C27" s="41" t="s">
        <v>12</v>
      </c>
      <c r="D27" s="42" t="s">
        <v>27</v>
      </c>
      <c r="E27" s="51"/>
      <c r="F27" s="51"/>
      <c r="G27" s="51"/>
      <c r="H27" s="51"/>
      <c r="I27" s="51"/>
      <c r="J27" s="52">
        <f>SUM(I26:I26)</f>
        <v>1</v>
      </c>
      <c r="K27" s="53"/>
      <c r="L27" s="53">
        <f>J27*K27</f>
        <v>0</v>
      </c>
    </row>
    <row r="28" spans="1:12">
      <c r="A28" s="170"/>
      <c r="B28" s="40"/>
      <c r="C28" s="41"/>
      <c r="D28" s="42"/>
      <c r="E28" s="43"/>
      <c r="F28" s="43"/>
      <c r="G28" s="43"/>
      <c r="H28" s="43"/>
      <c r="I28" s="43"/>
      <c r="J28" s="43"/>
      <c r="K28" s="44"/>
      <c r="L28" s="44"/>
    </row>
    <row r="29" spans="1:12" s="47" customFormat="1">
      <c r="A29" s="171"/>
      <c r="B29" s="45" t="s">
        <v>31</v>
      </c>
      <c r="C29" s="41" t="s">
        <v>12</v>
      </c>
      <c r="D29" s="46" t="s">
        <v>32</v>
      </c>
      <c r="E29" s="43"/>
      <c r="F29" s="43"/>
      <c r="G29" s="43"/>
      <c r="H29" s="43"/>
      <c r="I29" s="43"/>
      <c r="J29" s="43"/>
      <c r="K29" s="44"/>
      <c r="L29" s="44"/>
    </row>
    <row r="30" spans="1:12" s="47" customFormat="1" ht="48" customHeight="1">
      <c r="A30" s="171"/>
      <c r="B30" s="40"/>
      <c r="C30" s="41"/>
      <c r="D30" s="46" t="s">
        <v>33</v>
      </c>
      <c r="E30" s="43"/>
      <c r="F30" s="43"/>
      <c r="G30" s="43"/>
      <c r="H30" s="43"/>
      <c r="I30" s="43"/>
      <c r="J30" s="43"/>
      <c r="K30" s="44"/>
      <c r="L30" s="44"/>
    </row>
    <row r="31" spans="1:12" s="47" customFormat="1">
      <c r="A31" s="171"/>
      <c r="B31" s="40"/>
      <c r="C31" s="41"/>
      <c r="D31" s="48" t="s">
        <v>25</v>
      </c>
      <c r="E31" s="43"/>
      <c r="F31" s="43"/>
      <c r="G31" s="43"/>
      <c r="H31" s="43"/>
      <c r="I31" s="43"/>
      <c r="J31" s="43"/>
      <c r="K31" s="44"/>
      <c r="L31" s="44"/>
    </row>
    <row r="32" spans="1:12" s="47" customFormat="1">
      <c r="A32" s="171"/>
      <c r="B32" s="40"/>
      <c r="C32" s="41"/>
      <c r="D32" s="42" t="s">
        <v>26</v>
      </c>
      <c r="E32" s="49">
        <v>1</v>
      </c>
      <c r="F32" s="49">
        <v>1</v>
      </c>
      <c r="G32" s="49">
        <v>1</v>
      </c>
      <c r="H32" s="49">
        <v>1</v>
      </c>
      <c r="I32" s="50">
        <f>E32*F32*G32*H32</f>
        <v>1</v>
      </c>
      <c r="J32" s="51"/>
      <c r="K32" s="44"/>
      <c r="L32" s="53"/>
    </row>
    <row r="33" spans="1:12" s="47" customFormat="1">
      <c r="A33" s="171"/>
      <c r="B33" s="40"/>
      <c r="C33" s="41" t="s">
        <v>12</v>
      </c>
      <c r="D33" s="42" t="s">
        <v>27</v>
      </c>
      <c r="E33" s="51"/>
      <c r="F33" s="51"/>
      <c r="G33" s="51"/>
      <c r="H33" s="51"/>
      <c r="I33" s="51"/>
      <c r="J33" s="52">
        <f>SUM(I32:I32)</f>
        <v>1</v>
      </c>
      <c r="K33" s="53"/>
      <c r="L33" s="53">
        <f>J33*K33</f>
        <v>0</v>
      </c>
    </row>
    <row r="34" spans="1:12">
      <c r="A34" s="170"/>
      <c r="B34" s="54"/>
      <c r="C34" s="55"/>
      <c r="D34" s="56"/>
      <c r="E34" s="57"/>
      <c r="F34" s="57"/>
      <c r="G34" s="57"/>
      <c r="H34" s="57"/>
      <c r="I34" s="57"/>
      <c r="J34" s="57"/>
      <c r="K34" s="58"/>
      <c r="L34" s="44"/>
    </row>
    <row r="35" spans="1:12" s="39" customFormat="1">
      <c r="A35" s="170"/>
      <c r="B35" s="33" t="s">
        <v>34</v>
      </c>
      <c r="C35" s="34"/>
      <c r="D35" s="35" t="s">
        <v>35</v>
      </c>
      <c r="E35" s="36"/>
      <c r="F35" s="36"/>
      <c r="G35" s="36"/>
      <c r="H35" s="36"/>
      <c r="I35" s="36"/>
      <c r="J35" s="36"/>
      <c r="K35" s="37"/>
      <c r="L35" s="38">
        <f>SUM(L36:L101)</f>
        <v>0</v>
      </c>
    </row>
    <row r="36" spans="1:12">
      <c r="A36" s="170"/>
      <c r="B36" s="40"/>
      <c r="C36" s="41"/>
      <c r="D36" s="42"/>
      <c r="E36" s="43"/>
      <c r="F36" s="43"/>
      <c r="G36" s="43"/>
      <c r="H36" s="43"/>
      <c r="I36" s="43"/>
      <c r="J36" s="43"/>
      <c r="K36" s="44"/>
      <c r="L36" s="44"/>
    </row>
    <row r="37" spans="1:12" s="47" customFormat="1">
      <c r="A37" s="171"/>
      <c r="B37" s="45" t="s">
        <v>36</v>
      </c>
      <c r="C37" s="41" t="s">
        <v>12</v>
      </c>
      <c r="D37" s="46" t="s">
        <v>37</v>
      </c>
      <c r="E37" s="43"/>
      <c r="F37" s="43"/>
      <c r="G37" s="43"/>
      <c r="H37" s="43"/>
      <c r="I37" s="43"/>
      <c r="J37" s="43"/>
      <c r="K37" s="44"/>
      <c r="L37" s="44"/>
    </row>
    <row r="38" spans="1:12" s="47" customFormat="1" ht="81">
      <c r="A38" s="171"/>
      <c r="B38" s="40"/>
      <c r="C38" s="41"/>
      <c r="D38" s="46" t="s">
        <v>38</v>
      </c>
      <c r="E38" s="43"/>
      <c r="F38" s="43"/>
      <c r="G38" s="43"/>
      <c r="H38" s="43"/>
      <c r="I38" s="43"/>
      <c r="J38" s="43"/>
      <c r="K38" s="44"/>
      <c r="L38" s="44"/>
    </row>
    <row r="39" spans="1:12" s="47" customFormat="1">
      <c r="A39" s="171"/>
      <c r="B39" s="40"/>
      <c r="C39" s="41"/>
      <c r="D39" s="48" t="s">
        <v>25</v>
      </c>
      <c r="E39" s="43"/>
      <c r="F39" s="43"/>
      <c r="G39" s="43"/>
      <c r="H39" s="43"/>
      <c r="I39" s="43"/>
      <c r="J39" s="43"/>
      <c r="K39" s="44"/>
      <c r="L39" s="44"/>
    </row>
    <row r="40" spans="1:12" s="47" customFormat="1">
      <c r="A40" s="171"/>
      <c r="B40" s="40"/>
      <c r="C40" s="41"/>
      <c r="D40" s="46" t="s">
        <v>26</v>
      </c>
      <c r="E40" s="49">
        <v>6</v>
      </c>
      <c r="F40" s="49">
        <v>1</v>
      </c>
      <c r="G40" s="49">
        <v>1</v>
      </c>
      <c r="H40" s="49">
        <v>1</v>
      </c>
      <c r="I40" s="50">
        <v>6</v>
      </c>
      <c r="J40" s="51"/>
      <c r="K40" s="44"/>
      <c r="L40" s="53"/>
    </row>
    <row r="41" spans="1:12" s="47" customFormat="1">
      <c r="A41" s="171"/>
      <c r="B41" s="40"/>
      <c r="C41" s="41" t="s">
        <v>12</v>
      </c>
      <c r="D41" s="46" t="s">
        <v>27</v>
      </c>
      <c r="E41" s="51"/>
      <c r="F41" s="51"/>
      <c r="G41" s="51"/>
      <c r="H41" s="51"/>
      <c r="I41" s="51"/>
      <c r="J41" s="52">
        <f>I40</f>
        <v>6</v>
      </c>
      <c r="K41" s="53"/>
      <c r="L41" s="53">
        <f>J41*K41</f>
        <v>0</v>
      </c>
    </row>
    <row r="42" spans="1:12" s="47" customFormat="1">
      <c r="A42" s="171"/>
      <c r="B42" s="40"/>
      <c r="C42" s="41"/>
      <c r="D42" s="46"/>
      <c r="E42" s="43"/>
      <c r="F42" s="43"/>
      <c r="G42" s="43"/>
      <c r="H42" s="43"/>
      <c r="I42" s="43"/>
      <c r="J42" s="43"/>
      <c r="K42" s="44"/>
      <c r="L42" s="44"/>
    </row>
    <row r="43" spans="1:12" s="47" customFormat="1">
      <c r="A43" s="171"/>
      <c r="B43" s="45" t="s">
        <v>39</v>
      </c>
      <c r="C43" s="41" t="s">
        <v>40</v>
      </c>
      <c r="D43" s="46" t="s">
        <v>41</v>
      </c>
      <c r="E43" s="43"/>
      <c r="F43" s="43"/>
      <c r="G43" s="43"/>
      <c r="H43" s="43"/>
      <c r="I43" s="43"/>
      <c r="J43" s="43"/>
      <c r="K43" s="44"/>
      <c r="L43" s="44"/>
    </row>
    <row r="44" spans="1:12" s="47" customFormat="1" ht="68.400000000000006">
      <c r="A44" s="171"/>
      <c r="B44" s="40"/>
      <c r="C44" s="41"/>
      <c r="D44" s="46" t="s">
        <v>42</v>
      </c>
      <c r="E44" s="43"/>
      <c r="F44" s="43"/>
      <c r="G44" s="43"/>
      <c r="H44" s="43"/>
      <c r="I44" s="43"/>
      <c r="J44" s="43"/>
      <c r="K44" s="44"/>
      <c r="L44" s="44"/>
    </row>
    <row r="45" spans="1:12" s="47" customFormat="1">
      <c r="A45" s="171"/>
      <c r="B45" s="40"/>
      <c r="C45" s="41"/>
      <c r="D45" s="48" t="s">
        <v>25</v>
      </c>
      <c r="E45" s="43"/>
      <c r="F45" s="43"/>
      <c r="G45" s="43"/>
      <c r="H45" s="43"/>
      <c r="I45" s="43"/>
      <c r="J45" s="43"/>
      <c r="K45" s="44"/>
      <c r="L45" s="44"/>
    </row>
    <row r="46" spans="1:12" s="47" customFormat="1">
      <c r="A46" s="171"/>
      <c r="B46" s="40"/>
      <c r="C46" s="41"/>
      <c r="D46" s="46" t="s">
        <v>26</v>
      </c>
      <c r="E46" s="49">
        <v>1</v>
      </c>
      <c r="F46" s="49">
        <v>1</v>
      </c>
      <c r="G46" s="49">
        <v>1</v>
      </c>
      <c r="H46" s="49">
        <v>1</v>
      </c>
      <c r="I46" s="50">
        <f>E46*F46*G46*H46</f>
        <v>1</v>
      </c>
      <c r="J46" s="51"/>
      <c r="K46" s="44"/>
      <c r="L46" s="53"/>
    </row>
    <row r="47" spans="1:12" s="47" customFormat="1">
      <c r="A47" s="171"/>
      <c r="B47" s="40"/>
      <c r="C47" s="41" t="s">
        <v>40</v>
      </c>
      <c r="D47" s="46" t="s">
        <v>27</v>
      </c>
      <c r="E47" s="51"/>
      <c r="F47" s="51"/>
      <c r="G47" s="51"/>
      <c r="H47" s="51"/>
      <c r="I47" s="51"/>
      <c r="J47" s="52">
        <f>I46</f>
        <v>1</v>
      </c>
      <c r="K47" s="53"/>
      <c r="L47" s="53">
        <f>J47*K47</f>
        <v>0</v>
      </c>
    </row>
    <row r="48" spans="1:12" s="47" customFormat="1">
      <c r="A48" s="171"/>
      <c r="B48" s="40"/>
      <c r="C48" s="41"/>
      <c r="D48" s="46"/>
      <c r="E48" s="43"/>
      <c r="F48" s="43"/>
      <c r="G48" s="43"/>
      <c r="H48" s="43"/>
      <c r="I48" s="43"/>
      <c r="J48" s="43"/>
      <c r="K48" s="44"/>
      <c r="L48" s="44"/>
    </row>
    <row r="49" spans="1:12" s="47" customFormat="1">
      <c r="A49" s="171"/>
      <c r="B49" s="45" t="s">
        <v>43</v>
      </c>
      <c r="C49" s="41" t="s">
        <v>12</v>
      </c>
      <c r="D49" s="46" t="s">
        <v>44</v>
      </c>
      <c r="E49" s="43"/>
      <c r="F49" s="43"/>
      <c r="G49" s="43"/>
      <c r="H49" s="43"/>
      <c r="I49" s="43"/>
      <c r="J49" s="43"/>
      <c r="K49" s="44"/>
      <c r="L49" s="44"/>
    </row>
    <row r="50" spans="1:12" s="47" customFormat="1" ht="22.8">
      <c r="A50" s="171"/>
      <c r="B50" s="59"/>
      <c r="C50" s="41"/>
      <c r="D50" s="46" t="s">
        <v>45</v>
      </c>
      <c r="E50" s="43"/>
      <c r="F50" s="43"/>
      <c r="G50" s="43"/>
      <c r="H50" s="43"/>
      <c r="I50" s="43"/>
      <c r="J50" s="43"/>
      <c r="K50" s="44"/>
      <c r="L50" s="44"/>
    </row>
    <row r="51" spans="1:12" s="47" customFormat="1">
      <c r="A51" s="171"/>
      <c r="B51" s="59"/>
      <c r="C51" s="41"/>
      <c r="D51" s="48" t="s">
        <v>25</v>
      </c>
      <c r="E51" s="43"/>
      <c r="F51" s="43"/>
      <c r="G51" s="43"/>
      <c r="H51" s="43"/>
      <c r="I51" s="43"/>
      <c r="J51" s="43"/>
      <c r="K51" s="44"/>
      <c r="L51" s="44"/>
    </row>
    <row r="52" spans="1:12" s="47" customFormat="1">
      <c r="A52" s="171"/>
      <c r="B52" s="59"/>
      <c r="C52" s="41"/>
      <c r="D52" s="46" t="s">
        <v>46</v>
      </c>
      <c r="E52" s="49">
        <v>1</v>
      </c>
      <c r="F52" s="49">
        <v>1</v>
      </c>
      <c r="G52" s="49">
        <v>1</v>
      </c>
      <c r="H52" s="49">
        <v>1</v>
      </c>
      <c r="I52" s="50">
        <f>E52*F52*G52*H52</f>
        <v>1</v>
      </c>
      <c r="J52" s="51"/>
      <c r="K52" s="44"/>
      <c r="L52" s="53"/>
    </row>
    <row r="53" spans="1:12" s="47" customFormat="1">
      <c r="A53" s="171"/>
      <c r="B53" s="59"/>
      <c r="C53" s="41" t="s">
        <v>12</v>
      </c>
      <c r="D53" s="46" t="s">
        <v>27</v>
      </c>
      <c r="E53" s="51"/>
      <c r="F53" s="51"/>
      <c r="G53" s="51"/>
      <c r="H53" s="51"/>
      <c r="I53" s="51"/>
      <c r="J53" s="52">
        <f>SUM(I52:I52)</f>
        <v>1</v>
      </c>
      <c r="K53" s="53"/>
      <c r="L53" s="53">
        <f>J53*K53</f>
        <v>0</v>
      </c>
    </row>
    <row r="54" spans="1:12" s="47" customFormat="1">
      <c r="A54" s="171"/>
      <c r="B54" s="59"/>
      <c r="C54" s="41"/>
      <c r="D54" s="46"/>
      <c r="E54" s="51"/>
      <c r="F54" s="51"/>
      <c r="G54" s="51"/>
      <c r="H54" s="51"/>
      <c r="I54" s="51"/>
      <c r="J54" s="52"/>
      <c r="K54" s="53"/>
      <c r="L54" s="53"/>
    </row>
    <row r="55" spans="1:12" s="47" customFormat="1">
      <c r="A55" s="172"/>
      <c r="B55" s="45" t="s">
        <v>47</v>
      </c>
      <c r="C55" s="41" t="s">
        <v>48</v>
      </c>
      <c r="D55" s="60" t="s">
        <v>49</v>
      </c>
      <c r="E55" s="43"/>
      <c r="F55" s="43"/>
      <c r="G55" s="43"/>
      <c r="H55" s="43"/>
      <c r="I55" s="43"/>
      <c r="J55" s="43"/>
      <c r="K55" s="44"/>
      <c r="L55" s="44"/>
    </row>
    <row r="56" spans="1:12" s="47" customFormat="1" ht="22.8">
      <c r="A56" s="172"/>
      <c r="B56" s="40"/>
      <c r="C56" s="41"/>
      <c r="D56" s="60" t="s">
        <v>50</v>
      </c>
      <c r="E56" s="43"/>
      <c r="F56" s="43"/>
      <c r="G56" s="43"/>
      <c r="H56" s="43"/>
      <c r="I56" s="43"/>
      <c r="J56" s="43"/>
      <c r="K56" s="44"/>
      <c r="L56" s="44"/>
    </row>
    <row r="57" spans="1:12" s="47" customFormat="1">
      <c r="A57" s="172"/>
      <c r="B57" s="40"/>
      <c r="C57" s="41"/>
      <c r="D57" s="48" t="s">
        <v>25</v>
      </c>
      <c r="E57" s="43"/>
      <c r="F57" s="43"/>
      <c r="G57" s="43"/>
      <c r="H57" s="43"/>
      <c r="I57" s="43"/>
      <c r="J57" s="43"/>
      <c r="K57" s="44"/>
      <c r="L57" s="44"/>
    </row>
    <row r="58" spans="1:12" s="47" customFormat="1">
      <c r="A58" s="172"/>
      <c r="B58" s="40"/>
      <c r="C58" s="41"/>
      <c r="D58" s="60" t="s">
        <v>51</v>
      </c>
      <c r="E58" s="49">
        <v>1</v>
      </c>
      <c r="F58" s="49">
        <v>5.5</v>
      </c>
      <c r="G58" s="49">
        <v>1</v>
      </c>
      <c r="H58" s="49">
        <v>2.1</v>
      </c>
      <c r="I58" s="50">
        <f>E58*F58*G58*H58</f>
        <v>11.55</v>
      </c>
      <c r="J58" s="51"/>
      <c r="K58" s="44"/>
      <c r="L58" s="53"/>
    </row>
    <row r="59" spans="1:12" s="47" customFormat="1">
      <c r="A59" s="172"/>
      <c r="B59" s="40"/>
      <c r="C59" s="41" t="s">
        <v>48</v>
      </c>
      <c r="D59" s="60" t="s">
        <v>27</v>
      </c>
      <c r="E59" s="51"/>
      <c r="F59" s="51"/>
      <c r="G59" s="51"/>
      <c r="H59" s="51"/>
      <c r="I59" s="51"/>
      <c r="J59" s="52">
        <f>I58</f>
        <v>11.55</v>
      </c>
      <c r="K59" s="53"/>
      <c r="L59" s="53">
        <f>J59*K59</f>
        <v>0</v>
      </c>
    </row>
    <row r="60" spans="1:12" s="47" customFormat="1">
      <c r="A60" s="172"/>
      <c r="B60" s="40"/>
      <c r="C60" s="41"/>
      <c r="D60" s="60"/>
      <c r="E60" s="51"/>
      <c r="F60" s="51"/>
      <c r="G60" s="51"/>
      <c r="H60" s="51"/>
      <c r="I60" s="51"/>
      <c r="J60" s="52"/>
      <c r="K60" s="53"/>
      <c r="L60" s="53"/>
    </row>
    <row r="61" spans="1:12" s="47" customFormat="1">
      <c r="A61" s="172"/>
      <c r="B61" s="45" t="s">
        <v>52</v>
      </c>
      <c r="C61" s="41" t="s">
        <v>12</v>
      </c>
      <c r="D61" s="60" t="s">
        <v>53</v>
      </c>
      <c r="E61" s="43"/>
      <c r="F61" s="43"/>
      <c r="G61" s="43"/>
      <c r="H61" s="43"/>
      <c r="I61" s="43"/>
      <c r="J61" s="43"/>
      <c r="K61" s="44"/>
      <c r="L61" s="44"/>
    </row>
    <row r="62" spans="1:12" s="47" customFormat="1" ht="57">
      <c r="A62" s="172"/>
      <c r="B62" s="40"/>
      <c r="C62" s="41"/>
      <c r="D62" s="60" t="s">
        <v>54</v>
      </c>
      <c r="E62" s="43"/>
      <c r="F62" s="43"/>
      <c r="G62" s="43"/>
      <c r="H62" s="43"/>
      <c r="I62" s="43"/>
      <c r="J62" s="43"/>
      <c r="K62" s="44"/>
      <c r="L62" s="44"/>
    </row>
    <row r="63" spans="1:12" s="47" customFormat="1">
      <c r="A63" s="172"/>
      <c r="B63" s="40"/>
      <c r="C63" s="41"/>
      <c r="D63" s="48" t="s">
        <v>25</v>
      </c>
      <c r="E63" s="43"/>
      <c r="F63" s="43"/>
      <c r="G63" s="43"/>
      <c r="H63" s="43"/>
      <c r="I63" s="43"/>
      <c r="J63" s="43"/>
      <c r="K63" s="44"/>
      <c r="L63" s="44"/>
    </row>
    <row r="64" spans="1:12" s="47" customFormat="1">
      <c r="A64" s="172"/>
      <c r="B64" s="40"/>
      <c r="C64" s="41"/>
      <c r="D64" s="60" t="s">
        <v>51</v>
      </c>
      <c r="E64" s="49">
        <v>2</v>
      </c>
      <c r="F64" s="49">
        <v>1</v>
      </c>
      <c r="G64" s="49">
        <v>1</v>
      </c>
      <c r="H64" s="49">
        <v>1</v>
      </c>
      <c r="I64" s="50">
        <f>E64*F64*G64*H64</f>
        <v>2</v>
      </c>
      <c r="J64" s="51"/>
      <c r="K64" s="44"/>
      <c r="L64" s="53"/>
    </row>
    <row r="65" spans="1:49" s="47" customFormat="1">
      <c r="A65" s="172"/>
      <c r="B65" s="40"/>
      <c r="C65" s="41" t="s">
        <v>55</v>
      </c>
      <c r="D65" s="60" t="s">
        <v>27</v>
      </c>
      <c r="E65" s="51"/>
      <c r="F65" s="51"/>
      <c r="G65" s="51"/>
      <c r="H65" s="51"/>
      <c r="I65" s="51"/>
      <c r="J65" s="52">
        <f>I64</f>
        <v>2</v>
      </c>
      <c r="K65" s="53"/>
      <c r="L65" s="53">
        <f>J65*K65</f>
        <v>0</v>
      </c>
    </row>
    <row r="66" spans="1:49" s="47" customFormat="1">
      <c r="A66" s="172"/>
      <c r="B66" s="54"/>
      <c r="C66" s="55"/>
      <c r="D66" s="61"/>
      <c r="E66" s="62"/>
      <c r="F66" s="62"/>
      <c r="G66" s="62"/>
      <c r="H66" s="62"/>
      <c r="I66" s="62"/>
      <c r="J66" s="63"/>
      <c r="K66" s="64"/>
      <c r="L66" s="53"/>
    </row>
    <row r="67" spans="1:49" s="65" customFormat="1">
      <c r="A67" s="172"/>
      <c r="B67" s="45" t="s">
        <v>56</v>
      </c>
      <c r="C67" s="41" t="s">
        <v>55</v>
      </c>
      <c r="D67" s="60" t="s">
        <v>57</v>
      </c>
      <c r="E67" s="43"/>
      <c r="F67" s="43"/>
      <c r="G67" s="43"/>
      <c r="H67" s="43"/>
      <c r="I67" s="43"/>
      <c r="J67" s="43"/>
      <c r="K67" s="44"/>
      <c r="L67" s="44"/>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c r="AP67" s="47"/>
      <c r="AQ67" s="47"/>
      <c r="AR67" s="47"/>
      <c r="AS67" s="47"/>
      <c r="AT67" s="47"/>
      <c r="AU67" s="47"/>
      <c r="AV67" s="47"/>
      <c r="AW67" s="47"/>
    </row>
    <row r="68" spans="1:49" s="47" customFormat="1" ht="45.6">
      <c r="A68" s="172"/>
      <c r="B68" s="40"/>
      <c r="C68" s="41"/>
      <c r="D68" s="60" t="s">
        <v>58</v>
      </c>
      <c r="E68" s="43"/>
      <c r="F68" s="43"/>
      <c r="G68" s="43"/>
      <c r="H68" s="43"/>
      <c r="I68" s="43"/>
      <c r="J68" s="43"/>
      <c r="K68" s="44"/>
      <c r="L68" s="44"/>
    </row>
    <row r="69" spans="1:49" s="47" customFormat="1">
      <c r="A69" s="172"/>
      <c r="B69" s="40"/>
      <c r="C69" s="41"/>
      <c r="D69" s="66" t="s">
        <v>25</v>
      </c>
      <c r="E69" s="43"/>
      <c r="F69" s="43"/>
      <c r="G69" s="43"/>
      <c r="H69" s="43"/>
      <c r="I69" s="43"/>
      <c r="J69" s="43"/>
      <c r="K69" s="44"/>
      <c r="L69" s="44"/>
    </row>
    <row r="70" spans="1:49" s="47" customFormat="1">
      <c r="A70" s="172"/>
      <c r="B70" s="40"/>
      <c r="C70" s="41"/>
      <c r="D70" s="60" t="s">
        <v>51</v>
      </c>
      <c r="E70" s="49">
        <v>1</v>
      </c>
      <c r="F70" s="50">
        <v>20.5</v>
      </c>
      <c r="G70" s="49">
        <v>1</v>
      </c>
      <c r="H70" s="49">
        <v>2.4500000000000002</v>
      </c>
      <c r="I70" s="50">
        <f>E70*F70*G70*H70</f>
        <v>50.225000000000001</v>
      </c>
      <c r="J70" s="51"/>
      <c r="K70" s="44"/>
      <c r="L70" s="53"/>
    </row>
    <row r="71" spans="1:49" s="47" customFormat="1">
      <c r="A71" s="172"/>
      <c r="B71" s="40"/>
      <c r="C71" s="41" t="s">
        <v>55</v>
      </c>
      <c r="D71" s="60" t="s">
        <v>27</v>
      </c>
      <c r="E71" s="51"/>
      <c r="F71" s="51"/>
      <c r="G71" s="51"/>
      <c r="H71" s="51"/>
      <c r="I71" s="51"/>
      <c r="J71" s="52">
        <f>I70</f>
        <v>50.225000000000001</v>
      </c>
      <c r="K71" s="53"/>
      <c r="L71" s="53">
        <f>J71*K71</f>
        <v>0</v>
      </c>
    </row>
    <row r="72" spans="1:49" s="72" customFormat="1">
      <c r="A72" s="172"/>
      <c r="B72" s="67"/>
      <c r="C72" s="68"/>
      <c r="D72" s="69"/>
      <c r="E72" s="70"/>
      <c r="F72" s="70"/>
      <c r="G72" s="70"/>
      <c r="H72" s="70"/>
      <c r="I72" s="70"/>
      <c r="J72" s="70"/>
      <c r="K72" s="71"/>
    </row>
    <row r="73" spans="1:49" s="47" customFormat="1">
      <c r="A73" s="171"/>
      <c r="B73" s="45" t="s">
        <v>59</v>
      </c>
      <c r="C73" s="41" t="s">
        <v>12</v>
      </c>
      <c r="D73" s="66" t="s">
        <v>60</v>
      </c>
      <c r="E73" s="43"/>
      <c r="F73" s="43"/>
      <c r="G73" s="43"/>
      <c r="H73" s="43"/>
      <c r="I73" s="43"/>
      <c r="J73" s="43"/>
      <c r="K73" s="44"/>
      <c r="L73" s="44"/>
    </row>
    <row r="74" spans="1:49" s="47" customFormat="1" ht="24" customHeight="1">
      <c r="A74" s="171"/>
      <c r="B74" s="40"/>
      <c r="C74" s="41"/>
      <c r="D74" s="60" t="s">
        <v>61</v>
      </c>
      <c r="E74" s="43"/>
      <c r="F74" s="43"/>
      <c r="G74" s="43"/>
      <c r="H74" s="43"/>
      <c r="I74" s="43"/>
      <c r="J74" s="43"/>
      <c r="K74" s="44"/>
      <c r="L74" s="44"/>
    </row>
    <row r="75" spans="1:49" s="47" customFormat="1">
      <c r="A75" s="171"/>
      <c r="B75" s="40"/>
      <c r="C75" s="41"/>
      <c r="D75" s="48" t="s">
        <v>25</v>
      </c>
      <c r="E75" s="43"/>
      <c r="F75" s="43"/>
      <c r="G75" s="43"/>
      <c r="H75" s="43"/>
      <c r="I75" s="43"/>
      <c r="J75" s="43"/>
      <c r="K75" s="44"/>
      <c r="L75" s="44"/>
    </row>
    <row r="76" spans="1:49" s="47" customFormat="1">
      <c r="A76" s="171"/>
      <c r="B76" s="40"/>
      <c r="C76" s="41"/>
      <c r="D76" s="60" t="s">
        <v>26</v>
      </c>
      <c r="E76" s="49">
        <v>1</v>
      </c>
      <c r="F76" s="49">
        <v>1</v>
      </c>
      <c r="G76" s="49">
        <v>1</v>
      </c>
      <c r="H76" s="49">
        <v>1</v>
      </c>
      <c r="I76" s="50">
        <f>E76*F76*G76*H76</f>
        <v>1</v>
      </c>
      <c r="J76" s="51"/>
      <c r="K76" s="44"/>
      <c r="L76" s="53"/>
    </row>
    <row r="77" spans="1:49" s="47" customFormat="1">
      <c r="A77" s="171"/>
      <c r="B77" s="40"/>
      <c r="C77" s="41" t="s">
        <v>12</v>
      </c>
      <c r="D77" s="60" t="s">
        <v>27</v>
      </c>
      <c r="E77" s="51"/>
      <c r="F77" s="51"/>
      <c r="G77" s="51"/>
      <c r="H77" s="51"/>
      <c r="I77" s="51"/>
      <c r="J77" s="52">
        <f>SUM(I76:I76)</f>
        <v>1</v>
      </c>
      <c r="K77" s="53"/>
      <c r="L77" s="53">
        <f>J77*K77</f>
        <v>0</v>
      </c>
    </row>
    <row r="78" spans="1:49" s="47" customFormat="1">
      <c r="A78" s="171"/>
      <c r="B78" s="40"/>
      <c r="C78" s="41"/>
      <c r="D78" s="60"/>
      <c r="E78" s="51"/>
      <c r="F78" s="51"/>
      <c r="G78" s="51"/>
      <c r="H78" s="51"/>
      <c r="I78" s="51"/>
      <c r="J78" s="52"/>
      <c r="K78" s="53"/>
      <c r="L78" s="53"/>
    </row>
    <row r="79" spans="1:49" s="65" customFormat="1">
      <c r="A79" s="172"/>
      <c r="B79" s="45" t="s">
        <v>62</v>
      </c>
      <c r="C79" s="41" t="s">
        <v>55</v>
      </c>
      <c r="D79" s="60" t="s">
        <v>63</v>
      </c>
      <c r="E79" s="43"/>
      <c r="F79" s="43"/>
      <c r="G79" s="43"/>
      <c r="H79" s="43"/>
      <c r="I79" s="43"/>
      <c r="J79" s="43"/>
      <c r="K79" s="44"/>
      <c r="L79" s="44"/>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row>
    <row r="80" spans="1:49" s="47" customFormat="1" ht="22.8">
      <c r="A80" s="172"/>
      <c r="B80" s="40"/>
      <c r="C80" s="41"/>
      <c r="D80" s="60" t="s">
        <v>64</v>
      </c>
      <c r="E80" s="43"/>
      <c r="F80" s="43"/>
      <c r="G80" s="43"/>
      <c r="H80" s="43"/>
      <c r="I80" s="43"/>
      <c r="J80" s="43"/>
      <c r="K80" s="44"/>
      <c r="L80" s="44"/>
    </row>
    <row r="81" spans="1:49" s="47" customFormat="1">
      <c r="A81" s="172"/>
      <c r="B81" s="40"/>
      <c r="C81" s="41"/>
      <c r="D81" s="66" t="s">
        <v>25</v>
      </c>
      <c r="E81" s="43"/>
      <c r="F81" s="43"/>
      <c r="G81" s="43"/>
      <c r="H81" s="43"/>
      <c r="I81" s="43"/>
      <c r="J81" s="43"/>
      <c r="K81" s="44"/>
      <c r="L81" s="44"/>
    </row>
    <row r="82" spans="1:49" s="47" customFormat="1">
      <c r="A82" s="172"/>
      <c r="B82" s="40"/>
      <c r="C82" s="41"/>
      <c r="D82" s="60" t="s">
        <v>51</v>
      </c>
      <c r="E82" s="49">
        <v>1</v>
      </c>
      <c r="F82" s="50">
        <v>9.0299999999999994</v>
      </c>
      <c r="G82" s="49">
        <v>1</v>
      </c>
      <c r="H82" s="49">
        <v>2.4500000000000002</v>
      </c>
      <c r="I82" s="50">
        <f>E82*F82*G82*H82</f>
        <v>22.1235</v>
      </c>
      <c r="J82" s="51"/>
      <c r="K82" s="44"/>
      <c r="L82" s="53"/>
    </row>
    <row r="83" spans="1:49" s="47" customFormat="1">
      <c r="A83" s="172"/>
      <c r="B83" s="40"/>
      <c r="C83" s="41" t="s">
        <v>55</v>
      </c>
      <c r="D83" s="60" t="s">
        <v>27</v>
      </c>
      <c r="E83" s="51"/>
      <c r="F83" s="51"/>
      <c r="G83" s="51"/>
      <c r="H83" s="51"/>
      <c r="I83" s="51"/>
      <c r="J83" s="52">
        <f>I82</f>
        <v>22.1235</v>
      </c>
      <c r="K83" s="53"/>
      <c r="L83" s="53">
        <f>J83*K83</f>
        <v>0</v>
      </c>
    </row>
    <row r="84" spans="1:49" s="47" customFormat="1">
      <c r="A84" s="171"/>
      <c r="B84" s="40"/>
      <c r="C84" s="41"/>
      <c r="D84" s="60"/>
      <c r="E84" s="51"/>
      <c r="F84" s="51"/>
      <c r="G84" s="51"/>
      <c r="H84" s="51"/>
      <c r="I84" s="51"/>
      <c r="J84" s="52"/>
      <c r="K84" s="53"/>
      <c r="L84" s="53"/>
    </row>
    <row r="85" spans="1:49" s="65" customFormat="1">
      <c r="A85" s="172"/>
      <c r="B85" s="45" t="s">
        <v>65</v>
      </c>
      <c r="C85" s="41" t="s">
        <v>55</v>
      </c>
      <c r="D85" s="60" t="s">
        <v>66</v>
      </c>
      <c r="E85" s="43"/>
      <c r="F85" s="43"/>
      <c r="G85" s="43"/>
      <c r="H85" s="43"/>
      <c r="I85" s="43"/>
      <c r="J85" s="43"/>
      <c r="K85" s="44"/>
      <c r="L85" s="44"/>
      <c r="M85" s="47"/>
      <c r="N85" s="47"/>
      <c r="O85" s="47"/>
      <c r="P85" s="47"/>
      <c r="Q85" s="47"/>
      <c r="R85" s="47"/>
      <c r="S85" s="47"/>
      <c r="T85" s="47"/>
      <c r="U85" s="47"/>
      <c r="V85" s="47"/>
      <c r="W85" s="47"/>
      <c r="X85" s="47"/>
      <c r="Y85" s="47"/>
      <c r="Z85" s="47"/>
      <c r="AA85" s="47"/>
      <c r="AB85" s="47"/>
      <c r="AC85" s="47"/>
      <c r="AD85" s="47"/>
      <c r="AE85" s="47"/>
      <c r="AF85" s="47"/>
      <c r="AG85" s="47"/>
      <c r="AH85" s="47"/>
      <c r="AI85" s="47"/>
      <c r="AJ85" s="47"/>
      <c r="AK85" s="47"/>
      <c r="AL85" s="47"/>
      <c r="AM85" s="47"/>
      <c r="AN85" s="47"/>
      <c r="AO85" s="47"/>
      <c r="AP85" s="47"/>
      <c r="AQ85" s="47"/>
      <c r="AR85" s="47"/>
      <c r="AS85" s="47"/>
      <c r="AT85" s="47"/>
      <c r="AU85" s="47"/>
      <c r="AV85" s="47"/>
      <c r="AW85" s="47"/>
    </row>
    <row r="86" spans="1:49" s="47" customFormat="1" ht="34.200000000000003">
      <c r="A86" s="172"/>
      <c r="B86" s="40"/>
      <c r="C86" s="41"/>
      <c r="D86" s="60" t="s">
        <v>67</v>
      </c>
      <c r="E86" s="43"/>
      <c r="F86" s="43"/>
      <c r="G86" s="43"/>
      <c r="H86" s="43"/>
      <c r="I86" s="43"/>
      <c r="J86" s="43"/>
      <c r="K86" s="44"/>
      <c r="L86" s="44"/>
    </row>
    <row r="87" spans="1:49" s="47" customFormat="1">
      <c r="A87" s="172"/>
      <c r="B87" s="40"/>
      <c r="C87" s="41"/>
      <c r="D87" s="66" t="s">
        <v>25</v>
      </c>
      <c r="E87" s="43"/>
      <c r="F87" s="43"/>
      <c r="G87" s="43"/>
      <c r="H87" s="43"/>
      <c r="I87" s="43"/>
      <c r="J87" s="43"/>
      <c r="K87" s="44"/>
      <c r="L87" s="44"/>
    </row>
    <row r="88" spans="1:49" s="47" customFormat="1">
      <c r="A88" s="172"/>
      <c r="B88" s="40"/>
      <c r="C88" s="41"/>
      <c r="D88" s="60" t="s">
        <v>51</v>
      </c>
      <c r="E88" s="49">
        <v>1</v>
      </c>
      <c r="F88" s="50">
        <v>3.8</v>
      </c>
      <c r="G88" s="49">
        <v>1</v>
      </c>
      <c r="H88" s="49">
        <v>1</v>
      </c>
      <c r="I88" s="50">
        <f>E88*F88*G88*H88</f>
        <v>3.8</v>
      </c>
      <c r="J88" s="51"/>
      <c r="K88" s="44"/>
      <c r="L88" s="53"/>
    </row>
    <row r="89" spans="1:49" s="47" customFormat="1">
      <c r="A89" s="172"/>
      <c r="B89" s="40"/>
      <c r="C89" s="41" t="s">
        <v>55</v>
      </c>
      <c r="D89" s="60" t="s">
        <v>27</v>
      </c>
      <c r="E89" s="51"/>
      <c r="F89" s="51"/>
      <c r="G89" s="51"/>
      <c r="H89" s="51"/>
      <c r="I89" s="51"/>
      <c r="J89" s="52">
        <f>I88</f>
        <v>3.8</v>
      </c>
      <c r="K89" s="53"/>
      <c r="L89" s="53">
        <f>J89*K89</f>
        <v>0</v>
      </c>
    </row>
    <row r="90" spans="1:49" s="47" customFormat="1">
      <c r="A90" s="171"/>
      <c r="B90" s="40"/>
      <c r="C90" s="41"/>
      <c r="D90" s="60"/>
      <c r="E90" s="51"/>
      <c r="F90" s="51"/>
      <c r="G90" s="51"/>
      <c r="H90" s="51"/>
      <c r="I90" s="51"/>
      <c r="J90" s="52"/>
      <c r="K90" s="53"/>
      <c r="L90" s="53"/>
    </row>
    <row r="91" spans="1:49" s="65" customFormat="1">
      <c r="A91" s="172"/>
      <c r="B91" s="45" t="s">
        <v>68</v>
      </c>
      <c r="C91" s="41" t="s">
        <v>10</v>
      </c>
      <c r="D91" s="60" t="s">
        <v>69</v>
      </c>
      <c r="E91" s="43"/>
      <c r="F91" s="43"/>
      <c r="G91" s="43"/>
      <c r="H91" s="43"/>
      <c r="I91" s="43"/>
      <c r="J91" s="43"/>
      <c r="K91" s="44"/>
      <c r="L91" s="44"/>
      <c r="M91" s="47"/>
      <c r="N91" s="47"/>
      <c r="O91" s="47"/>
      <c r="P91" s="47"/>
      <c r="Q91" s="47"/>
      <c r="R91" s="47"/>
      <c r="S91" s="47"/>
      <c r="T91" s="47"/>
      <c r="U91" s="47"/>
      <c r="V91" s="47"/>
      <c r="W91" s="47"/>
      <c r="X91" s="47"/>
      <c r="Y91" s="47"/>
      <c r="Z91" s="47"/>
      <c r="AA91" s="47"/>
      <c r="AB91" s="47"/>
      <c r="AC91" s="47"/>
      <c r="AD91" s="47"/>
      <c r="AE91" s="47"/>
      <c r="AF91" s="47"/>
      <c r="AG91" s="47"/>
      <c r="AH91" s="47"/>
      <c r="AI91" s="47"/>
      <c r="AJ91" s="47"/>
      <c r="AK91" s="47"/>
      <c r="AL91" s="47"/>
      <c r="AM91" s="47"/>
      <c r="AN91" s="47"/>
      <c r="AO91" s="47"/>
      <c r="AP91" s="47"/>
      <c r="AQ91" s="47"/>
      <c r="AR91" s="47"/>
      <c r="AS91" s="47"/>
      <c r="AT91" s="47"/>
      <c r="AU91" s="47"/>
      <c r="AV91" s="47"/>
      <c r="AW91" s="47"/>
    </row>
    <row r="92" spans="1:49" s="47" customFormat="1" ht="45.6">
      <c r="A92" s="172"/>
      <c r="B92" s="40"/>
      <c r="C92" s="41"/>
      <c r="D92" s="60" t="s">
        <v>70</v>
      </c>
      <c r="E92" s="43"/>
      <c r="F92" s="43"/>
      <c r="G92" s="43"/>
      <c r="H92" s="43"/>
      <c r="I92" s="43"/>
      <c r="J92" s="43"/>
      <c r="K92" s="44"/>
      <c r="L92" s="44"/>
    </row>
    <row r="93" spans="1:49" s="47" customFormat="1">
      <c r="A93" s="172"/>
      <c r="B93" s="40"/>
      <c r="C93" s="41"/>
      <c r="D93" s="66" t="s">
        <v>25</v>
      </c>
      <c r="E93" s="43"/>
      <c r="F93" s="43"/>
      <c r="G93" s="43"/>
      <c r="H93" s="43"/>
      <c r="I93" s="43"/>
      <c r="J93" s="43"/>
      <c r="K93" s="44"/>
      <c r="L93" s="44"/>
    </row>
    <row r="94" spans="1:49" s="47" customFormat="1">
      <c r="A94" s="172"/>
      <c r="B94" s="40"/>
      <c r="C94" s="41"/>
      <c r="D94" s="60" t="s">
        <v>71</v>
      </c>
      <c r="E94" s="49">
        <v>1</v>
      </c>
      <c r="F94" s="50">
        <v>1</v>
      </c>
      <c r="G94" s="49">
        <v>1</v>
      </c>
      <c r="H94" s="49">
        <v>1</v>
      </c>
      <c r="I94" s="50">
        <f>E94*F94*G94*H94</f>
        <v>1</v>
      </c>
      <c r="J94" s="51"/>
      <c r="K94" s="44"/>
      <c r="L94" s="53"/>
    </row>
    <row r="95" spans="1:49" s="47" customFormat="1">
      <c r="A95" s="172"/>
      <c r="B95" s="40"/>
      <c r="C95" s="41" t="s">
        <v>48</v>
      </c>
      <c r="D95" s="60" t="s">
        <v>27</v>
      </c>
      <c r="E95" s="51"/>
      <c r="F95" s="51"/>
      <c r="G95" s="51"/>
      <c r="H95" s="51"/>
      <c r="I95" s="51"/>
      <c r="J95" s="52">
        <f>I94</f>
        <v>1</v>
      </c>
      <c r="K95" s="53"/>
      <c r="L95" s="53">
        <f>J95*K95</f>
        <v>0</v>
      </c>
    </row>
    <row r="96" spans="1:49" s="47" customFormat="1">
      <c r="A96" s="171"/>
      <c r="B96" s="40"/>
      <c r="C96" s="41"/>
      <c r="D96" s="60"/>
      <c r="E96" s="51"/>
      <c r="F96" s="51"/>
      <c r="G96" s="51"/>
      <c r="H96" s="51"/>
      <c r="I96" s="51"/>
      <c r="J96" s="52"/>
      <c r="K96" s="53"/>
    </row>
    <row r="97" spans="1:12" s="47" customFormat="1">
      <c r="A97" s="171"/>
      <c r="B97" s="45" t="s">
        <v>62</v>
      </c>
      <c r="C97" s="41" t="s">
        <v>12</v>
      </c>
      <c r="D97" s="66" t="s">
        <v>72</v>
      </c>
      <c r="E97" s="43"/>
      <c r="F97" s="43"/>
      <c r="G97" s="43"/>
      <c r="H97" s="43"/>
      <c r="I97" s="43"/>
      <c r="J97" s="43"/>
      <c r="K97" s="44"/>
      <c r="L97" s="44"/>
    </row>
    <row r="98" spans="1:12" s="47" customFormat="1" ht="46.8">
      <c r="A98" s="171"/>
      <c r="B98" s="40"/>
      <c r="C98" s="41"/>
      <c r="D98" s="60" t="s">
        <v>73</v>
      </c>
      <c r="E98" s="43"/>
      <c r="F98" s="43"/>
      <c r="G98" s="43"/>
      <c r="H98" s="43"/>
      <c r="I98" s="43"/>
      <c r="J98" s="43"/>
      <c r="K98" s="44"/>
      <c r="L98" s="44"/>
    </row>
    <row r="99" spans="1:12" s="47" customFormat="1">
      <c r="A99" s="171"/>
      <c r="B99" s="40"/>
      <c r="C99" s="41"/>
      <c r="D99" s="48" t="s">
        <v>25</v>
      </c>
      <c r="E99" s="43"/>
      <c r="F99" s="43"/>
      <c r="G99" s="43"/>
      <c r="H99" s="43"/>
      <c r="I99" s="43"/>
      <c r="J99" s="43"/>
      <c r="K99" s="44"/>
      <c r="L99" s="44"/>
    </row>
    <row r="100" spans="1:12" s="47" customFormat="1">
      <c r="A100" s="171"/>
      <c r="B100" s="40"/>
      <c r="C100" s="41"/>
      <c r="D100" s="60" t="s">
        <v>26</v>
      </c>
      <c r="E100" s="49">
        <v>1</v>
      </c>
      <c r="F100" s="49">
        <v>1</v>
      </c>
      <c r="G100" s="49">
        <v>1</v>
      </c>
      <c r="H100" s="49">
        <v>1</v>
      </c>
      <c r="I100" s="50">
        <v>15</v>
      </c>
      <c r="J100" s="51"/>
      <c r="K100" s="44"/>
      <c r="L100" s="53"/>
    </row>
    <row r="101" spans="1:12" s="47" customFormat="1">
      <c r="A101" s="171"/>
      <c r="B101" s="40"/>
      <c r="C101" s="41" t="s">
        <v>12</v>
      </c>
      <c r="D101" s="60" t="s">
        <v>27</v>
      </c>
      <c r="E101" s="51"/>
      <c r="F101" s="51"/>
      <c r="G101" s="51"/>
      <c r="H101" s="51"/>
      <c r="I101" s="51"/>
      <c r="J101" s="52">
        <v>15</v>
      </c>
      <c r="K101" s="53"/>
      <c r="L101" s="53">
        <f>J101*K101</f>
        <v>0</v>
      </c>
    </row>
    <row r="102" spans="1:12" s="72" customFormat="1" ht="10.5" customHeight="1">
      <c r="A102" s="172"/>
      <c r="B102" s="73"/>
      <c r="C102" s="74"/>
      <c r="D102" s="75"/>
      <c r="E102" s="76"/>
      <c r="F102" s="76"/>
      <c r="G102" s="76"/>
      <c r="H102" s="76"/>
      <c r="I102" s="76"/>
      <c r="J102" s="77"/>
      <c r="K102" s="78"/>
      <c r="L102" s="78"/>
    </row>
    <row r="103" spans="1:12" s="39" customFormat="1">
      <c r="A103" s="170"/>
      <c r="B103" s="33" t="s">
        <v>74</v>
      </c>
      <c r="C103" s="79"/>
      <c r="D103" s="35" t="s">
        <v>75</v>
      </c>
      <c r="E103" s="36"/>
      <c r="F103" s="36"/>
      <c r="G103" s="36"/>
      <c r="H103" s="36"/>
      <c r="I103" s="36"/>
      <c r="J103" s="36"/>
      <c r="K103" s="37"/>
      <c r="L103" s="37">
        <f>SUM(L104:L160)</f>
        <v>0</v>
      </c>
    </row>
    <row r="104" spans="1:12" s="72" customFormat="1">
      <c r="A104" s="172"/>
      <c r="B104" s="67"/>
      <c r="C104" s="68"/>
      <c r="D104" s="80"/>
      <c r="E104" s="70"/>
      <c r="F104" s="70"/>
      <c r="G104" s="70"/>
      <c r="H104" s="70"/>
      <c r="I104" s="70"/>
      <c r="J104" s="70"/>
      <c r="K104" s="71"/>
      <c r="L104" s="44"/>
    </row>
    <row r="105" spans="1:12" s="72" customFormat="1">
      <c r="A105" s="172"/>
      <c r="B105" s="45" t="s">
        <v>76</v>
      </c>
      <c r="C105" s="41" t="s">
        <v>40</v>
      </c>
      <c r="D105" s="66" t="s">
        <v>77</v>
      </c>
      <c r="E105" s="43"/>
      <c r="F105" s="43"/>
      <c r="G105" s="43"/>
      <c r="H105" s="43"/>
      <c r="I105" s="43"/>
      <c r="J105" s="43"/>
      <c r="K105" s="71"/>
      <c r="L105" s="44"/>
    </row>
    <row r="106" spans="1:12" s="72" customFormat="1" ht="22.8">
      <c r="A106" s="172"/>
      <c r="B106" s="40"/>
      <c r="C106" s="41"/>
      <c r="D106" s="66" t="s">
        <v>78</v>
      </c>
      <c r="E106" s="43"/>
      <c r="F106" s="43"/>
      <c r="G106" s="43"/>
      <c r="H106" s="43"/>
      <c r="I106" s="43"/>
      <c r="J106" s="43"/>
      <c r="K106" s="71"/>
      <c r="L106" s="44"/>
    </row>
    <row r="107" spans="1:12" s="72" customFormat="1">
      <c r="A107" s="172"/>
      <c r="B107" s="40"/>
      <c r="C107" s="41"/>
      <c r="D107" s="48" t="s">
        <v>25</v>
      </c>
      <c r="E107" s="43"/>
      <c r="F107" s="43"/>
      <c r="G107" s="43"/>
      <c r="H107" s="43"/>
      <c r="I107" s="43"/>
      <c r="J107" s="43"/>
      <c r="K107" s="71"/>
      <c r="L107" s="44"/>
    </row>
    <row r="108" spans="1:12" s="72" customFormat="1">
      <c r="A108" s="172"/>
      <c r="B108" s="40"/>
      <c r="C108" s="41"/>
      <c r="D108" s="42" t="s">
        <v>79</v>
      </c>
      <c r="E108" s="49">
        <v>1</v>
      </c>
      <c r="F108" s="49">
        <v>1</v>
      </c>
      <c r="G108" s="49">
        <v>1</v>
      </c>
      <c r="H108" s="49">
        <v>1</v>
      </c>
      <c r="I108" s="50">
        <f>E108*F108*G108*H108</f>
        <v>1</v>
      </c>
      <c r="J108" s="51"/>
      <c r="K108" s="71"/>
      <c r="L108" s="44"/>
    </row>
    <row r="109" spans="1:12" s="72" customFormat="1">
      <c r="A109" s="172"/>
      <c r="B109" s="40"/>
      <c r="C109" s="41" t="s">
        <v>40</v>
      </c>
      <c r="D109" s="42" t="s">
        <v>27</v>
      </c>
      <c r="E109" s="51"/>
      <c r="F109" s="51"/>
      <c r="G109" s="51"/>
      <c r="H109" s="51"/>
      <c r="I109" s="51"/>
      <c r="J109" s="52">
        <f>I108</f>
        <v>1</v>
      </c>
      <c r="K109" s="53"/>
      <c r="L109" s="53">
        <f>J109*K109</f>
        <v>0</v>
      </c>
    </row>
    <row r="110" spans="1:12" s="72" customFormat="1">
      <c r="A110" s="172"/>
      <c r="B110" s="40"/>
      <c r="C110" s="41"/>
      <c r="D110" s="66"/>
      <c r="E110" s="43"/>
      <c r="F110" s="43"/>
      <c r="G110" s="43"/>
      <c r="H110" s="43"/>
      <c r="I110" s="43"/>
      <c r="J110" s="43"/>
      <c r="K110" s="71"/>
      <c r="L110" s="44"/>
    </row>
    <row r="111" spans="1:12" s="81" customFormat="1">
      <c r="B111" s="45" t="s">
        <v>80</v>
      </c>
      <c r="C111" s="82" t="s">
        <v>12</v>
      </c>
      <c r="D111" s="66" t="s">
        <v>81</v>
      </c>
      <c r="E111" s="51"/>
      <c r="F111" s="83"/>
      <c r="G111" s="83"/>
      <c r="H111" s="83"/>
      <c r="I111" s="83"/>
      <c r="J111" s="83"/>
      <c r="K111" s="84"/>
      <c r="L111" s="85"/>
    </row>
    <row r="112" spans="1:12" s="81" customFormat="1" ht="50.25" customHeight="1">
      <c r="B112" s="40"/>
      <c r="C112" s="82"/>
      <c r="D112" s="60" t="s">
        <v>82</v>
      </c>
      <c r="E112" s="51"/>
      <c r="F112" s="83"/>
      <c r="G112" s="83"/>
      <c r="H112" s="83"/>
      <c r="I112" s="83"/>
      <c r="J112" s="83"/>
      <c r="K112" s="84"/>
      <c r="L112" s="85"/>
    </row>
    <row r="113" spans="1:49" s="81" customFormat="1">
      <c r="B113" s="40"/>
      <c r="C113" s="82"/>
      <c r="D113" s="48" t="s">
        <v>25</v>
      </c>
      <c r="E113" s="49">
        <v>1</v>
      </c>
      <c r="F113" s="49">
        <v>1</v>
      </c>
      <c r="G113" s="49">
        <v>1</v>
      </c>
      <c r="H113" s="49">
        <v>1</v>
      </c>
      <c r="I113" s="50">
        <f>E113*F113*G113*H113</f>
        <v>1</v>
      </c>
      <c r="J113" s="51"/>
      <c r="K113" s="84"/>
      <c r="L113" s="85"/>
    </row>
    <row r="114" spans="1:49" s="81" customFormat="1">
      <c r="B114" s="40"/>
      <c r="C114" s="82" t="s">
        <v>12</v>
      </c>
      <c r="D114" s="66" t="s">
        <v>27</v>
      </c>
      <c r="E114" s="51"/>
      <c r="F114" s="51"/>
      <c r="G114" s="51"/>
      <c r="H114" s="51"/>
      <c r="I114" s="51"/>
      <c r="J114" s="52">
        <v>3</v>
      </c>
      <c r="K114" s="53"/>
      <c r="L114" s="53">
        <f>J114*K114</f>
        <v>0</v>
      </c>
    </row>
    <row r="115" spans="1:49" s="87" customFormat="1">
      <c r="A115" s="173"/>
      <c r="B115" s="40"/>
      <c r="C115" s="82"/>
      <c r="D115" s="66"/>
      <c r="E115" s="51"/>
      <c r="F115" s="51"/>
      <c r="G115" s="51"/>
      <c r="H115" s="51"/>
      <c r="I115" s="51"/>
      <c r="J115" s="52"/>
      <c r="K115" s="86"/>
      <c r="L115" s="86"/>
    </row>
    <row r="116" spans="1:49" s="89" customFormat="1">
      <c r="A116" s="173"/>
      <c r="B116" s="45" t="s">
        <v>83</v>
      </c>
      <c r="C116" s="41" t="s">
        <v>84</v>
      </c>
      <c r="D116" s="66" t="s">
        <v>85</v>
      </c>
      <c r="E116" s="88"/>
      <c r="F116" s="52"/>
      <c r="G116" s="52"/>
      <c r="H116" s="43"/>
      <c r="I116" s="43"/>
      <c r="J116" s="43"/>
      <c r="K116" s="44"/>
      <c r="L116" s="44"/>
      <c r="M116" s="87"/>
      <c r="N116" s="87"/>
      <c r="O116" s="87"/>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c r="AT116" s="87"/>
      <c r="AU116" s="87"/>
      <c r="AV116" s="87"/>
      <c r="AW116" s="87"/>
    </row>
    <row r="117" spans="1:49" s="89" customFormat="1" ht="45.6">
      <c r="A117" s="173"/>
      <c r="B117" s="40"/>
      <c r="C117" s="41"/>
      <c r="D117" s="66" t="s">
        <v>86</v>
      </c>
      <c r="E117" s="88"/>
      <c r="F117" s="52"/>
      <c r="G117" s="52"/>
      <c r="H117" s="43"/>
      <c r="I117" s="43"/>
      <c r="J117" s="43"/>
      <c r="K117" s="44"/>
      <c r="L117" s="44"/>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c r="AK117" s="87"/>
      <c r="AL117" s="87"/>
      <c r="AM117" s="87"/>
      <c r="AN117" s="87"/>
      <c r="AO117" s="87"/>
      <c r="AP117" s="87"/>
      <c r="AQ117" s="87"/>
      <c r="AR117" s="87"/>
      <c r="AS117" s="87"/>
      <c r="AT117" s="87"/>
      <c r="AU117" s="87"/>
      <c r="AV117" s="87"/>
      <c r="AW117" s="87"/>
    </row>
    <row r="118" spans="1:49" s="89" customFormat="1">
      <c r="A118" s="173"/>
      <c r="B118" s="40"/>
      <c r="C118" s="41"/>
      <c r="D118" s="48" t="s">
        <v>25</v>
      </c>
      <c r="E118" s="88"/>
      <c r="F118" s="52"/>
      <c r="G118" s="52"/>
      <c r="H118" s="43"/>
      <c r="I118" s="43"/>
      <c r="J118" s="43"/>
      <c r="K118" s="44"/>
      <c r="L118" s="44"/>
      <c r="M118" s="87"/>
      <c r="N118" s="87"/>
      <c r="O118" s="87"/>
      <c r="P118" s="87"/>
      <c r="Q118" s="87"/>
      <c r="R118" s="87"/>
      <c r="S118" s="87"/>
      <c r="T118" s="87"/>
      <c r="U118" s="87"/>
      <c r="V118" s="87"/>
      <c r="W118" s="87"/>
      <c r="X118" s="87"/>
      <c r="Y118" s="87"/>
      <c r="Z118" s="87"/>
      <c r="AA118" s="87"/>
      <c r="AB118" s="87"/>
      <c r="AC118" s="87"/>
      <c r="AD118" s="87"/>
      <c r="AE118" s="87"/>
      <c r="AF118" s="87"/>
      <c r="AG118" s="87"/>
      <c r="AH118" s="87"/>
      <c r="AI118" s="87"/>
      <c r="AJ118" s="87"/>
      <c r="AK118" s="87"/>
      <c r="AL118" s="87"/>
      <c r="AM118" s="87"/>
      <c r="AN118" s="87"/>
      <c r="AO118" s="87"/>
      <c r="AP118" s="87"/>
      <c r="AQ118" s="87"/>
      <c r="AR118" s="87"/>
      <c r="AS118" s="87"/>
      <c r="AT118" s="87"/>
      <c r="AU118" s="87"/>
      <c r="AV118" s="87"/>
      <c r="AW118" s="87"/>
    </row>
    <row r="119" spans="1:49" s="89" customFormat="1" ht="12.75" customHeight="1">
      <c r="A119" s="173"/>
      <c r="B119" s="40"/>
      <c r="C119" s="41"/>
      <c r="D119" s="177" t="s">
        <v>87</v>
      </c>
      <c r="E119" s="91">
        <v>1</v>
      </c>
      <c r="F119" s="50">
        <v>22.85</v>
      </c>
      <c r="G119" s="50">
        <v>1</v>
      </c>
      <c r="H119" s="49">
        <v>2.4500000000000002</v>
      </c>
      <c r="I119" s="50">
        <f>F119*G119*H119</f>
        <v>55.982500000000009</v>
      </c>
      <c r="J119" s="52"/>
      <c r="K119" s="44"/>
      <c r="L119" s="44"/>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c r="AK119" s="87"/>
      <c r="AL119" s="87"/>
      <c r="AM119" s="87"/>
      <c r="AN119" s="87"/>
      <c r="AO119" s="87"/>
      <c r="AP119" s="87"/>
      <c r="AQ119" s="87"/>
      <c r="AR119" s="87"/>
      <c r="AS119" s="87"/>
      <c r="AT119" s="87"/>
      <c r="AU119" s="87"/>
      <c r="AV119" s="87"/>
      <c r="AW119" s="87"/>
    </row>
    <row r="120" spans="1:49" s="89" customFormat="1">
      <c r="A120" s="173"/>
      <c r="B120" s="40"/>
      <c r="C120" s="41"/>
      <c r="D120" s="177"/>
      <c r="E120" s="47"/>
      <c r="F120" s="47"/>
      <c r="G120" s="47"/>
      <c r="H120" s="47"/>
      <c r="I120" s="47"/>
      <c r="J120" s="43"/>
      <c r="K120" s="44"/>
      <c r="L120" s="44"/>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row>
    <row r="121" spans="1:49" s="89" customFormat="1">
      <c r="A121" s="173"/>
      <c r="B121" s="40"/>
      <c r="C121" s="41"/>
      <c r="D121" s="90" t="s">
        <v>88</v>
      </c>
      <c r="E121" s="91">
        <v>1</v>
      </c>
      <c r="F121" s="50">
        <v>1</v>
      </c>
      <c r="G121" s="50">
        <v>1</v>
      </c>
      <c r="H121" s="50">
        <v>1</v>
      </c>
      <c r="I121" s="50">
        <v>1</v>
      </c>
      <c r="J121" s="52"/>
      <c r="K121" s="44"/>
      <c r="L121" s="53"/>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c r="AT121" s="87"/>
      <c r="AU121" s="87"/>
      <c r="AV121" s="87"/>
      <c r="AW121" s="87"/>
    </row>
    <row r="122" spans="1:49" s="89" customFormat="1">
      <c r="A122" s="173"/>
      <c r="B122" s="40"/>
      <c r="C122" s="41" t="s">
        <v>84</v>
      </c>
      <c r="D122" s="42" t="s">
        <v>27</v>
      </c>
      <c r="E122" s="88"/>
      <c r="F122" s="52"/>
      <c r="G122" s="52"/>
      <c r="H122" s="51"/>
      <c r="I122" s="51"/>
      <c r="J122" s="52">
        <f>SUM(I119:I119)</f>
        <v>55.982500000000009</v>
      </c>
      <c r="K122" s="53"/>
      <c r="L122" s="53">
        <f>J122*K122</f>
        <v>0</v>
      </c>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c r="AT122" s="87"/>
      <c r="AU122" s="87"/>
      <c r="AV122" s="87"/>
      <c r="AW122" s="87"/>
    </row>
    <row r="123" spans="1:49" s="87" customFormat="1">
      <c r="A123" s="173"/>
      <c r="B123" s="40"/>
      <c r="C123" s="82"/>
      <c r="D123" s="66"/>
      <c r="E123" s="51"/>
      <c r="F123" s="51"/>
      <c r="G123" s="51"/>
      <c r="H123" s="51"/>
      <c r="I123" s="51"/>
      <c r="J123" s="52"/>
      <c r="K123" s="86"/>
      <c r="L123" s="86"/>
    </row>
    <row r="124" spans="1:49" s="89" customFormat="1">
      <c r="A124" s="173"/>
      <c r="B124" s="45" t="s">
        <v>89</v>
      </c>
      <c r="C124" s="41" t="s">
        <v>84</v>
      </c>
      <c r="D124" s="66" t="s">
        <v>90</v>
      </c>
      <c r="E124" s="88"/>
      <c r="F124" s="52"/>
      <c r="G124" s="52"/>
      <c r="H124" s="43"/>
      <c r="I124" s="43"/>
      <c r="J124" s="43"/>
      <c r="K124" s="44"/>
      <c r="L124" s="44"/>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row>
    <row r="125" spans="1:49" s="89" customFormat="1" ht="34.5" customHeight="1">
      <c r="A125" s="173"/>
      <c r="B125" s="40"/>
      <c r="C125" s="41"/>
      <c r="D125" s="66" t="s">
        <v>91</v>
      </c>
      <c r="E125" s="88"/>
      <c r="F125" s="52"/>
      <c r="G125" s="52"/>
      <c r="H125" s="43"/>
      <c r="I125" s="43"/>
      <c r="J125" s="43"/>
      <c r="K125" s="44"/>
      <c r="L125" s="44"/>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c r="AK125" s="87"/>
      <c r="AL125" s="87"/>
      <c r="AM125" s="87"/>
      <c r="AN125" s="87"/>
      <c r="AO125" s="87"/>
      <c r="AP125" s="87"/>
      <c r="AQ125" s="87"/>
      <c r="AR125" s="87"/>
      <c r="AS125" s="87"/>
      <c r="AT125" s="87"/>
      <c r="AU125" s="87"/>
      <c r="AV125" s="87"/>
      <c r="AW125" s="87"/>
    </row>
    <row r="126" spans="1:49" s="89" customFormat="1">
      <c r="A126" s="173"/>
      <c r="B126" s="40"/>
      <c r="C126" s="41"/>
      <c r="D126" s="48" t="s">
        <v>25</v>
      </c>
      <c r="E126" s="88"/>
      <c r="F126" s="52"/>
      <c r="G126" s="52"/>
      <c r="H126" s="43"/>
      <c r="I126" s="43"/>
      <c r="J126" s="43"/>
      <c r="K126" s="44"/>
      <c r="L126" s="44"/>
      <c r="M126" s="87"/>
      <c r="N126" s="87"/>
      <c r="O126" s="87"/>
      <c r="P126" s="87"/>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S126" s="87"/>
      <c r="AT126" s="87"/>
      <c r="AU126" s="87"/>
      <c r="AV126" s="87"/>
      <c r="AW126" s="87"/>
    </row>
    <row r="127" spans="1:49" s="89" customFormat="1" ht="12.75" customHeight="1">
      <c r="A127" s="173"/>
      <c r="B127" s="40"/>
      <c r="C127" s="41"/>
      <c r="D127" s="177" t="s">
        <v>92</v>
      </c>
      <c r="E127" s="91">
        <v>1</v>
      </c>
      <c r="F127" s="50">
        <v>22.85</v>
      </c>
      <c r="G127" s="50">
        <v>1</v>
      </c>
      <c r="H127" s="49">
        <v>2.4500000000000002</v>
      </c>
      <c r="I127" s="50">
        <f>F127*G127*H127</f>
        <v>55.982500000000009</v>
      </c>
      <c r="J127" s="52"/>
      <c r="K127" s="44"/>
      <c r="L127" s="44"/>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c r="AK127" s="87"/>
      <c r="AL127" s="87"/>
      <c r="AM127" s="87"/>
      <c r="AN127" s="87"/>
      <c r="AO127" s="87"/>
      <c r="AP127" s="87"/>
      <c r="AQ127" s="87"/>
      <c r="AR127" s="87"/>
      <c r="AS127" s="87"/>
      <c r="AT127" s="87"/>
      <c r="AU127" s="87"/>
      <c r="AV127" s="87"/>
      <c r="AW127" s="87"/>
    </row>
    <row r="128" spans="1:49" s="89" customFormat="1">
      <c r="A128" s="173"/>
      <c r="B128" s="40"/>
      <c r="C128" s="41"/>
      <c r="D128" s="177"/>
      <c r="E128" s="47"/>
      <c r="F128" s="47"/>
      <c r="G128" s="47"/>
      <c r="H128" s="47"/>
      <c r="I128" s="47"/>
      <c r="J128" s="43"/>
      <c r="K128" s="44"/>
      <c r="L128" s="44"/>
      <c r="M128" s="87"/>
      <c r="N128" s="87"/>
      <c r="O128" s="87"/>
      <c r="P128" s="87"/>
      <c r="Q128" s="87"/>
      <c r="R128" s="87"/>
      <c r="S128" s="87"/>
      <c r="T128" s="87"/>
      <c r="U128" s="87"/>
      <c r="V128" s="87"/>
      <c r="W128" s="87"/>
      <c r="X128" s="87"/>
      <c r="Y128" s="87"/>
      <c r="Z128" s="87"/>
      <c r="AA128" s="87"/>
      <c r="AB128" s="87"/>
      <c r="AC128" s="87"/>
      <c r="AD128" s="87"/>
      <c r="AE128" s="87"/>
      <c r="AF128" s="87"/>
      <c r="AG128" s="87"/>
      <c r="AH128" s="87"/>
      <c r="AI128" s="87"/>
      <c r="AJ128" s="87"/>
      <c r="AK128" s="87"/>
      <c r="AL128" s="87"/>
      <c r="AM128" s="87"/>
      <c r="AN128" s="87"/>
      <c r="AO128" s="87"/>
      <c r="AP128" s="87"/>
      <c r="AQ128" s="87"/>
      <c r="AR128" s="87"/>
      <c r="AS128" s="87"/>
      <c r="AT128" s="87"/>
      <c r="AU128" s="87"/>
      <c r="AV128" s="87"/>
      <c r="AW128" s="87"/>
    </row>
    <row r="129" spans="1:49" s="89" customFormat="1">
      <c r="A129" s="173"/>
      <c r="B129" s="40"/>
      <c r="C129" s="41" t="s">
        <v>84</v>
      </c>
      <c r="D129" s="42" t="s">
        <v>27</v>
      </c>
      <c r="E129" s="88"/>
      <c r="F129" s="52"/>
      <c r="G129" s="52"/>
      <c r="H129" s="51"/>
      <c r="I129" s="51"/>
      <c r="J129" s="52">
        <f>SUM(I127:I127)</f>
        <v>55.982500000000009</v>
      </c>
      <c r="K129" s="53"/>
      <c r="L129" s="53">
        <f>J129*K129</f>
        <v>0</v>
      </c>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c r="AK129" s="87"/>
      <c r="AL129" s="87"/>
      <c r="AM129" s="87"/>
      <c r="AN129" s="87"/>
      <c r="AO129" s="87"/>
      <c r="AP129" s="87"/>
      <c r="AQ129" s="87"/>
      <c r="AR129" s="87"/>
      <c r="AS129" s="87"/>
      <c r="AT129" s="87"/>
      <c r="AU129" s="87"/>
      <c r="AV129" s="87"/>
      <c r="AW129" s="87"/>
    </row>
    <row r="130" spans="1:49" s="87" customFormat="1">
      <c r="A130" s="173"/>
      <c r="B130" s="40"/>
      <c r="C130" s="41"/>
      <c r="D130" s="42"/>
      <c r="E130" s="88"/>
      <c r="F130" s="52"/>
      <c r="G130" s="52"/>
      <c r="H130" s="51"/>
      <c r="I130" s="51"/>
      <c r="J130" s="52"/>
      <c r="K130" s="53"/>
      <c r="L130" s="53"/>
    </row>
    <row r="131" spans="1:49" s="87" customFormat="1">
      <c r="A131" s="173"/>
      <c r="B131" s="45" t="s">
        <v>93</v>
      </c>
      <c r="C131" s="41" t="s">
        <v>40</v>
      </c>
      <c r="D131" s="66" t="s">
        <v>94</v>
      </c>
      <c r="E131" s="88"/>
      <c r="F131" s="52"/>
      <c r="G131" s="52"/>
      <c r="H131" s="43"/>
      <c r="I131" s="43"/>
      <c r="J131" s="43"/>
      <c r="K131" s="44"/>
      <c r="L131" s="44"/>
    </row>
    <row r="132" spans="1:49" s="87" customFormat="1" ht="45.6">
      <c r="A132" s="173"/>
      <c r="B132" s="40"/>
      <c r="C132" s="41"/>
      <c r="D132" s="66" t="s">
        <v>95</v>
      </c>
      <c r="E132" s="88"/>
      <c r="F132" s="52"/>
      <c r="G132" s="52"/>
      <c r="H132" s="43"/>
      <c r="I132" s="43"/>
      <c r="J132" s="43"/>
      <c r="K132" s="44"/>
      <c r="L132" s="44"/>
    </row>
    <row r="133" spans="1:49" s="87" customFormat="1">
      <c r="A133" s="173"/>
      <c r="B133" s="40"/>
      <c r="C133" s="41"/>
      <c r="D133" s="66" t="s">
        <v>25</v>
      </c>
      <c r="E133" s="91">
        <v>1</v>
      </c>
      <c r="F133" s="50">
        <v>1</v>
      </c>
      <c r="G133" s="50">
        <v>1</v>
      </c>
      <c r="H133" s="50">
        <v>1</v>
      </c>
      <c r="I133" s="50">
        <f>E133*F133*G133*H133</f>
        <v>1</v>
      </c>
      <c r="J133" s="43"/>
      <c r="K133" s="44"/>
      <c r="L133" s="44"/>
    </row>
    <row r="134" spans="1:49" s="87" customFormat="1">
      <c r="A134" s="173"/>
      <c r="B134" s="40"/>
      <c r="C134" s="41" t="s">
        <v>96</v>
      </c>
      <c r="D134" s="42" t="s">
        <v>27</v>
      </c>
      <c r="E134" s="88"/>
      <c r="F134" s="52"/>
      <c r="G134" s="52"/>
      <c r="H134" s="51"/>
      <c r="I134" s="51"/>
      <c r="J134" s="52">
        <f>SUM(I133:I133)</f>
        <v>1</v>
      </c>
      <c r="K134" s="53"/>
      <c r="L134" s="53">
        <f>J134*K134</f>
        <v>0</v>
      </c>
    </row>
    <row r="135" spans="1:49" s="87" customFormat="1">
      <c r="A135" s="173"/>
      <c r="B135" s="40"/>
      <c r="C135" s="41"/>
      <c r="D135" s="42"/>
      <c r="E135" s="88"/>
      <c r="F135" s="52"/>
      <c r="G135" s="52"/>
      <c r="H135" s="51"/>
      <c r="I135" s="51"/>
      <c r="J135" s="52"/>
      <c r="K135" s="53"/>
      <c r="L135" s="53"/>
    </row>
    <row r="136" spans="1:49" s="87" customFormat="1">
      <c r="A136" s="173"/>
      <c r="B136" s="45" t="s">
        <v>97</v>
      </c>
      <c r="C136" s="41" t="s">
        <v>55</v>
      </c>
      <c r="D136" s="66" t="s">
        <v>98</v>
      </c>
      <c r="E136" s="88"/>
      <c r="F136" s="52"/>
      <c r="G136" s="52"/>
      <c r="H136" s="43"/>
      <c r="I136" s="43"/>
      <c r="J136" s="52"/>
      <c r="K136" s="44"/>
      <c r="L136" s="53"/>
    </row>
    <row r="137" spans="1:49" s="87" customFormat="1" ht="34.200000000000003">
      <c r="A137" s="173"/>
      <c r="B137" s="40"/>
      <c r="C137" s="41"/>
      <c r="D137" s="66" t="s">
        <v>99</v>
      </c>
      <c r="E137" s="88"/>
      <c r="F137" s="52"/>
      <c r="G137" s="52"/>
      <c r="H137" s="43"/>
      <c r="I137" s="43"/>
      <c r="J137" s="52"/>
      <c r="K137" s="44"/>
      <c r="L137" s="53"/>
    </row>
    <row r="138" spans="1:49" s="87" customFormat="1">
      <c r="A138" s="173"/>
      <c r="B138" s="40"/>
      <c r="C138" s="41"/>
      <c r="D138" s="66" t="s">
        <v>25</v>
      </c>
      <c r="E138" s="88"/>
      <c r="F138" s="52"/>
      <c r="G138" s="52"/>
      <c r="H138" s="43"/>
      <c r="I138" s="43"/>
      <c r="J138" s="52"/>
      <c r="K138" s="44"/>
      <c r="L138" s="53"/>
    </row>
    <row r="139" spans="1:49" s="87" customFormat="1">
      <c r="A139" s="173"/>
      <c r="B139" s="40"/>
      <c r="C139" s="41"/>
      <c r="D139" s="42" t="s">
        <v>100</v>
      </c>
      <c r="E139" s="91">
        <v>1</v>
      </c>
      <c r="F139" s="50">
        <v>15</v>
      </c>
      <c r="G139" s="50">
        <v>1</v>
      </c>
      <c r="H139" s="50">
        <v>1</v>
      </c>
      <c r="I139" s="50">
        <f>E139*F139*G139*H139</f>
        <v>15</v>
      </c>
      <c r="J139" s="52"/>
      <c r="K139" s="44"/>
      <c r="L139" s="53"/>
    </row>
    <row r="140" spans="1:49" s="87" customFormat="1">
      <c r="A140" s="173"/>
      <c r="B140" s="40"/>
      <c r="C140" s="41" t="s">
        <v>55</v>
      </c>
      <c r="D140" s="42" t="s">
        <v>27</v>
      </c>
      <c r="E140" s="88"/>
      <c r="F140" s="52"/>
      <c r="G140" s="52"/>
      <c r="H140" s="51"/>
      <c r="I140" s="51"/>
      <c r="J140" s="52">
        <f>SUM(I139:I139)</f>
        <v>15</v>
      </c>
      <c r="K140" s="53"/>
      <c r="L140" s="53">
        <f>J140*K140</f>
        <v>0</v>
      </c>
    </row>
    <row r="141" spans="1:49" s="87" customFormat="1">
      <c r="A141" s="173"/>
      <c r="B141" s="40"/>
      <c r="C141" s="41"/>
      <c r="D141" s="42"/>
      <c r="E141" s="88"/>
      <c r="F141" s="52"/>
      <c r="G141" s="52"/>
      <c r="H141" s="52"/>
      <c r="I141" s="52"/>
      <c r="J141" s="43"/>
      <c r="K141" s="44"/>
      <c r="L141" s="44"/>
    </row>
    <row r="142" spans="1:49" s="87" customFormat="1">
      <c r="A142" s="173"/>
      <c r="B142" s="45" t="s">
        <v>101</v>
      </c>
      <c r="C142" s="41" t="s">
        <v>55</v>
      </c>
      <c r="D142" s="66" t="s">
        <v>102</v>
      </c>
      <c r="E142" s="88"/>
      <c r="F142" s="52"/>
      <c r="G142" s="52"/>
      <c r="H142" s="43"/>
      <c r="I142" s="43"/>
      <c r="J142" s="43"/>
      <c r="K142" s="44"/>
      <c r="L142" s="44"/>
    </row>
    <row r="143" spans="1:49" s="87" customFormat="1" ht="49.5" customHeight="1">
      <c r="A143" s="173"/>
      <c r="B143" s="40"/>
      <c r="C143" s="41"/>
      <c r="D143" s="66" t="s">
        <v>103</v>
      </c>
      <c r="E143" s="88"/>
      <c r="F143" s="52"/>
      <c r="G143" s="52"/>
      <c r="H143" s="43"/>
      <c r="I143" s="43"/>
      <c r="J143" s="43"/>
      <c r="K143" s="44"/>
      <c r="L143" s="44"/>
    </row>
    <row r="144" spans="1:49" s="87" customFormat="1">
      <c r="A144" s="173"/>
      <c r="B144" s="40"/>
      <c r="C144" s="41"/>
      <c r="D144" s="66" t="s">
        <v>25</v>
      </c>
      <c r="E144" s="88"/>
      <c r="F144" s="52"/>
      <c r="G144" s="52"/>
      <c r="H144" s="43"/>
      <c r="I144" s="43"/>
      <c r="J144" s="43"/>
      <c r="K144" s="44"/>
      <c r="L144" s="44"/>
    </row>
    <row r="145" spans="1:12" s="87" customFormat="1">
      <c r="A145" s="173"/>
      <c r="B145" s="40"/>
      <c r="C145" s="41"/>
      <c r="D145" s="42" t="s">
        <v>104</v>
      </c>
      <c r="E145" s="91">
        <v>1</v>
      </c>
      <c r="F145" s="50">
        <v>3.6</v>
      </c>
      <c r="G145" s="50">
        <v>1</v>
      </c>
      <c r="H145" s="50">
        <v>1</v>
      </c>
      <c r="I145" s="50">
        <f>E145*F145*G145*H145</f>
        <v>3.6</v>
      </c>
      <c r="J145" s="43"/>
      <c r="K145" s="44"/>
      <c r="L145" s="44"/>
    </row>
    <row r="146" spans="1:12" s="87" customFormat="1">
      <c r="A146" s="173"/>
      <c r="B146" s="40"/>
      <c r="C146" s="41" t="s">
        <v>96</v>
      </c>
      <c r="D146" s="42" t="s">
        <v>27</v>
      </c>
      <c r="E146" s="88"/>
      <c r="F146" s="52"/>
      <c r="G146" s="52"/>
      <c r="H146" s="51"/>
      <c r="I146" s="51"/>
      <c r="J146" s="52">
        <f>SUM(I145:I145)</f>
        <v>3.6</v>
      </c>
      <c r="K146" s="53"/>
      <c r="L146" s="53">
        <f>J146*K146</f>
        <v>0</v>
      </c>
    </row>
    <row r="147" spans="1:12" s="87" customFormat="1">
      <c r="A147" s="173"/>
      <c r="B147" s="40"/>
      <c r="C147" s="41"/>
      <c r="D147" s="42"/>
      <c r="E147" s="88"/>
      <c r="F147" s="52"/>
      <c r="G147" s="52"/>
      <c r="H147" s="52"/>
      <c r="I147" s="52"/>
      <c r="J147" s="43"/>
      <c r="K147" s="44"/>
      <c r="L147" s="44"/>
    </row>
    <row r="148" spans="1:12" s="87" customFormat="1">
      <c r="A148" s="173"/>
      <c r="B148" s="45" t="s">
        <v>105</v>
      </c>
      <c r="C148" s="41" t="s">
        <v>12</v>
      </c>
      <c r="D148" s="66" t="s">
        <v>106</v>
      </c>
      <c r="E148" s="88"/>
      <c r="F148" s="52"/>
      <c r="G148" s="52"/>
      <c r="H148" s="43"/>
      <c r="I148" s="43"/>
      <c r="J148" s="43"/>
      <c r="K148" s="44"/>
      <c r="L148" s="44"/>
    </row>
    <row r="149" spans="1:12" s="87" customFormat="1" ht="22.8">
      <c r="A149" s="173"/>
      <c r="B149" s="40"/>
      <c r="C149" s="41"/>
      <c r="D149" s="66" t="s">
        <v>107</v>
      </c>
      <c r="E149" s="88"/>
      <c r="F149" s="52"/>
      <c r="G149" s="52"/>
      <c r="H149" s="43"/>
      <c r="I149" s="43"/>
      <c r="J149" s="43"/>
      <c r="K149" s="44"/>
      <c r="L149" s="44"/>
    </row>
    <row r="150" spans="1:12" s="87" customFormat="1">
      <c r="A150" s="173"/>
      <c r="B150" s="40"/>
      <c r="C150" s="41"/>
      <c r="D150" s="66"/>
      <c r="E150" s="88"/>
      <c r="F150" s="52"/>
      <c r="G150" s="52"/>
      <c r="H150" s="43"/>
      <c r="I150" s="43"/>
      <c r="J150" s="43"/>
      <c r="K150" s="44"/>
      <c r="L150" s="44"/>
    </row>
    <row r="151" spans="1:12" s="87" customFormat="1">
      <c r="A151" s="173"/>
      <c r="B151" s="40"/>
      <c r="C151" s="41"/>
      <c r="D151" s="66" t="s">
        <v>25</v>
      </c>
      <c r="E151" s="91">
        <v>1</v>
      </c>
      <c r="F151" s="50">
        <v>1</v>
      </c>
      <c r="G151" s="50">
        <v>1</v>
      </c>
      <c r="H151" s="50">
        <v>1</v>
      </c>
      <c r="I151" s="50">
        <f>E151*F151*G151*H151</f>
        <v>1</v>
      </c>
      <c r="J151" s="43"/>
      <c r="K151" s="44"/>
      <c r="L151" s="44"/>
    </row>
    <row r="152" spans="1:12" s="87" customFormat="1">
      <c r="A152" s="173"/>
      <c r="B152" s="40"/>
      <c r="C152" s="41" t="s">
        <v>96</v>
      </c>
      <c r="D152" s="42" t="s">
        <v>27</v>
      </c>
      <c r="E152" s="88"/>
      <c r="F152" s="52"/>
      <c r="G152" s="52"/>
      <c r="H152" s="51"/>
      <c r="I152" s="51"/>
      <c r="J152" s="52">
        <f>SUM(I151:I151)</f>
        <v>1</v>
      </c>
      <c r="K152" s="53"/>
      <c r="L152" s="53">
        <f>J152*K152</f>
        <v>0</v>
      </c>
    </row>
    <row r="153" spans="1:12" s="87" customFormat="1">
      <c r="A153" s="173"/>
      <c r="B153" s="40"/>
      <c r="C153" s="41"/>
      <c r="D153" s="42"/>
      <c r="E153" s="88"/>
      <c r="F153" s="52"/>
      <c r="G153" s="52"/>
      <c r="H153" s="51"/>
      <c r="I153" s="51"/>
      <c r="J153" s="52"/>
      <c r="K153" s="53"/>
      <c r="L153" s="53"/>
    </row>
    <row r="154" spans="1:12" s="87" customFormat="1">
      <c r="A154" s="173"/>
      <c r="B154" s="45" t="s">
        <v>108</v>
      </c>
      <c r="C154" s="41" t="s">
        <v>96</v>
      </c>
      <c r="D154" s="66" t="s">
        <v>109</v>
      </c>
      <c r="E154" s="88"/>
      <c r="F154" s="52"/>
      <c r="G154" s="52"/>
      <c r="H154" s="43"/>
      <c r="I154" s="43"/>
      <c r="J154" s="43"/>
      <c r="K154" s="44"/>
      <c r="L154" s="44"/>
    </row>
    <row r="155" spans="1:12" s="87" customFormat="1" ht="35.4">
      <c r="A155" s="173"/>
      <c r="B155" s="40"/>
      <c r="C155" s="41"/>
      <c r="D155" s="66" t="s">
        <v>110</v>
      </c>
      <c r="E155" s="88"/>
      <c r="F155" s="52"/>
      <c r="G155" s="52"/>
      <c r="H155" s="43"/>
      <c r="I155" s="43"/>
      <c r="J155" s="43"/>
      <c r="K155" s="44"/>
      <c r="L155" s="44"/>
    </row>
    <row r="156" spans="1:12" s="87" customFormat="1">
      <c r="A156" s="173"/>
      <c r="B156" s="40"/>
      <c r="C156" s="41"/>
      <c r="D156" s="66" t="s">
        <v>25</v>
      </c>
      <c r="E156" s="88"/>
      <c r="F156" s="52"/>
      <c r="G156" s="52"/>
      <c r="H156" s="43"/>
      <c r="I156" s="43"/>
      <c r="J156" s="43"/>
      <c r="K156" s="44"/>
      <c r="L156" s="44"/>
    </row>
    <row r="157" spans="1:12" s="87" customFormat="1">
      <c r="A157" s="173"/>
      <c r="B157" s="40"/>
      <c r="C157" s="41"/>
      <c r="D157" s="42" t="s">
        <v>111</v>
      </c>
      <c r="E157" s="91">
        <v>5</v>
      </c>
      <c r="F157" s="50">
        <v>1</v>
      </c>
      <c r="G157" s="50">
        <v>1</v>
      </c>
      <c r="H157" s="50">
        <v>1</v>
      </c>
      <c r="I157" s="50">
        <f>E157*F157*G157*H157</f>
        <v>5</v>
      </c>
      <c r="J157" s="43"/>
      <c r="K157" s="44"/>
      <c r="L157" s="44"/>
    </row>
    <row r="158" spans="1:12" s="87" customFormat="1">
      <c r="A158" s="173"/>
      <c r="B158" s="40"/>
      <c r="C158" s="41" t="s">
        <v>96</v>
      </c>
      <c r="D158" s="42" t="s">
        <v>27</v>
      </c>
      <c r="E158" s="88"/>
      <c r="F158" s="52"/>
      <c r="G158" s="52"/>
      <c r="H158" s="51"/>
      <c r="I158" s="51"/>
      <c r="J158" s="52">
        <f>SUM(I157:I157)</f>
        <v>5</v>
      </c>
      <c r="K158" s="53"/>
      <c r="L158" s="53">
        <f>J158*K158</f>
        <v>0</v>
      </c>
    </row>
    <row r="159" spans="1:12" s="87" customFormat="1">
      <c r="A159" s="173"/>
      <c r="B159" s="40"/>
      <c r="C159" s="41"/>
      <c r="D159" s="42"/>
      <c r="E159" s="88"/>
      <c r="F159" s="52"/>
      <c r="G159" s="52"/>
      <c r="H159" s="51"/>
      <c r="I159" s="51"/>
      <c r="J159" s="52"/>
      <c r="K159" s="53"/>
      <c r="L159" s="53"/>
    </row>
    <row r="160" spans="1:12" s="87" customFormat="1" ht="14.25" customHeight="1">
      <c r="A160" s="173"/>
      <c r="B160" s="73"/>
      <c r="C160" s="74"/>
      <c r="D160" s="75"/>
      <c r="E160" s="76"/>
      <c r="F160" s="76"/>
      <c r="G160" s="76"/>
      <c r="H160" s="76"/>
      <c r="I160" s="76"/>
      <c r="J160" s="77"/>
      <c r="K160" s="78"/>
      <c r="L160" s="78"/>
    </row>
    <row r="161" spans="1:12" s="39" customFormat="1">
      <c r="A161" s="170"/>
      <c r="B161" s="33" t="s">
        <v>112</v>
      </c>
      <c r="C161" s="79"/>
      <c r="D161" s="35" t="s">
        <v>113</v>
      </c>
      <c r="E161" s="36"/>
      <c r="F161" s="36"/>
      <c r="G161" s="36"/>
      <c r="H161" s="36"/>
      <c r="I161" s="36"/>
      <c r="J161" s="36"/>
      <c r="K161" s="37"/>
      <c r="L161" s="37">
        <f>SUM(L162:L180)</f>
        <v>0</v>
      </c>
    </row>
    <row r="162" spans="1:12" s="47" customFormat="1">
      <c r="A162" s="172"/>
      <c r="B162" s="67"/>
      <c r="C162" s="68"/>
      <c r="D162" s="92"/>
      <c r="E162" s="70"/>
      <c r="F162" s="70"/>
      <c r="G162" s="70"/>
      <c r="H162" s="70"/>
      <c r="I162" s="70"/>
      <c r="J162" s="70"/>
      <c r="K162" s="71"/>
      <c r="L162" s="44"/>
    </row>
    <row r="163" spans="1:12" s="47" customFormat="1" ht="22.8">
      <c r="A163" s="172"/>
      <c r="B163" s="45" t="s">
        <v>114</v>
      </c>
      <c r="C163" s="41" t="s">
        <v>55</v>
      </c>
      <c r="D163" s="66" t="s">
        <v>115</v>
      </c>
      <c r="E163" s="43"/>
      <c r="F163" s="43"/>
      <c r="G163" s="43"/>
      <c r="H163" s="43"/>
      <c r="I163" s="43"/>
      <c r="J163" s="43"/>
      <c r="K163" s="71"/>
      <c r="L163" s="44"/>
    </row>
    <row r="164" spans="1:12" s="47" customFormat="1" ht="91.2">
      <c r="A164" s="172"/>
      <c r="B164" s="40"/>
      <c r="C164" s="41"/>
      <c r="D164" s="66" t="s">
        <v>116</v>
      </c>
      <c r="E164" s="43"/>
      <c r="F164" s="43"/>
      <c r="G164" s="43"/>
      <c r="H164" s="43"/>
      <c r="I164" s="43"/>
      <c r="J164" s="43"/>
      <c r="K164" s="71"/>
      <c r="L164" s="44"/>
    </row>
    <row r="165" spans="1:12" s="47" customFormat="1">
      <c r="A165" s="172"/>
      <c r="B165" s="40"/>
      <c r="C165" s="41"/>
      <c r="D165" s="48" t="s">
        <v>25</v>
      </c>
      <c r="E165" s="43"/>
      <c r="F165" s="43"/>
      <c r="G165" s="43"/>
      <c r="H165" s="43"/>
      <c r="I165" s="43"/>
      <c r="J165" s="43"/>
      <c r="K165" s="71"/>
      <c r="L165" s="44"/>
    </row>
    <row r="166" spans="1:12" s="47" customFormat="1">
      <c r="A166" s="172"/>
      <c r="B166" s="40"/>
      <c r="C166" s="41"/>
      <c r="D166" s="42" t="s">
        <v>117</v>
      </c>
      <c r="E166" s="49">
        <v>1</v>
      </c>
      <c r="F166" s="49">
        <v>4.3</v>
      </c>
      <c r="G166" s="49">
        <v>1</v>
      </c>
      <c r="H166" s="49">
        <v>2.7</v>
      </c>
      <c r="I166" s="50">
        <f>E166*F166*G166*H166</f>
        <v>11.61</v>
      </c>
      <c r="J166" s="51"/>
      <c r="K166" s="71"/>
      <c r="L166" s="44"/>
    </row>
    <row r="167" spans="1:12" s="47" customFormat="1">
      <c r="A167" s="172"/>
      <c r="B167" s="40"/>
      <c r="C167" s="41" t="s">
        <v>55</v>
      </c>
      <c r="D167" s="42" t="s">
        <v>27</v>
      </c>
      <c r="E167" s="51"/>
      <c r="F167" s="51"/>
      <c r="G167" s="51"/>
      <c r="H167" s="51"/>
      <c r="I167" s="51"/>
      <c r="J167" s="52">
        <f>SUM(I166:I166)</f>
        <v>11.61</v>
      </c>
      <c r="K167" s="53"/>
      <c r="L167" s="53">
        <f>J167*K167</f>
        <v>0</v>
      </c>
    </row>
    <row r="168" spans="1:12" s="47" customFormat="1">
      <c r="A168" s="172"/>
      <c r="B168" s="67"/>
      <c r="C168" s="68"/>
      <c r="D168" s="92"/>
      <c r="E168" s="70"/>
      <c r="F168" s="70"/>
      <c r="G168" s="70"/>
      <c r="H168" s="70"/>
      <c r="I168" s="70"/>
      <c r="J168" s="70"/>
      <c r="K168" s="71"/>
      <c r="L168" s="44"/>
    </row>
    <row r="169" spans="1:12" s="47" customFormat="1">
      <c r="A169" s="172"/>
      <c r="B169" s="45" t="s">
        <v>118</v>
      </c>
      <c r="C169" s="41" t="s">
        <v>55</v>
      </c>
      <c r="D169" s="66" t="s">
        <v>119</v>
      </c>
      <c r="E169" s="43"/>
      <c r="F169" s="43"/>
      <c r="G169" s="43"/>
      <c r="H169" s="43"/>
      <c r="I169" s="43"/>
      <c r="J169" s="43"/>
      <c r="K169" s="71"/>
      <c r="L169" s="44"/>
    </row>
    <row r="170" spans="1:12" s="47" customFormat="1" ht="68.400000000000006">
      <c r="A170" s="172"/>
      <c r="B170" s="40"/>
      <c r="C170" s="41"/>
      <c r="D170" s="66" t="s">
        <v>120</v>
      </c>
      <c r="E170" s="43"/>
      <c r="F170" s="43"/>
      <c r="G170" s="43"/>
      <c r="H170" s="43"/>
      <c r="I170" s="43"/>
      <c r="J170" s="43"/>
      <c r="K170" s="71"/>
      <c r="L170" s="44"/>
    </row>
    <row r="171" spans="1:12" s="47" customFormat="1">
      <c r="A171" s="172"/>
      <c r="B171" s="40"/>
      <c r="C171" s="41"/>
      <c r="D171" s="48" t="s">
        <v>25</v>
      </c>
      <c r="E171" s="43"/>
      <c r="F171" s="43"/>
      <c r="G171" s="43"/>
      <c r="H171" s="43"/>
      <c r="I171" s="43"/>
      <c r="J171" s="43"/>
      <c r="K171" s="71"/>
      <c r="L171" s="44"/>
    </row>
    <row r="172" spans="1:12" s="47" customFormat="1">
      <c r="A172" s="172"/>
      <c r="B172" s="40"/>
      <c r="C172" s="41"/>
      <c r="D172" s="42" t="s">
        <v>121</v>
      </c>
      <c r="E172" s="49">
        <v>5</v>
      </c>
      <c r="F172" s="49">
        <v>1</v>
      </c>
      <c r="G172" s="49">
        <v>0.5</v>
      </c>
      <c r="H172" s="49">
        <v>2.7</v>
      </c>
      <c r="I172" s="50">
        <f>E172*F172*G172*H172</f>
        <v>6.75</v>
      </c>
      <c r="J172" s="51"/>
      <c r="K172" s="71"/>
      <c r="L172" s="44"/>
    </row>
    <row r="173" spans="1:12" s="47" customFormat="1">
      <c r="A173" s="172"/>
      <c r="B173" s="40"/>
      <c r="C173" s="41" t="s">
        <v>55</v>
      </c>
      <c r="D173" s="42" t="s">
        <v>27</v>
      </c>
      <c r="E173" s="51"/>
      <c r="F173" s="51"/>
      <c r="G173" s="51"/>
      <c r="H173" s="51"/>
      <c r="I173" s="51"/>
      <c r="J173" s="52">
        <f>SUM(I172:I172)</f>
        <v>6.75</v>
      </c>
      <c r="K173" s="53"/>
      <c r="L173" s="53">
        <f>J173*K173</f>
        <v>0</v>
      </c>
    </row>
    <row r="174" spans="1:12" s="47" customFormat="1">
      <c r="A174" s="172"/>
      <c r="B174" s="67"/>
      <c r="C174" s="68"/>
      <c r="D174" s="92"/>
      <c r="E174" s="70"/>
      <c r="F174" s="70"/>
      <c r="G174" s="70"/>
      <c r="H174" s="70"/>
      <c r="I174" s="70"/>
      <c r="J174" s="70"/>
      <c r="K174" s="71"/>
      <c r="L174" s="44"/>
    </row>
    <row r="175" spans="1:12" s="72" customFormat="1">
      <c r="A175" s="172"/>
      <c r="B175" s="45" t="s">
        <v>122</v>
      </c>
      <c r="C175" s="41" t="s">
        <v>10</v>
      </c>
      <c r="D175" s="66" t="s">
        <v>123</v>
      </c>
      <c r="E175" s="43"/>
      <c r="F175" s="43"/>
      <c r="G175" s="43"/>
      <c r="H175" s="43"/>
      <c r="I175" s="43"/>
      <c r="J175" s="43"/>
      <c r="K175" s="71"/>
      <c r="L175" s="44"/>
    </row>
    <row r="176" spans="1:12" s="72" customFormat="1" ht="22.8">
      <c r="A176" s="172"/>
      <c r="B176" s="40"/>
      <c r="C176" s="66"/>
      <c r="D176" s="66" t="s">
        <v>124</v>
      </c>
      <c r="E176" s="66"/>
      <c r="F176" s="66"/>
      <c r="G176" s="66"/>
      <c r="H176" s="66"/>
      <c r="I176" s="66"/>
      <c r="J176" s="66"/>
      <c r="K176" s="92"/>
      <c r="L176" s="66"/>
    </row>
    <row r="177" spans="1:12" s="72" customFormat="1">
      <c r="A177" s="172"/>
      <c r="B177" s="40"/>
      <c r="C177" s="41"/>
      <c r="D177" s="48" t="s">
        <v>25</v>
      </c>
      <c r="E177" s="43"/>
      <c r="F177" s="43"/>
      <c r="G177" s="43"/>
      <c r="H177" s="43"/>
      <c r="I177" s="43"/>
      <c r="J177" s="43"/>
      <c r="K177" s="71"/>
      <c r="L177" s="44"/>
    </row>
    <row r="178" spans="1:12" s="72" customFormat="1">
      <c r="A178" s="172"/>
      <c r="B178" s="40"/>
      <c r="C178" s="41"/>
      <c r="D178" s="177" t="s">
        <v>125</v>
      </c>
      <c r="E178" s="49">
        <v>1</v>
      </c>
      <c r="F178" s="49">
        <v>1</v>
      </c>
      <c r="G178" s="49">
        <v>1</v>
      </c>
      <c r="H178" s="49">
        <v>1</v>
      </c>
      <c r="I178" s="50">
        <f t="shared" ref="I178" si="0">E178*F178*G178*H178</f>
        <v>1</v>
      </c>
      <c r="J178" s="51"/>
      <c r="K178" s="71"/>
      <c r="L178" s="44"/>
    </row>
    <row r="179" spans="1:12" s="72" customFormat="1" ht="8.25" hidden="1" customHeight="1">
      <c r="A179" s="172"/>
      <c r="B179" s="40"/>
      <c r="C179" s="41"/>
      <c r="D179" s="177"/>
      <c r="E179" s="49"/>
      <c r="F179" s="49"/>
      <c r="G179" s="49"/>
      <c r="H179" s="49"/>
      <c r="I179" s="50"/>
      <c r="J179" s="51"/>
      <c r="K179" s="71"/>
      <c r="L179" s="44"/>
    </row>
    <row r="180" spans="1:12" s="72" customFormat="1">
      <c r="A180" s="172"/>
      <c r="B180" s="40"/>
      <c r="C180" s="41" t="s">
        <v>10</v>
      </c>
      <c r="D180" s="42" t="s">
        <v>27</v>
      </c>
      <c r="E180" s="51"/>
      <c r="F180" s="51"/>
      <c r="G180" s="51"/>
      <c r="H180" s="51"/>
      <c r="I180" s="51"/>
      <c r="J180" s="52">
        <f>SUM(I178:I179)</f>
        <v>1</v>
      </c>
      <c r="K180" s="53"/>
      <c r="L180" s="53">
        <f>J180*K180</f>
        <v>0</v>
      </c>
    </row>
    <row r="181" spans="1:12" s="72" customFormat="1">
      <c r="A181" s="172"/>
      <c r="B181" s="40"/>
      <c r="C181" s="41"/>
      <c r="D181" s="42"/>
      <c r="E181" s="51"/>
      <c r="F181" s="51"/>
      <c r="G181" s="51"/>
      <c r="H181" s="51"/>
      <c r="I181" s="51"/>
      <c r="J181" s="52"/>
      <c r="K181" s="53"/>
      <c r="L181" s="53"/>
    </row>
    <row r="182" spans="1:12" s="72" customFormat="1">
      <c r="A182" s="172"/>
      <c r="B182" s="33" t="s">
        <v>126</v>
      </c>
      <c r="C182" s="79"/>
      <c r="D182" s="35" t="s">
        <v>127</v>
      </c>
      <c r="E182" s="93"/>
      <c r="F182" s="93"/>
      <c r="G182" s="93"/>
      <c r="H182" s="93"/>
      <c r="I182" s="93"/>
      <c r="J182" s="93"/>
      <c r="K182" s="93"/>
      <c r="L182" s="37">
        <f>SUM(L183:L201)</f>
        <v>0</v>
      </c>
    </row>
    <row r="183" spans="1:12" s="72" customFormat="1">
      <c r="A183" s="172"/>
      <c r="B183" s="67"/>
      <c r="C183" s="68"/>
      <c r="D183" s="80"/>
      <c r="E183" s="70"/>
      <c r="F183" s="70"/>
      <c r="G183" s="70"/>
      <c r="H183" s="70"/>
      <c r="I183" s="70"/>
      <c r="J183" s="70"/>
      <c r="K183" s="71"/>
      <c r="L183" s="44"/>
    </row>
    <row r="184" spans="1:12" s="72" customFormat="1">
      <c r="A184" s="172"/>
      <c r="B184" s="45" t="s">
        <v>128</v>
      </c>
      <c r="C184" s="41" t="s">
        <v>55</v>
      </c>
      <c r="D184" s="66" t="s">
        <v>129</v>
      </c>
      <c r="E184" s="43"/>
      <c r="F184" s="43"/>
      <c r="G184" s="43"/>
      <c r="H184" s="43"/>
      <c r="I184" s="43"/>
      <c r="J184" s="43"/>
      <c r="K184" s="44"/>
      <c r="L184" s="44"/>
    </row>
    <row r="185" spans="1:12" s="72" customFormat="1" ht="68.400000000000006">
      <c r="A185" s="172"/>
      <c r="B185" s="40"/>
      <c r="C185" s="41"/>
      <c r="D185" s="60" t="s">
        <v>130</v>
      </c>
      <c r="E185" s="43"/>
      <c r="F185" s="43"/>
      <c r="G185" s="43"/>
      <c r="H185" s="43"/>
      <c r="I185" s="43"/>
      <c r="J185" s="43"/>
      <c r="K185" s="44"/>
      <c r="L185" s="44"/>
    </row>
    <row r="186" spans="1:12" s="72" customFormat="1">
      <c r="A186" s="172"/>
      <c r="B186" s="40"/>
      <c r="C186" s="41"/>
      <c r="D186" s="66" t="s">
        <v>25</v>
      </c>
      <c r="E186" s="43"/>
      <c r="F186" s="43"/>
      <c r="G186" s="43"/>
      <c r="H186" s="43"/>
      <c r="I186" s="43"/>
      <c r="J186" s="43"/>
      <c r="K186" s="44"/>
      <c r="L186" s="44"/>
    </row>
    <row r="187" spans="1:12" s="72" customFormat="1">
      <c r="A187" s="172"/>
      <c r="B187" s="40"/>
      <c r="C187" s="41"/>
      <c r="D187" s="42" t="s">
        <v>131</v>
      </c>
      <c r="E187" s="49">
        <v>9.02</v>
      </c>
      <c r="F187" s="50">
        <v>1</v>
      </c>
      <c r="G187" s="50">
        <v>1</v>
      </c>
      <c r="H187" s="50">
        <v>1</v>
      </c>
      <c r="I187" s="50">
        <f t="shared" ref="I187" si="1">E187*F187*G187*H187</f>
        <v>9.02</v>
      </c>
      <c r="J187" s="43"/>
      <c r="K187" s="53"/>
      <c r="L187" s="53"/>
    </row>
    <row r="188" spans="1:12" s="72" customFormat="1">
      <c r="A188" s="172"/>
      <c r="B188" s="40"/>
      <c r="C188" s="41" t="s">
        <v>55</v>
      </c>
      <c r="D188" s="42" t="s">
        <v>27</v>
      </c>
      <c r="E188" s="51"/>
      <c r="F188" s="51"/>
      <c r="G188" s="51"/>
      <c r="H188" s="51"/>
      <c r="I188" s="51"/>
      <c r="J188" s="52">
        <f>I187</f>
        <v>9.02</v>
      </c>
      <c r="K188" s="44"/>
      <c r="L188" s="53">
        <f>J188*K188</f>
        <v>0</v>
      </c>
    </row>
    <row r="189" spans="1:12" s="72" customFormat="1"/>
    <row r="190" spans="1:12" s="72" customFormat="1">
      <c r="A190" s="172"/>
      <c r="B190" s="45" t="s">
        <v>132</v>
      </c>
      <c r="C190" s="41" t="s">
        <v>133</v>
      </c>
      <c r="D190" s="66" t="s">
        <v>134</v>
      </c>
      <c r="E190" s="43"/>
      <c r="F190" s="43"/>
      <c r="G190" s="43"/>
      <c r="H190" s="43"/>
      <c r="I190" s="43"/>
      <c r="J190" s="43"/>
      <c r="K190" s="44"/>
      <c r="L190" s="44"/>
    </row>
    <row r="191" spans="1:12" s="72" customFormat="1" ht="27" customHeight="1">
      <c r="A191" s="172"/>
      <c r="B191" s="40"/>
      <c r="C191" s="41"/>
      <c r="D191" s="60" t="s">
        <v>135</v>
      </c>
      <c r="E191" s="43"/>
      <c r="F191" s="43"/>
      <c r="G191" s="43"/>
      <c r="H191" s="43"/>
      <c r="I191" s="43"/>
      <c r="J191" s="43"/>
      <c r="K191" s="44"/>
      <c r="L191" s="44"/>
    </row>
    <row r="192" spans="1:12" s="72" customFormat="1">
      <c r="A192" s="172"/>
      <c r="B192" s="40"/>
      <c r="C192" s="41"/>
      <c r="D192" s="66" t="s">
        <v>25</v>
      </c>
      <c r="E192" s="43"/>
      <c r="F192" s="43"/>
      <c r="G192" s="43"/>
      <c r="H192" s="43"/>
      <c r="I192" s="43"/>
      <c r="J192" s="43"/>
      <c r="K192" s="44"/>
      <c r="L192" s="44"/>
    </row>
    <row r="193" spans="1:12" s="72" customFormat="1">
      <c r="A193" s="172"/>
      <c r="B193" s="40"/>
      <c r="C193" s="41"/>
      <c r="D193" s="42" t="s">
        <v>131</v>
      </c>
      <c r="E193" s="49">
        <v>9.02</v>
      </c>
      <c r="F193" s="50">
        <v>1</v>
      </c>
      <c r="G193" s="50">
        <v>1</v>
      </c>
      <c r="H193" s="50">
        <v>1</v>
      </c>
      <c r="I193" s="50">
        <f>E193*F193*G193*H193</f>
        <v>9.02</v>
      </c>
      <c r="J193" s="43"/>
      <c r="K193" s="53"/>
      <c r="L193" s="47"/>
    </row>
    <row r="194" spans="1:12" s="72" customFormat="1">
      <c r="A194" s="172"/>
      <c r="B194" s="40"/>
      <c r="C194" s="41" t="s">
        <v>55</v>
      </c>
      <c r="D194" s="42" t="s">
        <v>27</v>
      </c>
      <c r="E194" s="51"/>
      <c r="F194" s="51"/>
      <c r="G194" s="51"/>
      <c r="H194" s="51"/>
      <c r="I194" s="51"/>
      <c r="J194" s="52">
        <f>E193</f>
        <v>9.02</v>
      </c>
      <c r="K194" s="44"/>
      <c r="L194" s="53">
        <f>J194*K194</f>
        <v>0</v>
      </c>
    </row>
    <row r="195" spans="1:12" s="72" customFormat="1">
      <c r="A195" s="172"/>
      <c r="B195" s="40"/>
      <c r="C195" s="41"/>
      <c r="D195" s="42"/>
      <c r="E195" s="51"/>
      <c r="F195" s="51"/>
      <c r="G195" s="51"/>
      <c r="H195" s="51"/>
      <c r="I195" s="51"/>
      <c r="J195" s="52"/>
      <c r="K195" s="44"/>
      <c r="L195" s="53"/>
    </row>
    <row r="196" spans="1:12" s="72" customFormat="1">
      <c r="A196" s="172"/>
      <c r="B196" s="45" t="s">
        <v>136</v>
      </c>
      <c r="C196" s="41" t="s">
        <v>55</v>
      </c>
      <c r="D196" s="66" t="s">
        <v>137</v>
      </c>
      <c r="E196" s="43"/>
      <c r="F196" s="43"/>
      <c r="G196" s="43"/>
      <c r="H196" s="43"/>
      <c r="I196" s="43"/>
      <c r="J196" s="43"/>
      <c r="K196" s="44"/>
      <c r="L196" s="53"/>
    </row>
    <row r="197" spans="1:12" s="72" customFormat="1" ht="22.8">
      <c r="A197" s="172"/>
      <c r="B197" s="40"/>
      <c r="C197" s="41"/>
      <c r="D197" s="60" t="s">
        <v>138</v>
      </c>
      <c r="E197" s="43"/>
      <c r="F197" s="43"/>
      <c r="G197" s="43"/>
      <c r="H197" s="43"/>
      <c r="I197" s="43"/>
      <c r="J197" s="43"/>
      <c r="K197" s="44"/>
      <c r="L197" s="53"/>
    </row>
    <row r="198" spans="1:12" s="72" customFormat="1">
      <c r="A198" s="172"/>
      <c r="B198" s="40"/>
      <c r="C198" s="41"/>
      <c r="D198" s="66" t="s">
        <v>25</v>
      </c>
      <c r="E198" s="43"/>
      <c r="F198" s="43"/>
      <c r="G198" s="43"/>
      <c r="H198" s="43"/>
      <c r="I198" s="43"/>
      <c r="J198" s="43"/>
      <c r="K198" s="44"/>
      <c r="L198" s="53"/>
    </row>
    <row r="199" spans="1:12" s="72" customFormat="1">
      <c r="A199" s="172"/>
      <c r="B199" s="40"/>
      <c r="C199" s="41"/>
      <c r="D199" s="42" t="s">
        <v>139</v>
      </c>
      <c r="E199" s="49">
        <v>4.7</v>
      </c>
      <c r="F199" s="50">
        <v>1</v>
      </c>
      <c r="G199" s="50">
        <v>1</v>
      </c>
      <c r="H199" s="50">
        <v>1</v>
      </c>
      <c r="I199" s="50">
        <f>E199*F199*G199*H199</f>
        <v>4.7</v>
      </c>
      <c r="J199" s="43"/>
      <c r="K199" s="53"/>
      <c r="L199" s="53"/>
    </row>
    <row r="200" spans="1:12" s="72" customFormat="1">
      <c r="A200" s="172"/>
      <c r="B200" s="40"/>
      <c r="C200" s="41" t="s">
        <v>55</v>
      </c>
      <c r="D200" s="42" t="s">
        <v>27</v>
      </c>
      <c r="E200" s="51"/>
      <c r="F200" s="51"/>
      <c r="G200" s="51"/>
      <c r="H200" s="51"/>
      <c r="I200" s="51"/>
      <c r="J200" s="52">
        <f>I199</f>
        <v>4.7</v>
      </c>
      <c r="K200" s="44"/>
      <c r="L200" s="53">
        <f t="shared" ref="L200" si="2">J200*K200</f>
        <v>0</v>
      </c>
    </row>
    <row r="201" spans="1:12" s="72" customFormat="1">
      <c r="A201" s="172"/>
      <c r="B201" s="40"/>
      <c r="C201" s="41"/>
      <c r="D201" s="42"/>
      <c r="E201" s="51"/>
      <c r="F201" s="51"/>
      <c r="G201" s="51"/>
      <c r="H201" s="51"/>
      <c r="I201" s="51"/>
      <c r="J201" s="52"/>
      <c r="K201" s="44"/>
      <c r="L201" s="53"/>
    </row>
    <row r="202" spans="1:12" s="72" customFormat="1">
      <c r="A202" s="172"/>
      <c r="B202" s="33" t="s">
        <v>140</v>
      </c>
      <c r="C202" s="79"/>
      <c r="D202" s="35" t="s">
        <v>141</v>
      </c>
      <c r="E202" s="33"/>
      <c r="F202" s="79"/>
      <c r="G202" s="35"/>
      <c r="H202" s="33"/>
      <c r="I202" s="79"/>
      <c r="J202" s="35"/>
      <c r="K202" s="33"/>
      <c r="L202" s="37">
        <f>SUM(L203:L229)</f>
        <v>0</v>
      </c>
    </row>
    <row r="203" spans="1:12" s="72" customFormat="1">
      <c r="A203" s="172"/>
      <c r="B203" s="67"/>
      <c r="C203" s="68"/>
      <c r="D203" s="80"/>
      <c r="E203" s="94"/>
      <c r="F203" s="94"/>
      <c r="G203" s="94"/>
      <c r="H203" s="94"/>
      <c r="I203" s="94"/>
      <c r="J203" s="95"/>
      <c r="K203" s="71"/>
      <c r="L203" s="44"/>
    </row>
    <row r="204" spans="1:12" s="72" customFormat="1">
      <c r="A204" s="172"/>
      <c r="B204" s="45" t="s">
        <v>142</v>
      </c>
      <c r="C204" s="41" t="s">
        <v>12</v>
      </c>
      <c r="D204" s="96" t="s">
        <v>46</v>
      </c>
      <c r="E204" s="43"/>
      <c r="F204" s="43"/>
      <c r="G204" s="43"/>
      <c r="H204" s="43"/>
      <c r="I204" s="43"/>
      <c r="J204" s="43"/>
      <c r="K204" s="44"/>
      <c r="L204" s="44"/>
    </row>
    <row r="205" spans="1:12" s="72" customFormat="1" ht="22.8">
      <c r="A205" s="172"/>
      <c r="B205" s="40"/>
      <c r="C205" s="41"/>
      <c r="D205" s="97" t="s">
        <v>143</v>
      </c>
      <c r="E205" s="43"/>
      <c r="F205" s="43"/>
      <c r="G205" s="43"/>
      <c r="H205" s="43"/>
      <c r="I205" s="43"/>
      <c r="J205" s="43"/>
      <c r="K205" s="44"/>
      <c r="L205" s="44"/>
    </row>
    <row r="206" spans="1:12" s="72" customFormat="1">
      <c r="A206" s="172"/>
      <c r="B206" s="40"/>
      <c r="C206" s="41"/>
      <c r="D206" s="66" t="s">
        <v>25</v>
      </c>
      <c r="E206" s="43"/>
      <c r="F206" s="43"/>
      <c r="G206" s="43"/>
      <c r="H206" s="43"/>
      <c r="I206" s="43"/>
      <c r="J206" s="43"/>
      <c r="K206" s="44"/>
      <c r="L206" s="44"/>
    </row>
    <row r="207" spans="1:12" s="72" customFormat="1">
      <c r="A207" s="172"/>
      <c r="B207" s="40"/>
      <c r="C207" s="41"/>
      <c r="D207" s="66" t="s">
        <v>144</v>
      </c>
      <c r="E207" s="49">
        <v>1</v>
      </c>
      <c r="F207" s="49">
        <v>0.7</v>
      </c>
      <c r="G207" s="49">
        <v>1</v>
      </c>
      <c r="H207" s="49">
        <v>2.1</v>
      </c>
      <c r="I207" s="50">
        <f>E207*F207*G207*H207</f>
        <v>1.47</v>
      </c>
      <c r="J207" s="43"/>
      <c r="K207" s="53"/>
      <c r="L207" s="53"/>
    </row>
    <row r="208" spans="1:12" s="72" customFormat="1">
      <c r="A208" s="172"/>
      <c r="B208" s="40"/>
      <c r="C208" s="41" t="s">
        <v>12</v>
      </c>
      <c r="D208" s="42" t="s">
        <v>27</v>
      </c>
      <c r="E208" s="51"/>
      <c r="F208" s="51"/>
      <c r="G208" s="51"/>
      <c r="H208" s="51"/>
      <c r="I208" s="51"/>
      <c r="J208" s="52">
        <f>E207</f>
        <v>1</v>
      </c>
      <c r="K208" s="44"/>
      <c r="L208" s="53">
        <f>K208*J208</f>
        <v>0</v>
      </c>
    </row>
    <row r="209" spans="1:12" s="72" customFormat="1">
      <c r="A209" s="172"/>
      <c r="B209" s="67"/>
      <c r="C209" s="68"/>
      <c r="D209" s="80"/>
      <c r="E209" s="94"/>
      <c r="F209" s="94"/>
      <c r="G209" s="94"/>
      <c r="H209" s="94"/>
      <c r="I209" s="94"/>
      <c r="J209" s="95"/>
      <c r="K209" s="44"/>
      <c r="L209" s="44"/>
    </row>
    <row r="210" spans="1:12" s="72" customFormat="1">
      <c r="A210" s="172"/>
      <c r="B210" s="45" t="s">
        <v>145</v>
      </c>
      <c r="C210" s="41" t="s">
        <v>12</v>
      </c>
      <c r="D210" s="96" t="s">
        <v>146</v>
      </c>
      <c r="E210" s="43"/>
      <c r="F210" s="43"/>
      <c r="G210" s="43"/>
      <c r="H210" s="43"/>
      <c r="I210" s="43"/>
      <c r="J210" s="43"/>
      <c r="K210" s="44"/>
      <c r="L210" s="44"/>
    </row>
    <row r="211" spans="1:12" s="72" customFormat="1" ht="37.5" customHeight="1">
      <c r="A211" s="172"/>
      <c r="B211" s="40"/>
      <c r="C211" s="41"/>
      <c r="D211" s="97" t="s">
        <v>147</v>
      </c>
      <c r="E211" s="43"/>
      <c r="F211" s="43"/>
      <c r="G211" s="43"/>
      <c r="H211" s="43"/>
      <c r="I211" s="43"/>
      <c r="J211" s="43"/>
      <c r="K211" s="44"/>
      <c r="L211" s="44"/>
    </row>
    <row r="212" spans="1:12" s="72" customFormat="1">
      <c r="A212" s="172"/>
      <c r="B212" s="40"/>
      <c r="C212" s="41"/>
      <c r="D212" s="66" t="s">
        <v>25</v>
      </c>
      <c r="E212" s="43"/>
      <c r="F212" s="43"/>
      <c r="G212" s="43"/>
      <c r="H212" s="43"/>
      <c r="I212" s="43"/>
      <c r="J212" s="43"/>
      <c r="K212" s="44"/>
      <c r="L212" s="44"/>
    </row>
    <row r="213" spans="1:12" s="72" customFormat="1">
      <c r="A213" s="172"/>
      <c r="B213" s="40"/>
      <c r="C213" s="41"/>
      <c r="D213" s="66" t="s">
        <v>148</v>
      </c>
      <c r="E213" s="49">
        <v>1</v>
      </c>
      <c r="F213" s="49">
        <v>0.7</v>
      </c>
      <c r="G213" s="49">
        <v>1</v>
      </c>
      <c r="H213" s="49">
        <v>2.1</v>
      </c>
      <c r="I213" s="50">
        <f>E213*F213*G213*H213</f>
        <v>1.47</v>
      </c>
      <c r="J213" s="43"/>
      <c r="K213" s="53"/>
      <c r="L213" s="53"/>
    </row>
    <row r="214" spans="1:12" s="72" customFormat="1">
      <c r="A214" s="172"/>
      <c r="B214" s="40"/>
      <c r="C214" s="41"/>
      <c r="D214" s="66" t="s">
        <v>149</v>
      </c>
      <c r="E214" s="49">
        <v>1</v>
      </c>
      <c r="F214" s="49">
        <v>0.7</v>
      </c>
      <c r="G214" s="49">
        <v>1</v>
      </c>
      <c r="H214" s="49">
        <v>1</v>
      </c>
      <c r="I214" s="50">
        <f>E214*F214*G214*H214</f>
        <v>0.7</v>
      </c>
      <c r="J214" s="43"/>
      <c r="K214" s="53"/>
      <c r="L214" s="53"/>
    </row>
    <row r="215" spans="1:12" s="72" customFormat="1">
      <c r="A215" s="172"/>
      <c r="B215" s="40"/>
      <c r="C215" s="41" t="s">
        <v>12</v>
      </c>
      <c r="D215" s="42" t="s">
        <v>27</v>
      </c>
      <c r="E215" s="51"/>
      <c r="F215" s="51"/>
      <c r="G215" s="51"/>
      <c r="H215" s="51"/>
      <c r="I215" s="51"/>
      <c r="J215" s="52">
        <v>2</v>
      </c>
      <c r="K215" s="44"/>
      <c r="L215" s="53">
        <f>K215*J215</f>
        <v>0</v>
      </c>
    </row>
    <row r="216" spans="1:12" s="72" customFormat="1">
      <c r="A216" s="172"/>
      <c r="B216" s="67"/>
      <c r="C216" s="68"/>
      <c r="D216" s="80"/>
      <c r="E216" s="94"/>
      <c r="F216" s="94"/>
      <c r="G216" s="94"/>
      <c r="H216" s="94"/>
      <c r="I216" s="94"/>
      <c r="J216" s="95"/>
      <c r="K216" s="44"/>
      <c r="L216" s="44"/>
    </row>
    <row r="217" spans="1:12" s="72" customFormat="1">
      <c r="A217" s="172"/>
      <c r="B217" s="45" t="s">
        <v>150</v>
      </c>
      <c r="C217" s="41" t="s">
        <v>12</v>
      </c>
      <c r="D217" s="66" t="s">
        <v>151</v>
      </c>
      <c r="E217" s="43"/>
      <c r="F217" s="43"/>
      <c r="G217" s="43"/>
      <c r="H217" s="43"/>
      <c r="I217" s="43"/>
      <c r="J217" s="43"/>
      <c r="K217" s="44"/>
      <c r="L217" s="44"/>
    </row>
    <row r="218" spans="1:12" s="72" customFormat="1" ht="128.25" customHeight="1">
      <c r="A218" s="172"/>
      <c r="B218" s="40"/>
      <c r="C218" s="41"/>
      <c r="D218" s="60" t="s">
        <v>152</v>
      </c>
      <c r="E218" s="43"/>
      <c r="F218" s="43"/>
      <c r="G218" s="43"/>
      <c r="H218" s="43"/>
      <c r="I218" s="43"/>
      <c r="J218" s="43"/>
      <c r="K218" s="44"/>
      <c r="L218" s="44"/>
    </row>
    <row r="219" spans="1:12" s="72" customFormat="1">
      <c r="A219" s="172"/>
      <c r="B219" s="40"/>
      <c r="C219" s="41"/>
      <c r="D219" s="66" t="s">
        <v>25</v>
      </c>
      <c r="E219" s="43"/>
      <c r="F219" s="43"/>
      <c r="G219" s="43"/>
      <c r="H219" s="43"/>
      <c r="I219" s="43"/>
      <c r="J219" s="43"/>
      <c r="K219" s="44"/>
      <c r="L219" s="44"/>
    </row>
    <row r="220" spans="1:12" s="72" customFormat="1">
      <c r="A220" s="172"/>
      <c r="B220" s="40"/>
      <c r="C220" s="41"/>
      <c r="D220" s="42" t="s">
        <v>153</v>
      </c>
      <c r="E220" s="49">
        <v>2</v>
      </c>
      <c r="F220" s="50">
        <v>1</v>
      </c>
      <c r="G220" s="50">
        <v>1</v>
      </c>
      <c r="H220" s="50">
        <v>1</v>
      </c>
      <c r="I220" s="50">
        <f>E220*F220*G220*H220</f>
        <v>2</v>
      </c>
      <c r="J220" s="51"/>
      <c r="K220" s="53"/>
      <c r="L220" s="53"/>
    </row>
    <row r="221" spans="1:12" s="72" customFormat="1">
      <c r="A221" s="172"/>
      <c r="B221" s="40"/>
      <c r="C221" s="41"/>
      <c r="D221" s="42" t="s">
        <v>154</v>
      </c>
      <c r="E221" s="49">
        <v>3</v>
      </c>
      <c r="F221" s="50">
        <v>1</v>
      </c>
      <c r="G221" s="50">
        <v>1</v>
      </c>
      <c r="H221" s="50">
        <v>1</v>
      </c>
      <c r="I221" s="50">
        <f>E221*F221*G221*H221</f>
        <v>3</v>
      </c>
      <c r="J221" s="52">
        <f>SUM(E220:E221)</f>
        <v>5</v>
      </c>
      <c r="K221" s="44"/>
      <c r="L221" s="53">
        <f>J221*K221</f>
        <v>0</v>
      </c>
    </row>
    <row r="222" spans="1:12" s="72" customFormat="1">
      <c r="A222" s="172"/>
      <c r="B222" s="40"/>
      <c r="C222" s="41" t="s">
        <v>12</v>
      </c>
      <c r="D222" s="42" t="s">
        <v>27</v>
      </c>
      <c r="E222" s="51"/>
      <c r="F222" s="51"/>
      <c r="G222" s="51"/>
      <c r="H222" s="51"/>
      <c r="I222" s="51"/>
      <c r="L222" s="53"/>
    </row>
    <row r="223" spans="1:12" s="72" customFormat="1">
      <c r="A223" s="172"/>
      <c r="B223" s="40"/>
      <c r="C223" s="41"/>
      <c r="D223" s="42"/>
      <c r="E223" s="51"/>
      <c r="F223" s="51"/>
      <c r="G223" s="51"/>
      <c r="H223" s="51"/>
      <c r="I223" s="51"/>
      <c r="J223" s="52"/>
      <c r="K223" s="44"/>
      <c r="L223" s="53"/>
    </row>
    <row r="224" spans="1:12" s="72" customFormat="1">
      <c r="A224" s="172"/>
      <c r="B224" s="45" t="s">
        <v>155</v>
      </c>
      <c r="C224" s="41" t="s">
        <v>12</v>
      </c>
      <c r="D224" s="66" t="s">
        <v>156</v>
      </c>
      <c r="E224" s="43"/>
      <c r="F224" s="43"/>
      <c r="G224" s="43"/>
      <c r="H224" s="43"/>
      <c r="I224" s="43"/>
      <c r="J224" s="43"/>
      <c r="K224" s="44"/>
      <c r="L224" s="44"/>
    </row>
    <row r="225" spans="1:12" s="72" customFormat="1" ht="57">
      <c r="A225" s="172"/>
      <c r="B225" s="40"/>
      <c r="C225" s="41"/>
      <c r="D225" s="60" t="s">
        <v>157</v>
      </c>
      <c r="E225" s="43"/>
      <c r="F225" s="43"/>
      <c r="G225" s="43"/>
      <c r="H225" s="43"/>
      <c r="I225" s="43"/>
      <c r="J225" s="43"/>
      <c r="K225" s="44"/>
      <c r="L225" s="44"/>
    </row>
    <row r="226" spans="1:12" s="72" customFormat="1">
      <c r="A226" s="172"/>
      <c r="B226" s="40"/>
      <c r="C226" s="41"/>
      <c r="D226" s="66" t="s">
        <v>25</v>
      </c>
      <c r="E226" s="43"/>
      <c r="F226" s="43"/>
      <c r="G226" s="43"/>
      <c r="H226" s="43"/>
      <c r="I226" s="43"/>
      <c r="J226" s="43"/>
      <c r="K226" s="44"/>
      <c r="L226" s="44"/>
    </row>
    <row r="227" spans="1:12" s="72" customFormat="1">
      <c r="A227" s="172"/>
      <c r="B227" s="40"/>
      <c r="C227" s="41"/>
      <c r="D227" s="66" t="s">
        <v>158</v>
      </c>
      <c r="E227" s="49">
        <v>1</v>
      </c>
      <c r="F227" s="50">
        <v>1</v>
      </c>
      <c r="G227" s="50">
        <v>1</v>
      </c>
      <c r="H227" s="50">
        <v>1</v>
      </c>
      <c r="I227" s="50">
        <f>E227*F227*G227*H227</f>
        <v>1</v>
      </c>
      <c r="J227" s="98"/>
      <c r="K227" s="98"/>
      <c r="L227" s="98"/>
    </row>
    <row r="228" spans="1:12" s="72" customFormat="1">
      <c r="A228" s="172"/>
      <c r="B228" s="40"/>
      <c r="C228" s="41" t="s">
        <v>12</v>
      </c>
      <c r="D228" s="42" t="s">
        <v>27</v>
      </c>
      <c r="E228" s="51"/>
      <c r="F228" s="51"/>
      <c r="G228" s="51"/>
      <c r="H228" s="51"/>
      <c r="I228" s="51"/>
      <c r="J228" s="52">
        <f>SUM(I227:I227)</f>
        <v>1</v>
      </c>
      <c r="K228" s="44"/>
      <c r="L228" s="53">
        <f>K228*J228</f>
        <v>0</v>
      </c>
    </row>
    <row r="229" spans="1:12" s="47" customFormat="1">
      <c r="A229" s="172"/>
      <c r="B229" s="67"/>
      <c r="C229" s="68"/>
      <c r="D229" s="80"/>
      <c r="E229" s="70"/>
      <c r="F229" s="70"/>
      <c r="G229" s="70"/>
      <c r="H229" s="70"/>
      <c r="I229" s="70"/>
      <c r="J229" s="70"/>
      <c r="K229" s="71"/>
      <c r="L229" s="44"/>
    </row>
    <row r="230" spans="1:12" s="47" customFormat="1">
      <c r="A230" s="174"/>
      <c r="B230" s="33" t="s">
        <v>159</v>
      </c>
      <c r="C230" s="79"/>
      <c r="D230" s="35" t="s">
        <v>160</v>
      </c>
      <c r="E230" s="36"/>
      <c r="F230" s="36"/>
      <c r="G230" s="36"/>
      <c r="H230" s="36"/>
      <c r="I230" s="36"/>
      <c r="J230" s="36"/>
      <c r="K230" s="37"/>
      <c r="L230" s="37">
        <f>SUM(L231:L266)</f>
        <v>0</v>
      </c>
    </row>
    <row r="231" spans="1:12" s="47" customFormat="1">
      <c r="A231" s="172"/>
      <c r="B231" s="67"/>
      <c r="C231" s="68"/>
      <c r="D231" s="80"/>
      <c r="E231" s="70"/>
      <c r="F231" s="70"/>
      <c r="G231" s="70"/>
      <c r="H231" s="70"/>
      <c r="I231" s="70"/>
      <c r="J231" s="70"/>
      <c r="K231" s="71"/>
      <c r="L231" s="44"/>
    </row>
    <row r="232" spans="1:12" s="47" customFormat="1">
      <c r="A232" s="172"/>
      <c r="B232" s="45" t="s">
        <v>161</v>
      </c>
      <c r="C232" s="41" t="s">
        <v>40</v>
      </c>
      <c r="D232" s="66" t="s">
        <v>162</v>
      </c>
      <c r="E232" s="43"/>
      <c r="F232" s="43"/>
      <c r="G232" s="43"/>
      <c r="H232" s="43"/>
      <c r="I232" s="43"/>
      <c r="J232" s="43"/>
      <c r="K232" s="44"/>
      <c r="L232" s="44"/>
    </row>
    <row r="233" spans="1:12" s="47" customFormat="1" ht="79.8">
      <c r="A233" s="172"/>
      <c r="B233" s="40"/>
      <c r="C233" s="41"/>
      <c r="D233" s="60" t="s">
        <v>163</v>
      </c>
      <c r="E233" s="43"/>
      <c r="F233" s="43"/>
      <c r="G233" s="43"/>
      <c r="H233" s="43"/>
      <c r="I233" s="43"/>
      <c r="J233" s="43"/>
      <c r="K233" s="53"/>
      <c r="L233" s="53"/>
    </row>
    <row r="234" spans="1:12" s="98" customFormat="1">
      <c r="A234" s="172"/>
      <c r="B234" s="40"/>
      <c r="C234" s="41"/>
      <c r="D234" s="66" t="s">
        <v>164</v>
      </c>
      <c r="E234" s="43"/>
      <c r="F234" s="43"/>
      <c r="G234" s="43"/>
      <c r="H234" s="43"/>
      <c r="I234" s="43"/>
      <c r="J234" s="43"/>
      <c r="K234" s="44"/>
      <c r="L234" s="44"/>
    </row>
    <row r="235" spans="1:12" s="39" customFormat="1">
      <c r="A235" s="172"/>
      <c r="B235" s="40"/>
      <c r="C235" s="41"/>
      <c r="D235" s="42" t="s">
        <v>51</v>
      </c>
      <c r="E235" s="49">
        <v>1</v>
      </c>
      <c r="F235" s="50">
        <v>1</v>
      </c>
      <c r="G235" s="49">
        <v>1</v>
      </c>
      <c r="H235" s="99">
        <v>1</v>
      </c>
      <c r="I235" s="50">
        <f>E235*F235*G235*H235</f>
        <v>1</v>
      </c>
      <c r="J235" s="43"/>
      <c r="K235" s="44"/>
    </row>
    <row r="236" spans="1:12" s="47" customFormat="1">
      <c r="A236" s="172"/>
      <c r="B236" s="40"/>
      <c r="C236" s="41" t="s">
        <v>40</v>
      </c>
      <c r="D236" s="42" t="s">
        <v>27</v>
      </c>
      <c r="E236" s="51"/>
      <c r="F236" s="51"/>
      <c r="G236" s="51"/>
      <c r="H236" s="51"/>
      <c r="I236" s="51"/>
      <c r="J236" s="52">
        <f>SUM(I235:I235)</f>
        <v>1</v>
      </c>
      <c r="K236" s="53"/>
      <c r="L236" s="53">
        <f>J236*K236</f>
        <v>0</v>
      </c>
    </row>
    <row r="237" spans="1:12" s="47" customFormat="1">
      <c r="A237" s="172"/>
      <c r="B237" s="40"/>
      <c r="C237" s="41"/>
      <c r="D237" s="42"/>
      <c r="E237" s="51"/>
      <c r="F237" s="51"/>
      <c r="G237" s="51"/>
      <c r="H237" s="51"/>
      <c r="I237" s="51"/>
      <c r="J237" s="52"/>
      <c r="K237" s="53"/>
      <c r="L237" s="53"/>
    </row>
    <row r="238" spans="1:12" s="47" customFormat="1">
      <c r="A238" s="172"/>
      <c r="B238" s="45" t="s">
        <v>165</v>
      </c>
      <c r="C238" s="41" t="s">
        <v>12</v>
      </c>
      <c r="D238" s="66" t="s">
        <v>166</v>
      </c>
      <c r="E238" s="43"/>
      <c r="F238" s="43"/>
      <c r="G238" s="43"/>
      <c r="H238" s="43"/>
      <c r="I238" s="43"/>
      <c r="J238" s="43"/>
      <c r="K238" s="44"/>
      <c r="L238" s="44"/>
    </row>
    <row r="239" spans="1:12" s="47" customFormat="1">
      <c r="A239" s="172"/>
      <c r="B239" s="40"/>
      <c r="C239" s="41"/>
      <c r="D239" s="60" t="s">
        <v>167</v>
      </c>
      <c r="E239" s="43"/>
      <c r="F239" s="43"/>
      <c r="G239" s="43"/>
      <c r="H239" s="43"/>
      <c r="I239" s="43"/>
      <c r="J239" s="43"/>
      <c r="K239" s="44"/>
      <c r="L239" s="44"/>
    </row>
    <row r="240" spans="1:12" s="47" customFormat="1">
      <c r="A240" s="172"/>
      <c r="B240" s="40"/>
      <c r="C240" s="41"/>
      <c r="D240" s="66" t="s">
        <v>164</v>
      </c>
      <c r="E240" s="43"/>
      <c r="F240" s="43"/>
      <c r="G240" s="43"/>
      <c r="H240" s="43"/>
      <c r="I240" s="43"/>
      <c r="J240" s="43"/>
      <c r="K240" s="44"/>
      <c r="L240" s="44"/>
    </row>
    <row r="241" spans="1:12" s="47" customFormat="1" ht="87" customHeight="1">
      <c r="A241" s="172"/>
      <c r="B241" s="40"/>
      <c r="C241" s="41"/>
      <c r="D241" s="60" t="s">
        <v>168</v>
      </c>
      <c r="E241" s="49">
        <v>1</v>
      </c>
      <c r="F241" s="50">
        <v>1</v>
      </c>
      <c r="G241" s="49">
        <v>0.6</v>
      </c>
      <c r="H241" s="49">
        <v>0.6</v>
      </c>
      <c r="I241" s="50">
        <f t="shared" ref="I241:I242" si="3">E241*F241*G241*H241</f>
        <v>0.36</v>
      </c>
      <c r="J241" s="100"/>
      <c r="K241" s="101"/>
      <c r="L241" s="101"/>
    </row>
    <row r="242" spans="1:12" s="47" customFormat="1" ht="22.8">
      <c r="A242" s="172"/>
      <c r="B242" s="40"/>
      <c r="C242" s="41"/>
      <c r="D242" s="66" t="s">
        <v>169</v>
      </c>
      <c r="E242" s="49">
        <v>8</v>
      </c>
      <c r="F242" s="50">
        <v>2</v>
      </c>
      <c r="G242" s="49">
        <v>1</v>
      </c>
      <c r="H242" s="99">
        <v>1</v>
      </c>
      <c r="I242" s="50">
        <f t="shared" si="3"/>
        <v>16</v>
      </c>
      <c r="J242" s="43"/>
      <c r="K242" s="44"/>
      <c r="L242" s="44"/>
    </row>
    <row r="243" spans="1:12" s="47" customFormat="1" ht="34.799999999999997">
      <c r="A243" s="172"/>
      <c r="B243" s="40"/>
      <c r="C243" s="41"/>
      <c r="D243" s="66" t="s">
        <v>170</v>
      </c>
      <c r="E243" s="49">
        <v>3</v>
      </c>
      <c r="F243" s="50">
        <v>1.55</v>
      </c>
      <c r="G243" s="49">
        <v>1</v>
      </c>
      <c r="H243" s="99">
        <v>1</v>
      </c>
      <c r="I243" s="50">
        <f>E243*F243*G243*H243</f>
        <v>4.6500000000000004</v>
      </c>
      <c r="J243" s="43"/>
      <c r="K243" s="44"/>
      <c r="L243" s="44"/>
    </row>
    <row r="244" spans="1:12" s="47" customFormat="1">
      <c r="A244" s="172"/>
      <c r="B244" s="40"/>
      <c r="C244" s="41" t="s">
        <v>12</v>
      </c>
      <c r="D244" s="42" t="s">
        <v>27</v>
      </c>
      <c r="E244" s="51"/>
      <c r="F244" s="51"/>
      <c r="G244" s="51"/>
      <c r="H244" s="51"/>
      <c r="I244" s="51"/>
      <c r="J244" s="52">
        <f>SUM(E241:E243)</f>
        <v>12</v>
      </c>
      <c r="K244" s="53"/>
      <c r="L244" s="53">
        <f>J244*K244</f>
        <v>0</v>
      </c>
    </row>
    <row r="245" spans="1:12" s="47" customFormat="1">
      <c r="A245" s="172"/>
      <c r="B245" s="40"/>
      <c r="C245" s="41"/>
      <c r="D245" s="42"/>
      <c r="E245" s="51"/>
      <c r="F245" s="51"/>
      <c r="G245" s="51"/>
      <c r="H245" s="51"/>
      <c r="I245" s="51"/>
      <c r="J245" s="52"/>
      <c r="K245" s="53"/>
      <c r="L245" s="53"/>
    </row>
    <row r="246" spans="1:12" s="47" customFormat="1">
      <c r="A246" s="172"/>
      <c r="B246" s="45" t="s">
        <v>171</v>
      </c>
      <c r="C246" s="41" t="s">
        <v>12</v>
      </c>
      <c r="D246" s="66" t="s">
        <v>172</v>
      </c>
      <c r="E246" s="43"/>
      <c r="F246" s="43"/>
      <c r="G246" s="43"/>
      <c r="H246" s="43"/>
      <c r="I246" s="43"/>
      <c r="J246" s="43"/>
      <c r="K246" s="44"/>
      <c r="L246" s="44"/>
    </row>
    <row r="247" spans="1:12" s="47" customFormat="1">
      <c r="A247" s="172"/>
      <c r="B247" s="40"/>
      <c r="C247" s="41"/>
      <c r="D247" s="60" t="s">
        <v>173</v>
      </c>
      <c r="E247" s="43"/>
      <c r="F247" s="43"/>
      <c r="G247" s="43"/>
      <c r="H247" s="43"/>
      <c r="I247" s="43"/>
      <c r="J247" s="43"/>
      <c r="K247" s="44"/>
      <c r="L247" s="44"/>
    </row>
    <row r="248" spans="1:12" s="47" customFormat="1" ht="11.25" customHeight="1">
      <c r="A248" s="172"/>
      <c r="B248" s="40"/>
      <c r="C248" s="41"/>
      <c r="D248" s="66" t="s">
        <v>164</v>
      </c>
      <c r="E248" s="43"/>
      <c r="F248" s="43"/>
      <c r="G248" s="43"/>
      <c r="H248" s="43"/>
      <c r="I248" s="43"/>
      <c r="J248" s="43"/>
      <c r="K248" s="44"/>
      <c r="L248" s="44"/>
    </row>
    <row r="249" spans="1:12" s="47" customFormat="1" ht="12" customHeight="1">
      <c r="A249" s="172"/>
      <c r="B249" s="40"/>
      <c r="C249" s="41" t="s">
        <v>12</v>
      </c>
      <c r="D249" s="177" t="s">
        <v>174</v>
      </c>
      <c r="E249" s="49">
        <v>1</v>
      </c>
      <c r="F249" s="50">
        <v>1</v>
      </c>
      <c r="G249" s="49">
        <v>1</v>
      </c>
      <c r="H249" s="99">
        <v>1</v>
      </c>
      <c r="I249" s="50">
        <f>E249*F249*G249*H249</f>
        <v>1</v>
      </c>
      <c r="J249" s="52">
        <f>I249</f>
        <v>1</v>
      </c>
      <c r="K249" s="53"/>
      <c r="L249" s="53">
        <f>J249*K249</f>
        <v>0</v>
      </c>
    </row>
    <row r="250" spans="1:12" s="47" customFormat="1">
      <c r="A250" s="172"/>
      <c r="B250" s="40"/>
      <c r="C250" s="41"/>
      <c r="D250" s="177"/>
      <c r="E250" s="51"/>
      <c r="F250" s="52"/>
      <c r="G250" s="51"/>
      <c r="H250" s="102"/>
      <c r="I250" s="52"/>
    </row>
    <row r="251" spans="1:12" s="47" customFormat="1" ht="12" customHeight="1">
      <c r="A251" s="172"/>
      <c r="B251" s="40"/>
      <c r="C251" s="41"/>
      <c r="D251" s="177"/>
      <c r="J251" s="52"/>
      <c r="K251" s="44"/>
      <c r="L251" s="44"/>
    </row>
    <row r="252" spans="1:12" s="47" customFormat="1" ht="27" customHeight="1">
      <c r="A252" s="172"/>
      <c r="B252" s="40"/>
      <c r="C252" s="41"/>
      <c r="D252" s="177"/>
      <c r="E252" s="51"/>
      <c r="F252" s="52"/>
      <c r="G252" s="51"/>
      <c r="H252" s="102"/>
      <c r="I252" s="52"/>
      <c r="J252" s="52"/>
      <c r="K252" s="44"/>
      <c r="L252" s="44"/>
    </row>
    <row r="253" spans="1:12" s="47" customFormat="1" ht="12.75" customHeight="1">
      <c r="A253" s="172"/>
      <c r="B253" s="40"/>
      <c r="C253" s="41" t="s">
        <v>12</v>
      </c>
      <c r="D253" s="66" t="s">
        <v>175</v>
      </c>
      <c r="E253" s="103">
        <v>2</v>
      </c>
      <c r="F253" s="104">
        <v>1</v>
      </c>
      <c r="G253" s="103">
        <v>1</v>
      </c>
      <c r="H253" s="105">
        <v>1</v>
      </c>
      <c r="I253" s="104">
        <f t="shared" ref="I253" si="4">E253*F253*G253*H253</f>
        <v>2</v>
      </c>
      <c r="J253" s="52">
        <f>SUM(I253)</f>
        <v>2</v>
      </c>
      <c r="K253" s="53"/>
      <c r="L253" s="53">
        <f>J253*K253</f>
        <v>0</v>
      </c>
    </row>
    <row r="254" spans="1:12" s="47" customFormat="1">
      <c r="A254" s="172"/>
      <c r="B254" s="40"/>
      <c r="C254" s="41"/>
      <c r="D254" s="42"/>
      <c r="E254" s="51"/>
      <c r="F254" s="51"/>
      <c r="G254" s="51"/>
      <c r="H254" s="51"/>
      <c r="I254" s="51"/>
      <c r="J254" s="52"/>
      <c r="K254" s="53"/>
      <c r="L254" s="53"/>
    </row>
    <row r="255" spans="1:12" s="47" customFormat="1">
      <c r="A255" s="172"/>
      <c r="B255" s="45" t="s">
        <v>176</v>
      </c>
      <c r="C255" s="41" t="s">
        <v>12</v>
      </c>
      <c r="D255" s="66" t="s">
        <v>177</v>
      </c>
      <c r="E255" s="43"/>
      <c r="F255" s="43"/>
      <c r="G255" s="43"/>
      <c r="H255" s="43"/>
      <c r="I255" s="43"/>
      <c r="J255" s="43"/>
      <c r="K255" s="44"/>
      <c r="L255" s="44"/>
    </row>
    <row r="256" spans="1:12" s="47" customFormat="1">
      <c r="A256" s="172"/>
      <c r="B256" s="40"/>
      <c r="D256" s="60" t="s">
        <v>178</v>
      </c>
      <c r="E256" s="49">
        <v>1</v>
      </c>
      <c r="F256" s="50">
        <v>1</v>
      </c>
      <c r="G256" s="49">
        <v>1</v>
      </c>
      <c r="H256" s="99">
        <v>1</v>
      </c>
      <c r="I256" s="50">
        <f>E256*F256*G256*H256</f>
        <v>1</v>
      </c>
      <c r="J256" s="43"/>
      <c r="K256" s="44"/>
    </row>
    <row r="257" spans="1:12" s="47" customFormat="1">
      <c r="A257" s="172"/>
      <c r="B257" s="40"/>
      <c r="C257" s="41" t="s">
        <v>12</v>
      </c>
      <c r="D257" s="42" t="s">
        <v>27</v>
      </c>
      <c r="E257" s="51"/>
      <c r="F257" s="51"/>
      <c r="G257" s="51"/>
      <c r="H257" s="51"/>
      <c r="I257" s="51"/>
      <c r="J257" s="52">
        <f>SUM(I256:I256)</f>
        <v>1</v>
      </c>
      <c r="K257" s="53"/>
      <c r="L257" s="53">
        <f>J257*K257</f>
        <v>0</v>
      </c>
    </row>
    <row r="258" spans="1:12" s="47" customFormat="1">
      <c r="A258" s="172"/>
      <c r="B258" s="40"/>
      <c r="C258" s="41"/>
      <c r="D258" s="42"/>
      <c r="E258" s="51"/>
      <c r="F258" s="51"/>
      <c r="G258" s="51"/>
      <c r="H258" s="51"/>
      <c r="I258" s="51"/>
      <c r="J258" s="52"/>
      <c r="K258" s="53"/>
      <c r="L258" s="53"/>
    </row>
    <row r="259" spans="1:12" s="47" customFormat="1">
      <c r="A259" s="172"/>
      <c r="B259" s="45" t="s">
        <v>179</v>
      </c>
      <c r="C259" s="41" t="s">
        <v>12</v>
      </c>
      <c r="D259" s="66" t="s">
        <v>180</v>
      </c>
      <c r="E259" s="43"/>
      <c r="F259" s="43"/>
      <c r="G259" s="43"/>
      <c r="H259" s="43"/>
      <c r="I259" s="43"/>
      <c r="J259" s="52"/>
      <c r="K259" s="53"/>
      <c r="L259" s="53"/>
    </row>
    <row r="260" spans="1:12" s="47" customFormat="1" ht="22.8">
      <c r="A260" s="172"/>
      <c r="B260" s="40"/>
      <c r="C260" s="41"/>
      <c r="D260" s="60" t="s">
        <v>181</v>
      </c>
      <c r="E260" s="43"/>
      <c r="F260" s="43"/>
      <c r="G260" s="43"/>
      <c r="H260" s="43"/>
      <c r="I260" s="43"/>
      <c r="J260" s="52"/>
      <c r="K260" s="53"/>
      <c r="L260" s="53"/>
    </row>
    <row r="261" spans="1:12" s="47" customFormat="1">
      <c r="A261" s="172"/>
      <c r="B261" s="40"/>
      <c r="C261" s="41"/>
      <c r="D261" s="66" t="s">
        <v>182</v>
      </c>
      <c r="E261" s="43"/>
      <c r="F261" s="43"/>
      <c r="G261" s="43"/>
      <c r="H261" s="43"/>
      <c r="I261" s="43"/>
      <c r="J261" s="52"/>
      <c r="K261" s="53"/>
      <c r="L261" s="53"/>
    </row>
    <row r="262" spans="1:12" s="47" customFormat="1">
      <c r="A262" s="172"/>
      <c r="B262" s="40"/>
      <c r="C262" s="41"/>
      <c r="D262" s="106"/>
      <c r="E262" s="49">
        <v>7</v>
      </c>
      <c r="F262" s="50">
        <v>1</v>
      </c>
      <c r="G262" s="49">
        <v>1</v>
      </c>
      <c r="H262" s="99">
        <v>1</v>
      </c>
      <c r="I262" s="50">
        <f>E262*F262*G262*H262</f>
        <v>7</v>
      </c>
      <c r="J262" s="52"/>
      <c r="K262" s="53"/>
      <c r="L262" s="53"/>
    </row>
    <row r="263" spans="1:12" s="47" customFormat="1">
      <c r="A263" s="172"/>
      <c r="B263" s="40"/>
      <c r="C263" s="41" t="s">
        <v>12</v>
      </c>
      <c r="D263" s="42" t="s">
        <v>27</v>
      </c>
      <c r="E263" s="51"/>
      <c r="F263" s="51"/>
      <c r="G263" s="51"/>
      <c r="H263" s="51"/>
      <c r="I263" s="51"/>
      <c r="J263" s="52">
        <f>SUM(I258:I262)</f>
        <v>7</v>
      </c>
      <c r="K263" s="53"/>
      <c r="L263" s="53">
        <f>J263*K263</f>
        <v>0</v>
      </c>
    </row>
    <row r="264" spans="1:12" s="47" customFormat="1">
      <c r="A264" s="172"/>
      <c r="B264" s="40"/>
      <c r="C264" s="41"/>
      <c r="D264" s="106"/>
      <c r="J264" s="52"/>
      <c r="K264" s="53"/>
      <c r="L264" s="53"/>
    </row>
    <row r="265" spans="1:12" s="47" customFormat="1" ht="12">
      <c r="A265" s="172"/>
      <c r="B265" s="107" t="s">
        <v>183</v>
      </c>
      <c r="C265" s="108"/>
      <c r="D265" s="109" t="s">
        <v>184</v>
      </c>
      <c r="E265" s="110"/>
      <c r="F265" s="110"/>
      <c r="G265" s="51"/>
      <c r="H265" s="51"/>
      <c r="I265" s="51"/>
      <c r="J265" s="52"/>
      <c r="K265" s="53"/>
      <c r="L265" s="53"/>
    </row>
    <row r="266" spans="1:12" s="47" customFormat="1">
      <c r="A266" s="172"/>
      <c r="B266" s="67"/>
      <c r="C266" s="68"/>
      <c r="D266" s="80"/>
      <c r="E266" s="70"/>
      <c r="F266" s="70"/>
      <c r="G266" s="70"/>
      <c r="H266" s="70"/>
      <c r="I266" s="70"/>
      <c r="J266" s="70"/>
      <c r="K266" s="71"/>
      <c r="L266" s="44"/>
    </row>
    <row r="267" spans="1:12" s="47" customFormat="1">
      <c r="A267" s="174"/>
      <c r="B267" s="33" t="s">
        <v>185</v>
      </c>
      <c r="C267" s="79"/>
      <c r="D267" s="35" t="s">
        <v>186</v>
      </c>
      <c r="E267" s="36"/>
      <c r="F267" s="36"/>
      <c r="G267" s="36"/>
      <c r="H267" s="36"/>
      <c r="I267" s="36"/>
      <c r="J267" s="36"/>
      <c r="K267" s="37"/>
      <c r="L267" s="37">
        <f>SUM(L268:L286)</f>
        <v>0</v>
      </c>
    </row>
    <row r="268" spans="1:12" s="47" customFormat="1">
      <c r="A268" s="172"/>
      <c r="B268" s="67"/>
      <c r="C268" s="68"/>
      <c r="D268" s="80"/>
      <c r="E268" s="94"/>
      <c r="F268" s="94"/>
      <c r="G268" s="94"/>
      <c r="H268" s="94"/>
      <c r="I268" s="94"/>
      <c r="J268" s="95"/>
      <c r="K268" s="71"/>
      <c r="L268" s="44"/>
    </row>
    <row r="269" spans="1:12" s="47" customFormat="1">
      <c r="A269" s="172"/>
      <c r="B269" s="45" t="s">
        <v>187</v>
      </c>
      <c r="C269" s="41" t="s">
        <v>188</v>
      </c>
      <c r="D269" s="66" t="s">
        <v>189</v>
      </c>
      <c r="E269" s="43"/>
      <c r="F269" s="43"/>
      <c r="G269" s="43"/>
      <c r="H269" s="43"/>
      <c r="I269" s="43"/>
      <c r="J269" s="43"/>
      <c r="K269" s="44"/>
      <c r="L269" s="44"/>
    </row>
    <row r="270" spans="1:12" s="47" customFormat="1" ht="68.400000000000006">
      <c r="A270" s="172"/>
      <c r="B270" s="40"/>
      <c r="C270" s="41"/>
      <c r="D270" s="60" t="s">
        <v>190</v>
      </c>
      <c r="E270" s="43"/>
      <c r="F270" s="43"/>
      <c r="G270" s="43"/>
      <c r="H270" s="43"/>
      <c r="I270" s="43"/>
      <c r="J270" s="43"/>
      <c r="K270" s="44"/>
      <c r="L270" s="44"/>
    </row>
    <row r="271" spans="1:12" s="47" customFormat="1">
      <c r="A271" s="172"/>
      <c r="B271" s="40"/>
      <c r="C271" s="41"/>
      <c r="D271" s="66" t="s">
        <v>164</v>
      </c>
      <c r="E271" s="43"/>
      <c r="F271" s="43"/>
      <c r="G271" s="43"/>
      <c r="H271" s="43"/>
      <c r="I271" s="43"/>
      <c r="J271" s="43"/>
      <c r="K271" s="44"/>
      <c r="L271" s="44"/>
    </row>
    <row r="272" spans="1:12" s="47" customFormat="1">
      <c r="A272" s="172"/>
      <c r="B272" s="40"/>
      <c r="C272" s="41"/>
      <c r="D272" s="42" t="s">
        <v>51</v>
      </c>
      <c r="E272" s="49">
        <v>1</v>
      </c>
      <c r="F272" s="50">
        <v>1.8</v>
      </c>
      <c r="G272" s="49">
        <v>1</v>
      </c>
      <c r="H272" s="99">
        <v>1</v>
      </c>
      <c r="I272" s="50">
        <f>E272*F272*G272*H272</f>
        <v>1.8</v>
      </c>
      <c r="J272" s="43"/>
      <c r="K272" s="53"/>
      <c r="L272" s="53"/>
    </row>
    <row r="273" spans="1:12" s="47" customFormat="1">
      <c r="A273" s="172"/>
      <c r="B273" s="40"/>
      <c r="C273" s="41" t="s">
        <v>188</v>
      </c>
      <c r="D273" s="42" t="s">
        <v>27</v>
      </c>
      <c r="E273" s="51"/>
      <c r="F273" s="51"/>
      <c r="G273" s="51"/>
      <c r="H273" s="51"/>
      <c r="I273" s="51"/>
      <c r="J273" s="52">
        <f>SUM(I272:I272)</f>
        <v>1.8</v>
      </c>
      <c r="K273" s="53"/>
      <c r="L273" s="53">
        <f>J273*K273</f>
        <v>0</v>
      </c>
    </row>
    <row r="274" spans="1:12" s="47" customFormat="1">
      <c r="A274" s="172"/>
      <c r="B274" s="67"/>
      <c r="C274" s="68"/>
      <c r="D274" s="80"/>
      <c r="E274" s="94"/>
      <c r="F274" s="94"/>
      <c r="G274" s="94"/>
      <c r="H274" s="94"/>
      <c r="I274" s="94"/>
      <c r="J274" s="95"/>
      <c r="K274" s="71"/>
      <c r="L274" s="44"/>
    </row>
    <row r="275" spans="1:12" s="47" customFormat="1">
      <c r="A275" s="172"/>
      <c r="B275" s="45" t="s">
        <v>191</v>
      </c>
      <c r="C275" s="41" t="s">
        <v>40</v>
      </c>
      <c r="D275" s="66" t="s">
        <v>192</v>
      </c>
      <c r="E275" s="43"/>
      <c r="F275" s="43"/>
      <c r="G275" s="43"/>
      <c r="H275" s="43"/>
      <c r="I275" s="43"/>
      <c r="J275" s="43"/>
      <c r="K275" s="44"/>
      <c r="L275" s="44"/>
    </row>
    <row r="276" spans="1:12" s="47" customFormat="1" ht="68.400000000000006">
      <c r="A276" s="172"/>
      <c r="B276" s="40"/>
      <c r="C276" s="41"/>
      <c r="D276" s="60" t="s">
        <v>193</v>
      </c>
      <c r="E276" s="43"/>
      <c r="F276" s="43"/>
      <c r="G276" s="43"/>
      <c r="H276" s="43"/>
      <c r="I276" s="43"/>
      <c r="J276" s="43"/>
      <c r="K276" s="44"/>
      <c r="L276" s="44"/>
    </row>
    <row r="277" spans="1:12" s="47" customFormat="1">
      <c r="A277" s="172"/>
      <c r="B277" s="40"/>
      <c r="C277" s="41"/>
      <c r="D277" s="66" t="s">
        <v>164</v>
      </c>
      <c r="E277" s="43"/>
      <c r="F277" s="43"/>
      <c r="G277" s="43"/>
      <c r="H277" s="43"/>
      <c r="I277" s="43"/>
      <c r="J277" s="43"/>
      <c r="K277" s="44"/>
      <c r="L277" s="44"/>
    </row>
    <row r="278" spans="1:12" s="47" customFormat="1">
      <c r="A278" s="172"/>
      <c r="B278" s="40"/>
      <c r="C278" s="41"/>
      <c r="D278" s="42" t="s">
        <v>51</v>
      </c>
      <c r="E278" s="49">
        <v>1</v>
      </c>
      <c r="F278" s="50">
        <v>1</v>
      </c>
      <c r="G278" s="49">
        <v>1</v>
      </c>
      <c r="H278" s="99">
        <v>1</v>
      </c>
      <c r="I278" s="50">
        <f>E278*F278*G278*H278</f>
        <v>1</v>
      </c>
      <c r="J278" s="43"/>
      <c r="K278" s="53"/>
      <c r="L278" s="53"/>
    </row>
    <row r="279" spans="1:12" s="98" customFormat="1">
      <c r="A279" s="172"/>
      <c r="B279" s="40"/>
      <c r="C279" s="41" t="s">
        <v>40</v>
      </c>
      <c r="D279" s="42" t="s">
        <v>27</v>
      </c>
      <c r="E279" s="51"/>
      <c r="F279" s="51"/>
      <c r="G279" s="51"/>
      <c r="H279" s="51"/>
      <c r="I279" s="51"/>
      <c r="J279" s="52">
        <f>SUM(I278:I278)</f>
        <v>1</v>
      </c>
      <c r="K279" s="53"/>
      <c r="L279" s="53">
        <f>J279*K279</f>
        <v>0</v>
      </c>
    </row>
    <row r="280" spans="1:12" s="47" customFormat="1">
      <c r="A280" s="172"/>
      <c r="B280" s="40"/>
      <c r="C280" s="41"/>
      <c r="D280" s="42"/>
      <c r="E280" s="43"/>
      <c r="F280" s="43"/>
      <c r="G280" s="43"/>
      <c r="H280" s="43"/>
      <c r="I280" s="43"/>
      <c r="J280" s="43"/>
      <c r="K280" s="44"/>
      <c r="L280" s="44"/>
    </row>
    <row r="281" spans="1:12" s="98" customFormat="1">
      <c r="A281" s="172"/>
      <c r="B281" s="45" t="s">
        <v>194</v>
      </c>
      <c r="C281" s="41" t="s">
        <v>12</v>
      </c>
      <c r="D281" s="42" t="s">
        <v>195</v>
      </c>
      <c r="E281" s="51"/>
      <c r="F281" s="51"/>
      <c r="G281" s="51"/>
      <c r="H281" s="51"/>
      <c r="I281" s="51"/>
      <c r="J281" s="52"/>
      <c r="K281" s="53"/>
      <c r="L281" s="53"/>
    </row>
    <row r="282" spans="1:12" s="98" customFormat="1" ht="35.4">
      <c r="A282" s="172"/>
      <c r="B282" s="40"/>
      <c r="C282" s="41"/>
      <c r="D282" s="90" t="s">
        <v>196</v>
      </c>
      <c r="E282" s="51"/>
      <c r="F282" s="51"/>
      <c r="G282" s="51"/>
      <c r="H282" s="51"/>
      <c r="I282" s="51"/>
      <c r="J282" s="52"/>
      <c r="K282" s="53"/>
      <c r="L282" s="53"/>
    </row>
    <row r="283" spans="1:12" s="98" customFormat="1">
      <c r="A283" s="172"/>
      <c r="B283" s="40"/>
      <c r="C283" s="41"/>
      <c r="D283" s="66" t="s">
        <v>164</v>
      </c>
      <c r="E283" s="51"/>
      <c r="F283" s="51"/>
      <c r="G283" s="51"/>
      <c r="H283" s="51"/>
      <c r="I283" s="51"/>
      <c r="J283" s="52"/>
      <c r="K283" s="53"/>
      <c r="L283" s="53"/>
    </row>
    <row r="284" spans="1:12" s="98" customFormat="1">
      <c r="A284" s="172"/>
      <c r="B284" s="40"/>
      <c r="C284" s="41"/>
      <c r="D284" s="42" t="s">
        <v>79</v>
      </c>
      <c r="E284" s="49">
        <v>2</v>
      </c>
      <c r="F284" s="50">
        <v>1</v>
      </c>
      <c r="G284" s="49">
        <v>1</v>
      </c>
      <c r="H284" s="99">
        <v>1</v>
      </c>
      <c r="I284" s="50">
        <f>E284*F284*G284*H284</f>
        <v>2</v>
      </c>
      <c r="J284" s="52"/>
      <c r="K284" s="53"/>
      <c r="L284" s="53"/>
    </row>
    <row r="285" spans="1:12" s="98" customFormat="1">
      <c r="A285" s="172"/>
      <c r="B285" s="40"/>
      <c r="C285" s="41" t="s">
        <v>12</v>
      </c>
      <c r="D285" s="42" t="s">
        <v>27</v>
      </c>
      <c r="E285" s="51"/>
      <c r="F285" s="51"/>
      <c r="G285" s="51"/>
      <c r="H285" s="51"/>
      <c r="I285" s="51"/>
      <c r="J285" s="52">
        <f>SUM(I284:I284)</f>
        <v>2</v>
      </c>
      <c r="K285" s="53"/>
      <c r="L285" s="53">
        <f>J285*K285</f>
        <v>0</v>
      </c>
    </row>
    <row r="286" spans="1:12" s="98" customFormat="1">
      <c r="A286" s="172"/>
      <c r="B286" s="40"/>
      <c r="C286" s="41"/>
      <c r="D286" s="42"/>
      <c r="E286" s="51"/>
      <c r="F286" s="51"/>
      <c r="G286" s="51"/>
      <c r="H286" s="51"/>
      <c r="I286" s="51"/>
      <c r="J286" s="52"/>
      <c r="K286" s="53"/>
      <c r="L286" s="53"/>
    </row>
    <row r="287" spans="1:12" s="47" customFormat="1">
      <c r="A287" s="174"/>
      <c r="B287" s="33" t="s">
        <v>197</v>
      </c>
      <c r="C287" s="79"/>
      <c r="D287" s="35" t="s">
        <v>198</v>
      </c>
      <c r="E287" s="36"/>
      <c r="F287" s="36"/>
      <c r="G287" s="36"/>
      <c r="H287" s="36"/>
      <c r="I287" s="36"/>
      <c r="J287" s="36"/>
      <c r="K287" s="37"/>
      <c r="L287" s="37">
        <f>SUM(L288:L300)</f>
        <v>0</v>
      </c>
    </row>
    <row r="288" spans="1:12" s="47" customFormat="1">
      <c r="A288" s="172"/>
      <c r="B288" s="67"/>
      <c r="C288" s="68"/>
      <c r="D288" s="80"/>
      <c r="E288" s="94"/>
      <c r="F288" s="94"/>
      <c r="G288" s="94"/>
      <c r="H288" s="94"/>
      <c r="I288" s="94"/>
      <c r="J288" s="95"/>
      <c r="K288" s="71"/>
      <c r="L288" s="44"/>
    </row>
    <row r="289" spans="1:12" s="47" customFormat="1">
      <c r="A289" s="171"/>
      <c r="B289" s="45" t="s">
        <v>199</v>
      </c>
      <c r="C289" s="41" t="s">
        <v>40</v>
      </c>
      <c r="D289" s="66" t="s">
        <v>200</v>
      </c>
      <c r="E289" s="43"/>
      <c r="F289" s="43"/>
      <c r="G289" s="43"/>
      <c r="H289" s="43"/>
      <c r="I289" s="43"/>
      <c r="J289" s="43"/>
      <c r="K289" s="44"/>
      <c r="L289" s="44"/>
    </row>
    <row r="290" spans="1:12" s="47" customFormat="1" ht="34.200000000000003">
      <c r="A290" s="171"/>
      <c r="B290" s="40"/>
      <c r="C290" s="41"/>
      <c r="D290" s="60" t="s">
        <v>201</v>
      </c>
      <c r="E290" s="43"/>
      <c r="F290" s="43"/>
      <c r="G290" s="43"/>
      <c r="H290" s="43"/>
      <c r="I290" s="43"/>
      <c r="J290" s="43"/>
      <c r="K290" s="44"/>
      <c r="L290" s="44"/>
    </row>
    <row r="291" spans="1:12" s="47" customFormat="1">
      <c r="A291" s="171"/>
      <c r="B291" s="40"/>
      <c r="C291" s="41"/>
      <c r="D291" s="66" t="s">
        <v>164</v>
      </c>
      <c r="E291" s="43"/>
      <c r="F291" s="43"/>
      <c r="G291" s="43"/>
      <c r="H291" s="43"/>
      <c r="I291" s="43"/>
      <c r="J291" s="43"/>
      <c r="K291" s="53"/>
      <c r="L291" s="53"/>
    </row>
    <row r="292" spans="1:12" s="98" customFormat="1">
      <c r="A292" s="171"/>
      <c r="B292" s="40"/>
      <c r="C292" s="41"/>
      <c r="D292" s="42" t="s">
        <v>51</v>
      </c>
      <c r="E292" s="49">
        <v>1</v>
      </c>
      <c r="F292" s="50">
        <v>1</v>
      </c>
      <c r="G292" s="49">
        <v>1</v>
      </c>
      <c r="H292" s="99">
        <v>1</v>
      </c>
      <c r="I292" s="50">
        <f>E292*F292*G292*H292</f>
        <v>1</v>
      </c>
      <c r="J292" s="43"/>
      <c r="K292" s="44"/>
      <c r="L292" s="44"/>
    </row>
    <row r="293" spans="1:12" s="47" customFormat="1">
      <c r="A293" s="171"/>
      <c r="B293" s="40"/>
      <c r="C293" s="41" t="s">
        <v>40</v>
      </c>
      <c r="D293" s="42" t="s">
        <v>27</v>
      </c>
      <c r="E293" s="51"/>
      <c r="F293" s="51"/>
      <c r="G293" s="51"/>
      <c r="H293" s="51"/>
      <c r="I293" s="51"/>
      <c r="J293" s="52">
        <f>SUM(I292:I292)</f>
        <v>1</v>
      </c>
      <c r="K293" s="53"/>
      <c r="L293" s="53">
        <f>J293*K293</f>
        <v>0</v>
      </c>
    </row>
    <row r="294" spans="1:12" s="47" customFormat="1">
      <c r="A294" s="172"/>
      <c r="B294" s="67"/>
      <c r="C294" s="68"/>
      <c r="D294" s="80"/>
      <c r="E294" s="70"/>
      <c r="F294" s="70"/>
      <c r="G294" s="70"/>
      <c r="H294" s="70"/>
      <c r="I294" s="70"/>
      <c r="J294" s="70"/>
      <c r="K294" s="71"/>
      <c r="L294" s="44"/>
    </row>
    <row r="295" spans="1:12" s="47" customFormat="1">
      <c r="A295" s="172"/>
      <c r="B295" s="45" t="s">
        <v>202</v>
      </c>
      <c r="C295" s="41" t="s">
        <v>40</v>
      </c>
      <c r="D295" s="66" t="s">
        <v>203</v>
      </c>
      <c r="E295" s="43"/>
      <c r="F295" s="43"/>
      <c r="G295" s="43"/>
      <c r="H295" s="43"/>
      <c r="I295" s="43"/>
      <c r="J295" s="43"/>
      <c r="K295" s="44"/>
      <c r="L295" s="44"/>
    </row>
    <row r="296" spans="1:12" s="47" customFormat="1" ht="38.25" customHeight="1">
      <c r="A296" s="172"/>
      <c r="B296" s="40"/>
      <c r="C296" s="41"/>
      <c r="D296" s="60" t="s">
        <v>204</v>
      </c>
      <c r="E296" s="43"/>
      <c r="F296" s="43"/>
      <c r="G296" s="43"/>
      <c r="H296" s="43"/>
      <c r="I296" s="43"/>
      <c r="J296" s="43"/>
      <c r="K296" s="44"/>
      <c r="L296" s="44"/>
    </row>
    <row r="297" spans="1:12" s="47" customFormat="1">
      <c r="A297" s="172"/>
      <c r="B297" s="40"/>
      <c r="C297" s="41"/>
      <c r="D297" s="66" t="s">
        <v>164</v>
      </c>
      <c r="E297" s="43"/>
      <c r="F297" s="43"/>
      <c r="G297" s="43"/>
      <c r="H297" s="43"/>
      <c r="I297" s="43"/>
      <c r="J297" s="43"/>
      <c r="K297" s="44"/>
      <c r="L297" s="44"/>
    </row>
    <row r="298" spans="1:12" s="47" customFormat="1">
      <c r="A298" s="172"/>
      <c r="B298" s="40"/>
      <c r="C298" s="41"/>
      <c r="D298" s="42" t="s">
        <v>51</v>
      </c>
      <c r="E298" s="49">
        <v>1</v>
      </c>
      <c r="F298" s="50">
        <v>1</v>
      </c>
      <c r="G298" s="49">
        <v>1</v>
      </c>
      <c r="H298" s="99">
        <v>1</v>
      </c>
      <c r="I298" s="50">
        <f>E298*F298*G298*H298</f>
        <v>1</v>
      </c>
      <c r="J298" s="43"/>
      <c r="K298" s="53"/>
      <c r="L298" s="53"/>
    </row>
    <row r="299" spans="1:12" s="98" customFormat="1">
      <c r="A299" s="172"/>
      <c r="B299" s="40"/>
      <c r="C299" s="41" t="s">
        <v>40</v>
      </c>
      <c r="D299" s="42" t="s">
        <v>27</v>
      </c>
      <c r="E299" s="51"/>
      <c r="F299" s="51"/>
      <c r="G299" s="51"/>
      <c r="H299" s="51"/>
      <c r="I299" s="51"/>
      <c r="J299" s="52">
        <f>SUM(I298:I298)</f>
        <v>1</v>
      </c>
      <c r="K299" s="53"/>
      <c r="L299" s="53">
        <f>J299*K299</f>
        <v>0</v>
      </c>
    </row>
    <row r="300" spans="1:12" s="98" customFormat="1">
      <c r="A300" s="172"/>
      <c r="B300" s="40"/>
      <c r="C300" s="41"/>
      <c r="D300" s="42"/>
      <c r="E300" s="51"/>
      <c r="F300" s="51"/>
      <c r="G300" s="51"/>
      <c r="H300" s="51"/>
      <c r="I300" s="51"/>
      <c r="J300" s="52"/>
      <c r="K300" s="53"/>
      <c r="L300" s="53"/>
    </row>
    <row r="301" spans="1:12" s="47" customFormat="1">
      <c r="A301" s="174"/>
      <c r="B301" s="33" t="s">
        <v>205</v>
      </c>
      <c r="C301" s="79">
        <v>10</v>
      </c>
      <c r="D301" s="35" t="s">
        <v>206</v>
      </c>
      <c r="E301" s="36"/>
      <c r="F301" s="36"/>
      <c r="G301" s="36"/>
      <c r="H301" s="36"/>
      <c r="I301" s="36"/>
      <c r="J301" s="36"/>
      <c r="K301" s="37"/>
      <c r="L301" s="37">
        <f>SUM(L302:L327)</f>
        <v>0</v>
      </c>
    </row>
    <row r="302" spans="1:12" s="47" customFormat="1">
      <c r="A302" s="172"/>
      <c r="B302" s="40"/>
      <c r="C302" s="41"/>
      <c r="D302" s="42"/>
      <c r="E302" s="43"/>
      <c r="F302" s="43"/>
      <c r="G302" s="43"/>
      <c r="H302" s="43"/>
      <c r="I302" s="43"/>
      <c r="J302" s="43"/>
      <c r="K302" s="44"/>
      <c r="L302" s="44"/>
    </row>
    <row r="303" spans="1:12" s="47" customFormat="1">
      <c r="A303" s="172"/>
      <c r="B303" s="45" t="s">
        <v>207</v>
      </c>
      <c r="C303" s="41" t="s">
        <v>55</v>
      </c>
      <c r="D303" s="66" t="s">
        <v>208</v>
      </c>
      <c r="E303" s="43"/>
      <c r="F303" s="43"/>
      <c r="G303" s="43"/>
      <c r="H303" s="43"/>
      <c r="I303" s="43"/>
      <c r="J303" s="43"/>
      <c r="K303" s="44"/>
      <c r="L303" s="44"/>
    </row>
    <row r="304" spans="1:12" s="47" customFormat="1" ht="34.200000000000003">
      <c r="A304" s="172"/>
      <c r="B304" s="40"/>
      <c r="C304" s="41"/>
      <c r="D304" s="66" t="s">
        <v>209</v>
      </c>
      <c r="E304" s="43"/>
      <c r="F304" s="43"/>
      <c r="G304" s="43"/>
      <c r="H304" s="43"/>
      <c r="I304" s="43"/>
      <c r="J304" s="43"/>
      <c r="K304" s="53"/>
    </row>
    <row r="305" spans="1:12" s="98" customFormat="1">
      <c r="A305" s="172"/>
      <c r="B305" s="40"/>
      <c r="C305" s="41"/>
      <c r="D305" s="66" t="s">
        <v>164</v>
      </c>
      <c r="E305" s="43"/>
      <c r="F305" s="43"/>
      <c r="G305" s="43"/>
      <c r="H305" s="43"/>
      <c r="I305" s="43"/>
      <c r="J305" s="43"/>
      <c r="K305" s="44"/>
    </row>
    <row r="306" spans="1:12" s="111" customFormat="1">
      <c r="A306" s="172"/>
      <c r="B306" s="40"/>
      <c r="C306" s="41"/>
      <c r="D306" s="42" t="s">
        <v>210</v>
      </c>
      <c r="E306" s="49">
        <v>1</v>
      </c>
      <c r="F306" s="50">
        <v>8.5</v>
      </c>
      <c r="G306" s="50">
        <v>1</v>
      </c>
      <c r="H306" s="50">
        <v>2.4</v>
      </c>
      <c r="I306" s="50">
        <f t="shared" ref="I306:I307" si="5">E306*F306*G306*H306</f>
        <v>20.399999999999999</v>
      </c>
      <c r="J306" s="43"/>
      <c r="K306" s="44"/>
      <c r="L306" s="44"/>
    </row>
    <row r="307" spans="1:12" s="111" customFormat="1">
      <c r="A307" s="172"/>
      <c r="B307" s="40"/>
      <c r="C307" s="41"/>
      <c r="D307" s="42" t="s">
        <v>211</v>
      </c>
      <c r="E307" s="49">
        <v>1</v>
      </c>
      <c r="F307" s="50">
        <v>4.82</v>
      </c>
      <c r="G307" s="50">
        <v>1</v>
      </c>
      <c r="H307" s="50">
        <v>2.4</v>
      </c>
      <c r="I307" s="50">
        <f t="shared" si="5"/>
        <v>11.568</v>
      </c>
      <c r="J307" s="43"/>
      <c r="K307" s="44"/>
      <c r="L307" s="53"/>
    </row>
    <row r="308" spans="1:12" s="98" customFormat="1">
      <c r="A308" s="172"/>
      <c r="B308" s="40"/>
      <c r="C308" s="41" t="s">
        <v>55</v>
      </c>
      <c r="D308" s="42" t="s">
        <v>27</v>
      </c>
      <c r="E308" s="51"/>
      <c r="F308" s="51"/>
      <c r="G308" s="51"/>
      <c r="H308" s="51"/>
      <c r="I308" s="51"/>
      <c r="J308" s="52">
        <f>SUM(I305:I307)</f>
        <v>31.967999999999996</v>
      </c>
      <c r="K308" s="53"/>
      <c r="L308" s="53">
        <f>J308*K308</f>
        <v>0</v>
      </c>
    </row>
    <row r="309" spans="1:12" s="47" customFormat="1">
      <c r="A309" s="172"/>
      <c r="B309" s="40"/>
      <c r="C309" s="41"/>
      <c r="D309" s="42"/>
      <c r="E309" s="43"/>
      <c r="F309" s="43"/>
      <c r="G309" s="43"/>
      <c r="H309" s="43"/>
      <c r="I309" s="43"/>
      <c r="J309" s="43"/>
      <c r="K309" s="44"/>
      <c r="L309" s="44"/>
    </row>
    <row r="310" spans="1:12" s="47" customFormat="1">
      <c r="A310" s="172"/>
      <c r="B310" s="45" t="s">
        <v>212</v>
      </c>
      <c r="C310" s="41" t="s">
        <v>12</v>
      </c>
      <c r="D310" s="66" t="s">
        <v>213</v>
      </c>
      <c r="E310" s="43"/>
      <c r="F310" s="43"/>
      <c r="G310" s="43"/>
      <c r="H310" s="43"/>
      <c r="I310" s="43"/>
      <c r="J310" s="43"/>
      <c r="K310" s="44"/>
      <c r="L310" s="44"/>
    </row>
    <row r="311" spans="1:12" s="47" customFormat="1" ht="34.200000000000003">
      <c r="A311" s="172"/>
      <c r="B311" s="40"/>
      <c r="C311" s="41"/>
      <c r="D311" s="66" t="s">
        <v>214</v>
      </c>
      <c r="E311" s="43"/>
      <c r="F311" s="43"/>
      <c r="G311" s="43"/>
      <c r="H311" s="43"/>
      <c r="I311" s="43"/>
      <c r="J311" s="43"/>
      <c r="K311" s="53"/>
    </row>
    <row r="312" spans="1:12" s="111" customFormat="1">
      <c r="A312" s="172"/>
      <c r="B312" s="40"/>
      <c r="C312" s="41"/>
      <c r="D312" s="42" t="s">
        <v>211</v>
      </c>
      <c r="E312" s="49">
        <v>1</v>
      </c>
      <c r="F312" s="50">
        <v>1</v>
      </c>
      <c r="G312" s="50">
        <v>1</v>
      </c>
      <c r="H312" s="50">
        <v>2.4</v>
      </c>
      <c r="I312" s="50">
        <f t="shared" ref="I312" si="6">E312*F312*G312*H312</f>
        <v>2.4</v>
      </c>
      <c r="J312" s="43"/>
      <c r="K312" s="44"/>
      <c r="L312" s="53"/>
    </row>
    <row r="313" spans="1:12" s="98" customFormat="1">
      <c r="A313" s="172"/>
      <c r="B313" s="40"/>
      <c r="C313" s="41" t="s">
        <v>55</v>
      </c>
      <c r="D313" s="42" t="s">
        <v>27</v>
      </c>
      <c r="E313" s="51"/>
      <c r="F313" s="51"/>
      <c r="G313" s="51"/>
      <c r="H313" s="51"/>
      <c r="I313" s="51"/>
      <c r="J313" s="52">
        <f>SUM(I312:I312)</f>
        <v>2.4</v>
      </c>
      <c r="K313" s="53"/>
      <c r="L313" s="53">
        <f>J313*K313</f>
        <v>0</v>
      </c>
    </row>
    <row r="314" spans="1:12" s="98" customFormat="1">
      <c r="A314" s="172"/>
      <c r="B314" s="40"/>
      <c r="C314" s="41"/>
      <c r="D314" s="42"/>
      <c r="E314" s="51"/>
      <c r="F314" s="51"/>
      <c r="G314" s="51"/>
      <c r="H314" s="51"/>
      <c r="I314" s="51"/>
      <c r="J314" s="52"/>
      <c r="K314" s="53"/>
      <c r="L314" s="53"/>
    </row>
    <row r="315" spans="1:12" s="98" customFormat="1">
      <c r="A315" s="172"/>
      <c r="B315" s="45" t="s">
        <v>215</v>
      </c>
      <c r="C315" s="41" t="s">
        <v>55</v>
      </c>
      <c r="D315" s="66" t="s">
        <v>216</v>
      </c>
      <c r="E315" s="43"/>
      <c r="F315" s="43"/>
      <c r="G315" s="43"/>
      <c r="H315" s="43"/>
      <c r="I315" s="43"/>
      <c r="J315" s="43"/>
      <c r="K315" s="44"/>
      <c r="L315" s="44"/>
    </row>
    <row r="316" spans="1:12" s="98" customFormat="1" ht="34.200000000000003">
      <c r="A316" s="172"/>
      <c r="B316" s="40"/>
      <c r="C316" s="41"/>
      <c r="D316" s="66" t="s">
        <v>217</v>
      </c>
      <c r="E316" s="43"/>
      <c r="F316" s="43"/>
      <c r="G316" s="43"/>
      <c r="H316" s="43"/>
      <c r="I316" s="43"/>
      <c r="J316" s="43"/>
      <c r="K316" s="53"/>
      <c r="L316" s="47"/>
    </row>
    <row r="317" spans="1:12" s="98" customFormat="1">
      <c r="A317" s="172"/>
      <c r="B317" s="40"/>
      <c r="C317" s="41"/>
      <c r="D317" s="66" t="s">
        <v>164</v>
      </c>
      <c r="E317" s="43"/>
      <c r="F317" s="43"/>
      <c r="G317" s="43"/>
      <c r="H317" s="43"/>
      <c r="I317" s="43"/>
      <c r="J317" s="43"/>
      <c r="K317" s="44"/>
    </row>
    <row r="318" spans="1:12" s="98" customFormat="1">
      <c r="A318" s="172"/>
      <c r="B318" s="40"/>
      <c r="C318" s="41"/>
      <c r="D318" s="42" t="s">
        <v>218</v>
      </c>
      <c r="E318" s="49">
        <v>1</v>
      </c>
      <c r="F318" s="50">
        <v>9.02</v>
      </c>
      <c r="G318" s="50">
        <v>1</v>
      </c>
      <c r="H318" s="50">
        <v>1</v>
      </c>
      <c r="I318" s="50">
        <f t="shared" ref="I318" si="7">E318*F318*G318*H318</f>
        <v>9.02</v>
      </c>
      <c r="J318" s="43"/>
      <c r="K318" s="44"/>
      <c r="L318" s="53"/>
    </row>
    <row r="319" spans="1:12" s="98" customFormat="1">
      <c r="A319" s="172"/>
      <c r="B319" s="40"/>
      <c r="C319" s="41" t="s">
        <v>55</v>
      </c>
      <c r="D319" s="42" t="s">
        <v>27</v>
      </c>
      <c r="E319" s="51"/>
      <c r="F319" s="51"/>
      <c r="G319" s="51"/>
      <c r="H319" s="51"/>
      <c r="I319" s="51"/>
      <c r="J319" s="52">
        <f>SUM(I317:I318)</f>
        <v>9.02</v>
      </c>
      <c r="K319" s="53"/>
      <c r="L319" s="53">
        <f>J319*K319</f>
        <v>0</v>
      </c>
    </row>
    <row r="320" spans="1:12" s="98" customFormat="1">
      <c r="A320" s="172"/>
      <c r="B320" s="40"/>
      <c r="C320" s="41"/>
      <c r="D320" s="42"/>
      <c r="E320" s="51"/>
      <c r="F320" s="51"/>
      <c r="G320" s="51"/>
      <c r="H320" s="51"/>
      <c r="I320" s="51"/>
      <c r="J320" s="52"/>
      <c r="K320" s="53"/>
      <c r="L320" s="53"/>
    </row>
    <row r="321" spans="1:12" s="98" customFormat="1">
      <c r="A321" s="172"/>
      <c r="B321" s="45" t="s">
        <v>219</v>
      </c>
      <c r="C321" s="41" t="s">
        <v>12</v>
      </c>
      <c r="D321" s="66" t="s">
        <v>220</v>
      </c>
      <c r="E321" s="43"/>
      <c r="F321" s="43"/>
      <c r="G321" s="43"/>
      <c r="H321" s="43"/>
      <c r="I321" s="43"/>
      <c r="J321" s="43"/>
      <c r="K321" s="44"/>
      <c r="L321" s="44"/>
    </row>
    <row r="322" spans="1:12" s="98" customFormat="1" ht="45.6">
      <c r="A322" s="172"/>
      <c r="B322" s="40"/>
      <c r="C322" s="41"/>
      <c r="D322" s="66" t="s">
        <v>221</v>
      </c>
      <c r="E322" s="43"/>
      <c r="F322" s="43"/>
      <c r="G322" s="43"/>
      <c r="H322" s="43"/>
      <c r="I322" s="43"/>
      <c r="J322" s="43"/>
      <c r="K322" s="53"/>
      <c r="L322" s="47"/>
    </row>
    <row r="323" spans="1:12" s="98" customFormat="1">
      <c r="A323" s="172"/>
      <c r="B323" s="40"/>
      <c r="C323" s="41"/>
      <c r="D323" s="66" t="s">
        <v>164</v>
      </c>
      <c r="E323" s="43"/>
      <c r="F323" s="43"/>
      <c r="G323" s="43"/>
      <c r="H323" s="43"/>
      <c r="I323" s="43"/>
      <c r="J323" s="43"/>
      <c r="K323" s="44"/>
    </row>
    <row r="324" spans="1:12" s="98" customFormat="1">
      <c r="A324" s="172"/>
      <c r="B324" s="40"/>
      <c r="C324" s="41"/>
      <c r="D324" s="42" t="s">
        <v>218</v>
      </c>
      <c r="E324" s="49">
        <v>1</v>
      </c>
      <c r="F324" s="50">
        <v>1</v>
      </c>
      <c r="G324" s="50">
        <v>1</v>
      </c>
      <c r="H324" s="50">
        <v>1</v>
      </c>
      <c r="I324" s="50">
        <f t="shared" ref="I324" si="8">E324*F324*G324*H324</f>
        <v>1</v>
      </c>
      <c r="J324" s="43"/>
      <c r="K324" s="44"/>
      <c r="L324" s="53"/>
    </row>
    <row r="325" spans="1:12" s="98" customFormat="1">
      <c r="A325" s="172"/>
      <c r="B325" s="40"/>
      <c r="C325" s="41" t="s">
        <v>12</v>
      </c>
      <c r="D325" s="42" t="s">
        <v>27</v>
      </c>
      <c r="E325" s="51"/>
      <c r="F325" s="51"/>
      <c r="G325" s="51"/>
      <c r="H325" s="51"/>
      <c r="I325" s="51"/>
      <c r="J325" s="52">
        <f>SUM(I323:I324)</f>
        <v>1</v>
      </c>
      <c r="K325" s="44"/>
      <c r="L325" s="53">
        <f>J325*K325</f>
        <v>0</v>
      </c>
    </row>
    <row r="326" spans="1:12" s="47" customFormat="1">
      <c r="A326" s="172"/>
      <c r="B326" s="40"/>
      <c r="C326" s="41"/>
      <c r="D326" s="42"/>
      <c r="E326" s="43"/>
      <c r="F326" s="43"/>
      <c r="G326" s="43"/>
      <c r="H326" s="43"/>
      <c r="I326" s="43"/>
      <c r="J326" s="43"/>
      <c r="K326" s="44"/>
      <c r="L326" s="44"/>
    </row>
    <row r="327" spans="1:12" s="98" customFormat="1">
      <c r="A327" s="172"/>
      <c r="B327" s="40"/>
      <c r="C327" s="41"/>
      <c r="D327" s="42"/>
      <c r="E327" s="51"/>
      <c r="F327" s="51"/>
      <c r="G327" s="51"/>
      <c r="H327" s="51"/>
      <c r="I327" s="51"/>
      <c r="J327" s="52"/>
      <c r="K327" s="44"/>
      <c r="L327" s="44"/>
    </row>
    <row r="328" spans="1:12" s="47" customFormat="1">
      <c r="A328" s="174"/>
      <c r="B328" s="33" t="s">
        <v>222</v>
      </c>
      <c r="C328" s="79">
        <v>11</v>
      </c>
      <c r="D328" s="35" t="s">
        <v>223</v>
      </c>
      <c r="E328" s="36"/>
      <c r="F328" s="36"/>
      <c r="G328" s="36"/>
      <c r="H328" s="36"/>
      <c r="I328" s="36"/>
      <c r="J328" s="36"/>
      <c r="K328" s="37"/>
      <c r="L328" s="37">
        <f>SUM(L329:L396)</f>
        <v>0</v>
      </c>
    </row>
    <row r="329" spans="1:12" s="47" customFormat="1">
      <c r="A329" s="174"/>
      <c r="B329" s="40"/>
      <c r="C329" s="41"/>
      <c r="D329" s="42"/>
      <c r="E329" s="43"/>
      <c r="F329" s="43"/>
      <c r="G329" s="43"/>
      <c r="H329" s="43"/>
      <c r="I329" s="43"/>
      <c r="J329" s="43"/>
      <c r="K329" s="44"/>
      <c r="L329" s="44"/>
    </row>
    <row r="330" spans="1:12" s="47" customFormat="1">
      <c r="A330" s="172"/>
      <c r="B330" s="40">
        <v>1101</v>
      </c>
      <c r="C330" s="41" t="s">
        <v>12</v>
      </c>
      <c r="D330" s="66" t="s">
        <v>224</v>
      </c>
      <c r="E330" s="43"/>
      <c r="F330" s="43"/>
      <c r="G330" s="43"/>
      <c r="H330" s="43"/>
      <c r="I330" s="43"/>
      <c r="J330" s="43"/>
      <c r="K330" s="44"/>
      <c r="L330" s="44"/>
    </row>
    <row r="331" spans="1:12" s="47" customFormat="1" ht="22.8">
      <c r="A331" s="172"/>
      <c r="B331" s="40"/>
      <c r="C331" s="41"/>
      <c r="D331" s="60" t="s">
        <v>225</v>
      </c>
      <c r="E331" s="43"/>
      <c r="F331" s="43"/>
      <c r="G331" s="43"/>
      <c r="H331" s="43"/>
      <c r="I331" s="43"/>
      <c r="J331" s="43"/>
      <c r="K331" s="44"/>
      <c r="L331" s="44"/>
    </row>
    <row r="332" spans="1:12" s="47" customFormat="1">
      <c r="A332" s="172"/>
      <c r="B332" s="40"/>
      <c r="C332" s="41"/>
      <c r="D332" s="66" t="s">
        <v>226</v>
      </c>
      <c r="E332" s="49">
        <v>2</v>
      </c>
      <c r="F332" s="50">
        <v>1.5</v>
      </c>
      <c r="G332" s="49">
        <v>1</v>
      </c>
      <c r="H332" s="50">
        <v>0.9</v>
      </c>
      <c r="I332" s="50">
        <f>E332*F332*G332*H332</f>
        <v>2.7</v>
      </c>
      <c r="J332" s="52">
        <v>1</v>
      </c>
      <c r="K332" s="53"/>
      <c r="L332" s="53"/>
    </row>
    <row r="333" spans="1:12" s="47" customFormat="1">
      <c r="A333" s="172"/>
      <c r="B333" s="40"/>
      <c r="C333" s="41" t="s">
        <v>12</v>
      </c>
      <c r="D333" s="42" t="s">
        <v>27</v>
      </c>
      <c r="E333" s="51"/>
      <c r="F333" s="51"/>
      <c r="G333" s="51"/>
      <c r="H333" s="51"/>
      <c r="I333" s="51"/>
      <c r="J333" s="52"/>
      <c r="K333" s="53"/>
      <c r="L333" s="53">
        <f>K333</f>
        <v>0</v>
      </c>
    </row>
    <row r="334" spans="1:12" s="47" customFormat="1">
      <c r="A334" s="172"/>
      <c r="B334" s="67"/>
      <c r="C334" s="68"/>
      <c r="D334" s="80"/>
      <c r="E334" s="94"/>
      <c r="F334" s="94"/>
      <c r="G334" s="94"/>
      <c r="H334" s="94"/>
      <c r="I334" s="94"/>
      <c r="J334" s="95"/>
      <c r="K334" s="71"/>
      <c r="L334" s="44"/>
    </row>
    <row r="335" spans="1:12" s="47" customFormat="1">
      <c r="A335" s="172"/>
      <c r="B335" s="40">
        <v>1102</v>
      </c>
      <c r="C335" s="41" t="s">
        <v>12</v>
      </c>
      <c r="D335" s="66" t="s">
        <v>227</v>
      </c>
      <c r="E335" s="43"/>
      <c r="F335" s="43"/>
      <c r="G335" s="43"/>
      <c r="H335" s="43"/>
      <c r="I335" s="43"/>
      <c r="J335" s="43"/>
      <c r="K335" s="44"/>
      <c r="L335" s="44"/>
    </row>
    <row r="336" spans="1:12" s="47" customFormat="1" ht="69.599999999999994">
      <c r="A336" s="172"/>
      <c r="B336" s="40"/>
      <c r="C336" s="41"/>
      <c r="D336" s="60" t="s">
        <v>228</v>
      </c>
      <c r="E336" s="43"/>
      <c r="F336" s="43"/>
      <c r="G336" s="43"/>
      <c r="H336" s="43"/>
      <c r="I336" s="43"/>
      <c r="J336" s="43"/>
      <c r="K336" s="53"/>
      <c r="L336" s="53"/>
    </row>
    <row r="337" spans="1:12" s="47" customFormat="1">
      <c r="A337" s="172"/>
      <c r="B337" s="40"/>
      <c r="C337" s="41"/>
      <c r="D337" s="66" t="s">
        <v>229</v>
      </c>
      <c r="E337" s="43"/>
      <c r="F337" s="43"/>
      <c r="G337" s="43"/>
      <c r="H337" s="43"/>
      <c r="I337" s="43"/>
      <c r="J337" s="43"/>
      <c r="K337" s="53"/>
      <c r="L337" s="53"/>
    </row>
    <row r="338" spans="1:12" s="111" customFormat="1">
      <c r="A338" s="172"/>
      <c r="B338" s="40"/>
      <c r="C338" s="41"/>
      <c r="D338" s="42" t="s">
        <v>230</v>
      </c>
      <c r="E338" s="49">
        <v>2</v>
      </c>
      <c r="F338" s="50">
        <v>1</v>
      </c>
      <c r="G338" s="49">
        <v>1</v>
      </c>
      <c r="H338" s="99">
        <v>1</v>
      </c>
      <c r="I338" s="50">
        <f>E338*F338*G338*H338</f>
        <v>2</v>
      </c>
      <c r="J338" s="43"/>
      <c r="L338" s="53"/>
    </row>
    <row r="339" spans="1:12" s="47" customFormat="1">
      <c r="A339" s="172"/>
      <c r="B339" s="40"/>
      <c r="C339" s="41" t="s">
        <v>12</v>
      </c>
      <c r="D339" s="42" t="s">
        <v>27</v>
      </c>
      <c r="E339" s="51"/>
      <c r="F339" s="51"/>
      <c r="G339" s="51"/>
      <c r="H339" s="51"/>
      <c r="I339" s="51"/>
      <c r="J339" s="52">
        <f>SUM(I338:I338)</f>
        <v>2</v>
      </c>
      <c r="K339" s="53"/>
      <c r="L339" s="53">
        <f>J339*K339</f>
        <v>0</v>
      </c>
    </row>
    <row r="340" spans="1:12" s="47" customFormat="1">
      <c r="A340" s="172"/>
      <c r="B340" s="67"/>
      <c r="C340" s="68"/>
      <c r="D340" s="80"/>
      <c r="E340" s="70"/>
      <c r="F340" s="70"/>
      <c r="G340" s="70"/>
      <c r="H340" s="70"/>
      <c r="I340" s="70"/>
      <c r="J340" s="70"/>
      <c r="K340" s="71"/>
      <c r="L340" s="44"/>
    </row>
    <row r="341" spans="1:12" s="47" customFormat="1">
      <c r="A341" s="172"/>
      <c r="B341" s="40">
        <v>1103</v>
      </c>
      <c r="C341" s="41" t="s">
        <v>12</v>
      </c>
      <c r="D341" s="66" t="s">
        <v>231</v>
      </c>
      <c r="E341" s="43"/>
      <c r="F341" s="43"/>
      <c r="G341" s="43"/>
      <c r="H341" s="43"/>
      <c r="I341" s="43"/>
      <c r="J341" s="43"/>
      <c r="K341" s="44"/>
      <c r="L341" s="44"/>
    </row>
    <row r="342" spans="1:12" s="47" customFormat="1" ht="34.200000000000003">
      <c r="A342" s="172"/>
      <c r="B342" s="40"/>
      <c r="C342" s="41"/>
      <c r="D342" s="60" t="s">
        <v>232</v>
      </c>
      <c r="E342" s="43"/>
      <c r="F342" s="43"/>
      <c r="G342" s="43"/>
      <c r="H342" s="43"/>
      <c r="I342" s="43"/>
      <c r="J342" s="43"/>
      <c r="K342" s="44"/>
      <c r="L342" s="44"/>
    </row>
    <row r="343" spans="1:12" s="47" customFormat="1">
      <c r="A343" s="172"/>
      <c r="B343" s="40"/>
      <c r="C343" s="41"/>
      <c r="D343" s="66" t="s">
        <v>229</v>
      </c>
      <c r="E343" s="43"/>
      <c r="F343" s="43"/>
      <c r="G343" s="43"/>
      <c r="H343" s="43"/>
      <c r="I343" s="43"/>
      <c r="J343" s="43"/>
      <c r="K343" s="44"/>
      <c r="L343" s="44"/>
    </row>
    <row r="344" spans="1:12" s="47" customFormat="1">
      <c r="A344" s="172"/>
      <c r="B344" s="40"/>
      <c r="C344" s="41"/>
      <c r="D344" s="42" t="s">
        <v>233</v>
      </c>
      <c r="E344" s="49">
        <v>2</v>
      </c>
      <c r="F344" s="50">
        <v>1</v>
      </c>
      <c r="G344" s="50">
        <v>1</v>
      </c>
      <c r="H344" s="50">
        <v>1</v>
      </c>
      <c r="I344" s="50">
        <f>E344*F344*G344*H344</f>
        <v>2</v>
      </c>
      <c r="J344" s="43"/>
      <c r="K344" s="53"/>
      <c r="L344" s="53"/>
    </row>
    <row r="345" spans="1:12" s="98" customFormat="1">
      <c r="A345" s="172"/>
      <c r="B345" s="40"/>
      <c r="C345" s="41" t="s">
        <v>12</v>
      </c>
      <c r="D345" s="42" t="s">
        <v>27</v>
      </c>
      <c r="E345" s="51"/>
      <c r="F345" s="51"/>
      <c r="G345" s="51"/>
      <c r="H345" s="51"/>
      <c r="I345" s="51"/>
      <c r="J345" s="52">
        <f>SUM(E344:E344)</f>
        <v>2</v>
      </c>
      <c r="K345" s="53"/>
      <c r="L345" s="53">
        <f>J345*K345</f>
        <v>0</v>
      </c>
    </row>
    <row r="346" spans="1:12" s="47" customFormat="1">
      <c r="A346" s="172"/>
      <c r="B346" s="67"/>
      <c r="C346" s="68"/>
      <c r="D346" s="80"/>
      <c r="E346" s="70"/>
      <c r="F346" s="70"/>
      <c r="G346" s="70"/>
      <c r="H346" s="70"/>
      <c r="I346" s="70"/>
      <c r="J346" s="70"/>
      <c r="K346" s="71"/>
      <c r="L346" s="44"/>
    </row>
    <row r="347" spans="1:12" s="47" customFormat="1">
      <c r="A347" s="172"/>
      <c r="B347" s="40">
        <v>1104</v>
      </c>
      <c r="C347" s="41" t="s">
        <v>12</v>
      </c>
      <c r="D347" s="66" t="s">
        <v>234</v>
      </c>
      <c r="E347" s="43"/>
      <c r="F347" s="43"/>
      <c r="G347" s="43"/>
      <c r="H347" s="43"/>
      <c r="I347" s="43"/>
      <c r="J347" s="43"/>
      <c r="K347" s="44"/>
      <c r="L347" s="44"/>
    </row>
    <row r="348" spans="1:12" s="47" customFormat="1" ht="22.5" customHeight="1">
      <c r="A348" s="172"/>
      <c r="B348" s="40"/>
      <c r="C348" s="41"/>
      <c r="D348" s="60" t="s">
        <v>235</v>
      </c>
      <c r="E348" s="43"/>
      <c r="F348" s="43"/>
      <c r="G348" s="43"/>
      <c r="H348" s="43"/>
      <c r="I348" s="43"/>
      <c r="J348" s="43"/>
      <c r="K348" s="44"/>
      <c r="L348" s="44"/>
    </row>
    <row r="349" spans="1:12" s="47" customFormat="1">
      <c r="A349" s="172"/>
      <c r="B349" s="40"/>
      <c r="C349" s="41"/>
      <c r="D349" s="66" t="s">
        <v>229</v>
      </c>
      <c r="E349" s="43"/>
      <c r="F349" s="43"/>
      <c r="G349" s="43"/>
      <c r="H349" s="43"/>
      <c r="I349" s="43"/>
      <c r="J349" s="43"/>
      <c r="K349" s="44"/>
      <c r="L349" s="44"/>
    </row>
    <row r="350" spans="1:12" s="47" customFormat="1">
      <c r="A350" s="172"/>
      <c r="B350" s="40"/>
      <c r="C350" s="41"/>
      <c r="D350" s="42" t="s">
        <v>230</v>
      </c>
      <c r="E350" s="49">
        <v>2</v>
      </c>
      <c r="F350" s="50">
        <v>1</v>
      </c>
      <c r="G350" s="50">
        <v>1</v>
      </c>
      <c r="H350" s="50">
        <v>1</v>
      </c>
      <c r="I350" s="50">
        <f>E350*F350*G350*H350</f>
        <v>2</v>
      </c>
      <c r="J350" s="43"/>
      <c r="K350" s="53"/>
      <c r="L350" s="53"/>
    </row>
    <row r="351" spans="1:12" s="98" customFormat="1">
      <c r="A351" s="172"/>
      <c r="B351" s="40"/>
      <c r="C351" s="41" t="s">
        <v>12</v>
      </c>
      <c r="D351" s="42" t="s">
        <v>27</v>
      </c>
      <c r="E351" s="51"/>
      <c r="F351" s="51"/>
      <c r="G351" s="51"/>
      <c r="H351" s="51"/>
      <c r="I351" s="51"/>
      <c r="J351" s="52">
        <f>SUM(I350:I350)</f>
        <v>2</v>
      </c>
      <c r="K351" s="53"/>
      <c r="L351" s="53">
        <f>J351*K351</f>
        <v>0</v>
      </c>
    </row>
    <row r="352" spans="1:12" s="98" customFormat="1">
      <c r="A352" s="172"/>
      <c r="B352" s="40"/>
      <c r="C352" s="41"/>
      <c r="D352" s="42"/>
      <c r="E352" s="51"/>
      <c r="F352" s="51"/>
      <c r="G352" s="51"/>
      <c r="H352" s="51"/>
      <c r="I352" s="51"/>
      <c r="J352" s="52"/>
      <c r="K352" s="44"/>
      <c r="L352" s="53"/>
    </row>
    <row r="353" spans="1:12" s="98" customFormat="1">
      <c r="A353" s="172"/>
      <c r="B353" s="40">
        <v>1105</v>
      </c>
      <c r="C353" s="41" t="s">
        <v>12</v>
      </c>
      <c r="D353" s="66" t="s">
        <v>236</v>
      </c>
      <c r="E353" s="43"/>
      <c r="F353" s="43"/>
      <c r="G353" s="43"/>
      <c r="H353" s="43"/>
      <c r="I353" s="43"/>
      <c r="J353" s="70"/>
      <c r="K353" s="71"/>
      <c r="L353" s="44"/>
    </row>
    <row r="354" spans="1:12" s="98" customFormat="1" ht="22.8">
      <c r="A354" s="172"/>
      <c r="B354" s="40"/>
      <c r="C354" s="41"/>
      <c r="D354" s="60" t="s">
        <v>237</v>
      </c>
      <c r="E354" s="43"/>
      <c r="F354" s="43"/>
      <c r="G354" s="43"/>
      <c r="H354" s="43"/>
      <c r="I354" s="43"/>
      <c r="J354" s="43"/>
      <c r="K354" s="44"/>
      <c r="L354" s="44"/>
    </row>
    <row r="355" spans="1:12" s="98" customFormat="1">
      <c r="A355" s="172"/>
      <c r="B355" s="40"/>
      <c r="C355" s="41"/>
      <c r="D355" s="66" t="s">
        <v>139</v>
      </c>
      <c r="E355" s="43"/>
      <c r="F355" s="43"/>
      <c r="G355" s="43"/>
      <c r="H355" s="43"/>
      <c r="I355" s="43"/>
      <c r="J355" s="43"/>
      <c r="K355" s="44"/>
      <c r="L355" s="44"/>
    </row>
    <row r="356" spans="1:12" s="98" customFormat="1" ht="22.8">
      <c r="A356" s="172"/>
      <c r="B356" s="40"/>
      <c r="C356" s="41"/>
      <c r="D356" s="66" t="s">
        <v>238</v>
      </c>
      <c r="E356" s="43"/>
      <c r="F356" s="43"/>
      <c r="G356" s="43"/>
      <c r="H356" s="43"/>
      <c r="I356" s="43"/>
      <c r="J356" s="43"/>
      <c r="K356" s="44"/>
      <c r="L356" s="44"/>
    </row>
    <row r="357" spans="1:12" s="98" customFormat="1" ht="24" customHeight="1">
      <c r="A357" s="172"/>
      <c r="B357" s="40"/>
      <c r="C357" s="41"/>
      <c r="D357" s="60" t="s">
        <v>239</v>
      </c>
      <c r="E357" s="43"/>
      <c r="F357" s="43"/>
      <c r="G357" s="43"/>
      <c r="H357" s="43"/>
      <c r="I357" s="43"/>
      <c r="J357" s="43"/>
      <c r="K357" s="44"/>
      <c r="L357" s="44"/>
    </row>
    <row r="358" spans="1:12" s="98" customFormat="1" ht="22.8">
      <c r="A358" s="172"/>
      <c r="B358" s="40"/>
      <c r="C358" s="41"/>
      <c r="D358" s="60" t="s">
        <v>240</v>
      </c>
      <c r="E358" s="43"/>
      <c r="F358" s="43"/>
      <c r="G358" s="43"/>
      <c r="H358" s="43"/>
      <c r="I358" s="43"/>
      <c r="J358" s="43"/>
      <c r="K358" s="44"/>
      <c r="L358" s="44"/>
    </row>
    <row r="359" spans="1:12" s="98" customFormat="1">
      <c r="A359" s="172"/>
      <c r="B359" s="40"/>
      <c r="C359" s="41"/>
      <c r="D359" s="66" t="s">
        <v>154</v>
      </c>
      <c r="E359" s="49">
        <v>3</v>
      </c>
      <c r="F359" s="50">
        <v>1</v>
      </c>
      <c r="G359" s="50">
        <v>1</v>
      </c>
      <c r="H359" s="50">
        <v>1</v>
      </c>
      <c r="I359" s="50">
        <f>E359*F359*G359*H359</f>
        <v>3</v>
      </c>
      <c r="J359" s="43"/>
      <c r="K359" s="44"/>
      <c r="L359" s="44"/>
    </row>
    <row r="360" spans="1:12" s="98" customFormat="1">
      <c r="A360" s="172"/>
      <c r="B360" s="40"/>
      <c r="C360" s="41" t="s">
        <v>12</v>
      </c>
      <c r="D360" s="42" t="s">
        <v>27</v>
      </c>
      <c r="E360" s="51"/>
      <c r="F360" s="51"/>
      <c r="G360" s="51"/>
      <c r="H360" s="51"/>
      <c r="I360" s="51"/>
      <c r="J360" s="52">
        <f>SUM(I359:I359)</f>
        <v>3</v>
      </c>
      <c r="K360" s="53"/>
      <c r="L360" s="53">
        <f>J360*K360</f>
        <v>0</v>
      </c>
    </row>
    <row r="361" spans="1:12" s="98" customFormat="1">
      <c r="A361" s="172"/>
      <c r="B361" s="40"/>
      <c r="C361" s="41"/>
      <c r="D361" s="42"/>
      <c r="E361" s="51"/>
      <c r="F361" s="51"/>
      <c r="G361" s="51"/>
      <c r="H361" s="51"/>
      <c r="I361" s="51"/>
      <c r="J361" s="52"/>
      <c r="K361" s="44"/>
      <c r="L361" s="44"/>
    </row>
    <row r="362" spans="1:12" s="98" customFormat="1">
      <c r="A362" s="172"/>
      <c r="B362" s="40">
        <v>1106</v>
      </c>
      <c r="C362" s="41" t="s">
        <v>12</v>
      </c>
      <c r="D362" s="66" t="s">
        <v>241</v>
      </c>
      <c r="E362" s="43"/>
      <c r="F362" s="43"/>
      <c r="G362" s="43"/>
      <c r="H362" s="43"/>
      <c r="I362" s="43"/>
      <c r="J362" s="43"/>
      <c r="K362" s="44"/>
      <c r="L362" s="44"/>
    </row>
    <row r="363" spans="1:12" s="98" customFormat="1" ht="34.200000000000003">
      <c r="A363" s="172"/>
      <c r="B363" s="40"/>
      <c r="C363" s="41"/>
      <c r="D363" s="60" t="s">
        <v>242</v>
      </c>
      <c r="E363" s="43"/>
      <c r="F363" s="43"/>
      <c r="G363" s="43"/>
      <c r="H363" s="43"/>
      <c r="I363" s="43"/>
      <c r="J363" s="43"/>
      <c r="K363" s="44"/>
      <c r="L363" s="44"/>
    </row>
    <row r="364" spans="1:12" s="98" customFormat="1">
      <c r="A364" s="172"/>
      <c r="B364" s="40"/>
      <c r="C364" s="41"/>
      <c r="D364" s="66" t="s">
        <v>229</v>
      </c>
      <c r="E364" s="43"/>
      <c r="F364" s="43"/>
      <c r="G364" s="43"/>
      <c r="H364" s="43"/>
      <c r="I364" s="43"/>
      <c r="J364" s="43"/>
      <c r="K364" s="44"/>
      <c r="L364" s="44"/>
    </row>
    <row r="365" spans="1:12" s="98" customFormat="1">
      <c r="A365" s="172"/>
      <c r="B365" s="40"/>
      <c r="C365" s="41"/>
      <c r="D365" s="42" t="s">
        <v>243</v>
      </c>
      <c r="E365" s="49">
        <v>1</v>
      </c>
      <c r="F365" s="50">
        <v>1.5</v>
      </c>
      <c r="G365" s="50">
        <v>0.5</v>
      </c>
      <c r="H365" s="50">
        <v>2</v>
      </c>
      <c r="I365" s="50">
        <f>E365*F365*G365*H365</f>
        <v>1.5</v>
      </c>
      <c r="J365" s="43"/>
      <c r="K365" s="44"/>
      <c r="L365" s="44"/>
    </row>
    <row r="366" spans="1:12" s="98" customFormat="1">
      <c r="A366" s="172"/>
      <c r="B366" s="40"/>
      <c r="C366" s="41" t="s">
        <v>12</v>
      </c>
      <c r="D366" s="42" t="s">
        <v>27</v>
      </c>
      <c r="E366" s="51"/>
      <c r="F366" s="51"/>
      <c r="G366" s="51"/>
      <c r="H366" s="51"/>
      <c r="I366" s="51"/>
      <c r="J366" s="52">
        <f>SUM(E365)</f>
        <v>1</v>
      </c>
      <c r="K366" s="53"/>
      <c r="L366" s="53">
        <f>J366*K366</f>
        <v>0</v>
      </c>
    </row>
    <row r="367" spans="1:12" s="98" customFormat="1">
      <c r="A367" s="172"/>
      <c r="B367" s="40"/>
      <c r="C367" s="41"/>
      <c r="D367" s="42"/>
      <c r="E367" s="51"/>
      <c r="F367" s="51"/>
      <c r="G367" s="51"/>
      <c r="H367" s="51"/>
      <c r="I367" s="51"/>
      <c r="J367" s="52"/>
      <c r="K367" s="44"/>
      <c r="L367" s="53"/>
    </row>
    <row r="368" spans="1:12" s="98" customFormat="1">
      <c r="A368" s="172"/>
      <c r="B368" s="40">
        <v>1107</v>
      </c>
      <c r="C368" s="41" t="s">
        <v>12</v>
      </c>
      <c r="D368" s="66" t="s">
        <v>244</v>
      </c>
      <c r="E368" s="43"/>
      <c r="F368" s="43"/>
      <c r="G368" s="43"/>
      <c r="H368" s="43"/>
      <c r="I368" s="43"/>
      <c r="J368" s="43"/>
      <c r="K368" s="44"/>
      <c r="L368" s="44"/>
    </row>
    <row r="369" spans="1:12" s="98" customFormat="1" ht="22.8">
      <c r="A369" s="172"/>
      <c r="B369" s="40"/>
      <c r="C369" s="41"/>
      <c r="D369" s="60" t="s">
        <v>245</v>
      </c>
      <c r="E369" s="43"/>
      <c r="F369" s="43"/>
      <c r="G369" s="43"/>
      <c r="H369" s="43"/>
      <c r="I369" s="43"/>
      <c r="J369" s="43"/>
      <c r="K369" s="44"/>
      <c r="L369" s="44"/>
    </row>
    <row r="370" spans="1:12" s="98" customFormat="1">
      <c r="A370" s="172"/>
      <c r="B370" s="40"/>
      <c r="C370" s="41"/>
      <c r="D370" s="66" t="s">
        <v>229</v>
      </c>
      <c r="E370" s="43"/>
      <c r="F370" s="43"/>
      <c r="G370" s="43"/>
      <c r="H370" s="43"/>
      <c r="I370" s="43"/>
      <c r="J370" s="43"/>
      <c r="K370" s="44"/>
      <c r="L370" s="44"/>
    </row>
    <row r="371" spans="1:12" s="98" customFormat="1">
      <c r="A371" s="172"/>
      <c r="B371" s="40"/>
      <c r="C371" s="41"/>
      <c r="D371" s="42" t="s">
        <v>246</v>
      </c>
      <c r="E371" s="49">
        <v>1</v>
      </c>
      <c r="F371" s="50">
        <v>1</v>
      </c>
      <c r="G371" s="50">
        <v>1</v>
      </c>
      <c r="H371" s="50">
        <v>1</v>
      </c>
      <c r="I371" s="50">
        <f>E371*F371*G371*H371</f>
        <v>1</v>
      </c>
      <c r="J371" s="43"/>
      <c r="K371" s="44"/>
      <c r="L371" s="44"/>
    </row>
    <row r="372" spans="1:12" s="98" customFormat="1">
      <c r="A372" s="172"/>
      <c r="B372" s="40"/>
      <c r="C372" s="41" t="s">
        <v>12</v>
      </c>
      <c r="D372" s="42" t="s">
        <v>27</v>
      </c>
      <c r="E372" s="51"/>
      <c r="F372" s="51"/>
      <c r="G372" s="51"/>
      <c r="H372" s="51"/>
      <c r="I372" s="51"/>
      <c r="J372" s="52">
        <f>SUM(E371)</f>
        <v>1</v>
      </c>
      <c r="K372" s="53"/>
      <c r="L372" s="53">
        <f>J372*K372</f>
        <v>0</v>
      </c>
    </row>
    <row r="373" spans="1:12" s="98" customFormat="1">
      <c r="A373" s="172"/>
      <c r="B373" s="40"/>
      <c r="C373" s="41"/>
      <c r="D373" s="42"/>
      <c r="E373" s="51"/>
      <c r="F373" s="51"/>
      <c r="G373" s="51"/>
      <c r="H373" s="51"/>
      <c r="I373" s="51"/>
      <c r="J373" s="52"/>
      <c r="K373" s="44"/>
      <c r="L373" s="53"/>
    </row>
    <row r="374" spans="1:12" s="98" customFormat="1">
      <c r="A374" s="172"/>
      <c r="B374" s="40">
        <v>1108</v>
      </c>
      <c r="C374" s="41" t="s">
        <v>12</v>
      </c>
      <c r="D374" s="66" t="s">
        <v>247</v>
      </c>
      <c r="E374" s="43"/>
      <c r="F374" s="43"/>
      <c r="G374" s="43"/>
      <c r="H374" s="43"/>
      <c r="I374" s="43"/>
      <c r="J374" s="43"/>
      <c r="K374" s="44"/>
      <c r="L374" s="44"/>
    </row>
    <row r="375" spans="1:12" s="98" customFormat="1" ht="12" customHeight="1">
      <c r="A375" s="172"/>
      <c r="B375" s="40"/>
      <c r="C375" s="41"/>
      <c r="D375" s="60" t="s">
        <v>248</v>
      </c>
      <c r="E375" s="43"/>
      <c r="F375" s="43"/>
      <c r="G375" s="43"/>
      <c r="H375" s="43"/>
      <c r="I375" s="43"/>
      <c r="J375" s="43"/>
      <c r="K375" s="44"/>
      <c r="L375" s="44"/>
    </row>
    <row r="376" spans="1:12" s="98" customFormat="1">
      <c r="A376" s="172"/>
      <c r="B376" s="40"/>
      <c r="C376" s="41"/>
      <c r="D376" s="66" t="s">
        <v>229</v>
      </c>
      <c r="E376" s="43"/>
      <c r="F376" s="43"/>
      <c r="G376" s="43"/>
      <c r="H376" s="43"/>
      <c r="I376" s="43"/>
      <c r="J376" s="43"/>
      <c r="K376" s="44"/>
      <c r="L376" s="44"/>
    </row>
    <row r="377" spans="1:12" s="98" customFormat="1">
      <c r="A377" s="172"/>
      <c r="B377" s="40"/>
      <c r="C377" s="41" t="s">
        <v>12</v>
      </c>
      <c r="D377" s="42" t="s">
        <v>249</v>
      </c>
      <c r="E377" s="49">
        <v>2</v>
      </c>
      <c r="F377" s="50">
        <v>1</v>
      </c>
      <c r="G377" s="50">
        <v>1</v>
      </c>
      <c r="H377" s="50">
        <v>1</v>
      </c>
      <c r="I377" s="50">
        <f>E377*F377*G377*H377</f>
        <v>2</v>
      </c>
      <c r="J377" s="52">
        <f>I377</f>
        <v>2</v>
      </c>
      <c r="K377" s="53"/>
      <c r="L377" s="53">
        <f>J377*K377</f>
        <v>0</v>
      </c>
    </row>
    <row r="378" spans="1:12" s="98" customFormat="1">
      <c r="A378" s="172"/>
      <c r="B378" s="40"/>
      <c r="C378" s="41"/>
      <c r="D378" s="42" t="s">
        <v>250</v>
      </c>
      <c r="E378" s="49">
        <v>2</v>
      </c>
      <c r="F378" s="50">
        <v>1</v>
      </c>
      <c r="G378" s="50">
        <v>1</v>
      </c>
      <c r="H378" s="50">
        <v>1</v>
      </c>
      <c r="I378" s="50">
        <f t="shared" ref="I378:I379" si="9">E378*F378*G378*H378</f>
        <v>2</v>
      </c>
      <c r="J378" s="52">
        <f>I378</f>
        <v>2</v>
      </c>
      <c r="K378" s="53"/>
      <c r="L378" s="53">
        <f t="shared" ref="L378:L379" si="10">J378*K378</f>
        <v>0</v>
      </c>
    </row>
    <row r="379" spans="1:12" s="98" customFormat="1">
      <c r="A379" s="172"/>
      <c r="B379" s="40"/>
      <c r="C379" s="41"/>
      <c r="D379" s="42" t="s">
        <v>251</v>
      </c>
      <c r="E379" s="49">
        <v>2</v>
      </c>
      <c r="F379" s="50">
        <v>1</v>
      </c>
      <c r="G379" s="50">
        <v>1</v>
      </c>
      <c r="H379" s="50">
        <v>1</v>
      </c>
      <c r="I379" s="50">
        <f t="shared" si="9"/>
        <v>2</v>
      </c>
      <c r="J379" s="52">
        <f>I379</f>
        <v>2</v>
      </c>
      <c r="K379" s="53"/>
      <c r="L379" s="53">
        <f t="shared" si="10"/>
        <v>0</v>
      </c>
    </row>
    <row r="380" spans="1:12" s="98" customFormat="1">
      <c r="A380" s="172"/>
      <c r="B380" s="40"/>
      <c r="C380" s="41"/>
      <c r="D380" s="42"/>
      <c r="E380" s="51"/>
      <c r="F380" s="52"/>
      <c r="G380" s="52"/>
      <c r="H380" s="52"/>
      <c r="I380" s="52"/>
      <c r="J380" s="52"/>
      <c r="K380" s="53"/>
      <c r="L380" s="53"/>
    </row>
    <row r="381" spans="1:12" s="98" customFormat="1">
      <c r="A381" s="172"/>
      <c r="B381" s="40">
        <v>1109</v>
      </c>
      <c r="C381" s="41" t="s">
        <v>12</v>
      </c>
      <c r="D381" s="66" t="s">
        <v>252</v>
      </c>
      <c r="E381" s="43"/>
      <c r="F381" s="43"/>
      <c r="G381" s="43"/>
      <c r="H381" s="43"/>
      <c r="I381" s="43"/>
      <c r="J381" s="43"/>
      <c r="K381" s="53"/>
      <c r="L381" s="53"/>
    </row>
    <row r="382" spans="1:12" s="98" customFormat="1">
      <c r="A382" s="172"/>
      <c r="B382" s="40"/>
      <c r="C382" s="47"/>
      <c r="D382" s="60" t="s">
        <v>253</v>
      </c>
      <c r="E382" s="47"/>
      <c r="F382" s="47"/>
      <c r="G382" s="47"/>
      <c r="H382" s="47"/>
      <c r="I382" s="47"/>
      <c r="J382" s="43"/>
      <c r="K382" s="53"/>
      <c r="L382" s="53"/>
    </row>
    <row r="383" spans="1:12" s="98" customFormat="1">
      <c r="A383" s="172"/>
      <c r="B383" s="40"/>
      <c r="C383" s="41"/>
      <c r="D383" s="106" t="s">
        <v>254</v>
      </c>
      <c r="E383" s="49">
        <v>2</v>
      </c>
      <c r="F383" s="50">
        <v>1</v>
      </c>
      <c r="G383" s="49">
        <v>1</v>
      </c>
      <c r="H383" s="99">
        <v>1</v>
      </c>
      <c r="I383" s="50">
        <f>E383*F383*G383*H383</f>
        <v>2</v>
      </c>
      <c r="J383" s="43"/>
      <c r="K383" s="53"/>
      <c r="L383" s="53"/>
    </row>
    <row r="384" spans="1:12" s="98" customFormat="1">
      <c r="A384" s="172"/>
      <c r="B384" s="40"/>
      <c r="C384" s="41" t="s">
        <v>12</v>
      </c>
      <c r="D384" s="42" t="s">
        <v>27</v>
      </c>
      <c r="E384" s="51"/>
      <c r="F384" s="51"/>
      <c r="G384" s="51"/>
      <c r="H384" s="51"/>
      <c r="I384" s="51"/>
      <c r="J384" s="52">
        <f>SUM(I383:I383)</f>
        <v>2</v>
      </c>
      <c r="K384" s="53"/>
      <c r="L384" s="53">
        <f>J384*K384</f>
        <v>0</v>
      </c>
    </row>
    <row r="385" spans="1:12" s="98" customFormat="1">
      <c r="A385" s="172"/>
      <c r="B385" s="40"/>
      <c r="C385" s="41"/>
      <c r="D385" s="42"/>
      <c r="E385" s="51"/>
      <c r="F385" s="52"/>
      <c r="G385" s="52"/>
      <c r="H385" s="52"/>
      <c r="I385" s="52"/>
      <c r="J385" s="52"/>
      <c r="K385" s="53"/>
      <c r="L385" s="53"/>
    </row>
    <row r="386" spans="1:12" s="98" customFormat="1">
      <c r="A386" s="172"/>
      <c r="B386" s="40">
        <v>1110</v>
      </c>
      <c r="C386" s="41" t="s">
        <v>12</v>
      </c>
      <c r="D386" s="66" t="s">
        <v>255</v>
      </c>
      <c r="E386" s="43"/>
      <c r="F386" s="43"/>
      <c r="G386" s="43"/>
      <c r="H386" s="43"/>
      <c r="I386" s="43"/>
      <c r="J386" s="43"/>
      <c r="K386" s="44"/>
      <c r="L386" s="44"/>
    </row>
    <row r="387" spans="1:12" s="98" customFormat="1" ht="22.8">
      <c r="A387" s="172"/>
      <c r="B387" s="40"/>
      <c r="C387" s="41"/>
      <c r="D387" s="60" t="s">
        <v>256</v>
      </c>
      <c r="E387" s="43"/>
      <c r="F387" s="43"/>
      <c r="G387" s="43"/>
      <c r="H387" s="43"/>
      <c r="I387" s="43"/>
      <c r="J387" s="43"/>
      <c r="K387" s="44"/>
      <c r="L387" s="44"/>
    </row>
    <row r="388" spans="1:12" s="98" customFormat="1">
      <c r="A388" s="172"/>
      <c r="B388" s="40"/>
      <c r="C388" s="41"/>
      <c r="D388" s="66" t="s">
        <v>257</v>
      </c>
      <c r="E388" s="43"/>
      <c r="F388" s="43"/>
      <c r="G388" s="43"/>
      <c r="H388" s="43"/>
      <c r="I388" s="43"/>
      <c r="J388" s="43"/>
      <c r="K388" s="44"/>
      <c r="L388" s="44"/>
    </row>
    <row r="389" spans="1:12" s="98" customFormat="1">
      <c r="A389" s="172"/>
      <c r="B389" s="40"/>
      <c r="C389" s="41"/>
      <c r="D389" s="42" t="s">
        <v>258</v>
      </c>
      <c r="E389" s="49">
        <v>13</v>
      </c>
      <c r="F389" s="50">
        <v>1</v>
      </c>
      <c r="G389" s="50">
        <v>1</v>
      </c>
      <c r="H389" s="50">
        <v>1</v>
      </c>
      <c r="I389" s="50">
        <f>E389*F389*G389*H389</f>
        <v>13</v>
      </c>
      <c r="J389" s="43"/>
      <c r="K389" s="44"/>
      <c r="L389" s="44"/>
    </row>
    <row r="390" spans="1:12" s="98" customFormat="1">
      <c r="A390" s="172"/>
      <c r="B390" s="40"/>
      <c r="C390" s="41" t="s">
        <v>12</v>
      </c>
      <c r="D390" s="42" t="s">
        <v>27</v>
      </c>
      <c r="E390" s="51"/>
      <c r="F390" s="51"/>
      <c r="G390" s="51"/>
      <c r="H390" s="51"/>
      <c r="I390" s="51"/>
      <c r="J390" s="52">
        <f>SUM(E389)</f>
        <v>13</v>
      </c>
      <c r="K390" s="53"/>
      <c r="L390" s="53">
        <f>J390*K390</f>
        <v>0</v>
      </c>
    </row>
    <row r="391" spans="1:12" s="98" customFormat="1">
      <c r="A391" s="172"/>
      <c r="B391" s="73"/>
      <c r="C391" s="112"/>
      <c r="D391" s="113"/>
      <c r="E391" s="76"/>
      <c r="F391" s="76"/>
      <c r="G391" s="76"/>
      <c r="H391" s="76"/>
      <c r="I391" s="76"/>
      <c r="J391" s="77"/>
      <c r="K391" s="114"/>
      <c r="L391" s="114"/>
    </row>
    <row r="392" spans="1:12" s="98" customFormat="1">
      <c r="A392" s="172"/>
      <c r="B392" s="40">
        <v>1111</v>
      </c>
      <c r="C392" s="41" t="s">
        <v>12</v>
      </c>
      <c r="D392" s="66" t="s">
        <v>259</v>
      </c>
      <c r="E392" s="43"/>
      <c r="F392" s="43"/>
      <c r="G392" s="43"/>
      <c r="H392" s="43"/>
      <c r="I392" s="43"/>
      <c r="J392" s="43"/>
      <c r="K392" s="44"/>
      <c r="L392" s="44"/>
    </row>
    <row r="393" spans="1:12" s="98" customFormat="1" ht="34.200000000000003">
      <c r="A393" s="172"/>
      <c r="B393" s="40"/>
      <c r="C393" s="41"/>
      <c r="D393" s="60" t="s">
        <v>260</v>
      </c>
      <c r="E393" s="43"/>
      <c r="F393" s="43"/>
      <c r="G393" s="43"/>
      <c r="H393" s="43"/>
      <c r="I393" s="43"/>
      <c r="J393" s="43"/>
      <c r="K393" s="44"/>
      <c r="L393" s="44"/>
    </row>
    <row r="394" spans="1:12" s="98" customFormat="1">
      <c r="A394" s="172"/>
      <c r="B394" s="40"/>
      <c r="C394" s="41"/>
      <c r="D394" s="66" t="s">
        <v>229</v>
      </c>
      <c r="E394" s="43"/>
      <c r="F394" s="43"/>
      <c r="G394" s="43"/>
      <c r="H394" s="43"/>
      <c r="I394" s="43"/>
      <c r="J394" s="43"/>
      <c r="K394" s="44"/>
      <c r="L394" s="44"/>
    </row>
    <row r="395" spans="1:12" s="98" customFormat="1">
      <c r="A395" s="172"/>
      <c r="B395" s="40"/>
      <c r="C395" s="41"/>
      <c r="D395" s="42" t="s">
        <v>246</v>
      </c>
      <c r="E395" s="49">
        <v>2</v>
      </c>
      <c r="F395" s="50">
        <v>1</v>
      </c>
      <c r="G395" s="50">
        <v>1</v>
      </c>
      <c r="H395" s="50">
        <v>1</v>
      </c>
      <c r="I395" s="50">
        <f>E395*F395*G395*H395</f>
        <v>2</v>
      </c>
      <c r="J395" s="43"/>
      <c r="K395" s="44"/>
      <c r="L395" s="44"/>
    </row>
    <row r="396" spans="1:12" s="98" customFormat="1">
      <c r="A396" s="172"/>
      <c r="B396" s="40"/>
      <c r="C396" s="41" t="s">
        <v>12</v>
      </c>
      <c r="D396" s="42" t="s">
        <v>27</v>
      </c>
      <c r="E396" s="51"/>
      <c r="F396" s="51"/>
      <c r="G396" s="51"/>
      <c r="H396" s="51"/>
      <c r="I396" s="51"/>
      <c r="J396" s="52">
        <v>2</v>
      </c>
      <c r="K396" s="53"/>
      <c r="L396" s="53">
        <f>J396*K396</f>
        <v>0</v>
      </c>
    </row>
    <row r="397" spans="1:12" s="98" customFormat="1">
      <c r="A397" s="172"/>
      <c r="B397" s="40"/>
      <c r="C397" s="41"/>
      <c r="D397" s="42"/>
      <c r="E397" s="51"/>
      <c r="F397" s="51"/>
      <c r="G397" s="51"/>
      <c r="H397" s="51"/>
      <c r="I397" s="51"/>
      <c r="J397" s="52"/>
      <c r="K397" s="53"/>
      <c r="L397" s="53"/>
    </row>
    <row r="398" spans="1:12" s="47" customFormat="1">
      <c r="A398" s="174"/>
      <c r="B398" s="33" t="s">
        <v>261</v>
      </c>
      <c r="C398" s="79">
        <v>12</v>
      </c>
      <c r="D398" s="35" t="s">
        <v>262</v>
      </c>
      <c r="E398" s="36"/>
      <c r="F398" s="36"/>
      <c r="G398" s="36"/>
      <c r="H398" s="36"/>
      <c r="I398" s="36"/>
      <c r="J398" s="36"/>
      <c r="K398" s="37"/>
      <c r="L398" s="37">
        <f>SUM(L399:L405)</f>
        <v>0</v>
      </c>
    </row>
    <row r="399" spans="1:12" s="47" customFormat="1">
      <c r="A399" s="172"/>
      <c r="B399" s="40"/>
      <c r="C399" s="41"/>
      <c r="D399" s="42"/>
      <c r="E399" s="51"/>
      <c r="F399" s="51"/>
      <c r="G399" s="51"/>
      <c r="H399" s="51"/>
      <c r="I399" s="51"/>
      <c r="J399" s="52"/>
    </row>
    <row r="400" spans="1:12" s="47" customFormat="1">
      <c r="A400" s="172"/>
      <c r="B400" s="40">
        <v>1201</v>
      </c>
      <c r="C400" s="41" t="s">
        <v>12</v>
      </c>
      <c r="D400" s="66" t="s">
        <v>263</v>
      </c>
      <c r="E400" s="43"/>
      <c r="F400" s="43"/>
      <c r="G400" s="43"/>
      <c r="H400" s="43"/>
      <c r="I400" s="43"/>
      <c r="J400" s="43"/>
      <c r="K400" s="44"/>
      <c r="L400" s="44"/>
    </row>
    <row r="401" spans="1:12" s="47" customFormat="1">
      <c r="A401" s="172"/>
      <c r="B401" s="40"/>
      <c r="C401" s="41"/>
      <c r="D401" s="66" t="s">
        <v>264</v>
      </c>
      <c r="E401" s="43"/>
      <c r="F401" s="43"/>
      <c r="G401" s="43"/>
      <c r="H401" s="43"/>
      <c r="I401" s="43"/>
      <c r="J401" s="43"/>
      <c r="K401" s="53"/>
    </row>
    <row r="402" spans="1:12" s="98" customFormat="1">
      <c r="A402" s="172"/>
      <c r="B402" s="40"/>
      <c r="C402" s="41"/>
      <c r="D402" s="66" t="s">
        <v>164</v>
      </c>
      <c r="E402" s="43"/>
      <c r="F402" s="43"/>
      <c r="G402" s="43"/>
      <c r="H402" s="43"/>
      <c r="I402" s="43"/>
      <c r="J402" s="43"/>
      <c r="K402" s="44"/>
      <c r="L402" s="44"/>
    </row>
    <row r="403" spans="1:12" s="111" customFormat="1">
      <c r="A403" s="172"/>
      <c r="B403" s="40"/>
      <c r="C403" s="41"/>
      <c r="D403" s="42" t="s">
        <v>265</v>
      </c>
      <c r="E403" s="49">
        <v>1</v>
      </c>
      <c r="F403" s="50">
        <v>1</v>
      </c>
      <c r="G403" s="49">
        <v>1</v>
      </c>
      <c r="H403" s="99">
        <v>1</v>
      </c>
      <c r="I403" s="50">
        <f>E403*F403*G403*H403</f>
        <v>1</v>
      </c>
      <c r="J403" s="43"/>
      <c r="L403" s="53"/>
    </row>
    <row r="404" spans="1:12" s="47" customFormat="1">
      <c r="A404" s="172"/>
      <c r="B404" s="40"/>
      <c r="C404" s="41" t="s">
        <v>12</v>
      </c>
      <c r="D404" s="42" t="s">
        <v>27</v>
      </c>
      <c r="E404" s="51"/>
      <c r="F404" s="51"/>
      <c r="G404" s="51"/>
      <c r="H404" s="51"/>
      <c r="I404" s="51"/>
      <c r="J404" s="52">
        <f>SUM(I403:I403)</f>
        <v>1</v>
      </c>
      <c r="K404" s="53"/>
      <c r="L404" s="53">
        <f t="shared" ref="L404" si="11">J404*K404</f>
        <v>0</v>
      </c>
    </row>
    <row r="405" spans="1:12" s="47" customFormat="1">
      <c r="A405" s="172"/>
      <c r="B405" s="40"/>
      <c r="C405" s="41"/>
      <c r="D405" s="42"/>
      <c r="E405" s="51"/>
      <c r="F405" s="51"/>
      <c r="G405" s="51"/>
      <c r="H405" s="51"/>
      <c r="I405" s="51"/>
      <c r="J405" s="52"/>
    </row>
    <row r="406" spans="1:12" s="47" customFormat="1">
      <c r="A406" s="172"/>
      <c r="B406" s="33" t="s">
        <v>266</v>
      </c>
      <c r="C406" s="79">
        <v>13</v>
      </c>
      <c r="D406" s="35" t="s">
        <v>267</v>
      </c>
      <c r="E406" s="36"/>
      <c r="F406" s="36"/>
      <c r="G406" s="36"/>
      <c r="H406" s="36"/>
      <c r="I406" s="36"/>
      <c r="J406" s="36"/>
      <c r="K406" s="37"/>
      <c r="L406" s="37">
        <f>SUM(L407:L413)</f>
        <v>0</v>
      </c>
    </row>
    <row r="407" spans="1:12" s="47" customFormat="1">
      <c r="A407" s="172"/>
      <c r="B407" s="40"/>
      <c r="C407" s="41"/>
      <c r="D407" s="42"/>
      <c r="E407" s="51"/>
      <c r="F407" s="51"/>
      <c r="G407" s="51"/>
      <c r="H407" s="51"/>
      <c r="I407" s="51"/>
      <c r="J407" s="52"/>
    </row>
    <row r="408" spans="1:12" s="47" customFormat="1">
      <c r="A408" s="172"/>
      <c r="B408" s="40">
        <v>1401</v>
      </c>
      <c r="C408" s="41" t="s">
        <v>12</v>
      </c>
      <c r="D408" s="66" t="s">
        <v>268</v>
      </c>
      <c r="E408" s="43"/>
      <c r="F408" s="43"/>
      <c r="G408" s="43"/>
      <c r="H408" s="43"/>
      <c r="I408" s="43"/>
      <c r="J408" s="43"/>
      <c r="K408" s="44"/>
      <c r="L408" s="44"/>
    </row>
    <row r="409" spans="1:12" s="47" customFormat="1">
      <c r="A409" s="172"/>
      <c r="B409" s="40"/>
      <c r="C409" s="41"/>
      <c r="D409" s="66" t="s">
        <v>269</v>
      </c>
      <c r="E409" s="43"/>
      <c r="F409" s="43"/>
      <c r="G409" s="43"/>
      <c r="H409" s="43"/>
      <c r="I409" s="43"/>
      <c r="J409" s="43"/>
      <c r="K409" s="53"/>
    </row>
    <row r="410" spans="1:12" s="47" customFormat="1">
      <c r="A410" s="172"/>
      <c r="B410" s="40"/>
      <c r="C410" s="41"/>
      <c r="D410" s="66" t="s">
        <v>164</v>
      </c>
      <c r="E410" s="43"/>
      <c r="F410" s="43"/>
      <c r="G410" s="43"/>
      <c r="H410" s="43"/>
      <c r="I410" s="43"/>
      <c r="J410" s="43"/>
      <c r="K410" s="44"/>
      <c r="L410" s="44"/>
    </row>
    <row r="411" spans="1:12" s="47" customFormat="1">
      <c r="A411" s="172"/>
      <c r="B411" s="40"/>
      <c r="C411" s="41"/>
      <c r="D411" s="42" t="s">
        <v>265</v>
      </c>
      <c r="E411" s="49">
        <v>1</v>
      </c>
      <c r="F411" s="50">
        <v>1</v>
      </c>
      <c r="G411" s="49">
        <v>1</v>
      </c>
      <c r="H411" s="99">
        <v>1</v>
      </c>
      <c r="I411" s="50">
        <f>E411*F411*G411*H411</f>
        <v>1</v>
      </c>
      <c r="J411" s="43"/>
      <c r="K411" s="111"/>
      <c r="L411" s="53"/>
    </row>
    <row r="412" spans="1:12" s="47" customFormat="1">
      <c r="A412" s="172"/>
      <c r="B412" s="40"/>
      <c r="C412" s="41" t="s">
        <v>12</v>
      </c>
      <c r="D412" s="42" t="s">
        <v>27</v>
      </c>
      <c r="E412" s="51"/>
      <c r="F412" s="51"/>
      <c r="G412" s="51"/>
      <c r="H412" s="51"/>
      <c r="I412" s="51"/>
      <c r="J412" s="52">
        <f>SUM(I411:I411)</f>
        <v>1</v>
      </c>
      <c r="K412" s="53"/>
      <c r="L412" s="53">
        <f t="shared" ref="L412" si="12">J412*K412</f>
        <v>0</v>
      </c>
    </row>
    <row r="413" spans="1:12" s="47" customFormat="1">
      <c r="A413" s="172"/>
      <c r="B413" s="40"/>
      <c r="C413" s="41"/>
      <c r="D413" s="42"/>
      <c r="E413" s="51"/>
      <c r="F413" s="51"/>
      <c r="G413" s="51"/>
      <c r="H413" s="51"/>
      <c r="I413" s="51"/>
      <c r="J413" s="52"/>
      <c r="K413" s="53"/>
      <c r="L413" s="53"/>
    </row>
    <row r="414" spans="1:12" s="47" customFormat="1">
      <c r="A414" s="172"/>
      <c r="B414" s="33" t="s">
        <v>270</v>
      </c>
      <c r="C414" s="79">
        <v>14</v>
      </c>
      <c r="D414" s="35" t="s">
        <v>271</v>
      </c>
      <c r="E414" s="36"/>
      <c r="F414" s="36"/>
      <c r="G414" s="36"/>
      <c r="H414" s="36"/>
      <c r="I414" s="36"/>
      <c r="J414" s="36"/>
      <c r="K414" s="37"/>
      <c r="L414" s="37">
        <f>SUM(L415:L421)</f>
        <v>0</v>
      </c>
    </row>
    <row r="415" spans="1:12" s="47" customFormat="1">
      <c r="A415" s="172"/>
      <c r="B415" s="40"/>
      <c r="C415" s="41"/>
      <c r="D415" s="42"/>
      <c r="E415" s="51"/>
      <c r="F415" s="51"/>
      <c r="G415" s="51"/>
      <c r="H415" s="51"/>
      <c r="I415" s="51"/>
      <c r="J415" s="52"/>
    </row>
    <row r="416" spans="1:12" s="47" customFormat="1">
      <c r="A416" s="172"/>
      <c r="B416" s="40">
        <v>1501</v>
      </c>
      <c r="C416" s="41" t="s">
        <v>12</v>
      </c>
      <c r="D416" s="42" t="s">
        <v>272</v>
      </c>
      <c r="E416" s="43"/>
      <c r="F416" s="43"/>
      <c r="G416" s="43"/>
      <c r="H416" s="43"/>
      <c r="I416" s="43"/>
      <c r="J416" s="43"/>
      <c r="K416" s="44"/>
      <c r="L416" s="44"/>
    </row>
    <row r="417" spans="1:12" s="47" customFormat="1">
      <c r="A417" s="172"/>
      <c r="B417" s="40"/>
      <c r="C417" s="41"/>
      <c r="D417" s="66" t="s">
        <v>269</v>
      </c>
      <c r="E417" s="43"/>
      <c r="F417" s="43"/>
      <c r="G417" s="43"/>
      <c r="H417" s="43"/>
      <c r="I417" s="43"/>
      <c r="J417" s="43"/>
      <c r="K417" s="53"/>
    </row>
    <row r="418" spans="1:12" s="47" customFormat="1">
      <c r="A418" s="172"/>
      <c r="B418" s="40"/>
      <c r="C418" s="41"/>
      <c r="D418" s="66" t="s">
        <v>164</v>
      </c>
      <c r="E418" s="43"/>
      <c r="F418" s="43"/>
      <c r="G418" s="43"/>
      <c r="H418" s="43"/>
      <c r="I418" s="43"/>
      <c r="J418" s="43"/>
      <c r="K418" s="44"/>
      <c r="L418" s="44"/>
    </row>
    <row r="419" spans="1:12" s="47" customFormat="1">
      <c r="A419" s="172"/>
      <c r="B419" s="40"/>
      <c r="C419" s="41"/>
      <c r="D419" s="42" t="s">
        <v>265</v>
      </c>
      <c r="E419" s="49">
        <v>1</v>
      </c>
      <c r="F419" s="50">
        <v>1</v>
      </c>
      <c r="G419" s="49">
        <v>1</v>
      </c>
      <c r="H419" s="99">
        <v>1</v>
      </c>
      <c r="I419" s="50">
        <f>E419*F419*G419*H419</f>
        <v>1</v>
      </c>
      <c r="J419" s="43"/>
      <c r="K419" s="111"/>
      <c r="L419" s="53"/>
    </row>
    <row r="420" spans="1:12" s="47" customFormat="1">
      <c r="A420" s="172"/>
      <c r="B420" s="40"/>
      <c r="C420" s="41" t="s">
        <v>12</v>
      </c>
      <c r="D420" s="42" t="s">
        <v>27</v>
      </c>
      <c r="E420" s="51"/>
      <c r="F420" s="51"/>
      <c r="G420" s="51"/>
      <c r="H420" s="51"/>
      <c r="I420" s="51"/>
      <c r="J420" s="52">
        <f>SUM(I419:I419)</f>
        <v>1</v>
      </c>
      <c r="K420" s="53"/>
      <c r="L420" s="53">
        <f t="shared" ref="L420" si="13">J420*K420</f>
        <v>0</v>
      </c>
    </row>
    <row r="421" spans="1:12" s="47" customFormat="1">
      <c r="A421" s="172"/>
      <c r="B421" s="40"/>
      <c r="C421" s="41"/>
      <c r="D421" s="42"/>
      <c r="E421" s="51"/>
      <c r="F421" s="51"/>
      <c r="G421" s="51"/>
      <c r="H421" s="51"/>
      <c r="I421" s="51"/>
      <c r="J421" s="52"/>
      <c r="K421" s="53"/>
      <c r="L421" s="53"/>
    </row>
    <row r="422" spans="1:12" s="47" customFormat="1">
      <c r="A422" s="111"/>
      <c r="B422" s="2"/>
      <c r="C422" s="28"/>
      <c r="D422" s="29"/>
      <c r="E422" s="30"/>
      <c r="F422" s="31"/>
      <c r="G422" s="31"/>
      <c r="H422" s="31"/>
      <c r="I422" s="31"/>
      <c r="J422" s="31"/>
      <c r="K422" s="71"/>
      <c r="L422" s="44"/>
    </row>
    <row r="423" spans="1:12" s="47" customFormat="1" ht="15.6" thickBot="1">
      <c r="A423" s="175"/>
      <c r="B423" s="115"/>
      <c r="C423" s="116"/>
      <c r="D423" s="117" t="s">
        <v>273</v>
      </c>
      <c r="E423" s="118"/>
      <c r="F423" s="118"/>
      <c r="G423" s="118"/>
      <c r="H423" s="118"/>
      <c r="I423" s="118"/>
      <c r="J423" s="118"/>
      <c r="K423" s="119"/>
      <c r="L423" s="120"/>
    </row>
    <row r="424" spans="1:12" s="47" customFormat="1">
      <c r="A424" s="175"/>
      <c r="B424" s="121" t="str">
        <f>B15</f>
        <v># 01</v>
      </c>
      <c r="C424" s="122"/>
      <c r="D424" s="123" t="str">
        <f>D15</f>
        <v>TREBALLS PRÈVIS</v>
      </c>
      <c r="E424" s="124"/>
      <c r="F424" s="125"/>
      <c r="G424" s="125"/>
      <c r="H424" s="125"/>
      <c r="I424" s="125"/>
      <c r="J424" s="125"/>
      <c r="K424" s="125"/>
      <c r="L424" s="126">
        <f>L15</f>
        <v>0</v>
      </c>
    </row>
    <row r="425" spans="1:12" s="98" customFormat="1">
      <c r="A425" s="176"/>
      <c r="B425" s="127" t="str">
        <f>B35</f>
        <v># 02</v>
      </c>
      <c r="C425" s="128"/>
      <c r="D425" s="129" t="str">
        <f>D35</f>
        <v>ENDERROC I DESMUNTATGE</v>
      </c>
      <c r="E425" s="130"/>
      <c r="F425" s="131"/>
      <c r="G425" s="131"/>
      <c r="H425" s="131"/>
      <c r="I425" s="131"/>
      <c r="J425" s="131"/>
      <c r="K425" s="131"/>
      <c r="L425" s="132">
        <f>L35</f>
        <v>0</v>
      </c>
    </row>
    <row r="426" spans="1:12" s="134" customFormat="1">
      <c r="A426" s="176"/>
      <c r="B426" s="127" t="str">
        <f>B103</f>
        <v># 03</v>
      </c>
      <c r="C426" s="128"/>
      <c r="D426" s="129" t="str">
        <f>D103</f>
        <v>RAM DE PALETA</v>
      </c>
      <c r="E426" s="130"/>
      <c r="F426" s="131"/>
      <c r="G426" s="131"/>
      <c r="H426" s="131"/>
      <c r="I426" s="131"/>
      <c r="J426" s="131"/>
      <c r="K426" s="133"/>
      <c r="L426" s="132">
        <f>L103</f>
        <v>0</v>
      </c>
    </row>
    <row r="427" spans="1:12" s="134" customFormat="1">
      <c r="A427" s="176"/>
      <c r="B427" s="127" t="str">
        <f>B161</f>
        <v># 04</v>
      </c>
      <c r="C427" s="128"/>
      <c r="D427" s="129" t="str">
        <f>D161</f>
        <v>TANCAMENT I DIVISÒRIES</v>
      </c>
      <c r="E427" s="130"/>
      <c r="F427" s="131"/>
      <c r="G427" s="131"/>
      <c r="H427" s="131"/>
      <c r="I427" s="131"/>
      <c r="J427" s="131"/>
      <c r="K427" s="133"/>
      <c r="L427" s="132">
        <f>L161</f>
        <v>0</v>
      </c>
    </row>
    <row r="428" spans="1:12" s="134" customFormat="1">
      <c r="A428" s="176"/>
      <c r="B428" s="127" t="str">
        <f>B182</f>
        <v># 05</v>
      </c>
      <c r="C428" s="127"/>
      <c r="D428" s="129" t="str">
        <f>D182</f>
        <v>PAVIMENTS</v>
      </c>
      <c r="E428" s="127"/>
      <c r="F428" s="127"/>
      <c r="G428" s="127"/>
      <c r="H428" s="127"/>
      <c r="I428" s="127"/>
      <c r="J428" s="127"/>
      <c r="K428" s="127"/>
      <c r="L428" s="132">
        <f>L182</f>
        <v>0</v>
      </c>
    </row>
    <row r="429" spans="1:12" s="134" customFormat="1">
      <c r="A429" s="176"/>
      <c r="B429" s="127" t="str">
        <f>B202</f>
        <v># 06</v>
      </c>
      <c r="C429" s="127"/>
      <c r="D429" s="129" t="str">
        <f>D202</f>
        <v>FUSTERIA INTERIOR</v>
      </c>
      <c r="E429" s="127"/>
      <c r="F429" s="127"/>
      <c r="G429" s="127"/>
      <c r="H429" s="127"/>
      <c r="I429" s="127"/>
      <c r="J429" s="127"/>
      <c r="K429" s="127"/>
      <c r="L429" s="132">
        <f>L202</f>
        <v>0</v>
      </c>
    </row>
    <row r="430" spans="1:12" s="134" customFormat="1">
      <c r="A430" s="176"/>
      <c r="B430" s="127" t="str">
        <f>B230</f>
        <v># 07</v>
      </c>
      <c r="C430" s="127"/>
      <c r="D430" s="129" t="str">
        <f>D230</f>
        <v>INSTAL·LACIONS ELÈCTRIQUES</v>
      </c>
      <c r="E430" s="127"/>
      <c r="F430" s="127"/>
      <c r="G430" s="127"/>
      <c r="H430" s="127"/>
      <c r="I430" s="127"/>
      <c r="J430" s="127"/>
      <c r="K430" s="127"/>
      <c r="L430" s="135">
        <f>L230</f>
        <v>0</v>
      </c>
    </row>
    <row r="431" spans="1:12" s="134" customFormat="1">
      <c r="A431" s="176"/>
      <c r="B431" s="127" t="str">
        <f>B267</f>
        <v># 08</v>
      </c>
      <c r="C431" s="128"/>
      <c r="D431" s="129" t="str">
        <f>D267</f>
        <v>INSTAL·LACIONS DE SANEJAMENT I FUMISTERIA</v>
      </c>
      <c r="E431" s="130"/>
      <c r="F431" s="131"/>
      <c r="G431" s="131"/>
      <c r="H431" s="131"/>
      <c r="I431" s="131"/>
      <c r="J431" s="131"/>
      <c r="K431" s="133"/>
      <c r="L431" s="132">
        <f>L267</f>
        <v>0</v>
      </c>
    </row>
    <row r="432" spans="1:12" s="134" customFormat="1">
      <c r="A432" s="176"/>
      <c r="B432" s="127" t="str">
        <f>B287</f>
        <v># 09</v>
      </c>
      <c r="C432" s="128"/>
      <c r="D432" s="129" t="str">
        <f>D287</f>
        <v>INSTAL·LACIONS DE ACS</v>
      </c>
      <c r="E432" s="130"/>
      <c r="F432" s="131"/>
      <c r="G432" s="131"/>
      <c r="H432" s="131"/>
      <c r="I432" s="131"/>
      <c r="J432" s="131"/>
      <c r="K432" s="133"/>
      <c r="L432" s="132">
        <f>L287</f>
        <v>0</v>
      </c>
    </row>
    <row r="433" spans="1:12" s="134" customFormat="1">
      <c r="A433" s="87"/>
      <c r="B433" s="127" t="str">
        <f>B301</f>
        <v># 10</v>
      </c>
      <c r="C433" s="128"/>
      <c r="D433" s="136" t="str">
        <f>D301</f>
        <v>REVESTIMENTS I CELS RASOS</v>
      </c>
      <c r="E433" s="137"/>
      <c r="F433" s="137"/>
      <c r="G433" s="137"/>
      <c r="H433" s="137"/>
      <c r="I433" s="137"/>
      <c r="J433" s="137"/>
      <c r="K433" s="133"/>
      <c r="L433" s="138">
        <f>L301</f>
        <v>0</v>
      </c>
    </row>
    <row r="434" spans="1:12" s="87" customFormat="1">
      <c r="B434" s="127" t="str">
        <f>B328</f>
        <v xml:space="preserve"> # 11</v>
      </c>
      <c r="C434" s="127"/>
      <c r="D434" s="129" t="str">
        <f>D328</f>
        <v>APARELLS SANITÀRIS GRIFERIA , ACCESORIS I VARIOS</v>
      </c>
      <c r="E434" s="127"/>
      <c r="F434" s="127"/>
      <c r="G434" s="127"/>
      <c r="H434" s="127"/>
      <c r="I434" s="127"/>
      <c r="J434" s="127"/>
      <c r="K434" s="127"/>
      <c r="L434" s="132">
        <f>L328</f>
        <v>0</v>
      </c>
    </row>
    <row r="435" spans="1:12" s="87" customFormat="1">
      <c r="B435" s="127" t="str">
        <f>B398</f>
        <v># 12</v>
      </c>
      <c r="C435" s="127"/>
      <c r="D435" s="129" t="str">
        <f>D398</f>
        <v>NETEJA  OBRA</v>
      </c>
      <c r="E435" s="137"/>
      <c r="F435" s="137"/>
      <c r="G435" s="137"/>
      <c r="H435" s="137"/>
      <c r="I435" s="137"/>
      <c r="J435" s="137"/>
      <c r="K435" s="133"/>
      <c r="L435" s="138">
        <f>L398</f>
        <v>0</v>
      </c>
    </row>
    <row r="436" spans="1:12" s="87" customFormat="1">
      <c r="A436" s="175"/>
      <c r="B436" s="127" t="str">
        <f>B406</f>
        <v># 13</v>
      </c>
      <c r="C436" s="127"/>
      <c r="D436" s="129" t="str">
        <f>D406</f>
        <v xml:space="preserve">GESTIÓ DE RESIDU </v>
      </c>
      <c r="E436" s="127"/>
      <c r="F436" s="127"/>
      <c r="G436" s="127"/>
      <c r="H436" s="127"/>
      <c r="I436" s="127"/>
      <c r="J436" s="127"/>
      <c r="K436" s="127"/>
      <c r="L436" s="139">
        <f>L406</f>
        <v>0</v>
      </c>
    </row>
    <row r="437" spans="1:12" s="87" customFormat="1">
      <c r="A437" s="175"/>
      <c r="B437" s="127" t="str">
        <f>B414</f>
        <v># 14</v>
      </c>
      <c r="C437" s="127"/>
      <c r="D437" s="129" t="str">
        <f>D414</f>
        <v>COORDINACIÓ ACTIVITATS EMPRESARIALS</v>
      </c>
      <c r="E437" s="127"/>
      <c r="F437" s="127"/>
      <c r="G437" s="127"/>
      <c r="H437" s="127"/>
      <c r="I437" s="127"/>
      <c r="J437" s="127"/>
      <c r="K437" s="127"/>
      <c r="L437" s="139">
        <f>L414</f>
        <v>0</v>
      </c>
    </row>
    <row r="438" spans="1:12" s="39" customFormat="1">
      <c r="A438" s="1"/>
      <c r="B438" s="140"/>
      <c r="C438" s="140"/>
      <c r="D438" s="141"/>
      <c r="E438" s="140"/>
      <c r="F438" s="140"/>
      <c r="G438" s="140"/>
      <c r="H438" s="140"/>
      <c r="I438" s="142"/>
      <c r="J438" s="142"/>
      <c r="K438" s="140"/>
      <c r="L438" s="143"/>
    </row>
    <row r="439" spans="1:12" s="147" customFormat="1" ht="13.8">
      <c r="A439" s="1"/>
      <c r="B439" s="2"/>
      <c r="C439" s="3"/>
      <c r="D439" s="29"/>
      <c r="E439" s="144"/>
      <c r="F439" s="145"/>
      <c r="G439" s="145"/>
      <c r="H439" s="145"/>
      <c r="I439" s="146"/>
      <c r="K439" s="140" t="s">
        <v>274</v>
      </c>
      <c r="L439" s="101">
        <f>SUM(L424:L437)</f>
        <v>0</v>
      </c>
    </row>
    <row r="440" spans="1:12">
      <c r="E440" s="144"/>
      <c r="F440" s="145"/>
      <c r="G440" s="145"/>
      <c r="H440" s="145"/>
      <c r="I440" s="145"/>
      <c r="J440" s="145"/>
      <c r="K440" s="148"/>
      <c r="L440" s="101"/>
    </row>
    <row r="441" spans="1:12">
      <c r="E441" s="144"/>
      <c r="F441" s="145"/>
      <c r="G441" s="145"/>
      <c r="H441" s="145"/>
      <c r="I441" s="149"/>
      <c r="J441" s="150"/>
      <c r="K441" s="148"/>
      <c r="L441" s="101"/>
    </row>
    <row r="442" spans="1:12">
      <c r="L442" s="152"/>
    </row>
    <row r="443" spans="1:12" ht="15.6" thickBot="1">
      <c r="B443" s="115"/>
      <c r="C443" s="116"/>
      <c r="D443" s="117" t="s">
        <v>275</v>
      </c>
      <c r="E443" s="118"/>
      <c r="F443" s="118"/>
      <c r="G443" s="118"/>
      <c r="H443" s="118"/>
      <c r="I443" s="118"/>
      <c r="J443" s="118"/>
      <c r="K443" s="119"/>
      <c r="L443" s="120"/>
    </row>
    <row r="444" spans="1:12">
      <c r="B444" s="153"/>
      <c r="C444" s="153"/>
    </row>
    <row r="445" spans="1:12">
      <c r="B445" s="153"/>
      <c r="C445" s="153"/>
      <c r="K445" s="154"/>
    </row>
    <row r="446" spans="1:12">
      <c r="B446" s="153"/>
      <c r="C446" s="153"/>
    </row>
    <row r="447" spans="1:12" ht="12">
      <c r="B447" s="153"/>
      <c r="C447" s="153"/>
      <c r="D447" s="155" t="s">
        <v>276</v>
      </c>
      <c r="E447" s="156"/>
      <c r="F447" s="156"/>
      <c r="G447" s="156"/>
      <c r="H447" s="156"/>
      <c r="I447" s="156"/>
      <c r="K447" s="157">
        <f>L439</f>
        <v>0</v>
      </c>
      <c r="L447" s="158" t="s">
        <v>14</v>
      </c>
    </row>
    <row r="448" spans="1:12">
      <c r="D448" s="153"/>
      <c r="K448" s="159"/>
      <c r="L448" s="160"/>
    </row>
    <row r="449" spans="2:12">
      <c r="D449" s="1" t="s">
        <v>288</v>
      </c>
      <c r="E449" s="1"/>
      <c r="F449" s="1"/>
      <c r="G449" s="1"/>
      <c r="H449" s="1"/>
      <c r="I449" s="1"/>
      <c r="K449" s="161">
        <v>0</v>
      </c>
      <c r="L449" s="152" t="s">
        <v>277</v>
      </c>
    </row>
    <row r="450" spans="2:12">
      <c r="D450" s="153"/>
      <c r="K450" s="159"/>
      <c r="L450" s="160"/>
    </row>
    <row r="451" spans="2:12">
      <c r="D451" s="1" t="s">
        <v>289</v>
      </c>
      <c r="E451" s="1"/>
      <c r="F451" s="1"/>
      <c r="G451" s="1"/>
      <c r="H451" s="1"/>
      <c r="I451" s="1"/>
      <c r="K451" s="161">
        <v>3021.59</v>
      </c>
      <c r="L451" s="152" t="s">
        <v>278</v>
      </c>
    </row>
    <row r="452" spans="2:12">
      <c r="D452" s="29" t="s">
        <v>290</v>
      </c>
      <c r="K452" s="1"/>
    </row>
    <row r="453" spans="2:12" ht="12">
      <c r="B453" s="162"/>
      <c r="C453" s="112"/>
      <c r="E453" s="163" t="s">
        <v>279</v>
      </c>
      <c r="F453" s="164"/>
      <c r="G453" s="164"/>
      <c r="H453" s="164"/>
      <c r="I453" s="164"/>
      <c r="J453" s="164"/>
      <c r="K453" s="165">
        <f>SUM(K447:K452)</f>
        <v>3021.59</v>
      </c>
    </row>
    <row r="454" spans="2:12">
      <c r="B454" s="73"/>
      <c r="C454" s="112"/>
    </row>
    <row r="456" spans="2:12">
      <c r="D456" s="29" t="s">
        <v>280</v>
      </c>
      <c r="K456" s="161">
        <f>K447*0.13</f>
        <v>0</v>
      </c>
      <c r="L456" s="152" t="s">
        <v>281</v>
      </c>
    </row>
    <row r="457" spans="2:12">
      <c r="K457" s="4"/>
      <c r="L457" s="152"/>
    </row>
    <row r="458" spans="2:12">
      <c r="B458" s="40"/>
      <c r="C458" s="41"/>
      <c r="D458" s="29" t="s">
        <v>282</v>
      </c>
      <c r="K458" s="161">
        <f>K447*0.06</f>
        <v>0</v>
      </c>
      <c r="L458" s="152" t="s">
        <v>283</v>
      </c>
    </row>
    <row r="459" spans="2:12">
      <c r="L459" s="152"/>
    </row>
    <row r="460" spans="2:12" ht="12">
      <c r="D460" s="166"/>
      <c r="E460" s="163" t="s">
        <v>284</v>
      </c>
      <c r="F460" s="164"/>
      <c r="G460" s="164"/>
      <c r="H460" s="164"/>
      <c r="I460" s="164"/>
      <c r="J460" s="164"/>
      <c r="K460" s="165">
        <f>SUM(K453:K459)</f>
        <v>3021.59</v>
      </c>
      <c r="L460" s="152"/>
    </row>
    <row r="461" spans="2:12">
      <c r="D461" s="42"/>
      <c r="E461" s="51"/>
      <c r="F461" s="51"/>
      <c r="G461" s="51"/>
      <c r="H461" s="51"/>
      <c r="I461" s="51"/>
      <c r="J461" s="52"/>
      <c r="K461" s="53"/>
      <c r="L461" s="152"/>
    </row>
    <row r="462" spans="2:12">
      <c r="L462" s="152"/>
    </row>
    <row r="463" spans="2:12">
      <c r="D463" s="29" t="s">
        <v>285</v>
      </c>
      <c r="E463" s="167"/>
      <c r="F463" s="77"/>
      <c r="G463" s="77"/>
      <c r="H463" s="168"/>
      <c r="I463" s="168"/>
      <c r="J463" s="168"/>
      <c r="K463" s="6">
        <f>K460*0.21</f>
        <v>634.53390000000002</v>
      </c>
      <c r="L463" s="152" t="s">
        <v>286</v>
      </c>
    </row>
    <row r="464" spans="2:12">
      <c r="L464" s="152"/>
    </row>
    <row r="465" spans="4:12" ht="12">
      <c r="D465" s="166"/>
      <c r="E465" s="163" t="s">
        <v>287</v>
      </c>
      <c r="F465" s="164"/>
      <c r="G465" s="164"/>
      <c r="H465" s="164"/>
      <c r="I465" s="164"/>
      <c r="J465" s="164"/>
      <c r="K465" s="165">
        <f>SUM(K460:K464)</f>
        <v>3656.1239</v>
      </c>
      <c r="L465" s="152"/>
    </row>
    <row r="466" spans="4:12">
      <c r="L466" s="152"/>
    </row>
  </sheetData>
  <mergeCells count="6">
    <mergeCell ref="D249:D252"/>
    <mergeCell ref="F3:L4"/>
    <mergeCell ref="E6:L7"/>
    <mergeCell ref="D119:D120"/>
    <mergeCell ref="D127:D128"/>
    <mergeCell ref="D178:D17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5" ma:contentTypeDescription="Crear nuevo documento." ma:contentTypeScope="" ma:versionID="eac105b7083fcfa1ba40dcab95034b97">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a4327b817a3855fc9d87ad8084b6b329"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E50FF0-67FF-47EA-8999-5EEC07877E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c523da-d425-4f99-a8e5-5c2e3b2a633d"/>
    <ds:schemaRef ds:uri="fe2c56db-766c-4c36-b3e5-267db87031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21A0391-7460-4CF9-8B69-DFFB8B8244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Jordi Mora</dc:creator>
  <cp:lastModifiedBy>David Robador Treceño</cp:lastModifiedBy>
  <dcterms:created xsi:type="dcterms:W3CDTF">2023-06-08T13:27:56Z</dcterms:created>
  <dcterms:modified xsi:type="dcterms:W3CDTF">2023-06-08T14:23:57Z</dcterms:modified>
</cp:coreProperties>
</file>